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<sst xmlns="http://schemas.openxmlformats.org/spreadsheetml/2006/main" count="732" uniqueCount="333">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</sst>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6" xfId="49" applyFont="1" applyFill="1" applyBorder="1" applyAlignment="1">
      <alignment horizontal="left" vertical="center"/>
    </xf>
    <xf numFmtId="49" fontId="4" fillId="0" borderId="16" xfId="49" applyNumberFormat="1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176" fontId="4" fillId="4" borderId="16" xfId="49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8" fontId="4" fillId="0" borderId="16" xfId="49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38" fontId="4" fillId="4" borderId="16" xfId="49" applyFont="1" applyFill="1" applyBorder="1" applyAlignment="1">
      <alignment horizontal="left" vertical="center"/>
    </xf>
    <xf numFmtId="49" fontId="4" fillId="4" borderId="16" xfId="49" applyNumberFormat="1" applyFont="1" applyFill="1" applyBorder="1" applyAlignment="1">
      <alignment horizontal="left" vertical="center"/>
    </xf>
    <xf numFmtId="38" fontId="4" fillId="4" borderId="16" xfId="49" applyFont="1" applyFill="1" applyBorder="1" applyAlignment="1">
      <alignment horizontal="right"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6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5" customFormat="1" ht="11.25">
      <c r="A7" s="173" t="s">
        <v>116</v>
      </c>
      <c r="B7" s="174" t="s">
        <v>270</v>
      </c>
      <c r="C7" s="173" t="s">
        <v>268</v>
      </c>
      <c r="D7" s="101">
        <f>SUM(D8:D300)</f>
        <v>2009782</v>
      </c>
      <c r="E7" s="101">
        <f>SUM(E8:E300)</f>
        <v>284418</v>
      </c>
      <c r="F7" s="99">
        <f>IF(D7&gt;0,E7/D7*100,0)</f>
        <v>14.151684113003302</v>
      </c>
      <c r="G7" s="101">
        <f>SUM(G8:G300)</f>
        <v>284418</v>
      </c>
      <c r="H7" s="101">
        <f>SUM(H8:H300)</f>
        <v>0</v>
      </c>
      <c r="I7" s="101">
        <f>SUM(I8:I300)</f>
        <v>1725364</v>
      </c>
      <c r="J7" s="99">
        <f>IF($D7&gt;0,I7/$D7*100,0)</f>
        <v>85.8483158869967</v>
      </c>
      <c r="K7" s="101">
        <f>SUM(K8:K300)</f>
        <v>1047220</v>
      </c>
      <c r="L7" s="99">
        <f>IF($D7&gt;0,K7/$D7*100,0)</f>
        <v>52.106148826091584</v>
      </c>
      <c r="M7" s="101">
        <f>SUM(M8:M300)</f>
        <v>3415</v>
      </c>
      <c r="N7" s="99">
        <f>IF($D7&gt;0,M7/$D7*100,0)</f>
        <v>0.1699189265303401</v>
      </c>
      <c r="O7" s="101">
        <f>SUM(O8:O300)</f>
        <v>674729</v>
      </c>
      <c r="P7" s="101">
        <f>SUM(P8:P300)</f>
        <v>292468</v>
      </c>
      <c r="Q7" s="99">
        <f>IF($D7&gt;0,O7/$D7*100,0)</f>
        <v>33.572248134374775</v>
      </c>
      <c r="R7" s="101">
        <f>SUM(R8:R300)</f>
        <v>33877</v>
      </c>
      <c r="S7" s="101">
        <f>COUNTIF(S8:S300,"○")</f>
        <v>24</v>
      </c>
      <c r="T7" s="101">
        <f>COUNTIF(T8:T300,"○")</f>
        <v>6</v>
      </c>
      <c r="U7" s="101">
        <f>COUNTIF(U8:U300,"○")</f>
        <v>0</v>
      </c>
      <c r="V7" s="101">
        <f>COUNTIF(V8:V300,"○")</f>
        <v>1</v>
      </c>
      <c r="W7" s="175">
        <f>COUNTIF(W8:W300,"○")</f>
        <v>24</v>
      </c>
      <c r="X7" s="175">
        <f>COUNTIF(X8:X300,"○")</f>
        <v>3</v>
      </c>
      <c r="Y7" s="175">
        <f>COUNTIF(Y8:Y300,"○")</f>
        <v>0</v>
      </c>
      <c r="Z7" s="175">
        <f>COUNTIF(Z8:Z300,"○")</f>
        <v>4</v>
      </c>
    </row>
    <row r="8" spans="1:26" s="95" customFormat="1" ht="11.25">
      <c r="A8" s="92" t="s">
        <v>116</v>
      </c>
      <c r="B8" s="93" t="s">
        <v>271</v>
      </c>
      <c r="C8" s="92" t="s">
        <v>272</v>
      </c>
      <c r="D8" s="94">
        <v>503125</v>
      </c>
      <c r="E8" s="94">
        <v>16136</v>
      </c>
      <c r="F8" s="99">
        <f aca="true" t="shared" si="0" ref="F7:F38">IF(D8&gt;0,E8/D8*100,0)</f>
        <v>3.2071552795031057</v>
      </c>
      <c r="G8" s="94">
        <v>16136</v>
      </c>
      <c r="H8" s="94">
        <v>0</v>
      </c>
      <c r="I8" s="94">
        <v>486989</v>
      </c>
      <c r="J8" s="99">
        <f aca="true" t="shared" si="1" ref="J7:J38">IF($D8&gt;0,I8/$D8*100,0)</f>
        <v>96.7928447204969</v>
      </c>
      <c r="K8" s="94">
        <v>372954</v>
      </c>
      <c r="L8" s="99">
        <f aca="true" t="shared" si="2" ref="L7:L38">IF($D8&gt;0,K8/$D8*100,0)</f>
        <v>74.12750310559007</v>
      </c>
      <c r="M8" s="94">
        <v>0</v>
      </c>
      <c r="N8" s="99">
        <f aca="true" t="shared" si="3" ref="N7:N38">IF($D8&gt;0,M8/$D8*100,0)</f>
        <v>0</v>
      </c>
      <c r="O8" s="94">
        <v>114035</v>
      </c>
      <c r="P8" s="94">
        <v>56874</v>
      </c>
      <c r="Q8" s="99">
        <f aca="true" t="shared" si="4" ref="Q7:Q38">IF($D8&gt;0,O8/$D8*100,0)</f>
        <v>22.66534161490683</v>
      </c>
      <c r="R8" s="94">
        <v>8025</v>
      </c>
      <c r="S8" s="92"/>
      <c r="T8" s="92" t="s">
        <v>269</v>
      </c>
      <c r="U8" s="92"/>
      <c r="V8" s="92"/>
      <c r="W8" s="104"/>
      <c r="X8" s="104"/>
      <c r="Y8" s="104"/>
      <c r="Z8" s="104" t="s">
        <v>269</v>
      </c>
    </row>
    <row r="9" spans="1:26" s="95" customFormat="1" ht="11.25">
      <c r="A9" s="92" t="s">
        <v>116</v>
      </c>
      <c r="B9" s="93" t="s">
        <v>273</v>
      </c>
      <c r="C9" s="92" t="s">
        <v>274</v>
      </c>
      <c r="D9" s="94">
        <v>157663</v>
      </c>
      <c r="E9" s="94">
        <v>19156</v>
      </c>
      <c r="F9" s="99">
        <f t="shared" si="0"/>
        <v>12.149965432599913</v>
      </c>
      <c r="G9" s="94">
        <v>19156</v>
      </c>
      <c r="H9" s="94">
        <v>0</v>
      </c>
      <c r="I9" s="94">
        <v>138507</v>
      </c>
      <c r="J9" s="99">
        <f t="shared" si="1"/>
        <v>87.85003456740009</v>
      </c>
      <c r="K9" s="94">
        <v>77676</v>
      </c>
      <c r="L9" s="99">
        <f t="shared" si="2"/>
        <v>49.26710769172222</v>
      </c>
      <c r="M9" s="94">
        <v>2485</v>
      </c>
      <c r="N9" s="99">
        <f t="shared" si="3"/>
        <v>1.57614659114694</v>
      </c>
      <c r="O9" s="94">
        <v>58346</v>
      </c>
      <c r="P9" s="94">
        <v>10520</v>
      </c>
      <c r="Q9" s="99">
        <f t="shared" si="4"/>
        <v>37.00678028453093</v>
      </c>
      <c r="R9" s="94">
        <v>3400</v>
      </c>
      <c r="S9" s="92" t="s">
        <v>269</v>
      </c>
      <c r="T9" s="92"/>
      <c r="U9" s="92"/>
      <c r="V9" s="92"/>
      <c r="W9" s="104"/>
      <c r="X9" s="104"/>
      <c r="Y9" s="104"/>
      <c r="Z9" s="104" t="s">
        <v>269</v>
      </c>
    </row>
    <row r="10" spans="1:26" s="95" customFormat="1" ht="11.25">
      <c r="A10" s="92" t="s">
        <v>116</v>
      </c>
      <c r="B10" s="93" t="s">
        <v>275</v>
      </c>
      <c r="C10" s="92" t="s">
        <v>276</v>
      </c>
      <c r="D10" s="94">
        <v>81661</v>
      </c>
      <c r="E10" s="94">
        <v>5833</v>
      </c>
      <c r="F10" s="99">
        <f t="shared" si="0"/>
        <v>7.142944612483316</v>
      </c>
      <c r="G10" s="94">
        <v>5833</v>
      </c>
      <c r="H10" s="94">
        <v>0</v>
      </c>
      <c r="I10" s="94">
        <v>75828</v>
      </c>
      <c r="J10" s="99">
        <f t="shared" si="1"/>
        <v>92.85705538751668</v>
      </c>
      <c r="K10" s="94">
        <v>38163</v>
      </c>
      <c r="L10" s="99">
        <f t="shared" si="2"/>
        <v>46.73344681059502</v>
      </c>
      <c r="M10" s="94">
        <v>0</v>
      </c>
      <c r="N10" s="99">
        <f t="shared" si="3"/>
        <v>0</v>
      </c>
      <c r="O10" s="94">
        <v>37665</v>
      </c>
      <c r="P10" s="94">
        <v>6022</v>
      </c>
      <c r="Q10" s="99">
        <f t="shared" si="4"/>
        <v>46.12360857692167</v>
      </c>
      <c r="R10" s="94">
        <v>1152</v>
      </c>
      <c r="S10" s="92"/>
      <c r="T10" s="92" t="s">
        <v>269</v>
      </c>
      <c r="U10" s="92"/>
      <c r="V10" s="92"/>
      <c r="W10" s="104" t="s">
        <v>269</v>
      </c>
      <c r="X10" s="104"/>
      <c r="Y10" s="104"/>
      <c r="Z10" s="104"/>
    </row>
    <row r="11" spans="1:26" s="95" customFormat="1" ht="11.25">
      <c r="A11" s="92" t="s">
        <v>116</v>
      </c>
      <c r="B11" s="93" t="s">
        <v>277</v>
      </c>
      <c r="C11" s="92" t="s">
        <v>278</v>
      </c>
      <c r="D11" s="94">
        <v>124391</v>
      </c>
      <c r="E11" s="94">
        <v>22268</v>
      </c>
      <c r="F11" s="99">
        <f t="shared" si="0"/>
        <v>17.901616676447656</v>
      </c>
      <c r="G11" s="94">
        <v>22268</v>
      </c>
      <c r="H11" s="94">
        <v>0</v>
      </c>
      <c r="I11" s="94">
        <v>102123</v>
      </c>
      <c r="J11" s="99">
        <f t="shared" si="1"/>
        <v>82.09838332355235</v>
      </c>
      <c r="K11" s="94">
        <v>68537</v>
      </c>
      <c r="L11" s="99">
        <f t="shared" si="2"/>
        <v>55.09803763937905</v>
      </c>
      <c r="M11" s="94">
        <v>0</v>
      </c>
      <c r="N11" s="99">
        <f t="shared" si="3"/>
        <v>0</v>
      </c>
      <c r="O11" s="94">
        <v>33586</v>
      </c>
      <c r="P11" s="94">
        <v>12029</v>
      </c>
      <c r="Q11" s="99">
        <f t="shared" si="4"/>
        <v>27.000345684173293</v>
      </c>
      <c r="R11" s="94">
        <v>2251</v>
      </c>
      <c r="S11" s="92"/>
      <c r="T11" s="92" t="s">
        <v>269</v>
      </c>
      <c r="U11" s="92"/>
      <c r="V11" s="92"/>
      <c r="W11" s="104" t="s">
        <v>269</v>
      </c>
      <c r="X11" s="104"/>
      <c r="Y11" s="104"/>
      <c r="Z11" s="104"/>
    </row>
    <row r="12" spans="1:26" s="95" customFormat="1" ht="11.25">
      <c r="A12" s="92" t="s">
        <v>116</v>
      </c>
      <c r="B12" s="93" t="s">
        <v>279</v>
      </c>
      <c r="C12" s="92" t="s">
        <v>280</v>
      </c>
      <c r="D12" s="94">
        <v>104057</v>
      </c>
      <c r="E12" s="94">
        <v>31138</v>
      </c>
      <c r="F12" s="99">
        <f t="shared" si="0"/>
        <v>29.92398397032396</v>
      </c>
      <c r="G12" s="94">
        <v>31138</v>
      </c>
      <c r="H12" s="94">
        <v>0</v>
      </c>
      <c r="I12" s="94">
        <v>72919</v>
      </c>
      <c r="J12" s="99">
        <f t="shared" si="1"/>
        <v>70.07601602967604</v>
      </c>
      <c r="K12" s="94">
        <v>57825</v>
      </c>
      <c r="L12" s="99">
        <f t="shared" si="2"/>
        <v>55.57050462727159</v>
      </c>
      <c r="M12" s="94">
        <v>530</v>
      </c>
      <c r="N12" s="99">
        <f t="shared" si="3"/>
        <v>0.509336229182083</v>
      </c>
      <c r="O12" s="94">
        <v>14564</v>
      </c>
      <c r="P12" s="94">
        <v>10816</v>
      </c>
      <c r="Q12" s="99">
        <f t="shared" si="4"/>
        <v>13.996175173222369</v>
      </c>
      <c r="R12" s="94">
        <v>1025</v>
      </c>
      <c r="S12" s="92" t="s">
        <v>269</v>
      </c>
      <c r="T12" s="92"/>
      <c r="U12" s="92"/>
      <c r="V12" s="92"/>
      <c r="W12" s="104"/>
      <c r="X12" s="104"/>
      <c r="Y12" s="104"/>
      <c r="Z12" s="104" t="s">
        <v>269</v>
      </c>
    </row>
    <row r="13" spans="1:26" s="95" customFormat="1" ht="11.25">
      <c r="A13" s="92" t="s">
        <v>116</v>
      </c>
      <c r="B13" s="93" t="s">
        <v>281</v>
      </c>
      <c r="C13" s="92" t="s">
        <v>282</v>
      </c>
      <c r="D13" s="94">
        <v>94570</v>
      </c>
      <c r="E13" s="94">
        <v>14868</v>
      </c>
      <c r="F13" s="99">
        <f t="shared" si="0"/>
        <v>15.721687638786083</v>
      </c>
      <c r="G13" s="94">
        <v>14868</v>
      </c>
      <c r="H13" s="94">
        <v>0</v>
      </c>
      <c r="I13" s="94">
        <v>79702</v>
      </c>
      <c r="J13" s="99">
        <f t="shared" si="1"/>
        <v>84.27831236121392</v>
      </c>
      <c r="K13" s="94">
        <v>46615</v>
      </c>
      <c r="L13" s="99">
        <f t="shared" si="2"/>
        <v>49.291530083536</v>
      </c>
      <c r="M13" s="94">
        <v>0</v>
      </c>
      <c r="N13" s="99">
        <f t="shared" si="3"/>
        <v>0</v>
      </c>
      <c r="O13" s="94">
        <v>33087</v>
      </c>
      <c r="P13" s="94">
        <v>11160</v>
      </c>
      <c r="Q13" s="99">
        <f t="shared" si="4"/>
        <v>34.98678227767791</v>
      </c>
      <c r="R13" s="94">
        <v>744</v>
      </c>
      <c r="S13" s="92" t="s">
        <v>269</v>
      </c>
      <c r="T13" s="92"/>
      <c r="U13" s="92"/>
      <c r="V13" s="92"/>
      <c r="W13" s="104" t="s">
        <v>269</v>
      </c>
      <c r="X13" s="104"/>
      <c r="Y13" s="104"/>
      <c r="Z13" s="104"/>
    </row>
    <row r="14" spans="1:26" s="95" customFormat="1" ht="11.25">
      <c r="A14" s="92" t="s">
        <v>116</v>
      </c>
      <c r="B14" s="93" t="s">
        <v>283</v>
      </c>
      <c r="C14" s="92" t="s">
        <v>284</v>
      </c>
      <c r="D14" s="94">
        <v>157450</v>
      </c>
      <c r="E14" s="94">
        <v>9289</v>
      </c>
      <c r="F14" s="99">
        <f t="shared" si="0"/>
        <v>5.89965068275643</v>
      </c>
      <c r="G14" s="94">
        <v>9289</v>
      </c>
      <c r="H14" s="94">
        <v>0</v>
      </c>
      <c r="I14" s="94">
        <v>148161</v>
      </c>
      <c r="J14" s="99">
        <f t="shared" si="1"/>
        <v>94.10034931724357</v>
      </c>
      <c r="K14" s="94">
        <v>84633</v>
      </c>
      <c r="L14" s="99">
        <f t="shared" si="2"/>
        <v>53.75230231819626</v>
      </c>
      <c r="M14" s="94">
        <v>0</v>
      </c>
      <c r="N14" s="99">
        <f t="shared" si="3"/>
        <v>0</v>
      </c>
      <c r="O14" s="94">
        <v>63528</v>
      </c>
      <c r="P14" s="94">
        <v>23613</v>
      </c>
      <c r="Q14" s="99">
        <f t="shared" si="4"/>
        <v>40.34804699904731</v>
      </c>
      <c r="R14" s="94">
        <v>5214</v>
      </c>
      <c r="S14" s="92" t="s">
        <v>269</v>
      </c>
      <c r="T14" s="92"/>
      <c r="U14" s="92"/>
      <c r="V14" s="92"/>
      <c r="W14" s="104"/>
      <c r="X14" s="104" t="s">
        <v>269</v>
      </c>
      <c r="Y14" s="104"/>
      <c r="Z14" s="104"/>
    </row>
    <row r="15" spans="1:26" s="95" customFormat="1" ht="11.25">
      <c r="A15" s="92" t="s">
        <v>116</v>
      </c>
      <c r="B15" s="93" t="s">
        <v>285</v>
      </c>
      <c r="C15" s="92" t="s">
        <v>286</v>
      </c>
      <c r="D15" s="94">
        <v>63331</v>
      </c>
      <c r="E15" s="94">
        <v>7198</v>
      </c>
      <c r="F15" s="99">
        <f t="shared" si="0"/>
        <v>11.365681893543446</v>
      </c>
      <c r="G15" s="94">
        <v>7198</v>
      </c>
      <c r="H15" s="94">
        <v>0</v>
      </c>
      <c r="I15" s="94">
        <v>56133</v>
      </c>
      <c r="J15" s="99">
        <f t="shared" si="1"/>
        <v>88.63431810645656</v>
      </c>
      <c r="K15" s="94">
        <v>33726</v>
      </c>
      <c r="L15" s="99">
        <f t="shared" si="2"/>
        <v>53.25354091992863</v>
      </c>
      <c r="M15" s="94">
        <v>0</v>
      </c>
      <c r="N15" s="99">
        <f t="shared" si="3"/>
        <v>0</v>
      </c>
      <c r="O15" s="94">
        <v>22407</v>
      </c>
      <c r="P15" s="94">
        <v>13018</v>
      </c>
      <c r="Q15" s="99">
        <f t="shared" si="4"/>
        <v>35.38077718652792</v>
      </c>
      <c r="R15" s="94">
        <v>3446</v>
      </c>
      <c r="S15" s="92" t="s">
        <v>269</v>
      </c>
      <c r="T15" s="92"/>
      <c r="U15" s="92"/>
      <c r="V15" s="92"/>
      <c r="W15" s="104" t="s">
        <v>269</v>
      </c>
      <c r="X15" s="104"/>
      <c r="Y15" s="104"/>
      <c r="Z15" s="104"/>
    </row>
    <row r="16" spans="1:26" s="95" customFormat="1" ht="11.25">
      <c r="A16" s="92" t="s">
        <v>116</v>
      </c>
      <c r="B16" s="93" t="s">
        <v>287</v>
      </c>
      <c r="C16" s="92" t="s">
        <v>288</v>
      </c>
      <c r="D16" s="94">
        <v>75063</v>
      </c>
      <c r="E16" s="94">
        <v>16933</v>
      </c>
      <c r="F16" s="99">
        <f t="shared" si="0"/>
        <v>22.558384290529286</v>
      </c>
      <c r="G16" s="94">
        <v>16933</v>
      </c>
      <c r="H16" s="94">
        <v>0</v>
      </c>
      <c r="I16" s="94">
        <v>58130</v>
      </c>
      <c r="J16" s="99">
        <f t="shared" si="1"/>
        <v>77.44161570947071</v>
      </c>
      <c r="K16" s="94">
        <v>35926</v>
      </c>
      <c r="L16" s="99">
        <f t="shared" si="2"/>
        <v>47.86112998414665</v>
      </c>
      <c r="M16" s="94">
        <v>0</v>
      </c>
      <c r="N16" s="99">
        <f t="shared" si="3"/>
        <v>0</v>
      </c>
      <c r="O16" s="94">
        <v>22204</v>
      </c>
      <c r="P16" s="94">
        <v>16641</v>
      </c>
      <c r="Q16" s="99">
        <f t="shared" si="4"/>
        <v>29.580485725324063</v>
      </c>
      <c r="R16" s="94">
        <v>1545</v>
      </c>
      <c r="S16" s="92" t="s">
        <v>269</v>
      </c>
      <c r="T16" s="92"/>
      <c r="U16" s="92"/>
      <c r="V16" s="92"/>
      <c r="W16" s="104" t="s">
        <v>269</v>
      </c>
      <c r="X16" s="104"/>
      <c r="Y16" s="104"/>
      <c r="Z16" s="104"/>
    </row>
    <row r="17" spans="1:26" s="95" customFormat="1" ht="11.25">
      <c r="A17" s="92" t="s">
        <v>116</v>
      </c>
      <c r="B17" s="93" t="s">
        <v>289</v>
      </c>
      <c r="C17" s="92" t="s">
        <v>290</v>
      </c>
      <c r="D17" s="94">
        <v>35941</v>
      </c>
      <c r="E17" s="94">
        <v>3531</v>
      </c>
      <c r="F17" s="99">
        <f t="shared" si="0"/>
        <v>9.824434489858378</v>
      </c>
      <c r="G17" s="94">
        <v>3531</v>
      </c>
      <c r="H17" s="94">
        <v>0</v>
      </c>
      <c r="I17" s="94">
        <v>32410</v>
      </c>
      <c r="J17" s="99">
        <f t="shared" si="1"/>
        <v>90.17556551014162</v>
      </c>
      <c r="K17" s="94">
        <v>10383</v>
      </c>
      <c r="L17" s="99">
        <f t="shared" si="2"/>
        <v>28.889012548343118</v>
      </c>
      <c r="M17" s="94">
        <v>0</v>
      </c>
      <c r="N17" s="99">
        <f t="shared" si="3"/>
        <v>0</v>
      </c>
      <c r="O17" s="94">
        <v>22027</v>
      </c>
      <c r="P17" s="94">
        <v>8840</v>
      </c>
      <c r="Q17" s="99">
        <f t="shared" si="4"/>
        <v>61.2865529617985</v>
      </c>
      <c r="R17" s="94">
        <v>310</v>
      </c>
      <c r="S17" s="92" t="s">
        <v>269</v>
      </c>
      <c r="T17" s="92"/>
      <c r="U17" s="92"/>
      <c r="V17" s="92"/>
      <c r="W17" s="104" t="s">
        <v>269</v>
      </c>
      <c r="X17" s="104"/>
      <c r="Y17" s="104"/>
      <c r="Z17" s="104"/>
    </row>
    <row r="18" spans="1:26" s="95" customFormat="1" ht="11.25">
      <c r="A18" s="92" t="s">
        <v>116</v>
      </c>
      <c r="B18" s="93" t="s">
        <v>291</v>
      </c>
      <c r="C18" s="92" t="s">
        <v>292</v>
      </c>
      <c r="D18" s="94">
        <v>115102</v>
      </c>
      <c r="E18" s="94">
        <v>41575</v>
      </c>
      <c r="F18" s="99">
        <f t="shared" si="0"/>
        <v>36.12013692203437</v>
      </c>
      <c r="G18" s="94">
        <v>41575</v>
      </c>
      <c r="H18" s="94">
        <v>0</v>
      </c>
      <c r="I18" s="94">
        <v>73527</v>
      </c>
      <c r="J18" s="99">
        <f t="shared" si="1"/>
        <v>63.879863077965624</v>
      </c>
      <c r="K18" s="94">
        <v>58531</v>
      </c>
      <c r="L18" s="99">
        <f t="shared" si="2"/>
        <v>50.85141874163786</v>
      </c>
      <c r="M18" s="94">
        <v>400</v>
      </c>
      <c r="N18" s="99">
        <f t="shared" si="3"/>
        <v>0.34751785372973537</v>
      </c>
      <c r="O18" s="94">
        <v>14596</v>
      </c>
      <c r="P18" s="94">
        <v>11397</v>
      </c>
      <c r="Q18" s="99">
        <f t="shared" si="4"/>
        <v>12.680926482598043</v>
      </c>
      <c r="R18" s="94">
        <v>2398</v>
      </c>
      <c r="S18" s="92" t="s">
        <v>269</v>
      </c>
      <c r="T18" s="92"/>
      <c r="U18" s="92"/>
      <c r="V18" s="92"/>
      <c r="W18" s="104" t="s">
        <v>269</v>
      </c>
      <c r="X18" s="104"/>
      <c r="Y18" s="104"/>
      <c r="Z18" s="104"/>
    </row>
    <row r="19" spans="1:26" s="95" customFormat="1" ht="11.25">
      <c r="A19" s="92" t="s">
        <v>116</v>
      </c>
      <c r="B19" s="93" t="s">
        <v>293</v>
      </c>
      <c r="C19" s="92" t="s">
        <v>294</v>
      </c>
      <c r="D19" s="94">
        <v>42576</v>
      </c>
      <c r="E19" s="94">
        <v>4820</v>
      </c>
      <c r="F19" s="99">
        <f t="shared" si="0"/>
        <v>11.320931980458475</v>
      </c>
      <c r="G19" s="94">
        <v>4820</v>
      </c>
      <c r="H19" s="94">
        <v>0</v>
      </c>
      <c r="I19" s="94">
        <v>37756</v>
      </c>
      <c r="J19" s="99">
        <f t="shared" si="1"/>
        <v>88.67906801954153</v>
      </c>
      <c r="K19" s="94">
        <v>10725</v>
      </c>
      <c r="L19" s="99">
        <f t="shared" si="2"/>
        <v>25.1902480270575</v>
      </c>
      <c r="M19" s="94">
        <v>0</v>
      </c>
      <c r="N19" s="99">
        <f t="shared" si="3"/>
        <v>0</v>
      </c>
      <c r="O19" s="94">
        <v>27031</v>
      </c>
      <c r="P19" s="94">
        <v>11884</v>
      </c>
      <c r="Q19" s="99">
        <f t="shared" si="4"/>
        <v>63.488819992484025</v>
      </c>
      <c r="R19" s="94">
        <v>326</v>
      </c>
      <c r="S19" s="92" t="s">
        <v>269</v>
      </c>
      <c r="T19" s="92"/>
      <c r="U19" s="92"/>
      <c r="V19" s="92"/>
      <c r="W19" s="104" t="s">
        <v>269</v>
      </c>
      <c r="X19" s="104"/>
      <c r="Y19" s="104"/>
      <c r="Z19" s="104"/>
    </row>
    <row r="20" spans="1:26" s="95" customFormat="1" ht="11.25">
      <c r="A20" s="92" t="s">
        <v>116</v>
      </c>
      <c r="B20" s="93" t="s">
        <v>295</v>
      </c>
      <c r="C20" s="92" t="s">
        <v>296</v>
      </c>
      <c r="D20" s="94">
        <v>31158</v>
      </c>
      <c r="E20" s="94">
        <v>12842</v>
      </c>
      <c r="F20" s="99">
        <f t="shared" si="0"/>
        <v>41.21573913601643</v>
      </c>
      <c r="G20" s="94">
        <v>12842</v>
      </c>
      <c r="H20" s="94">
        <v>0</v>
      </c>
      <c r="I20" s="94">
        <v>18316</v>
      </c>
      <c r="J20" s="99">
        <f t="shared" si="1"/>
        <v>58.784260863983576</v>
      </c>
      <c r="K20" s="94">
        <v>4198</v>
      </c>
      <c r="L20" s="99">
        <f t="shared" si="2"/>
        <v>13.47326529302266</v>
      </c>
      <c r="M20" s="94">
        <v>0</v>
      </c>
      <c r="N20" s="99">
        <f t="shared" si="3"/>
        <v>0</v>
      </c>
      <c r="O20" s="94">
        <v>14118</v>
      </c>
      <c r="P20" s="94">
        <v>7761</v>
      </c>
      <c r="Q20" s="99">
        <f t="shared" si="4"/>
        <v>45.31099557096091</v>
      </c>
      <c r="R20" s="94">
        <v>294</v>
      </c>
      <c r="S20" s="92" t="s">
        <v>269</v>
      </c>
      <c r="T20" s="92"/>
      <c r="U20" s="92"/>
      <c r="V20" s="92"/>
      <c r="W20" s="104" t="s">
        <v>269</v>
      </c>
      <c r="X20" s="104"/>
      <c r="Y20" s="104"/>
      <c r="Z20" s="104"/>
    </row>
    <row r="21" spans="1:26" s="95" customFormat="1" ht="11.25">
      <c r="A21" s="92" t="s">
        <v>116</v>
      </c>
      <c r="B21" s="93" t="s">
        <v>297</v>
      </c>
      <c r="C21" s="92" t="s">
        <v>298</v>
      </c>
      <c r="D21" s="94">
        <v>59744</v>
      </c>
      <c r="E21" s="94">
        <v>3094</v>
      </c>
      <c r="F21" s="99">
        <f t="shared" si="0"/>
        <v>5.1787627209426885</v>
      </c>
      <c r="G21" s="94">
        <v>3094</v>
      </c>
      <c r="H21" s="94">
        <v>0</v>
      </c>
      <c r="I21" s="94">
        <v>56650</v>
      </c>
      <c r="J21" s="99">
        <f t="shared" si="1"/>
        <v>94.82123727905731</v>
      </c>
      <c r="K21" s="94">
        <v>41185</v>
      </c>
      <c r="L21" s="99">
        <f t="shared" si="2"/>
        <v>68.9357927155865</v>
      </c>
      <c r="M21" s="94">
        <v>0</v>
      </c>
      <c r="N21" s="99">
        <f t="shared" si="3"/>
        <v>0</v>
      </c>
      <c r="O21" s="94">
        <v>15465</v>
      </c>
      <c r="P21" s="94">
        <v>1734</v>
      </c>
      <c r="Q21" s="99">
        <f t="shared" si="4"/>
        <v>25.88544456347081</v>
      </c>
      <c r="R21" s="94">
        <v>404</v>
      </c>
      <c r="S21" s="92" t="s">
        <v>269</v>
      </c>
      <c r="T21" s="92"/>
      <c r="U21" s="92"/>
      <c r="V21" s="92"/>
      <c r="W21" s="104" t="s">
        <v>269</v>
      </c>
      <c r="X21" s="104"/>
      <c r="Y21" s="104"/>
      <c r="Z21" s="104"/>
    </row>
    <row r="22" spans="1:26" s="95" customFormat="1" ht="11.25">
      <c r="A22" s="92" t="s">
        <v>116</v>
      </c>
      <c r="B22" s="93" t="s">
        <v>299</v>
      </c>
      <c r="C22" s="92" t="s">
        <v>300</v>
      </c>
      <c r="D22" s="94">
        <v>31598</v>
      </c>
      <c r="E22" s="94">
        <v>5954</v>
      </c>
      <c r="F22" s="99">
        <f t="shared" si="0"/>
        <v>18.84296474460409</v>
      </c>
      <c r="G22" s="94">
        <v>5954</v>
      </c>
      <c r="H22" s="94">
        <v>0</v>
      </c>
      <c r="I22" s="94">
        <v>25644</v>
      </c>
      <c r="J22" s="99">
        <f t="shared" si="1"/>
        <v>81.15703525539591</v>
      </c>
      <c r="K22" s="94">
        <v>15597</v>
      </c>
      <c r="L22" s="99">
        <f t="shared" si="2"/>
        <v>49.360719032850184</v>
      </c>
      <c r="M22" s="94">
        <v>0</v>
      </c>
      <c r="N22" s="99">
        <f t="shared" si="3"/>
        <v>0</v>
      </c>
      <c r="O22" s="94">
        <v>10047</v>
      </c>
      <c r="P22" s="94">
        <v>6178</v>
      </c>
      <c r="Q22" s="99">
        <f t="shared" si="4"/>
        <v>31.796316222545727</v>
      </c>
      <c r="R22" s="94">
        <v>248</v>
      </c>
      <c r="S22" s="92" t="s">
        <v>269</v>
      </c>
      <c r="T22" s="92"/>
      <c r="U22" s="92"/>
      <c r="V22" s="92"/>
      <c r="W22" s="104" t="s">
        <v>269</v>
      </c>
      <c r="X22" s="104"/>
      <c r="Y22" s="104"/>
      <c r="Z22" s="104"/>
    </row>
    <row r="23" spans="1:26" s="95" customFormat="1" ht="11.25">
      <c r="A23" s="92" t="s">
        <v>116</v>
      </c>
      <c r="B23" s="93" t="s">
        <v>301</v>
      </c>
      <c r="C23" s="92" t="s">
        <v>302</v>
      </c>
      <c r="D23" s="94">
        <v>6964</v>
      </c>
      <c r="E23" s="94">
        <v>906</v>
      </c>
      <c r="F23" s="99">
        <f t="shared" si="0"/>
        <v>13.009764503159104</v>
      </c>
      <c r="G23" s="94">
        <v>906</v>
      </c>
      <c r="H23" s="94">
        <v>0</v>
      </c>
      <c r="I23" s="94">
        <v>6058</v>
      </c>
      <c r="J23" s="99">
        <f t="shared" si="1"/>
        <v>86.9902354968409</v>
      </c>
      <c r="K23" s="94">
        <v>1930</v>
      </c>
      <c r="L23" s="99">
        <f t="shared" si="2"/>
        <v>27.71395749569213</v>
      </c>
      <c r="M23" s="94">
        <v>0</v>
      </c>
      <c r="N23" s="99">
        <f t="shared" si="3"/>
        <v>0</v>
      </c>
      <c r="O23" s="94">
        <v>4128</v>
      </c>
      <c r="P23" s="94">
        <v>785</v>
      </c>
      <c r="Q23" s="99">
        <f t="shared" si="4"/>
        <v>59.27627800114876</v>
      </c>
      <c r="R23" s="94">
        <v>39</v>
      </c>
      <c r="S23" s="92" t="s">
        <v>269</v>
      </c>
      <c r="T23" s="92"/>
      <c r="U23" s="92"/>
      <c r="V23" s="92"/>
      <c r="W23" s="104" t="s">
        <v>269</v>
      </c>
      <c r="X23" s="104"/>
      <c r="Y23" s="104"/>
      <c r="Z23" s="104"/>
    </row>
    <row r="24" spans="1:26" s="95" customFormat="1" ht="11.25">
      <c r="A24" s="92" t="s">
        <v>116</v>
      </c>
      <c r="B24" s="93" t="s">
        <v>303</v>
      </c>
      <c r="C24" s="92" t="s">
        <v>304</v>
      </c>
      <c r="D24" s="94">
        <v>16422</v>
      </c>
      <c r="E24" s="94">
        <v>2607</v>
      </c>
      <c r="F24" s="99">
        <f t="shared" si="0"/>
        <v>15.87504567044209</v>
      </c>
      <c r="G24" s="94">
        <v>2607</v>
      </c>
      <c r="H24" s="94">
        <v>0</v>
      </c>
      <c r="I24" s="94">
        <v>13815</v>
      </c>
      <c r="J24" s="99">
        <f t="shared" si="1"/>
        <v>84.12495432955791</v>
      </c>
      <c r="K24" s="94">
        <v>2918</v>
      </c>
      <c r="L24" s="99">
        <f t="shared" si="2"/>
        <v>17.768846669102423</v>
      </c>
      <c r="M24" s="94">
        <v>0</v>
      </c>
      <c r="N24" s="99">
        <f t="shared" si="3"/>
        <v>0</v>
      </c>
      <c r="O24" s="94">
        <v>10897</v>
      </c>
      <c r="P24" s="94">
        <v>4125</v>
      </c>
      <c r="Q24" s="99">
        <f t="shared" si="4"/>
        <v>66.35610766045549</v>
      </c>
      <c r="R24" s="94">
        <v>285</v>
      </c>
      <c r="S24" s="92" t="s">
        <v>269</v>
      </c>
      <c r="T24" s="92"/>
      <c r="U24" s="92"/>
      <c r="V24" s="92"/>
      <c r="W24" s="104" t="s">
        <v>269</v>
      </c>
      <c r="X24" s="104"/>
      <c r="Y24" s="104"/>
      <c r="Z24" s="104"/>
    </row>
    <row r="25" spans="1:26" s="95" customFormat="1" ht="11.25">
      <c r="A25" s="92" t="s">
        <v>116</v>
      </c>
      <c r="B25" s="93" t="s">
        <v>305</v>
      </c>
      <c r="C25" s="92" t="s">
        <v>306</v>
      </c>
      <c r="D25" s="94">
        <v>25287</v>
      </c>
      <c r="E25" s="94">
        <v>5982</v>
      </c>
      <c r="F25" s="99">
        <f t="shared" si="0"/>
        <v>23.656424249614428</v>
      </c>
      <c r="G25" s="94">
        <v>5982</v>
      </c>
      <c r="H25" s="94">
        <v>0</v>
      </c>
      <c r="I25" s="94">
        <v>19305</v>
      </c>
      <c r="J25" s="99">
        <f t="shared" si="1"/>
        <v>76.34357575038557</v>
      </c>
      <c r="K25" s="94">
        <v>2236</v>
      </c>
      <c r="L25" s="99">
        <f t="shared" si="2"/>
        <v>8.842488235061493</v>
      </c>
      <c r="M25" s="94">
        <v>0</v>
      </c>
      <c r="N25" s="99">
        <f t="shared" si="3"/>
        <v>0</v>
      </c>
      <c r="O25" s="94">
        <v>17069</v>
      </c>
      <c r="P25" s="94">
        <v>11226</v>
      </c>
      <c r="Q25" s="99">
        <f t="shared" si="4"/>
        <v>67.50108751532407</v>
      </c>
      <c r="R25" s="94">
        <v>242</v>
      </c>
      <c r="S25" s="92" t="s">
        <v>269</v>
      </c>
      <c r="T25" s="92"/>
      <c r="U25" s="92"/>
      <c r="V25" s="92"/>
      <c r="W25" s="104" t="s">
        <v>269</v>
      </c>
      <c r="X25" s="104"/>
      <c r="Y25" s="104"/>
      <c r="Z25" s="104"/>
    </row>
    <row r="26" spans="1:26" s="95" customFormat="1" ht="11.25">
      <c r="A26" s="92" t="s">
        <v>116</v>
      </c>
      <c r="B26" s="93" t="s">
        <v>307</v>
      </c>
      <c r="C26" s="92" t="s">
        <v>308</v>
      </c>
      <c r="D26" s="94">
        <v>16298</v>
      </c>
      <c r="E26" s="94">
        <v>2016</v>
      </c>
      <c r="F26" s="99">
        <f t="shared" si="0"/>
        <v>12.369615903791876</v>
      </c>
      <c r="G26" s="94">
        <v>2016</v>
      </c>
      <c r="H26" s="94">
        <v>0</v>
      </c>
      <c r="I26" s="94">
        <v>14282</v>
      </c>
      <c r="J26" s="99">
        <f t="shared" si="1"/>
        <v>87.63038409620812</v>
      </c>
      <c r="K26" s="94">
        <v>2575</v>
      </c>
      <c r="L26" s="99">
        <f t="shared" si="2"/>
        <v>15.799484599337344</v>
      </c>
      <c r="M26" s="94">
        <v>0</v>
      </c>
      <c r="N26" s="99">
        <f t="shared" si="3"/>
        <v>0</v>
      </c>
      <c r="O26" s="94">
        <v>11707</v>
      </c>
      <c r="P26" s="94">
        <v>5968</v>
      </c>
      <c r="Q26" s="99">
        <f t="shared" si="4"/>
        <v>71.83089949687079</v>
      </c>
      <c r="R26" s="94">
        <v>66</v>
      </c>
      <c r="S26" s="92" t="s">
        <v>269</v>
      </c>
      <c r="T26" s="92"/>
      <c r="U26" s="92"/>
      <c r="V26" s="92"/>
      <c r="W26" s="104" t="s">
        <v>269</v>
      </c>
      <c r="X26" s="104"/>
      <c r="Y26" s="104"/>
      <c r="Z26" s="104"/>
    </row>
    <row r="27" spans="1:26" s="95" customFormat="1" ht="11.25">
      <c r="A27" s="92" t="s">
        <v>116</v>
      </c>
      <c r="B27" s="93" t="s">
        <v>309</v>
      </c>
      <c r="C27" s="92" t="s">
        <v>310</v>
      </c>
      <c r="D27" s="94">
        <v>12621</v>
      </c>
      <c r="E27" s="94">
        <v>2090</v>
      </c>
      <c r="F27" s="99">
        <f t="shared" si="0"/>
        <v>16.55970208382854</v>
      </c>
      <c r="G27" s="94">
        <v>2090</v>
      </c>
      <c r="H27" s="94">
        <v>0</v>
      </c>
      <c r="I27" s="94">
        <v>10531</v>
      </c>
      <c r="J27" s="99">
        <f t="shared" si="1"/>
        <v>83.44029791617146</v>
      </c>
      <c r="K27" s="94">
        <v>1169</v>
      </c>
      <c r="L27" s="99">
        <f t="shared" si="2"/>
        <v>9.262340543538548</v>
      </c>
      <c r="M27" s="94">
        <v>0</v>
      </c>
      <c r="N27" s="99">
        <f t="shared" si="3"/>
        <v>0</v>
      </c>
      <c r="O27" s="94">
        <v>9362</v>
      </c>
      <c r="P27" s="94">
        <v>7324</v>
      </c>
      <c r="Q27" s="99">
        <f t="shared" si="4"/>
        <v>74.17795737263292</v>
      </c>
      <c r="R27" s="94">
        <v>134</v>
      </c>
      <c r="S27" s="92" t="s">
        <v>269</v>
      </c>
      <c r="T27" s="92"/>
      <c r="U27" s="92"/>
      <c r="V27" s="92"/>
      <c r="W27" s="104" t="s">
        <v>269</v>
      </c>
      <c r="X27" s="104"/>
      <c r="Y27" s="104"/>
      <c r="Z27" s="104"/>
    </row>
    <row r="28" spans="1:26" s="95" customFormat="1" ht="11.25">
      <c r="A28" s="92" t="s">
        <v>116</v>
      </c>
      <c r="B28" s="93" t="s">
        <v>311</v>
      </c>
      <c r="C28" s="92" t="s">
        <v>312</v>
      </c>
      <c r="D28" s="94">
        <v>16914</v>
      </c>
      <c r="E28" s="94">
        <v>2599</v>
      </c>
      <c r="F28" s="99">
        <f t="shared" si="0"/>
        <v>15.365969019746956</v>
      </c>
      <c r="G28" s="94">
        <v>2599</v>
      </c>
      <c r="H28" s="94">
        <v>0</v>
      </c>
      <c r="I28" s="94">
        <v>14315</v>
      </c>
      <c r="J28" s="99">
        <f t="shared" si="1"/>
        <v>84.63403098025304</v>
      </c>
      <c r="K28" s="94">
        <v>749</v>
      </c>
      <c r="L28" s="99">
        <f t="shared" si="2"/>
        <v>4.428284261558472</v>
      </c>
      <c r="M28" s="94">
        <v>0</v>
      </c>
      <c r="N28" s="99">
        <f t="shared" si="3"/>
        <v>0</v>
      </c>
      <c r="O28" s="94">
        <v>13566</v>
      </c>
      <c r="P28" s="94">
        <v>10058</v>
      </c>
      <c r="Q28" s="99">
        <f t="shared" si="4"/>
        <v>80.20574671869457</v>
      </c>
      <c r="R28" s="94">
        <v>127</v>
      </c>
      <c r="S28" s="92" t="s">
        <v>269</v>
      </c>
      <c r="T28" s="92"/>
      <c r="U28" s="92"/>
      <c r="V28" s="92"/>
      <c r="W28" s="104" t="s">
        <v>269</v>
      </c>
      <c r="X28" s="104"/>
      <c r="Y28" s="104"/>
      <c r="Z28" s="104"/>
    </row>
    <row r="29" spans="1:26" s="95" customFormat="1" ht="11.25">
      <c r="A29" s="92" t="s">
        <v>116</v>
      </c>
      <c r="B29" s="93" t="s">
        <v>313</v>
      </c>
      <c r="C29" s="92" t="s">
        <v>314</v>
      </c>
      <c r="D29" s="94">
        <v>39701</v>
      </c>
      <c r="E29" s="94">
        <v>6339</v>
      </c>
      <c r="F29" s="99">
        <f t="shared" si="0"/>
        <v>15.966852220347095</v>
      </c>
      <c r="G29" s="94">
        <v>6339</v>
      </c>
      <c r="H29" s="94">
        <v>0</v>
      </c>
      <c r="I29" s="94">
        <v>33362</v>
      </c>
      <c r="J29" s="99">
        <f t="shared" si="1"/>
        <v>84.03314777965291</v>
      </c>
      <c r="K29" s="94">
        <v>25175</v>
      </c>
      <c r="L29" s="99">
        <f t="shared" si="2"/>
        <v>63.41150096974887</v>
      </c>
      <c r="M29" s="94">
        <v>0</v>
      </c>
      <c r="N29" s="99">
        <f t="shared" si="3"/>
        <v>0</v>
      </c>
      <c r="O29" s="94">
        <v>8187</v>
      </c>
      <c r="P29" s="94">
        <v>5888</v>
      </c>
      <c r="Q29" s="99">
        <f t="shared" si="4"/>
        <v>20.621646809904032</v>
      </c>
      <c r="R29" s="94">
        <v>360</v>
      </c>
      <c r="S29" s="92" t="s">
        <v>269</v>
      </c>
      <c r="T29" s="92"/>
      <c r="U29" s="92"/>
      <c r="V29" s="92"/>
      <c r="W29" s="104" t="s">
        <v>269</v>
      </c>
      <c r="X29" s="104"/>
      <c r="Y29" s="104"/>
      <c r="Z29" s="104"/>
    </row>
    <row r="30" spans="1:26" s="95" customFormat="1" ht="11.25">
      <c r="A30" s="92" t="s">
        <v>116</v>
      </c>
      <c r="B30" s="93" t="s">
        <v>315</v>
      </c>
      <c r="C30" s="92" t="s">
        <v>316</v>
      </c>
      <c r="D30" s="94">
        <v>26153</v>
      </c>
      <c r="E30" s="94">
        <v>1191</v>
      </c>
      <c r="F30" s="99">
        <f t="shared" si="0"/>
        <v>4.553970863763239</v>
      </c>
      <c r="G30" s="94">
        <v>1191</v>
      </c>
      <c r="H30" s="94">
        <v>0</v>
      </c>
      <c r="I30" s="94">
        <v>24962</v>
      </c>
      <c r="J30" s="99">
        <f t="shared" si="1"/>
        <v>95.44602913623676</v>
      </c>
      <c r="K30" s="94">
        <v>13501</v>
      </c>
      <c r="L30" s="99">
        <f t="shared" si="2"/>
        <v>51.62314074867128</v>
      </c>
      <c r="M30" s="94">
        <v>0</v>
      </c>
      <c r="N30" s="99">
        <f t="shared" si="3"/>
        <v>0</v>
      </c>
      <c r="O30" s="94">
        <v>11461</v>
      </c>
      <c r="P30" s="94">
        <v>5020</v>
      </c>
      <c r="Q30" s="99">
        <f t="shared" si="4"/>
        <v>43.82288838756548</v>
      </c>
      <c r="R30" s="94">
        <v>324</v>
      </c>
      <c r="S30" s="92" t="s">
        <v>269</v>
      </c>
      <c r="T30" s="92"/>
      <c r="U30" s="92"/>
      <c r="V30" s="92"/>
      <c r="W30" s="104"/>
      <c r="X30" s="104" t="s">
        <v>269</v>
      </c>
      <c r="Y30" s="104"/>
      <c r="Z30" s="104"/>
    </row>
    <row r="31" spans="1:26" s="95" customFormat="1" ht="11.25">
      <c r="A31" s="92" t="s">
        <v>116</v>
      </c>
      <c r="B31" s="93" t="s">
        <v>317</v>
      </c>
      <c r="C31" s="92" t="s">
        <v>318</v>
      </c>
      <c r="D31" s="94">
        <v>28968</v>
      </c>
      <c r="E31" s="94">
        <v>2098</v>
      </c>
      <c r="F31" s="99">
        <f t="shared" si="0"/>
        <v>7.24247445457056</v>
      </c>
      <c r="G31" s="94">
        <v>2098</v>
      </c>
      <c r="H31" s="94">
        <v>0</v>
      </c>
      <c r="I31" s="94">
        <v>26870</v>
      </c>
      <c r="J31" s="99">
        <f t="shared" si="1"/>
        <v>92.75752554542944</v>
      </c>
      <c r="K31" s="94">
        <v>9735</v>
      </c>
      <c r="L31" s="99">
        <f t="shared" si="2"/>
        <v>33.606048053024026</v>
      </c>
      <c r="M31" s="94">
        <v>0</v>
      </c>
      <c r="N31" s="99">
        <f t="shared" si="3"/>
        <v>0</v>
      </c>
      <c r="O31" s="94">
        <v>17135</v>
      </c>
      <c r="P31" s="94">
        <v>5097</v>
      </c>
      <c r="Q31" s="99">
        <f t="shared" si="4"/>
        <v>59.15147749240541</v>
      </c>
      <c r="R31" s="94">
        <v>387</v>
      </c>
      <c r="S31" s="92"/>
      <c r="T31" s="92" t="s">
        <v>269</v>
      </c>
      <c r="U31" s="92"/>
      <c r="V31" s="92"/>
      <c r="W31" s="104" t="s">
        <v>269</v>
      </c>
      <c r="X31" s="104"/>
      <c r="Y31" s="104"/>
      <c r="Z31" s="104"/>
    </row>
    <row r="32" spans="1:26" s="95" customFormat="1" ht="11.25">
      <c r="A32" s="92" t="s">
        <v>116</v>
      </c>
      <c r="B32" s="93" t="s">
        <v>319</v>
      </c>
      <c r="C32" s="92" t="s">
        <v>320</v>
      </c>
      <c r="D32" s="94">
        <v>18045</v>
      </c>
      <c r="E32" s="94">
        <v>10147</v>
      </c>
      <c r="F32" s="99">
        <f t="shared" si="0"/>
        <v>56.23164311443614</v>
      </c>
      <c r="G32" s="94">
        <v>10147</v>
      </c>
      <c r="H32" s="94">
        <v>0</v>
      </c>
      <c r="I32" s="94">
        <v>7898</v>
      </c>
      <c r="J32" s="99">
        <f t="shared" si="1"/>
        <v>43.76835688556387</v>
      </c>
      <c r="K32" s="94">
        <v>4426</v>
      </c>
      <c r="L32" s="99">
        <f t="shared" si="2"/>
        <v>24.52756996397894</v>
      </c>
      <c r="M32" s="94">
        <v>0</v>
      </c>
      <c r="N32" s="99">
        <f t="shared" si="3"/>
        <v>0</v>
      </c>
      <c r="O32" s="94">
        <v>3472</v>
      </c>
      <c r="P32" s="94">
        <v>1524</v>
      </c>
      <c r="Q32" s="99">
        <f t="shared" si="4"/>
        <v>19.240786921584927</v>
      </c>
      <c r="R32" s="94">
        <v>138</v>
      </c>
      <c r="S32" s="92"/>
      <c r="T32" s="92" t="s">
        <v>269</v>
      </c>
      <c r="U32" s="92"/>
      <c r="V32" s="92"/>
      <c r="W32" s="104"/>
      <c r="X32" s="104" t="s">
        <v>269</v>
      </c>
      <c r="Y32" s="104"/>
      <c r="Z32" s="104"/>
    </row>
    <row r="33" spans="1:26" s="95" customFormat="1" ht="11.25">
      <c r="A33" s="92" t="s">
        <v>116</v>
      </c>
      <c r="B33" s="93" t="s">
        <v>321</v>
      </c>
      <c r="C33" s="92" t="s">
        <v>322</v>
      </c>
      <c r="D33" s="94">
        <v>18934</v>
      </c>
      <c r="E33" s="94">
        <v>5824</v>
      </c>
      <c r="F33" s="99">
        <f t="shared" si="0"/>
        <v>30.759480299989438</v>
      </c>
      <c r="G33" s="94">
        <v>5824</v>
      </c>
      <c r="H33" s="94">
        <v>0</v>
      </c>
      <c r="I33" s="94">
        <v>13110</v>
      </c>
      <c r="J33" s="99">
        <f t="shared" si="1"/>
        <v>69.24051970001057</v>
      </c>
      <c r="K33" s="94">
        <v>6063</v>
      </c>
      <c r="L33" s="99">
        <f t="shared" si="2"/>
        <v>32.02175979719024</v>
      </c>
      <c r="M33" s="94">
        <v>0</v>
      </c>
      <c r="N33" s="99">
        <f t="shared" si="3"/>
        <v>0</v>
      </c>
      <c r="O33" s="94">
        <v>7047</v>
      </c>
      <c r="P33" s="94">
        <v>2202</v>
      </c>
      <c r="Q33" s="99">
        <f t="shared" si="4"/>
        <v>37.218759902820324</v>
      </c>
      <c r="R33" s="94">
        <v>135</v>
      </c>
      <c r="S33" s="92"/>
      <c r="T33" s="92"/>
      <c r="U33" s="92"/>
      <c r="V33" s="92" t="s">
        <v>269</v>
      </c>
      <c r="W33" s="104"/>
      <c r="X33" s="104"/>
      <c r="Y33" s="104"/>
      <c r="Z33" s="104" t="s">
        <v>269</v>
      </c>
    </row>
    <row r="34" spans="1:26" s="95" customFormat="1" ht="11.25">
      <c r="A34" s="92" t="s">
        <v>116</v>
      </c>
      <c r="B34" s="93" t="s">
        <v>323</v>
      </c>
      <c r="C34" s="92" t="s">
        <v>324</v>
      </c>
      <c r="D34" s="94">
        <v>13615</v>
      </c>
      <c r="E34" s="94">
        <v>2983</v>
      </c>
      <c r="F34" s="99">
        <f t="shared" si="0"/>
        <v>21.909658464928388</v>
      </c>
      <c r="G34" s="94">
        <v>2983</v>
      </c>
      <c r="H34" s="94">
        <v>0</v>
      </c>
      <c r="I34" s="94">
        <v>10632</v>
      </c>
      <c r="J34" s="99">
        <f t="shared" si="1"/>
        <v>78.09034153507162</v>
      </c>
      <c r="K34" s="94">
        <v>7036</v>
      </c>
      <c r="L34" s="99">
        <f t="shared" si="2"/>
        <v>51.678295997062065</v>
      </c>
      <c r="M34" s="94">
        <v>0</v>
      </c>
      <c r="N34" s="99">
        <f t="shared" si="3"/>
        <v>0</v>
      </c>
      <c r="O34" s="94">
        <v>3596</v>
      </c>
      <c r="P34" s="94">
        <v>1545</v>
      </c>
      <c r="Q34" s="99">
        <f t="shared" si="4"/>
        <v>26.412045538009547</v>
      </c>
      <c r="R34" s="94">
        <v>134</v>
      </c>
      <c r="S34" s="92"/>
      <c r="T34" s="92" t="s">
        <v>269</v>
      </c>
      <c r="U34" s="92"/>
      <c r="V34" s="92"/>
      <c r="W34" s="104" t="s">
        <v>269</v>
      </c>
      <c r="X34" s="104"/>
      <c r="Y34" s="104"/>
      <c r="Z34" s="104"/>
    </row>
    <row r="35" spans="1:26" s="95" customFormat="1" ht="11.25">
      <c r="A35" s="92" t="s">
        <v>116</v>
      </c>
      <c r="B35" s="93" t="s">
        <v>325</v>
      </c>
      <c r="C35" s="92" t="s">
        <v>326</v>
      </c>
      <c r="D35" s="94">
        <v>13600</v>
      </c>
      <c r="E35" s="94">
        <v>5267</v>
      </c>
      <c r="F35" s="99">
        <f t="shared" si="0"/>
        <v>38.72794117647059</v>
      </c>
      <c r="G35" s="94">
        <v>5267</v>
      </c>
      <c r="H35" s="94">
        <v>0</v>
      </c>
      <c r="I35" s="94">
        <v>8333</v>
      </c>
      <c r="J35" s="99">
        <f t="shared" si="1"/>
        <v>61.272058823529406</v>
      </c>
      <c r="K35" s="94">
        <v>0</v>
      </c>
      <c r="L35" s="99">
        <f t="shared" si="2"/>
        <v>0</v>
      </c>
      <c r="M35" s="94">
        <v>0</v>
      </c>
      <c r="N35" s="99">
        <f t="shared" si="3"/>
        <v>0</v>
      </c>
      <c r="O35" s="94">
        <v>8333</v>
      </c>
      <c r="P35" s="94">
        <v>2439</v>
      </c>
      <c r="Q35" s="99">
        <f t="shared" si="4"/>
        <v>61.272058823529406</v>
      </c>
      <c r="R35" s="94">
        <v>95</v>
      </c>
      <c r="S35" s="92" t="s">
        <v>269</v>
      </c>
      <c r="T35" s="92"/>
      <c r="U35" s="92"/>
      <c r="V35" s="92"/>
      <c r="W35" s="104" t="s">
        <v>269</v>
      </c>
      <c r="X35" s="104"/>
      <c r="Y35" s="104"/>
      <c r="Z35" s="104"/>
    </row>
    <row r="36" spans="1:26" s="95" customFormat="1" ht="11.25">
      <c r="A36" s="92" t="s">
        <v>116</v>
      </c>
      <c r="B36" s="93" t="s">
        <v>327</v>
      </c>
      <c r="C36" s="92" t="s">
        <v>328</v>
      </c>
      <c r="D36" s="94">
        <v>31047</v>
      </c>
      <c r="E36" s="94">
        <v>5840</v>
      </c>
      <c r="F36" s="99">
        <f t="shared" si="0"/>
        <v>18.81019100074081</v>
      </c>
      <c r="G36" s="94">
        <v>5840</v>
      </c>
      <c r="H36" s="94">
        <v>0</v>
      </c>
      <c r="I36" s="94">
        <v>25207</v>
      </c>
      <c r="J36" s="99">
        <f t="shared" si="1"/>
        <v>81.18980899925918</v>
      </c>
      <c r="K36" s="94">
        <v>8453</v>
      </c>
      <c r="L36" s="99">
        <f t="shared" si="2"/>
        <v>27.2264631043257</v>
      </c>
      <c r="M36" s="94">
        <v>0</v>
      </c>
      <c r="N36" s="99">
        <f t="shared" si="3"/>
        <v>0</v>
      </c>
      <c r="O36" s="94">
        <v>16754</v>
      </c>
      <c r="P36" s="94">
        <v>5734</v>
      </c>
      <c r="Q36" s="99">
        <f t="shared" si="4"/>
        <v>53.96334589493349</v>
      </c>
      <c r="R36" s="94">
        <v>274</v>
      </c>
      <c r="S36" s="92" t="s">
        <v>269</v>
      </c>
      <c r="T36" s="92"/>
      <c r="U36" s="92"/>
      <c r="V36" s="92"/>
      <c r="W36" s="104" t="s">
        <v>269</v>
      </c>
      <c r="X36" s="104"/>
      <c r="Y36" s="104"/>
      <c r="Z36" s="104"/>
    </row>
    <row r="37" spans="1:26" s="95" customFormat="1" ht="11.25">
      <c r="A37" s="92" t="s">
        <v>116</v>
      </c>
      <c r="B37" s="93" t="s">
        <v>329</v>
      </c>
      <c r="C37" s="92" t="s">
        <v>330</v>
      </c>
      <c r="D37" s="94">
        <v>27865</v>
      </c>
      <c r="E37" s="94">
        <v>8297</v>
      </c>
      <c r="F37" s="99">
        <f t="shared" si="0"/>
        <v>29.775704288534005</v>
      </c>
      <c r="G37" s="94">
        <v>8297</v>
      </c>
      <c r="H37" s="94">
        <v>0</v>
      </c>
      <c r="I37" s="94">
        <v>19568</v>
      </c>
      <c r="J37" s="99">
        <f t="shared" si="1"/>
        <v>70.224295711466</v>
      </c>
      <c r="K37" s="94">
        <v>1845</v>
      </c>
      <c r="L37" s="99">
        <f t="shared" si="2"/>
        <v>6.621209402476225</v>
      </c>
      <c r="M37" s="94">
        <v>0</v>
      </c>
      <c r="N37" s="99">
        <f t="shared" si="3"/>
        <v>0</v>
      </c>
      <c r="O37" s="94">
        <v>17723</v>
      </c>
      <c r="P37" s="94">
        <v>9116</v>
      </c>
      <c r="Q37" s="99">
        <f t="shared" si="4"/>
        <v>63.603086308989774</v>
      </c>
      <c r="R37" s="94">
        <v>260</v>
      </c>
      <c r="S37" s="92" t="s">
        <v>269</v>
      </c>
      <c r="T37" s="92"/>
      <c r="U37" s="92"/>
      <c r="V37" s="92"/>
      <c r="W37" s="104" t="s">
        <v>269</v>
      </c>
      <c r="X37" s="104"/>
      <c r="Y37" s="104"/>
      <c r="Z37" s="104"/>
    </row>
    <row r="38" spans="1:26" s="95" customFormat="1" ht="11.25">
      <c r="A38" s="92" t="s">
        <v>116</v>
      </c>
      <c r="B38" s="93" t="s">
        <v>331</v>
      </c>
      <c r="C38" s="92" t="s">
        <v>332</v>
      </c>
      <c r="D38" s="94">
        <v>19918</v>
      </c>
      <c r="E38" s="94">
        <v>5597</v>
      </c>
      <c r="F38" s="99">
        <f t="shared" si="0"/>
        <v>28.100210864544632</v>
      </c>
      <c r="G38" s="94">
        <v>5597</v>
      </c>
      <c r="H38" s="94">
        <v>0</v>
      </c>
      <c r="I38" s="94">
        <v>14321</v>
      </c>
      <c r="J38" s="99">
        <f t="shared" si="1"/>
        <v>71.89978913545538</v>
      </c>
      <c r="K38" s="94">
        <v>2735</v>
      </c>
      <c r="L38" s="99">
        <f t="shared" si="2"/>
        <v>13.731298323124811</v>
      </c>
      <c r="M38" s="94">
        <v>0</v>
      </c>
      <c r="N38" s="99">
        <f t="shared" si="3"/>
        <v>0</v>
      </c>
      <c r="O38" s="94">
        <v>11586</v>
      </c>
      <c r="P38" s="94">
        <v>5930</v>
      </c>
      <c r="Q38" s="99">
        <f t="shared" si="4"/>
        <v>58.16849081233055</v>
      </c>
      <c r="R38" s="94">
        <v>95</v>
      </c>
      <c r="S38" s="92" t="s">
        <v>269</v>
      </c>
      <c r="T38" s="92"/>
      <c r="U38" s="92"/>
      <c r="V38" s="92"/>
      <c r="W38" s="104" t="s">
        <v>269</v>
      </c>
      <c r="X38" s="104"/>
      <c r="Y38" s="104"/>
      <c r="Z38" s="104"/>
    </row>
    <row r="39" spans="1:26" s="95" customFormat="1" ht="11.25">
      <c r="A39" s="38"/>
      <c r="B39" s="10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5" customFormat="1" ht="11.25">
      <c r="A40" s="38"/>
      <c r="B40" s="10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5" customFormat="1" ht="11.25">
      <c r="A41" s="38"/>
      <c r="B41" s="10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5" customFormat="1" ht="11.25">
      <c r="A42" s="38"/>
      <c r="B42" s="10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5" customFormat="1" ht="11.25">
      <c r="A43" s="38"/>
      <c r="B43" s="10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5" customFormat="1" ht="11.25">
      <c r="A44" s="38"/>
      <c r="B44" s="10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5" customFormat="1" ht="11.25">
      <c r="A45" s="38"/>
      <c r="B45" s="10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5" customFormat="1" ht="11.25">
      <c r="A46" s="38"/>
      <c r="B46" s="10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5" customFormat="1" ht="11.25">
      <c r="A47" s="38"/>
      <c r="B47" s="10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5" customFormat="1" ht="11.25">
      <c r="A48" s="38"/>
      <c r="B48" s="10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5" customFormat="1" ht="11.25">
      <c r="A49" s="38"/>
      <c r="B49" s="10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5" customFormat="1" ht="11.25">
      <c r="A50" s="38"/>
      <c r="B50" s="10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5" customFormat="1" ht="11.25">
      <c r="A51" s="38"/>
      <c r="B51" s="10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5" customFormat="1" ht="11.25">
      <c r="A52" s="38"/>
      <c r="B52" s="10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5" customFormat="1" ht="11.25">
      <c r="A53" s="38"/>
      <c r="B53" s="10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5" customFormat="1" ht="11.25">
      <c r="A54" s="38"/>
      <c r="B54" s="10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5" customFormat="1" ht="11.25">
      <c r="A55" s="38"/>
      <c r="B55" s="10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5" customFormat="1" ht="11.25">
      <c r="A56" s="38"/>
      <c r="B56" s="10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5" customFormat="1" ht="11.25">
      <c r="A57" s="38"/>
      <c r="B57" s="10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5" customFormat="1" ht="11.25">
      <c r="A58" s="38"/>
      <c r="B58" s="10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5" customFormat="1" ht="11.25">
      <c r="A59" s="38"/>
      <c r="B59" s="10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5" customFormat="1" ht="11.25">
      <c r="A60" s="38"/>
      <c r="B60" s="10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5" customFormat="1" ht="11.25">
      <c r="A61" s="38"/>
      <c r="B61" s="10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5" customFormat="1" ht="11.25">
      <c r="A62" s="38"/>
      <c r="B62" s="10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5" customFormat="1" ht="11.25">
      <c r="A63" s="38"/>
      <c r="B63" s="10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5" customFormat="1" ht="11.25">
      <c r="A64" s="38"/>
      <c r="B64" s="10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5" customFormat="1" ht="11.25">
      <c r="A65" s="38"/>
      <c r="B65" s="10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5" customFormat="1" ht="11.25">
      <c r="A66" s="38"/>
      <c r="B66" s="10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5" customFormat="1" ht="11.25">
      <c r="A67" s="38"/>
      <c r="B67" s="10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5" customFormat="1" ht="11.25">
      <c r="A68" s="38"/>
      <c r="B68" s="10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5" customFormat="1" ht="11.25">
      <c r="A69" s="38"/>
      <c r="B69" s="10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5" customFormat="1" ht="11.25">
      <c r="A70" s="38"/>
      <c r="B70" s="10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5" customFormat="1" ht="11.25">
      <c r="A71" s="38"/>
      <c r="B71" s="10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5" customFormat="1" ht="11.25">
      <c r="A72" s="38"/>
      <c r="B72" s="10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5" customFormat="1" ht="11.25">
      <c r="A73" s="38"/>
      <c r="B73" s="10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5" customFormat="1" ht="11.25">
      <c r="A74" s="38"/>
      <c r="B74" s="10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5" customFormat="1" ht="11.25">
      <c r="A75" s="38"/>
      <c r="B75" s="10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5" customFormat="1" ht="11.25">
      <c r="A76" s="38"/>
      <c r="B76" s="10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5" customFormat="1" ht="11.25">
      <c r="A77" s="38"/>
      <c r="B77" s="10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5" customFormat="1" ht="11.25">
      <c r="A78" s="38"/>
      <c r="B78" s="10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5" customFormat="1" ht="11.25">
      <c r="A79" s="38"/>
      <c r="B79" s="10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5" customFormat="1" ht="11.25">
      <c r="A80" s="38"/>
      <c r="B80" s="10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5" customFormat="1" ht="11.25">
      <c r="A81" s="38"/>
      <c r="B81" s="10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5" customFormat="1" ht="11.25">
      <c r="A82" s="38"/>
      <c r="B82" s="10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5" customFormat="1" ht="11.25">
      <c r="A83" s="38"/>
      <c r="B83" s="10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5" customFormat="1" ht="11.25">
      <c r="A84" s="38"/>
      <c r="B84" s="10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5" customFormat="1" ht="11.25">
      <c r="A85" s="38"/>
      <c r="B85" s="10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5" customFormat="1" ht="11.25">
      <c r="A86" s="38"/>
      <c r="B86" s="10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5" customFormat="1" ht="11.25">
      <c r="A87" s="38"/>
      <c r="B87" s="10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5" customFormat="1" ht="11.25">
      <c r="A88" s="38"/>
      <c r="B88" s="10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5" customFormat="1" ht="11.25">
      <c r="A89" s="38"/>
      <c r="B89" s="10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5" customFormat="1" ht="11.25">
      <c r="A90" s="38"/>
      <c r="B90" s="10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5" customFormat="1" ht="11.25">
      <c r="A91" s="38"/>
      <c r="B91" s="10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5" customFormat="1" ht="11.25">
      <c r="A92" s="38"/>
      <c r="B92" s="10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5" customFormat="1" ht="11.25">
      <c r="A93" s="38"/>
      <c r="B93" s="10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5" customFormat="1" ht="11.25">
      <c r="A94" s="38"/>
      <c r="B94" s="10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5" customFormat="1" ht="11.25">
      <c r="A95" s="38"/>
      <c r="B95" s="10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5" customFormat="1" ht="11.25">
      <c r="A96" s="38"/>
      <c r="B96" s="10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5" customFormat="1" ht="11.25">
      <c r="A97" s="38"/>
      <c r="B97" s="10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5" customFormat="1" ht="11.25">
      <c r="A98" s="38"/>
      <c r="B98" s="100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5" customFormat="1" ht="11.25">
      <c r="A99" s="38"/>
      <c r="B99" s="10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5" customFormat="1" ht="11.25">
      <c r="A100" s="38"/>
      <c r="B100" s="100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5" customFormat="1" ht="11.25">
      <c r="A101" s="38"/>
      <c r="B101" s="100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5" customFormat="1" ht="11.25">
      <c r="A102" s="38"/>
      <c r="B102" s="10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5" customFormat="1" ht="11.25">
      <c r="A103" s="38"/>
      <c r="B103" s="100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5" customFormat="1" ht="11.25">
      <c r="A104" s="38"/>
      <c r="B104" s="100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5" customFormat="1" ht="11.25">
      <c r="A105" s="38"/>
      <c r="B105" s="10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5" customFormat="1" ht="11.25">
      <c r="A106" s="38"/>
      <c r="B106" s="100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5" customFormat="1" ht="11.25">
      <c r="A107" s="38"/>
      <c r="B107" s="10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5" customFormat="1" ht="11.25">
      <c r="A108" s="38"/>
      <c r="B108" s="100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5" customFormat="1" ht="11.25">
      <c r="A109" s="38"/>
      <c r="B109" s="10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5" customFormat="1" ht="11.25">
      <c r="A110" s="38"/>
      <c r="B110" s="10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5" customFormat="1" ht="11.25">
      <c r="A111" s="38"/>
      <c r="B111" s="10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5" customFormat="1" ht="11.25">
      <c r="A112" s="38"/>
      <c r="B112" s="10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5" customFormat="1" ht="11.25">
      <c r="A113" s="38"/>
      <c r="B113" s="100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5" customFormat="1" ht="11.25">
      <c r="A114" s="38"/>
      <c r="B114" s="10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5" customFormat="1" ht="11.25">
      <c r="A115" s="38"/>
      <c r="B115" s="10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5" customFormat="1" ht="11.25">
      <c r="A116" s="38"/>
      <c r="B116" s="100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5" customFormat="1" ht="11.25">
      <c r="A117" s="38"/>
      <c r="B117" s="10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5" customFormat="1" ht="11.25">
      <c r="A118" s="38"/>
      <c r="B118" s="100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5" customFormat="1" ht="11.25">
      <c r="A119" s="38"/>
      <c r="B119" s="100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5" customFormat="1" ht="11.25">
      <c r="A120" s="38"/>
      <c r="B120" s="100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5" customFormat="1" ht="11.25">
      <c r="A121" s="38"/>
      <c r="B121" s="100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5" customFormat="1" ht="11.25">
      <c r="A122" s="38"/>
      <c r="B122" s="100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5" customFormat="1" ht="11.25">
      <c r="A123" s="38"/>
      <c r="B123" s="100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5" customFormat="1" ht="11.25">
      <c r="A124" s="38"/>
      <c r="B124" s="10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5" customFormat="1" ht="11.25">
      <c r="A125" s="38"/>
      <c r="B125" s="100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5" customFormat="1" ht="11.25">
      <c r="A126" s="38"/>
      <c r="B126" s="100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5" customFormat="1" ht="11.25">
      <c r="A127" s="38"/>
      <c r="B127" s="100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5" customFormat="1" ht="11.25">
      <c r="A128" s="38"/>
      <c r="B128" s="100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5" customFormat="1" ht="11.25">
      <c r="A129" s="38"/>
      <c r="B129" s="10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5" customFormat="1" ht="11.25">
      <c r="A130" s="38"/>
      <c r="B130" s="100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5" customFormat="1" ht="11.25">
      <c r="A131" s="38"/>
      <c r="B131" s="100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5" customFormat="1" ht="11.25">
      <c r="A132" s="38"/>
      <c r="B132" s="10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5" customFormat="1" ht="11.25">
      <c r="A133" s="38"/>
      <c r="B133" s="10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5" customFormat="1" ht="11.25">
      <c r="A134" s="38"/>
      <c r="B134" s="10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5" customFormat="1" ht="11.25">
      <c r="A135" s="38"/>
      <c r="B135" s="10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5" customFormat="1" ht="11.25">
      <c r="A136" s="38"/>
      <c r="B136" s="10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5" customFormat="1" ht="11.25">
      <c r="A137" s="38"/>
      <c r="B137" s="10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5" customFormat="1" ht="11.25">
      <c r="A138" s="38"/>
      <c r="B138" s="10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5" customFormat="1" ht="11.25">
      <c r="A139" s="38"/>
      <c r="B139" s="10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5" customFormat="1" ht="11.25">
      <c r="A140" s="38"/>
      <c r="B140" s="10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5" customFormat="1" ht="11.25">
      <c r="A141" s="38"/>
      <c r="B141" s="10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5" customFormat="1" ht="11.25">
      <c r="A142" s="38"/>
      <c r="B142" s="10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5" customFormat="1" ht="11.25">
      <c r="A143" s="38"/>
      <c r="B143" s="100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5" customFormat="1" ht="11.25">
      <c r="A144" s="38"/>
      <c r="B144" s="10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5" customFormat="1" ht="11.25">
      <c r="A145" s="38"/>
      <c r="B145" s="100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5" customFormat="1" ht="11.25">
      <c r="A146" s="38"/>
      <c r="B146" s="100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5" customFormat="1" ht="11.25">
      <c r="A147" s="38"/>
      <c r="B147" s="100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5" customFormat="1" ht="11.25">
      <c r="A148" s="38"/>
      <c r="B148" s="100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5" customFormat="1" ht="11.25">
      <c r="A149" s="38"/>
      <c r="B149" s="100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5" customFormat="1" ht="11.25">
      <c r="A150" s="38"/>
      <c r="B150" s="100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5" customFormat="1" ht="11.25">
      <c r="A151" s="38"/>
      <c r="B151" s="100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5" customFormat="1" ht="11.25">
      <c r="A152" s="38"/>
      <c r="B152" s="100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5" customFormat="1" ht="11.25">
      <c r="A153" s="38"/>
      <c r="B153" s="10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5" customFormat="1" ht="11.25">
      <c r="A154" s="38"/>
      <c r="B154" s="10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5" customFormat="1" ht="11.25">
      <c r="A155" s="38"/>
      <c r="B155" s="100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5" customFormat="1" ht="11.25">
      <c r="A156" s="38"/>
      <c r="B156" s="100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5" customFormat="1" ht="11.25">
      <c r="A157" s="38"/>
      <c r="B157" s="100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5" customFormat="1" ht="11.25">
      <c r="A158" s="38"/>
      <c r="B158" s="100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5" customFormat="1" ht="11.25">
      <c r="A159" s="38"/>
      <c r="B159" s="100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5" customFormat="1" ht="11.25">
      <c r="A160" s="38"/>
      <c r="B160" s="10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5" customFormat="1" ht="11.25">
      <c r="A161" s="38"/>
      <c r="B161" s="100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5" customFormat="1" ht="11.25">
      <c r="A162" s="38"/>
      <c r="B162" s="100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5" customFormat="1" ht="11.25">
      <c r="A163" s="38"/>
      <c r="B163" s="100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5" customFormat="1" ht="11.25">
      <c r="A164" s="38"/>
      <c r="B164" s="10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5" customFormat="1" ht="11.25">
      <c r="A165" s="38"/>
      <c r="B165" s="100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5" customFormat="1" ht="11.25">
      <c r="A166" s="38"/>
      <c r="B166" s="100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5" customFormat="1" ht="11.25">
      <c r="A167" s="38"/>
      <c r="B167" s="10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5" customFormat="1" ht="11.25">
      <c r="A168" s="38"/>
      <c r="B168" s="100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5" customFormat="1" ht="11.25">
      <c r="A169" s="38"/>
      <c r="B169" s="10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5" customFormat="1" ht="11.25">
      <c r="A170" s="38"/>
      <c r="B170" s="10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5" customFormat="1" ht="11.25">
      <c r="A171" s="38"/>
      <c r="B171" s="100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5" customFormat="1" ht="11.25">
      <c r="A172" s="38"/>
      <c r="B172" s="100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5" customFormat="1" ht="11.25">
      <c r="A173" s="38"/>
      <c r="B173" s="10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5" customFormat="1" ht="11.25">
      <c r="A174" s="38"/>
      <c r="B174" s="10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5" customFormat="1" ht="11.25">
      <c r="A175" s="38"/>
      <c r="B175" s="100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5" customFormat="1" ht="11.25">
      <c r="A176" s="38"/>
      <c r="B176" s="100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5" customFormat="1" ht="11.25">
      <c r="A177" s="38"/>
      <c r="B177" s="100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5" customFormat="1" ht="11.25">
      <c r="A178" s="38"/>
      <c r="B178" s="100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5" customFormat="1" ht="11.25">
      <c r="A179" s="38"/>
      <c r="B179" s="100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5" customFormat="1" ht="11.25">
      <c r="A180" s="38"/>
      <c r="B180" s="100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5" customFormat="1" ht="11.25">
      <c r="A181" s="38"/>
      <c r="B181" s="10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5" customFormat="1" ht="11.25">
      <c r="A182" s="38"/>
      <c r="B182" s="100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5" customFormat="1" ht="11.25">
      <c r="A183" s="38"/>
      <c r="B183" s="100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5" customFormat="1" ht="11.25">
      <c r="A184" s="38"/>
      <c r="B184" s="10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5" customFormat="1" ht="11.25">
      <c r="A185" s="38"/>
      <c r="B185" s="100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5" customFormat="1" ht="11.25">
      <c r="A186" s="38"/>
      <c r="B186" s="100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5" customFormat="1" ht="11.25">
      <c r="A187" s="38"/>
      <c r="B187" s="100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5" customFormat="1" ht="11.25">
      <c r="A188" s="38"/>
      <c r="B188" s="100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5" customFormat="1" ht="11.25">
      <c r="A189" s="38"/>
      <c r="B189" s="100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5" customFormat="1" ht="11.25">
      <c r="A190" s="38"/>
      <c r="B190" s="100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5" customFormat="1" ht="11.25">
      <c r="A191" s="38"/>
      <c r="B191" s="100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5" customFormat="1" ht="11.25">
      <c r="A192" s="38"/>
      <c r="B192" s="100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5" customFormat="1" ht="11.25">
      <c r="A193" s="38"/>
      <c r="B193" s="100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5" customFormat="1" ht="11.25">
      <c r="A194" s="38"/>
      <c r="B194" s="100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5" customFormat="1" ht="11.25">
      <c r="A195" s="38"/>
      <c r="B195" s="100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5" customFormat="1" ht="11.25">
      <c r="A196" s="38"/>
      <c r="B196" s="100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5" customFormat="1" ht="11.25">
      <c r="A197" s="38"/>
      <c r="B197" s="100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5" customFormat="1" ht="11.25">
      <c r="A198" s="38"/>
      <c r="B198" s="100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5" customFormat="1" ht="11.25">
      <c r="A199" s="38"/>
      <c r="B199" s="100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5" customFormat="1" ht="11.25">
      <c r="A200" s="38"/>
      <c r="B200" s="100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5" customFormat="1" ht="11.25">
      <c r="A201" s="38"/>
      <c r="B201" s="100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5" customFormat="1" ht="11.25">
      <c r="A202" s="38"/>
      <c r="B202" s="100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5" customFormat="1" ht="11.25">
      <c r="A203" s="38"/>
      <c r="B203" s="100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5" customFormat="1" ht="11.25">
      <c r="A204" s="38"/>
      <c r="B204" s="100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5" customFormat="1" ht="11.25">
      <c r="A205" s="38"/>
      <c r="B205" s="100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5" customFormat="1" ht="11.25">
      <c r="A206" s="38"/>
      <c r="B206" s="100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5" customFormat="1" ht="11.25">
      <c r="A207" s="38"/>
      <c r="B207" s="100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5" customFormat="1" ht="11.25">
      <c r="A208" s="38"/>
      <c r="B208" s="100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5" customFormat="1" ht="11.25">
      <c r="A209" s="38"/>
      <c r="B209" s="100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5" customFormat="1" ht="11.25">
      <c r="A210" s="38"/>
      <c r="B210" s="100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5" customFormat="1" ht="11.25">
      <c r="A211" s="38"/>
      <c r="B211" s="100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5" customFormat="1" ht="11.25">
      <c r="A212" s="38"/>
      <c r="B212" s="100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5" customFormat="1" ht="11.25">
      <c r="A213" s="38"/>
      <c r="B213" s="100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5" customFormat="1" ht="11.25">
      <c r="A214" s="38"/>
      <c r="B214" s="100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5" customFormat="1" ht="11.25">
      <c r="A215" s="38"/>
      <c r="B215" s="100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5" customFormat="1" ht="11.25">
      <c r="A216" s="38"/>
      <c r="B216" s="100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5" customFormat="1" ht="11.25">
      <c r="A217" s="38"/>
      <c r="B217" s="100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5" customFormat="1" ht="11.25">
      <c r="A218" s="38"/>
      <c r="B218" s="100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5" customFormat="1" ht="11.25">
      <c r="A219" s="38"/>
      <c r="B219" s="100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5" customFormat="1" ht="11.25">
      <c r="A220" s="38"/>
      <c r="B220" s="100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5" customFormat="1" ht="11.25">
      <c r="A221" s="38"/>
      <c r="B221" s="100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5" customFormat="1" ht="11.25">
      <c r="A222" s="38"/>
      <c r="B222" s="100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5" customFormat="1" ht="11.25">
      <c r="A223" s="38"/>
      <c r="B223" s="100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5" customFormat="1" ht="11.25">
      <c r="A224" s="38"/>
      <c r="B224" s="100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5" customFormat="1" ht="11.25">
      <c r="A225" s="38"/>
      <c r="B225" s="100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5" customFormat="1" ht="11.25">
      <c r="A226" s="38"/>
      <c r="B226" s="100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5" customFormat="1" ht="11.25">
      <c r="A227" s="38"/>
      <c r="B227" s="100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5" customFormat="1" ht="11.25">
      <c r="A228" s="38"/>
      <c r="B228" s="100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5" customFormat="1" ht="11.25">
      <c r="A229" s="38"/>
      <c r="B229" s="100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5" customFormat="1" ht="11.25">
      <c r="A230" s="38"/>
      <c r="B230" s="100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5" customFormat="1" ht="11.25">
      <c r="A231" s="38"/>
      <c r="B231" s="100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5" customFormat="1" ht="11.25">
      <c r="A232" s="38"/>
      <c r="B232" s="100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5" customFormat="1" ht="11.25">
      <c r="A233" s="38"/>
      <c r="B233" s="100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5" customFormat="1" ht="11.25">
      <c r="A234" s="38"/>
      <c r="B234" s="100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5" customFormat="1" ht="11.25">
      <c r="A235" s="38"/>
      <c r="B235" s="100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5" customFormat="1" ht="11.25">
      <c r="A236" s="38"/>
      <c r="B236" s="100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5" customFormat="1" ht="11.25">
      <c r="A237" s="38"/>
      <c r="B237" s="100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5" customFormat="1" ht="11.25">
      <c r="A238" s="38"/>
      <c r="B238" s="100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5" customFormat="1" ht="11.25">
      <c r="A239" s="38"/>
      <c r="B239" s="100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5" customFormat="1" ht="11.25">
      <c r="A240" s="38"/>
      <c r="B240" s="100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5" customFormat="1" ht="11.25">
      <c r="A241" s="38"/>
      <c r="B241" s="100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5" customFormat="1" ht="11.25">
      <c r="A242" s="38"/>
      <c r="B242" s="100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5" customFormat="1" ht="11.25">
      <c r="A243" s="38"/>
      <c r="B243" s="100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5" customFormat="1" ht="11.25">
      <c r="A244" s="38"/>
      <c r="B244" s="100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5" customFormat="1" ht="11.25">
      <c r="A245" s="38"/>
      <c r="B245" s="100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5" customFormat="1" ht="11.25">
      <c r="A246" s="38"/>
      <c r="B246" s="100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5" customFormat="1" ht="11.25">
      <c r="A247" s="38"/>
      <c r="B247" s="100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5" customFormat="1" ht="11.25">
      <c r="A248" s="38"/>
      <c r="B248" s="100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5" customFormat="1" ht="11.25">
      <c r="A249" s="38"/>
      <c r="B249" s="100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5" customFormat="1" ht="11.25">
      <c r="A250" s="38"/>
      <c r="B250" s="100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5" customFormat="1" ht="11.25">
      <c r="A251" s="38"/>
      <c r="B251" s="100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5" customFormat="1" ht="11.25">
      <c r="A252" s="38"/>
      <c r="B252" s="100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5" customFormat="1" ht="11.25">
      <c r="A253" s="38"/>
      <c r="B253" s="100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5" customFormat="1" ht="11.25">
      <c r="A254" s="38"/>
      <c r="B254" s="100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5" customFormat="1" ht="11.25">
      <c r="A255" s="38"/>
      <c r="B255" s="100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5" customFormat="1" ht="11.25">
      <c r="A256" s="38"/>
      <c r="B256" s="100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5" customFormat="1" ht="11.25">
      <c r="A257" s="38"/>
      <c r="B257" s="100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5" customFormat="1" ht="11.25">
      <c r="A258" s="38"/>
      <c r="B258" s="100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5" customFormat="1" ht="11.25">
      <c r="A259" s="38"/>
      <c r="B259" s="100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5" customFormat="1" ht="11.25">
      <c r="A260" s="38"/>
      <c r="B260" s="100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5" customFormat="1" ht="11.25">
      <c r="A261" s="38"/>
      <c r="B261" s="100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5" customFormat="1" ht="11.25">
      <c r="A262" s="38"/>
      <c r="B262" s="100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5" customFormat="1" ht="11.25">
      <c r="A263" s="38"/>
      <c r="B263" s="100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5" customFormat="1" ht="11.25">
      <c r="A264" s="38"/>
      <c r="B264" s="100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5" customFormat="1" ht="11.25">
      <c r="A265" s="38"/>
      <c r="B265" s="100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5" customFormat="1" ht="11.25">
      <c r="A266" s="38"/>
      <c r="B266" s="100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5" customFormat="1" ht="11.25">
      <c r="A267" s="38"/>
      <c r="B267" s="100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5" customFormat="1" ht="11.25">
      <c r="A268" s="38"/>
      <c r="B268" s="100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5" customFormat="1" ht="11.25">
      <c r="A269" s="38"/>
      <c r="B269" s="100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5" customFormat="1" ht="11.25">
      <c r="A270" s="38"/>
      <c r="B270" s="100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5" customFormat="1" ht="11.25">
      <c r="A271" s="38"/>
      <c r="B271" s="100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5" customFormat="1" ht="11.25">
      <c r="A272" s="38"/>
      <c r="B272" s="100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5" customFormat="1" ht="11.25">
      <c r="A273" s="38"/>
      <c r="B273" s="100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5" customFormat="1" ht="11.25">
      <c r="A274" s="38"/>
      <c r="B274" s="100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5" customFormat="1" ht="11.25">
      <c r="A275" s="38"/>
      <c r="B275" s="100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5" customFormat="1" ht="11.25">
      <c r="A276" s="38"/>
      <c r="B276" s="100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5" customFormat="1" ht="11.25">
      <c r="A277" s="38"/>
      <c r="B277" s="100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5" customFormat="1" ht="11.25">
      <c r="A278" s="38"/>
      <c r="B278" s="100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5" customFormat="1" ht="11.25">
      <c r="A279" s="38"/>
      <c r="B279" s="100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5" customFormat="1" ht="11.25">
      <c r="A280" s="38"/>
      <c r="B280" s="100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5" customFormat="1" ht="11.25">
      <c r="A281" s="38"/>
      <c r="B281" s="100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5" customFormat="1" ht="11.25">
      <c r="A282" s="38"/>
      <c r="B282" s="100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5" customFormat="1" ht="11.25">
      <c r="A283" s="38"/>
      <c r="B283" s="100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5" customFormat="1" ht="11.25">
      <c r="A284" s="38"/>
      <c r="B284" s="100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5" customFormat="1" ht="11.25">
      <c r="A285" s="38"/>
      <c r="B285" s="100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5" customFormat="1" ht="11.25">
      <c r="A286" s="38"/>
      <c r="B286" s="100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5" customFormat="1" ht="11.25">
      <c r="A287" s="38"/>
      <c r="B287" s="100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5" customFormat="1" ht="11.25">
      <c r="A288" s="38"/>
      <c r="B288" s="100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5" customFormat="1" ht="11.25">
      <c r="A289" s="38"/>
      <c r="B289" s="100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5" customFormat="1" ht="11.25">
      <c r="A290" s="38"/>
      <c r="B290" s="100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5" customFormat="1" ht="11.25">
      <c r="A291" s="38"/>
      <c r="B291" s="100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5" customFormat="1" ht="11.25">
      <c r="A292" s="38"/>
      <c r="B292" s="100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5" customFormat="1" ht="11.25">
      <c r="A293" s="38"/>
      <c r="B293" s="100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5" customFormat="1" ht="11.25">
      <c r="A294" s="38"/>
      <c r="B294" s="100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5" customFormat="1" ht="11.25">
      <c r="A295" s="38"/>
      <c r="B295" s="100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5" customFormat="1" ht="11.25">
      <c r="A296" s="38"/>
      <c r="B296" s="100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5" customFormat="1" ht="11.25">
      <c r="A297" s="38"/>
      <c r="B297" s="100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5" customFormat="1" ht="11.25">
      <c r="A298" s="38"/>
      <c r="B298" s="100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5" customFormat="1" ht="11.25">
      <c r="A299" s="38"/>
      <c r="B299" s="100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5" customFormat="1" ht="11.25">
      <c r="A300" s="38"/>
      <c r="B300" s="100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5" customFormat="1" ht="11.25">
      <c r="A301" s="38"/>
      <c r="B301" s="100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5" customFormat="1" ht="11.25">
      <c r="A302" s="38"/>
      <c r="B302" s="100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5" customFormat="1" ht="11.25">
      <c r="A303" s="38"/>
      <c r="B303" s="100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5" customFormat="1" ht="11.25">
      <c r="A304" s="38"/>
      <c r="B304" s="100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5" customFormat="1" ht="11.25">
      <c r="A305" s="38"/>
      <c r="B305" s="100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5" customFormat="1" ht="11.25">
      <c r="A306" s="38"/>
      <c r="B306" s="100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5" customFormat="1" ht="11.25">
      <c r="A307" s="38"/>
      <c r="B307" s="100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5" customFormat="1" ht="11.25">
      <c r="A308" s="38"/>
      <c r="B308" s="100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5" customFormat="1" ht="11.25">
      <c r="A309" s="38"/>
      <c r="B309" s="100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5" customFormat="1" ht="11.25">
      <c r="A310" s="38"/>
      <c r="B310" s="100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5" customFormat="1" ht="11.25">
      <c r="A311" s="38"/>
      <c r="B311" s="100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5" customFormat="1" ht="11.25">
      <c r="A312" s="38"/>
      <c r="B312" s="100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5" customFormat="1" ht="11.25">
      <c r="A313" s="38"/>
      <c r="B313" s="100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5" customFormat="1" ht="11.25">
      <c r="A314" s="38"/>
      <c r="B314" s="100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5" customFormat="1" ht="11.25">
      <c r="A315" s="38"/>
      <c r="B315" s="100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5" customFormat="1" ht="11.25">
      <c r="A316" s="38"/>
      <c r="B316" s="100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5" customFormat="1" ht="11.25">
      <c r="A317" s="38"/>
      <c r="B317" s="100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5" customFormat="1" ht="11.25">
      <c r="A318" s="38"/>
      <c r="B318" s="100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5" customFormat="1" ht="11.25">
      <c r="A319" s="38"/>
      <c r="B319" s="100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5" customFormat="1" ht="11.25">
      <c r="A320" s="38"/>
      <c r="B320" s="100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5" customFormat="1" ht="11.25">
      <c r="A321" s="38"/>
      <c r="B321" s="100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5" customFormat="1" ht="11.25">
      <c r="A322" s="38"/>
      <c r="B322" s="100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5" customFormat="1" ht="11.25">
      <c r="A323" s="38"/>
      <c r="B323" s="100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5" customFormat="1" ht="11.25">
      <c r="A324" s="38"/>
      <c r="B324" s="100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5" customFormat="1" ht="11.25">
      <c r="A325" s="38"/>
      <c r="B325" s="100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5" customFormat="1" ht="11.25">
      <c r="A326" s="38"/>
      <c r="B326" s="100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5" customFormat="1" ht="11.25">
      <c r="A327" s="38"/>
      <c r="B327" s="100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5" customFormat="1" ht="11.25">
      <c r="A328" s="38"/>
      <c r="B328" s="100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5" customFormat="1" ht="11.25">
      <c r="A329" s="38"/>
      <c r="B329" s="100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5" customFormat="1" ht="11.25">
      <c r="A330" s="38"/>
      <c r="B330" s="100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5" customFormat="1" ht="11.25">
      <c r="A331" s="38"/>
      <c r="B331" s="100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5" customFormat="1" ht="11.25">
      <c r="A332" s="38"/>
      <c r="B332" s="100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5" customFormat="1" ht="11.25">
      <c r="A333" s="38"/>
      <c r="B333" s="100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5" customFormat="1" ht="11.25">
      <c r="A334" s="38"/>
      <c r="B334" s="100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5" customFormat="1" ht="11.25">
      <c r="A335" s="38"/>
      <c r="B335" s="100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5" customFormat="1" ht="11.25">
      <c r="A336" s="38"/>
      <c r="B336" s="100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5" customFormat="1" ht="11.25">
      <c r="A337" s="38"/>
      <c r="B337" s="100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5" customFormat="1" ht="11.25">
      <c r="A338" s="38"/>
      <c r="B338" s="100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5" customFormat="1" ht="11.25">
      <c r="A339" s="38"/>
      <c r="B339" s="100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5" customFormat="1" ht="11.25">
      <c r="A340" s="38"/>
      <c r="B340" s="100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5" customFormat="1" ht="11.25">
      <c r="A341" s="38"/>
      <c r="B341" s="100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5" customFormat="1" ht="11.25">
      <c r="A342" s="38"/>
      <c r="B342" s="100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5" customFormat="1" ht="11.25">
      <c r="A343" s="38"/>
      <c r="B343" s="100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5" customFormat="1" ht="11.25">
      <c r="A344" s="38"/>
      <c r="B344" s="100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5" customFormat="1" ht="11.25">
      <c r="A345" s="38"/>
      <c r="B345" s="100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5" customFormat="1" ht="11.25">
      <c r="A346" s="38"/>
      <c r="B346" s="100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5" customFormat="1" ht="11.25">
      <c r="A347" s="38"/>
      <c r="B347" s="100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5" customFormat="1" ht="11.25">
      <c r="A348" s="38"/>
      <c r="B348" s="100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5" customFormat="1" ht="11.25">
      <c r="A349" s="38"/>
      <c r="B349" s="100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5" customFormat="1" ht="11.25">
      <c r="A350" s="38"/>
      <c r="B350" s="100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5" customFormat="1" ht="11.25">
      <c r="A351" s="38"/>
      <c r="B351" s="100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5" customFormat="1" ht="11.25">
      <c r="A352" s="38"/>
      <c r="B352" s="100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5" customFormat="1" ht="11.25">
      <c r="A353" s="38"/>
      <c r="B353" s="100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5" customFormat="1" ht="11.25">
      <c r="A354" s="38"/>
      <c r="B354" s="100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5" customFormat="1" ht="11.25">
      <c r="A355" s="38"/>
      <c r="B355" s="100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5" customFormat="1" ht="11.25">
      <c r="A356" s="38"/>
      <c r="B356" s="100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5" customFormat="1" ht="11.25">
      <c r="A357" s="38"/>
      <c r="B357" s="100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5" customFormat="1" ht="11.25">
      <c r="A358" s="38"/>
      <c r="B358" s="100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5" customFormat="1" ht="11.25">
      <c r="A359" s="38"/>
      <c r="B359" s="100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5" customFormat="1" ht="11.25">
      <c r="A360" s="38"/>
      <c r="B360" s="100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5" customFormat="1" ht="11.25">
      <c r="A361" s="38"/>
      <c r="B361" s="100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5" customFormat="1" ht="11.25">
      <c r="A362" s="38"/>
      <c r="B362" s="100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5" customFormat="1" ht="11.25">
      <c r="A363" s="38"/>
      <c r="B363" s="100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5" customFormat="1" ht="11.25">
      <c r="A364" s="38"/>
      <c r="B364" s="100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5" customFormat="1" ht="11.25">
      <c r="A365" s="38"/>
      <c r="B365" s="100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5" customFormat="1" ht="11.25">
      <c r="A366" s="38"/>
      <c r="B366" s="100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5" customFormat="1" ht="11.25">
      <c r="A367" s="38"/>
      <c r="B367" s="100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5" customFormat="1" ht="11.25">
      <c r="A368" s="38"/>
      <c r="B368" s="100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5" customFormat="1" ht="11.25">
      <c r="A369" s="38"/>
      <c r="B369" s="100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5" customFormat="1" ht="11.25">
      <c r="A370" s="38"/>
      <c r="B370" s="100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5" customFormat="1" ht="11.25">
      <c r="A371" s="38"/>
      <c r="B371" s="100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5" customFormat="1" ht="11.25">
      <c r="A372" s="38"/>
      <c r="B372" s="100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5" customFormat="1" ht="11.25">
      <c r="A373" s="38"/>
      <c r="B373" s="100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5" customFormat="1" ht="11.25">
      <c r="A374" s="38"/>
      <c r="B374" s="100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5" customFormat="1" ht="11.25">
      <c r="A375" s="38"/>
      <c r="B375" s="100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5" customFormat="1" ht="11.25">
      <c r="A376" s="38"/>
      <c r="B376" s="100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5" customFormat="1" ht="11.25">
      <c r="A377" s="38"/>
      <c r="B377" s="100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5" customFormat="1" ht="11.25">
      <c r="A378" s="38"/>
      <c r="B378" s="100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5" customFormat="1" ht="11.25">
      <c r="A379" s="38"/>
      <c r="B379" s="100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5" customFormat="1" ht="11.25">
      <c r="A380" s="38"/>
      <c r="B380" s="100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5" customFormat="1" ht="11.25">
      <c r="A381" s="38"/>
      <c r="B381" s="100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5" customFormat="1" ht="11.25">
      <c r="A382" s="38"/>
      <c r="B382" s="100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5" customFormat="1" ht="11.25">
      <c r="A383" s="38"/>
      <c r="B383" s="100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5" customFormat="1" ht="11.25">
      <c r="A384" s="38"/>
      <c r="B384" s="100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5" customFormat="1" ht="11.25">
      <c r="A385" s="38"/>
      <c r="B385" s="100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5" customFormat="1" ht="11.25">
      <c r="A386" s="38"/>
      <c r="B386" s="100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5" customFormat="1" ht="11.25">
      <c r="A387" s="38"/>
      <c r="B387" s="100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5" customFormat="1" ht="11.25">
      <c r="A388" s="38"/>
      <c r="B388" s="100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5" customFormat="1" ht="11.25">
      <c r="A389" s="38"/>
      <c r="B389" s="100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5" customFormat="1" ht="11.25">
      <c r="A390" s="38"/>
      <c r="B390" s="100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5" customFormat="1" ht="11.25">
      <c r="A391" s="38"/>
      <c r="B391" s="100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5" customFormat="1" ht="11.25">
      <c r="A392" s="38"/>
      <c r="B392" s="100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5" customFormat="1" ht="11.25">
      <c r="A393" s="38"/>
      <c r="B393" s="100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5" customFormat="1" ht="11.25">
      <c r="A394" s="38"/>
      <c r="B394" s="100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5" customFormat="1" ht="11.25">
      <c r="A395" s="38"/>
      <c r="B395" s="100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5" customFormat="1" ht="11.25">
      <c r="A396" s="38"/>
      <c r="B396" s="100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5" customFormat="1" ht="11.25">
      <c r="A397" s="38"/>
      <c r="B397" s="100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5" customFormat="1" ht="11.25">
      <c r="A398" s="38"/>
      <c r="B398" s="100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5" customFormat="1" ht="11.25">
      <c r="A399" s="38"/>
      <c r="B399" s="100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5" customFormat="1" ht="11.25">
      <c r="A400" s="38"/>
      <c r="B400" s="100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5" customFormat="1" ht="11.25">
      <c r="A401" s="38"/>
      <c r="B401" s="100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5" customFormat="1" ht="11.25">
      <c r="A402" s="38"/>
      <c r="B402" s="100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5" customFormat="1" ht="11.25">
      <c r="A403" s="38"/>
      <c r="B403" s="100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5" customFormat="1" ht="11.25">
      <c r="A404" s="38"/>
      <c r="B404" s="100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5" customFormat="1" ht="11.25">
      <c r="A405" s="38"/>
      <c r="B405" s="100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5" customFormat="1" ht="11.25">
      <c r="A406" s="38"/>
      <c r="B406" s="100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5" customFormat="1" ht="11.25">
      <c r="A407" s="38"/>
      <c r="B407" s="100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5" customFormat="1" ht="11.25">
      <c r="A408" s="38"/>
      <c r="B408" s="100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5" customFormat="1" ht="11.25">
      <c r="A409" s="38"/>
      <c r="B409" s="100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5" customFormat="1" ht="11.25">
      <c r="A410" s="38"/>
      <c r="B410" s="100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5" customFormat="1" ht="11.25">
      <c r="A411" s="38"/>
      <c r="B411" s="100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5" customFormat="1" ht="11.25">
      <c r="A412" s="38"/>
      <c r="B412" s="100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5" customFormat="1" ht="11.25">
      <c r="A413" s="38"/>
      <c r="B413" s="100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5" customFormat="1" ht="11.25">
      <c r="A414" s="38"/>
      <c r="B414" s="100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5" customFormat="1" ht="11.25">
      <c r="A415" s="38"/>
      <c r="B415" s="100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5" customFormat="1" ht="11.25">
      <c r="A416" s="38"/>
      <c r="B416" s="100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5" customFormat="1" ht="11.25">
      <c r="A417" s="38"/>
      <c r="B417" s="100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5" customFormat="1" ht="11.25">
      <c r="A418" s="38"/>
      <c r="B418" s="100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5" customFormat="1" ht="11.25">
      <c r="A419" s="38"/>
      <c r="B419" s="100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5" customFormat="1" ht="11.25">
      <c r="A420" s="38"/>
      <c r="B420" s="100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5" customFormat="1" ht="11.25">
      <c r="A421" s="38"/>
      <c r="B421" s="100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5" customFormat="1" ht="11.25">
      <c r="A422" s="38"/>
      <c r="B422" s="100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5" customFormat="1" ht="11.25">
      <c r="A423" s="38"/>
      <c r="B423" s="100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5" customFormat="1" ht="11.25">
      <c r="A424" s="38"/>
      <c r="B424" s="100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5" customFormat="1" ht="11.25">
      <c r="A425" s="38"/>
      <c r="B425" s="100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5" customFormat="1" ht="11.25">
      <c r="A426" s="38"/>
      <c r="B426" s="100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5" customFormat="1" ht="11.25">
      <c r="A427" s="38"/>
      <c r="B427" s="100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5" customFormat="1" ht="11.25">
      <c r="A428" s="38"/>
      <c r="B428" s="100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5" customFormat="1" ht="11.25">
      <c r="A429" s="38"/>
      <c r="B429" s="100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5" customFormat="1" ht="11.25">
      <c r="A430" s="38"/>
      <c r="B430" s="100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5" customFormat="1" ht="11.25">
      <c r="A431" s="38"/>
      <c r="B431" s="100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5" customFormat="1" ht="11.25">
      <c r="A432" s="38"/>
      <c r="B432" s="100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5" customFormat="1" ht="11.25">
      <c r="A433" s="38"/>
      <c r="B433" s="100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5" customFormat="1" ht="11.25">
      <c r="A434" s="38"/>
      <c r="B434" s="100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5" customFormat="1" ht="11.25">
      <c r="A435" s="38"/>
      <c r="B435" s="100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5" customFormat="1" ht="11.25">
      <c r="A436" s="38"/>
      <c r="B436" s="100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5" customFormat="1" ht="11.25">
      <c r="A437" s="38"/>
      <c r="B437" s="100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5" customFormat="1" ht="11.25">
      <c r="A438" s="38"/>
      <c r="B438" s="100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5" customFormat="1" ht="11.25">
      <c r="A439" s="38"/>
      <c r="B439" s="100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5" customFormat="1" ht="11.25">
      <c r="A440" s="38"/>
      <c r="B440" s="100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5" customFormat="1" ht="11.25">
      <c r="A441" s="38"/>
      <c r="B441" s="100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5" customFormat="1" ht="11.25">
      <c r="A442" s="38"/>
      <c r="B442" s="100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5" customFormat="1" ht="11.25">
      <c r="A443" s="38"/>
      <c r="B443" s="100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5" customFormat="1" ht="11.25">
      <c r="A444" s="38"/>
      <c r="B444" s="100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5" customFormat="1" ht="11.25">
      <c r="A445" s="38"/>
      <c r="B445" s="100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5" customFormat="1" ht="11.25">
      <c r="A446" s="38"/>
      <c r="B446" s="100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5" customFormat="1" ht="11.25">
      <c r="A447" s="38"/>
      <c r="B447" s="100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5" customFormat="1" ht="11.25">
      <c r="A448" s="38"/>
      <c r="B448" s="100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5" customFormat="1" ht="11.25">
      <c r="A449" s="38"/>
      <c r="B449" s="100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5" customFormat="1" ht="11.25">
      <c r="A450" s="38"/>
      <c r="B450" s="100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5" customFormat="1" ht="11.25">
      <c r="A451" s="38"/>
      <c r="B451" s="100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5" customFormat="1" ht="11.25">
      <c r="A452" s="38"/>
      <c r="B452" s="100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5" customFormat="1" ht="11.25">
      <c r="A453" s="38"/>
      <c r="B453" s="100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5" customFormat="1" ht="11.25">
      <c r="A454" s="38"/>
      <c r="B454" s="100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5" customFormat="1" ht="11.25">
      <c r="A455" s="38"/>
      <c r="B455" s="100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5" customFormat="1" ht="11.25">
      <c r="A456" s="38"/>
      <c r="B456" s="100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5" customFormat="1" ht="11.25">
      <c r="A457" s="38"/>
      <c r="B457" s="100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5" customFormat="1" ht="11.25">
      <c r="A458" s="38"/>
      <c r="B458" s="100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5" customFormat="1" ht="11.25">
      <c r="A459" s="38"/>
      <c r="B459" s="100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5" customFormat="1" ht="11.25">
      <c r="A460" s="38"/>
      <c r="B460" s="100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5" customFormat="1" ht="11.25">
      <c r="A461" s="38"/>
      <c r="B461" s="100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5" customFormat="1" ht="11.25">
      <c r="A462" s="38"/>
      <c r="B462" s="100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5" customFormat="1" ht="11.25">
      <c r="A463" s="38"/>
      <c r="B463" s="100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5" customFormat="1" ht="11.25">
      <c r="A464" s="38"/>
      <c r="B464" s="100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5" customFormat="1" ht="11.25">
      <c r="A465" s="38"/>
      <c r="B465" s="100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5" customFormat="1" ht="11.25">
      <c r="A466" s="38"/>
      <c r="B466" s="100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5" customFormat="1" ht="11.25">
      <c r="A467" s="38"/>
      <c r="B467" s="100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5" customFormat="1" ht="11.25">
      <c r="A468" s="38"/>
      <c r="B468" s="100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5" customFormat="1" ht="11.25">
      <c r="A469" s="38"/>
      <c r="B469" s="100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5" customFormat="1" ht="11.25">
      <c r="A470" s="38"/>
      <c r="B470" s="100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5" customFormat="1" ht="11.25">
      <c r="A471" s="38"/>
      <c r="B471" s="100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5" customFormat="1" ht="11.25">
      <c r="A472" s="38"/>
      <c r="B472" s="100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5" customFormat="1" ht="11.25">
      <c r="A473" s="38"/>
      <c r="B473" s="100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5" customFormat="1" ht="11.25">
      <c r="A474" s="38"/>
      <c r="B474" s="100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5" customFormat="1" ht="11.25">
      <c r="A475" s="38"/>
      <c r="B475" s="100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5" customFormat="1" ht="11.25">
      <c r="A476" s="38"/>
      <c r="B476" s="100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5" customFormat="1" ht="11.25">
      <c r="A477" s="38"/>
      <c r="B477" s="100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5" customFormat="1" ht="11.25">
      <c r="A478" s="38"/>
      <c r="B478" s="100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5" customFormat="1" ht="11.25">
      <c r="A479" s="38"/>
      <c r="B479" s="100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5" customFormat="1" ht="11.25">
      <c r="A480" s="38"/>
      <c r="B480" s="100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5" customFormat="1" ht="11.25">
      <c r="A481" s="38"/>
      <c r="B481" s="100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5" customFormat="1" ht="11.25">
      <c r="A482" s="38"/>
      <c r="B482" s="100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5" customFormat="1" ht="11.25">
      <c r="A483" s="38"/>
      <c r="B483" s="100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5" customFormat="1" ht="11.25">
      <c r="A484" s="38"/>
      <c r="B484" s="100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5" customFormat="1" ht="11.25">
      <c r="A485" s="38"/>
      <c r="B485" s="100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5" customFormat="1" ht="11.25">
      <c r="A486" s="38"/>
      <c r="B486" s="100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5" customFormat="1" ht="11.25">
      <c r="A487" s="38"/>
      <c r="B487" s="100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5" customFormat="1" ht="11.25">
      <c r="A488" s="38"/>
      <c r="B488" s="100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5" customFormat="1" ht="11.25">
      <c r="A489" s="38"/>
      <c r="B489" s="100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5" customFormat="1" ht="11.25">
      <c r="A490" s="38"/>
      <c r="B490" s="100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5" customFormat="1" ht="11.25">
      <c r="A491" s="38"/>
      <c r="B491" s="100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5" customFormat="1" ht="11.25">
      <c r="A492" s="38"/>
      <c r="B492" s="100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5" customFormat="1" ht="11.25">
      <c r="A493" s="38"/>
      <c r="B493" s="100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5" customFormat="1" ht="11.25">
      <c r="A494" s="38"/>
      <c r="B494" s="100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5" customFormat="1" ht="11.25">
      <c r="A495" s="38"/>
      <c r="B495" s="100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5" customFormat="1" ht="11.25">
      <c r="A496" s="38"/>
      <c r="B496" s="100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5" customFormat="1" ht="11.25">
      <c r="A497" s="38"/>
      <c r="B497" s="100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5" customFormat="1" ht="11.25">
      <c r="A498" s="38"/>
      <c r="B498" s="100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5" customFormat="1" ht="11.25">
      <c r="A499" s="38"/>
      <c r="B499" s="100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5" customFormat="1" ht="11.25">
      <c r="A500" s="38"/>
      <c r="B500" s="100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5" customFormat="1" ht="11.25">
      <c r="A501" s="38"/>
      <c r="B501" s="100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5" customFormat="1" ht="11.25">
      <c r="A502" s="38"/>
      <c r="B502" s="100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5" customFormat="1" ht="11.25">
      <c r="A503" s="38"/>
      <c r="B503" s="100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5" customFormat="1" ht="11.25">
      <c r="A504" s="38"/>
      <c r="B504" s="100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5" customFormat="1" ht="11.25">
      <c r="A505" s="38"/>
      <c r="B505" s="100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5" customFormat="1" ht="11.25">
      <c r="A506" s="38"/>
      <c r="B506" s="100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5" customFormat="1" ht="11.25">
      <c r="A507" s="38"/>
      <c r="B507" s="100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5" customFormat="1" ht="11.25">
      <c r="A508" s="38"/>
      <c r="B508" s="100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5" customFormat="1" ht="11.25">
      <c r="A509" s="38"/>
      <c r="B509" s="100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5" customFormat="1" ht="11.25">
      <c r="A510" s="38"/>
      <c r="B510" s="100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5" customFormat="1" ht="11.25">
      <c r="A511" s="38"/>
      <c r="B511" s="100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5" customFormat="1" ht="11.25">
      <c r="A512" s="38"/>
      <c r="B512" s="100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5" customFormat="1" ht="11.25">
      <c r="A513" s="38"/>
      <c r="B513" s="100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5" customFormat="1" ht="11.25">
      <c r="A514" s="38"/>
      <c r="B514" s="100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5" customFormat="1" ht="11.25">
      <c r="A515" s="38"/>
      <c r="B515" s="100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5" customFormat="1" ht="11.25">
      <c r="A516" s="38"/>
      <c r="B516" s="100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5" customFormat="1" ht="11.25">
      <c r="A517" s="38"/>
      <c r="B517" s="100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5" customFormat="1" ht="11.25">
      <c r="A518" s="38"/>
      <c r="B518" s="100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5" customFormat="1" ht="11.25">
      <c r="A519" s="38"/>
      <c r="B519" s="100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5" customFormat="1" ht="11.25">
      <c r="A520" s="38"/>
      <c r="B520" s="100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5" customFormat="1" ht="11.25">
      <c r="A521" s="38"/>
      <c r="B521" s="100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5" customFormat="1" ht="11.25">
      <c r="A522" s="38"/>
      <c r="B522" s="100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5" customFormat="1" ht="11.25">
      <c r="A523" s="38"/>
      <c r="B523" s="100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5" customFormat="1" ht="11.25">
      <c r="A524" s="38"/>
      <c r="B524" s="100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5" customFormat="1" ht="11.25">
      <c r="A525" s="38"/>
      <c r="B525" s="100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5" customFormat="1" ht="11.25">
      <c r="A526" s="38"/>
      <c r="B526" s="100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5" customFormat="1" ht="11.25">
      <c r="A527" s="38"/>
      <c r="B527" s="100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5" customFormat="1" ht="11.25">
      <c r="A528" s="38"/>
      <c r="B528" s="100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5" customFormat="1" ht="11.25">
      <c r="A529" s="38"/>
      <c r="B529" s="100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5" customFormat="1" ht="11.25">
      <c r="A530" s="38"/>
      <c r="B530" s="100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5" customFormat="1" ht="11.25">
      <c r="A531" s="38"/>
      <c r="B531" s="100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5" customFormat="1" ht="11.25">
      <c r="A532" s="38"/>
      <c r="B532" s="100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5" customFormat="1" ht="11.25">
      <c r="A533" s="38"/>
      <c r="B533" s="100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5" customFormat="1" ht="11.25">
      <c r="A534" s="38"/>
      <c r="B534" s="100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5" customFormat="1" ht="11.25">
      <c r="A535" s="38"/>
      <c r="B535" s="100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5" customFormat="1" ht="11.25">
      <c r="A536" s="38"/>
      <c r="B536" s="100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5" customFormat="1" ht="11.25">
      <c r="A537" s="38"/>
      <c r="B537" s="100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5" customFormat="1" ht="11.25">
      <c r="A538" s="38"/>
      <c r="B538" s="100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5" customFormat="1" ht="11.25">
      <c r="A539" s="38"/>
      <c r="B539" s="100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5" customFormat="1" ht="11.25">
      <c r="A540" s="38"/>
      <c r="B540" s="100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5" customFormat="1" ht="11.25">
      <c r="A541" s="38"/>
      <c r="B541" s="100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5" customFormat="1" ht="11.25">
      <c r="A542" s="38"/>
      <c r="B542" s="100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5" customFormat="1" ht="11.25">
      <c r="A543" s="38"/>
      <c r="B543" s="100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5" customFormat="1" ht="11.25">
      <c r="A544" s="38"/>
      <c r="B544" s="100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5" customFormat="1" ht="11.25">
      <c r="A545" s="38"/>
      <c r="B545" s="100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5" customFormat="1" ht="11.25">
      <c r="A546" s="38"/>
      <c r="B546" s="100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5" customFormat="1" ht="11.25">
      <c r="A547" s="38"/>
      <c r="B547" s="100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5" customFormat="1" ht="11.25">
      <c r="A548" s="38"/>
      <c r="B548" s="100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5" customFormat="1" ht="11.25">
      <c r="A549" s="38"/>
      <c r="B549" s="100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5" customFormat="1" ht="11.25">
      <c r="A550" s="38"/>
      <c r="B550" s="100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5" customFormat="1" ht="11.25">
      <c r="A551" s="38"/>
      <c r="B551" s="100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5" customFormat="1" ht="11.25">
      <c r="A552" s="38"/>
      <c r="B552" s="100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5" customFormat="1" ht="11.25">
      <c r="A553" s="38"/>
      <c r="B553" s="100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5" customFormat="1" ht="11.25">
      <c r="A554" s="38"/>
      <c r="B554" s="100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5" customFormat="1" ht="11.25">
      <c r="A555" s="38"/>
      <c r="B555" s="100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5" customFormat="1" ht="11.25">
      <c r="A556" s="38"/>
      <c r="B556" s="100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5" customFormat="1" ht="11.25">
      <c r="A557" s="38"/>
      <c r="B557" s="100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5" customFormat="1" ht="11.25">
      <c r="A558" s="38"/>
      <c r="B558" s="100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5" customFormat="1" ht="11.25">
      <c r="A559" s="38"/>
      <c r="B559" s="100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5" customFormat="1" ht="11.25">
      <c r="A560" s="38"/>
      <c r="B560" s="100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5" customFormat="1" ht="11.25">
      <c r="A561" s="38"/>
      <c r="B561" s="100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5" customFormat="1" ht="11.25">
      <c r="A562" s="38"/>
      <c r="B562" s="100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5" customFormat="1" ht="11.25">
      <c r="A563" s="38"/>
      <c r="B563" s="100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5" customFormat="1" ht="11.25">
      <c r="A564" s="38"/>
      <c r="B564" s="100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5" customFormat="1" ht="11.25">
      <c r="A565" s="38"/>
      <c r="B565" s="100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5" customFormat="1" ht="11.25">
      <c r="A566" s="38"/>
      <c r="B566" s="100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5" customFormat="1" ht="11.25">
      <c r="A567" s="38"/>
      <c r="B567" s="100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5" customFormat="1" ht="11.25">
      <c r="A568" s="38"/>
      <c r="B568" s="100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5" customFormat="1" ht="11.25">
      <c r="A569" s="38"/>
      <c r="B569" s="100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5" customFormat="1" ht="11.25">
      <c r="A570" s="38"/>
      <c r="B570" s="100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5" customFormat="1" ht="11.25">
      <c r="A571" s="38"/>
      <c r="B571" s="100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5" customFormat="1" ht="11.25">
      <c r="A572" s="38"/>
      <c r="B572" s="100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5" customFormat="1" ht="11.25">
      <c r="A573" s="38"/>
      <c r="B573" s="100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5" customFormat="1" ht="11.25">
      <c r="A574" s="38"/>
      <c r="B574" s="100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5" customFormat="1" ht="11.25">
      <c r="A575" s="38"/>
      <c r="B575" s="100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5" customFormat="1" ht="11.25">
      <c r="A576" s="38"/>
      <c r="B576" s="100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5" customFormat="1" ht="11.25">
      <c r="A577" s="38"/>
      <c r="B577" s="100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5" customFormat="1" ht="11.25">
      <c r="A578" s="38"/>
      <c r="B578" s="100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5" customFormat="1" ht="11.25">
      <c r="A579" s="38"/>
      <c r="B579" s="100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5" customFormat="1" ht="11.25">
      <c r="A580" s="38"/>
      <c r="B580" s="100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5" customFormat="1" ht="11.25">
      <c r="A581" s="38"/>
      <c r="B581" s="100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5" customFormat="1" ht="11.25">
      <c r="A582" s="38"/>
      <c r="B582" s="100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5" customFormat="1" ht="11.25">
      <c r="A583" s="38"/>
      <c r="B583" s="100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5" customFormat="1" ht="11.25">
      <c r="A584" s="38"/>
      <c r="B584" s="100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5" customFormat="1" ht="11.25">
      <c r="A585" s="38"/>
      <c r="B585" s="100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5" customFormat="1" ht="11.25">
      <c r="A586" s="38"/>
      <c r="B586" s="100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5" customFormat="1" ht="11.25">
      <c r="A587" s="38"/>
      <c r="B587" s="100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5" customFormat="1" ht="11.25">
      <c r="A588" s="38"/>
      <c r="B588" s="100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5" customFormat="1" ht="11.25">
      <c r="A589" s="38"/>
      <c r="B589" s="100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5" customFormat="1" ht="11.25">
      <c r="A590" s="38"/>
      <c r="B590" s="100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5" customFormat="1" ht="11.25">
      <c r="A591" s="38"/>
      <c r="B591" s="100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5" customFormat="1" ht="11.25">
      <c r="A592" s="38"/>
      <c r="B592" s="100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5" customFormat="1" ht="11.25">
      <c r="A593" s="38"/>
      <c r="B593" s="100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5" customFormat="1" ht="11.25">
      <c r="A594" s="38"/>
      <c r="B594" s="100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5" customFormat="1" ht="11.25">
      <c r="A595" s="38"/>
      <c r="B595" s="100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5" customFormat="1" ht="11.25">
      <c r="A596" s="38"/>
      <c r="B596" s="100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5" customFormat="1" ht="11.25">
      <c r="A597" s="38"/>
      <c r="B597" s="100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5" customFormat="1" ht="11.25">
      <c r="A598" s="38"/>
      <c r="B598" s="100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5" customFormat="1" ht="11.25">
      <c r="A599" s="38"/>
      <c r="B599" s="100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5" customFormat="1" ht="11.25">
      <c r="A600" s="38"/>
      <c r="B600" s="100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5" customFormat="1" ht="11.25">
      <c r="A601" s="38"/>
      <c r="B601" s="100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5" customFormat="1" ht="11.25">
      <c r="A602" s="38"/>
      <c r="B602" s="100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5" customFormat="1" ht="11.25">
      <c r="A603" s="38"/>
      <c r="B603" s="100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5" customFormat="1" ht="11.25">
      <c r="A604" s="38"/>
      <c r="B604" s="100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5" customFormat="1" ht="11.25">
      <c r="A605" s="38"/>
      <c r="B605" s="100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5" customFormat="1" ht="11.25">
      <c r="A606" s="38"/>
      <c r="B606" s="100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5" customFormat="1" ht="11.25">
      <c r="A607" s="38"/>
      <c r="B607" s="100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5" customFormat="1" ht="11.25">
      <c r="A608" s="38"/>
      <c r="B608" s="100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5" customFormat="1" ht="11.25">
      <c r="A609" s="38"/>
      <c r="B609" s="100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5" customFormat="1" ht="11.25">
      <c r="A610" s="38"/>
      <c r="B610" s="100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5" customFormat="1" ht="11.25">
      <c r="A611" s="38"/>
      <c r="B611" s="100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5" customFormat="1" ht="11.25">
      <c r="A612" s="38"/>
      <c r="B612" s="100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5" customFormat="1" ht="11.25">
      <c r="A613" s="38"/>
      <c r="B613" s="100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5" customFormat="1" ht="11.25">
      <c r="A614" s="38"/>
      <c r="B614" s="100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5" customFormat="1" ht="11.25">
      <c r="A615" s="38"/>
      <c r="B615" s="100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5" customFormat="1" ht="11.25">
      <c r="A616" s="38"/>
      <c r="B616" s="100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5" customFormat="1" ht="11.25">
      <c r="A617" s="38"/>
      <c r="B617" s="100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5" customFormat="1" ht="11.25">
      <c r="A618" s="38"/>
      <c r="B618" s="100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5" customFormat="1" ht="11.25">
      <c r="A619" s="38"/>
      <c r="B619" s="100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5" customFormat="1" ht="11.25">
      <c r="A620" s="38"/>
      <c r="B620" s="100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5" customFormat="1" ht="11.25">
      <c r="A621" s="38"/>
      <c r="B621" s="100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5" customFormat="1" ht="11.25">
      <c r="A622" s="38"/>
      <c r="B622" s="100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5" customFormat="1" ht="11.25">
      <c r="A623" s="38"/>
      <c r="B623" s="100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5" customFormat="1" ht="11.25">
      <c r="A624" s="38"/>
      <c r="B624" s="100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5" customFormat="1" ht="11.25">
      <c r="A625" s="38"/>
      <c r="B625" s="100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5" customFormat="1" ht="11.25">
      <c r="A626" s="38"/>
      <c r="B626" s="100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5" customFormat="1" ht="11.25">
      <c r="A627" s="38"/>
      <c r="B627" s="100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5" customFormat="1" ht="11.25">
      <c r="A628" s="38"/>
      <c r="B628" s="100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5" customFormat="1" ht="11.25">
      <c r="A629" s="38"/>
      <c r="B629" s="100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5" customFormat="1" ht="11.25">
      <c r="A630" s="38"/>
      <c r="B630" s="100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5" customFormat="1" ht="11.25">
      <c r="A631" s="38"/>
      <c r="B631" s="100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5" customFormat="1" ht="11.25">
      <c r="A632" s="38"/>
      <c r="B632" s="100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5" customFormat="1" ht="11.25">
      <c r="A633" s="38"/>
      <c r="B633" s="100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5" customFormat="1" ht="11.25">
      <c r="A634" s="38"/>
      <c r="B634" s="100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5" customFormat="1" ht="11.25">
      <c r="A635" s="38"/>
      <c r="B635" s="100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5" customFormat="1" ht="11.25">
      <c r="A636" s="38"/>
      <c r="B636" s="100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5" customFormat="1" ht="11.25">
      <c r="A637" s="38"/>
      <c r="B637" s="100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5" customFormat="1" ht="11.25">
      <c r="A638" s="38"/>
      <c r="B638" s="100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5" customFormat="1" ht="11.25">
      <c r="A639" s="38"/>
      <c r="B639" s="100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5" customFormat="1" ht="11.25">
      <c r="A640" s="38"/>
      <c r="B640" s="100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5" customFormat="1" ht="11.25">
      <c r="A641" s="38"/>
      <c r="B641" s="100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5" customFormat="1" ht="11.25">
      <c r="A642" s="38"/>
      <c r="B642" s="100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5" customFormat="1" ht="11.25">
      <c r="A643" s="38"/>
      <c r="B643" s="100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5" customFormat="1" ht="11.25">
      <c r="A644" s="38"/>
      <c r="B644" s="100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5" customFormat="1" ht="11.25">
      <c r="A645" s="38"/>
      <c r="B645" s="100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5" customFormat="1" ht="11.25">
      <c r="A646" s="38"/>
      <c r="B646" s="100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5" customFormat="1" ht="11.25">
      <c r="A647" s="38"/>
      <c r="B647" s="100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5" customFormat="1" ht="11.25">
      <c r="A648" s="38"/>
      <c r="B648" s="100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5" customFormat="1" ht="11.25">
      <c r="A649" s="38"/>
      <c r="B649" s="100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5" customFormat="1" ht="11.25">
      <c r="A650" s="38"/>
      <c r="B650" s="100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5" customFormat="1" ht="11.25">
      <c r="A651" s="38"/>
      <c r="B651" s="100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5" customFormat="1" ht="11.25">
      <c r="A652" s="38"/>
      <c r="B652" s="100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5" customFormat="1" ht="11.25">
      <c r="A653" s="38"/>
      <c r="B653" s="100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5" customFormat="1" ht="11.25">
      <c r="A654" s="38"/>
      <c r="B654" s="100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5" customFormat="1" ht="11.25">
      <c r="A655" s="38"/>
      <c r="B655" s="100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5" customFormat="1" ht="11.25">
      <c r="A656" s="38"/>
      <c r="B656" s="100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5" customFormat="1" ht="11.25">
      <c r="A657" s="38"/>
      <c r="B657" s="100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5" customFormat="1" ht="11.25">
      <c r="A658" s="38"/>
      <c r="B658" s="100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5" customFormat="1" ht="11.25">
      <c r="A659" s="38"/>
      <c r="B659" s="100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5" customFormat="1" ht="11.25">
      <c r="A660" s="38"/>
      <c r="B660" s="100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5" customFormat="1" ht="11.25">
      <c r="A661" s="38"/>
      <c r="B661" s="100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5" customFormat="1" ht="11.25">
      <c r="A662" s="38"/>
      <c r="B662" s="100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5" customFormat="1" ht="11.25">
      <c r="A663" s="38"/>
      <c r="B663" s="100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5" customFormat="1" ht="11.25">
      <c r="A664" s="38"/>
      <c r="B664" s="100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5" customFormat="1" ht="11.25">
      <c r="A665" s="38"/>
      <c r="B665" s="100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5" customFormat="1" ht="11.25">
      <c r="A666" s="38"/>
      <c r="B666" s="100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5" customFormat="1" ht="11.25">
      <c r="A667" s="38"/>
      <c r="B667" s="100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5" customFormat="1" ht="11.25">
      <c r="A668" s="38"/>
      <c r="B668" s="100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5" customFormat="1" ht="11.25">
      <c r="A669" s="38"/>
      <c r="B669" s="100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5" customFormat="1" ht="11.25">
      <c r="A670" s="38"/>
      <c r="B670" s="100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5" customFormat="1" ht="11.25">
      <c r="A671" s="38"/>
      <c r="B671" s="100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5" customFormat="1" ht="11.25">
      <c r="A672" s="38"/>
      <c r="B672" s="100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5" customFormat="1" ht="11.25">
      <c r="A673" s="38"/>
      <c r="B673" s="100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5" customFormat="1" ht="11.25">
      <c r="A674" s="38"/>
      <c r="B674" s="100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5" customFormat="1" ht="11.25">
      <c r="A675" s="38"/>
      <c r="B675" s="100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5" customFormat="1" ht="11.25">
      <c r="A676" s="38"/>
      <c r="B676" s="100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5" customFormat="1" ht="11.25">
      <c r="A677" s="38"/>
      <c r="B677" s="100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5" customFormat="1" ht="11.25">
      <c r="A678" s="38"/>
      <c r="B678" s="100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5" customFormat="1" ht="11.25">
      <c r="A679" s="38"/>
      <c r="B679" s="100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5" customFormat="1" ht="11.25">
      <c r="A680" s="38"/>
      <c r="B680" s="100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5" customFormat="1" ht="11.25">
      <c r="A681" s="38"/>
      <c r="B681" s="100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5" customFormat="1" ht="11.25">
      <c r="A682" s="38"/>
      <c r="B682" s="100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5" customFormat="1" ht="11.25">
      <c r="A683" s="38"/>
      <c r="B683" s="100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5" customFormat="1" ht="11.25">
      <c r="A684" s="38"/>
      <c r="B684" s="100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5" customFormat="1" ht="11.25">
      <c r="A685" s="38"/>
      <c r="B685" s="100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5" customFormat="1" ht="11.25">
      <c r="A686" s="38"/>
      <c r="B686" s="100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5" customFormat="1" ht="11.25">
      <c r="A687" s="38"/>
      <c r="B687" s="100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5" customFormat="1" ht="11.25">
      <c r="A688" s="38"/>
      <c r="B688" s="100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5" customFormat="1" ht="11.25">
      <c r="A689" s="38"/>
      <c r="B689" s="100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5" customFormat="1" ht="11.25">
      <c r="A690" s="38"/>
      <c r="B690" s="100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5" customFormat="1" ht="11.25">
      <c r="A691" s="38"/>
      <c r="B691" s="100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5" customFormat="1" ht="11.25">
      <c r="A692" s="38"/>
      <c r="B692" s="100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5" customFormat="1" ht="11.25">
      <c r="A693" s="38"/>
      <c r="B693" s="100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5" customFormat="1" ht="11.25">
      <c r="A694" s="38"/>
      <c r="B694" s="100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5" customFormat="1" ht="11.25">
      <c r="A695" s="38"/>
      <c r="B695" s="100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5" customFormat="1" ht="11.25">
      <c r="A696" s="38"/>
      <c r="B696" s="100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5" customFormat="1" ht="11.25">
      <c r="A697" s="38"/>
      <c r="B697" s="100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5" customFormat="1" ht="11.25">
      <c r="A698" s="38"/>
      <c r="B698" s="100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5" customFormat="1" ht="11.25">
      <c r="A699" s="38"/>
      <c r="B699" s="100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5" customFormat="1" ht="11.25">
      <c r="A700" s="38"/>
      <c r="B700" s="100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5" customFormat="1" ht="11.25">
      <c r="A701" s="38"/>
      <c r="B701" s="100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5" customFormat="1" ht="11.25">
      <c r="A702" s="38"/>
      <c r="B702" s="100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5" customFormat="1" ht="11.25">
      <c r="A703" s="38"/>
      <c r="B703" s="100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5" customFormat="1" ht="11.25">
      <c r="A704" s="38"/>
      <c r="B704" s="100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5" customFormat="1" ht="11.25">
      <c r="A705" s="38"/>
      <c r="B705" s="100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5" customFormat="1" ht="11.25">
      <c r="A706" s="38"/>
      <c r="B706" s="100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5" customFormat="1" ht="11.25">
      <c r="A707" s="38"/>
      <c r="B707" s="100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5" customFormat="1" ht="11.25">
      <c r="A708" s="38"/>
      <c r="B708" s="100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5" customFormat="1" ht="11.25">
      <c r="A709" s="38"/>
      <c r="B709" s="100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5" customFormat="1" ht="11.25">
      <c r="A710" s="38"/>
      <c r="B710" s="100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5" customFormat="1" ht="11.25">
      <c r="A711" s="38"/>
      <c r="B711" s="100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5" customFormat="1" ht="11.25">
      <c r="A712" s="38"/>
      <c r="B712" s="100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5" customFormat="1" ht="11.25">
      <c r="A713" s="38"/>
      <c r="B713" s="100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5" customFormat="1" ht="11.25">
      <c r="A714" s="38"/>
      <c r="B714" s="100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5" customFormat="1" ht="11.25">
      <c r="A715" s="38"/>
      <c r="B715" s="100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5" customFormat="1" ht="11.25">
      <c r="A716" s="38"/>
      <c r="B716" s="100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5" customFormat="1" ht="11.25">
      <c r="A717" s="38"/>
      <c r="B717" s="100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5" customFormat="1" ht="11.25">
      <c r="A718" s="38"/>
      <c r="B718" s="100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5" customFormat="1" ht="11.25">
      <c r="A719" s="38"/>
      <c r="B719" s="100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5" customFormat="1" ht="11.25">
      <c r="A720" s="38"/>
      <c r="B720" s="100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5" customFormat="1" ht="11.25">
      <c r="A721" s="38"/>
      <c r="B721" s="100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5" customFormat="1" ht="11.25">
      <c r="A722" s="38"/>
      <c r="B722" s="100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5" customFormat="1" ht="11.25">
      <c r="A723" s="38"/>
      <c r="B723" s="100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5" customFormat="1" ht="11.25">
      <c r="A724" s="38"/>
      <c r="B724" s="100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5" customFormat="1" ht="11.25">
      <c r="A725" s="38"/>
      <c r="B725" s="100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5" customFormat="1" ht="11.25">
      <c r="A726" s="38"/>
      <c r="B726" s="100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5" customFormat="1" ht="11.25">
      <c r="A727" s="38"/>
      <c r="B727" s="100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5" customFormat="1" ht="11.25">
      <c r="A728" s="38"/>
      <c r="B728" s="100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5" customFormat="1" ht="11.25">
      <c r="A729" s="38"/>
      <c r="B729" s="100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5" customFormat="1" ht="11.25">
      <c r="A730" s="38"/>
      <c r="B730" s="100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5" customFormat="1" ht="11.25">
      <c r="A731" s="38"/>
      <c r="B731" s="100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5" customFormat="1" ht="11.25">
      <c r="A732" s="38"/>
      <c r="B732" s="100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5" customFormat="1" ht="11.25">
      <c r="A733" s="38"/>
      <c r="B733" s="100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5" customFormat="1" ht="11.25">
      <c r="A734" s="38"/>
      <c r="B734" s="100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5" customFormat="1" ht="11.25">
      <c r="A735" s="38"/>
      <c r="B735" s="100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5" customFormat="1" ht="11.25">
      <c r="A736" s="38"/>
      <c r="B736" s="100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5" customFormat="1" ht="11.25">
      <c r="A737" s="38"/>
      <c r="B737" s="100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5" customFormat="1" ht="11.25">
      <c r="A738" s="38"/>
      <c r="B738" s="100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5" customFormat="1" ht="11.25">
      <c r="A739" s="38"/>
      <c r="B739" s="100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5" customFormat="1" ht="11.25">
      <c r="A740" s="38"/>
      <c r="B740" s="100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5" customFormat="1" ht="11.25">
      <c r="A741" s="38"/>
      <c r="B741" s="100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5" customFormat="1" ht="11.25">
      <c r="A742" s="38"/>
      <c r="B742" s="100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5" customFormat="1" ht="11.25">
      <c r="A743" s="38"/>
      <c r="B743" s="100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5" customFormat="1" ht="11.25">
      <c r="A744" s="38"/>
      <c r="B744" s="100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5" customFormat="1" ht="11.25">
      <c r="A745" s="38"/>
      <c r="B745" s="100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5" customFormat="1" ht="11.25">
      <c r="A746" s="38"/>
      <c r="B746" s="100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5" customFormat="1" ht="11.25">
      <c r="A747" s="38"/>
      <c r="B747" s="100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5" customFormat="1" ht="11.25">
      <c r="A748" s="38"/>
      <c r="B748" s="100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5" customFormat="1" ht="11.25">
      <c r="A749" s="38"/>
      <c r="B749" s="100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5" customFormat="1" ht="11.25">
      <c r="A750" s="38"/>
      <c r="B750" s="100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5" customFormat="1" ht="11.25">
      <c r="A751" s="38"/>
      <c r="B751" s="100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5" customFormat="1" ht="11.25">
      <c r="A752" s="38"/>
      <c r="B752" s="100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5" customFormat="1" ht="11.25">
      <c r="A753" s="38"/>
      <c r="B753" s="100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5" customFormat="1" ht="11.25">
      <c r="A754" s="38"/>
      <c r="B754" s="100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5" customFormat="1" ht="11.25">
      <c r="A755" s="38"/>
      <c r="B755" s="100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5" customFormat="1" ht="11.25">
      <c r="A756" s="38"/>
      <c r="B756" s="100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5" customFormat="1" ht="11.25">
      <c r="A757" s="38"/>
      <c r="B757" s="100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5" customFormat="1" ht="11.25">
      <c r="A758" s="38"/>
      <c r="B758" s="100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5" customFormat="1" ht="11.25">
      <c r="A759" s="38"/>
      <c r="B759" s="100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5" customFormat="1" ht="11.25">
      <c r="A760" s="38"/>
      <c r="B760" s="100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5" customFormat="1" ht="11.25">
      <c r="A761" s="38"/>
      <c r="B761" s="100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5" customFormat="1" ht="11.25">
      <c r="A762" s="38"/>
      <c r="B762" s="100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5" customFormat="1" ht="11.25">
      <c r="A763" s="38"/>
      <c r="B763" s="100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5" customFormat="1" ht="11.25">
      <c r="A764" s="38"/>
      <c r="B764" s="100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5" customFormat="1" ht="11.25">
      <c r="A765" s="38"/>
      <c r="B765" s="100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5" customFormat="1" ht="11.25">
      <c r="A766" s="38"/>
      <c r="B766" s="100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5" customFormat="1" ht="11.25">
      <c r="A767" s="38"/>
      <c r="B767" s="100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5" customFormat="1" ht="11.25">
      <c r="A768" s="38"/>
      <c r="B768" s="100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5" customFormat="1" ht="11.25">
      <c r="A769" s="38"/>
      <c r="B769" s="100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5" customFormat="1" ht="11.25">
      <c r="A770" s="38"/>
      <c r="B770" s="100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5" customFormat="1" ht="11.25">
      <c r="A771" s="38"/>
      <c r="B771" s="100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5" customFormat="1" ht="11.25">
      <c r="A772" s="38"/>
      <c r="B772" s="100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5" customFormat="1" ht="11.25">
      <c r="A773" s="38"/>
      <c r="B773" s="100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5" customFormat="1" ht="11.25">
      <c r="A774" s="38"/>
      <c r="B774" s="100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5" customFormat="1" ht="11.25">
      <c r="A775" s="38"/>
      <c r="B775" s="100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5" customFormat="1" ht="11.25">
      <c r="A776" s="38"/>
      <c r="B776" s="100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5" customFormat="1" ht="11.25">
      <c r="A777" s="38"/>
      <c r="B777" s="100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5" customFormat="1" ht="11.25">
      <c r="A778" s="38"/>
      <c r="B778" s="100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5" customFormat="1" ht="11.25">
      <c r="A779" s="38"/>
      <c r="B779" s="100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5" customFormat="1" ht="11.25">
      <c r="A780" s="38"/>
      <c r="B780" s="100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5" customFormat="1" ht="11.25">
      <c r="A781" s="38"/>
      <c r="B781" s="100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5" customFormat="1" ht="11.25">
      <c r="A782" s="38"/>
      <c r="B782" s="100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5" customFormat="1" ht="11.25">
      <c r="A783" s="38"/>
      <c r="B783" s="100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5" customFormat="1" ht="11.25">
      <c r="A784" s="38"/>
      <c r="B784" s="100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5" customFormat="1" ht="11.25">
      <c r="A785" s="38"/>
      <c r="B785" s="100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5" customFormat="1" ht="11.25">
      <c r="A786" s="38"/>
      <c r="B786" s="100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5" customFormat="1" ht="11.25">
      <c r="A787" s="38"/>
      <c r="B787" s="100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5" customFormat="1" ht="11.25">
      <c r="A788" s="38"/>
      <c r="B788" s="100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5" customFormat="1" ht="11.25">
      <c r="A789" s="38"/>
      <c r="B789" s="100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5" customFormat="1" ht="11.25">
      <c r="A790" s="38"/>
      <c r="B790" s="100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5" customFormat="1" ht="11.25">
      <c r="A791" s="38"/>
      <c r="B791" s="100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5" customFormat="1" ht="11.25">
      <c r="A792" s="38"/>
      <c r="B792" s="100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5" customFormat="1" ht="11.25">
      <c r="A793" s="38"/>
      <c r="B793" s="100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5" customFormat="1" ht="11.25">
      <c r="A794" s="38"/>
      <c r="B794" s="100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5" customFormat="1" ht="11.25">
      <c r="A795" s="38"/>
      <c r="B795" s="100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5" customFormat="1" ht="11.25">
      <c r="A796" s="38"/>
      <c r="B796" s="100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5" customFormat="1" ht="11.25">
      <c r="A797" s="38"/>
      <c r="B797" s="100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5" customFormat="1" ht="11.25">
      <c r="A798" s="38"/>
      <c r="B798" s="100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5" customFormat="1" ht="11.25">
      <c r="A799" s="38"/>
      <c r="B799" s="100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5" customFormat="1" ht="11.25">
      <c r="A800" s="38"/>
      <c r="B800" s="100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5" customFormat="1" ht="11.25">
      <c r="A801" s="38"/>
      <c r="B801" s="100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5" customFormat="1" ht="11.25">
      <c r="A802" s="38"/>
      <c r="B802" s="100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5" customFormat="1" ht="11.25">
      <c r="A803" s="38"/>
      <c r="B803" s="100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5" customFormat="1" ht="11.25">
      <c r="A804" s="38"/>
      <c r="B804" s="100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5" customFormat="1" ht="11.25">
      <c r="A805" s="38"/>
      <c r="B805" s="100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5" customFormat="1" ht="11.25">
      <c r="A806" s="38"/>
      <c r="B806" s="100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5" customFormat="1" ht="11.25">
      <c r="A807" s="38"/>
      <c r="B807" s="100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5" customFormat="1" ht="11.25">
      <c r="A808" s="38"/>
      <c r="B808" s="100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5" customFormat="1" ht="11.25">
      <c r="A809" s="38"/>
      <c r="B809" s="100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5" customFormat="1" ht="11.25">
      <c r="A810" s="38"/>
      <c r="B810" s="100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5" customFormat="1" ht="11.25">
      <c r="A811" s="38"/>
      <c r="B811" s="100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5" customFormat="1" ht="11.25">
      <c r="A812" s="38"/>
      <c r="B812" s="100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5" customFormat="1" ht="11.25">
      <c r="A813" s="38"/>
      <c r="B813" s="100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5" customFormat="1" ht="11.25">
      <c r="A814" s="38"/>
      <c r="B814" s="100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5" customFormat="1" ht="11.25">
      <c r="A815" s="38"/>
      <c r="B815" s="100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5" customFormat="1" ht="11.25">
      <c r="A816" s="38"/>
      <c r="B816" s="100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5" customFormat="1" ht="11.25">
      <c r="A817" s="38"/>
      <c r="B817" s="100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5" customFormat="1" ht="11.25">
      <c r="A818" s="38"/>
      <c r="B818" s="100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5" customFormat="1" ht="11.25">
      <c r="A819" s="38"/>
      <c r="B819" s="100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5" customFormat="1" ht="11.25">
      <c r="A820" s="38"/>
      <c r="B820" s="100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5" customFormat="1" ht="11.25">
      <c r="A821" s="38"/>
      <c r="B821" s="100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5" customFormat="1" ht="11.25">
      <c r="A822" s="38"/>
      <c r="B822" s="100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5" customFormat="1" ht="11.25">
      <c r="A823" s="38"/>
      <c r="B823" s="100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5" customFormat="1" ht="11.25">
      <c r="A824" s="38"/>
      <c r="B824" s="100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5" customFormat="1" ht="11.25">
      <c r="A825" s="38"/>
      <c r="B825" s="100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5" customFormat="1" ht="11.25">
      <c r="A826" s="38"/>
      <c r="B826" s="100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5" customFormat="1" ht="11.25">
      <c r="A827" s="38"/>
      <c r="B827" s="100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5" customFormat="1" ht="11.25">
      <c r="A828" s="38"/>
      <c r="B828" s="100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5" customFormat="1" ht="11.25">
      <c r="A829" s="38"/>
      <c r="B829" s="100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5" customFormat="1" ht="11.25">
      <c r="A830" s="38"/>
      <c r="B830" s="100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5" customFormat="1" ht="11.25">
      <c r="A831" s="38"/>
      <c r="B831" s="100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5" customFormat="1" ht="11.25">
      <c r="A832" s="38"/>
      <c r="B832" s="100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5" customFormat="1" ht="11.25">
      <c r="A833" s="38"/>
      <c r="B833" s="100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5" customFormat="1" ht="11.25">
      <c r="A834" s="38"/>
      <c r="B834" s="100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5" customFormat="1" ht="11.25">
      <c r="A835" s="38"/>
      <c r="B835" s="100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5" customFormat="1" ht="11.25">
      <c r="A836" s="38"/>
      <c r="B836" s="100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5" customFormat="1" ht="11.25">
      <c r="A837" s="38"/>
      <c r="B837" s="100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5" customFormat="1" ht="11.25">
      <c r="A838" s="38"/>
      <c r="B838" s="100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5" customFormat="1" ht="11.25">
      <c r="A839" s="38"/>
      <c r="B839" s="100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5" customFormat="1" ht="11.25">
      <c r="A840" s="38"/>
      <c r="B840" s="100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5" customFormat="1" ht="11.25">
      <c r="A841" s="38"/>
      <c r="B841" s="100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5" customFormat="1" ht="11.25">
      <c r="A842" s="38"/>
      <c r="B842" s="100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5" customFormat="1" ht="11.25">
      <c r="A843" s="38"/>
      <c r="B843" s="100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5" customFormat="1" ht="11.25">
      <c r="A844" s="38"/>
      <c r="B844" s="100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5" customFormat="1" ht="11.25">
      <c r="A845" s="38"/>
      <c r="B845" s="100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5" customFormat="1" ht="11.25">
      <c r="A846" s="38"/>
      <c r="B846" s="100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5" customFormat="1" ht="11.25">
      <c r="A847" s="38"/>
      <c r="B847" s="100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5" customFormat="1" ht="11.25">
      <c r="A848" s="38"/>
      <c r="B848" s="100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5" customFormat="1" ht="11.25">
      <c r="A849" s="38"/>
      <c r="B849" s="100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5" customFormat="1" ht="11.25">
      <c r="A850" s="38"/>
      <c r="B850" s="100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5" customFormat="1" ht="11.25">
      <c r="A851" s="38"/>
      <c r="B851" s="100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5" customFormat="1" ht="11.25">
      <c r="A852" s="38"/>
      <c r="B852" s="100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5" customFormat="1" ht="11.25">
      <c r="A853" s="38"/>
      <c r="B853" s="100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5" customFormat="1" ht="11.25">
      <c r="A854" s="38"/>
      <c r="B854" s="100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5" customFormat="1" ht="11.25">
      <c r="A855" s="38"/>
      <c r="B855" s="100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5" customFormat="1" ht="11.25">
      <c r="A856" s="38"/>
      <c r="B856" s="100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5" customFormat="1" ht="11.25">
      <c r="A857" s="38"/>
      <c r="B857" s="100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5" customFormat="1" ht="11.25">
      <c r="A858" s="38"/>
      <c r="B858" s="100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5" customFormat="1" ht="11.25">
      <c r="A859" s="38"/>
      <c r="B859" s="100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5" customFormat="1" ht="11.25">
      <c r="A860" s="38"/>
      <c r="B860" s="100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5" customFormat="1" ht="11.25">
      <c r="A861" s="38"/>
      <c r="B861" s="100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5" customFormat="1" ht="11.25">
      <c r="A862" s="38"/>
      <c r="B862" s="100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5" customFormat="1" ht="11.25">
      <c r="A863" s="38"/>
      <c r="B863" s="100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5" customFormat="1" ht="11.25">
      <c r="A864" s="38"/>
      <c r="B864" s="100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5" customFormat="1" ht="11.25">
      <c r="A865" s="38"/>
      <c r="B865" s="100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5" customFormat="1" ht="11.25">
      <c r="A866" s="38"/>
      <c r="B866" s="100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5" customFormat="1" ht="11.25">
      <c r="A867" s="38"/>
      <c r="B867" s="100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5" customFormat="1" ht="11.25">
      <c r="A868" s="38"/>
      <c r="B868" s="100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5" customFormat="1" ht="11.25">
      <c r="A869" s="38"/>
      <c r="B869" s="100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5" customFormat="1" ht="11.25">
      <c r="A870" s="38"/>
      <c r="B870" s="100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5" customFormat="1" ht="11.25">
      <c r="A871" s="38"/>
      <c r="B871" s="100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5" customFormat="1" ht="11.25">
      <c r="A872" s="38"/>
      <c r="B872" s="100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5" customFormat="1" ht="11.25">
      <c r="A873" s="38"/>
      <c r="B873" s="100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5" customFormat="1" ht="11.25">
      <c r="A874" s="38"/>
      <c r="B874" s="100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5" customFormat="1" ht="11.25">
      <c r="A875" s="38"/>
      <c r="B875" s="100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5" customFormat="1" ht="11.25">
      <c r="A876" s="38"/>
      <c r="B876" s="100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5" customFormat="1" ht="11.25">
      <c r="A877" s="38"/>
      <c r="B877" s="100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5" customFormat="1" ht="11.25">
      <c r="A878" s="38"/>
      <c r="B878" s="100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5" customFormat="1" ht="11.25">
      <c r="A879" s="38"/>
      <c r="B879" s="100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5" customFormat="1" ht="11.25">
      <c r="A880" s="38"/>
      <c r="B880" s="100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5" customFormat="1" ht="11.25">
      <c r="A881" s="38"/>
      <c r="B881" s="100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5" customFormat="1" ht="11.25">
      <c r="A882" s="38"/>
      <c r="B882" s="100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5" customFormat="1" ht="11.25">
      <c r="A883" s="38"/>
      <c r="B883" s="100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5" customFormat="1" ht="11.25">
      <c r="A884" s="38"/>
      <c r="B884" s="100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5" customFormat="1" ht="11.25">
      <c r="A885" s="38"/>
      <c r="B885" s="100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5" customFormat="1" ht="11.25">
      <c r="A886" s="38"/>
      <c r="B886" s="100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5" customFormat="1" ht="11.25">
      <c r="A887" s="38"/>
      <c r="B887" s="100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5" customFormat="1" ht="11.25">
      <c r="A888" s="38"/>
      <c r="B888" s="100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5" customFormat="1" ht="11.25">
      <c r="A889" s="38"/>
      <c r="B889" s="100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5" customFormat="1" ht="11.25">
      <c r="A890" s="38"/>
      <c r="B890" s="100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5" customFormat="1" ht="11.25">
      <c r="A891" s="38"/>
      <c r="B891" s="100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5" customFormat="1" ht="11.25">
      <c r="A892" s="38"/>
      <c r="B892" s="100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5" customFormat="1" ht="11.25">
      <c r="A893" s="38"/>
      <c r="B893" s="100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5" customFormat="1" ht="11.25">
      <c r="A894" s="38"/>
      <c r="B894" s="100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5" customFormat="1" ht="11.25">
      <c r="A895" s="38"/>
      <c r="B895" s="100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5" customFormat="1" ht="11.25">
      <c r="A896" s="38"/>
      <c r="B896" s="100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5" customFormat="1" ht="11.25">
      <c r="A897" s="38"/>
      <c r="B897" s="100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5" customFormat="1" ht="11.25">
      <c r="A898" s="38"/>
      <c r="B898" s="100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5" customFormat="1" ht="11.25">
      <c r="A899" s="38"/>
      <c r="B899" s="100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5" customFormat="1" ht="11.25">
      <c r="A900" s="38"/>
      <c r="B900" s="100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5" customFormat="1" ht="11.25">
      <c r="A901" s="38"/>
      <c r="B901" s="100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5" customFormat="1" ht="11.25">
      <c r="A902" s="38"/>
      <c r="B902" s="100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5" customFormat="1" ht="11.25">
      <c r="A903" s="38"/>
      <c r="B903" s="100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5" customFormat="1" ht="11.25">
      <c r="A904" s="38"/>
      <c r="B904" s="100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5" customFormat="1" ht="11.25">
      <c r="A905" s="38"/>
      <c r="B905" s="100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5" customFormat="1" ht="11.25">
      <c r="A906" s="38"/>
      <c r="B906" s="100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5" customFormat="1" ht="11.25">
      <c r="A907" s="38"/>
      <c r="B907" s="100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5" customFormat="1" ht="11.25">
      <c r="A908" s="38"/>
      <c r="B908" s="100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5" customFormat="1" ht="11.25">
      <c r="A909" s="38"/>
      <c r="B909" s="100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5" customFormat="1" ht="11.25">
      <c r="A910" s="38"/>
      <c r="B910" s="100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5" customFormat="1" ht="11.25">
      <c r="A911" s="38"/>
      <c r="B911" s="100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5" customFormat="1" ht="11.25">
      <c r="A912" s="38"/>
      <c r="B912" s="100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5" customFormat="1" ht="11.25">
      <c r="A913" s="38"/>
      <c r="B913" s="100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5" customFormat="1" ht="11.25">
      <c r="A914" s="38"/>
      <c r="B914" s="100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5" customFormat="1" ht="11.25">
      <c r="A915" s="38"/>
      <c r="B915" s="100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5" customFormat="1" ht="11.25">
      <c r="A916" s="38"/>
      <c r="B916" s="100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5" customFormat="1" ht="11.25">
      <c r="A917" s="38"/>
      <c r="B917" s="100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5" customFormat="1" ht="11.25">
      <c r="A918" s="38"/>
      <c r="B918" s="100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5" customFormat="1" ht="11.25">
      <c r="A919" s="38"/>
      <c r="B919" s="100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5" customFormat="1" ht="11.25">
      <c r="A920" s="38"/>
      <c r="B920" s="100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5" customFormat="1" ht="11.25">
      <c r="A921" s="38"/>
      <c r="B921" s="100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5" customFormat="1" ht="11.25">
      <c r="A922" s="38"/>
      <c r="B922" s="100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5" customFormat="1" ht="11.25">
      <c r="A923" s="38"/>
      <c r="B923" s="100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5" customFormat="1" ht="11.25">
      <c r="A924" s="38"/>
      <c r="B924" s="100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5" customFormat="1" ht="11.25">
      <c r="A925" s="38"/>
      <c r="B925" s="100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5" customFormat="1" ht="11.25">
      <c r="A926" s="38"/>
      <c r="B926" s="100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5" customFormat="1" ht="11.25">
      <c r="A927" s="38"/>
      <c r="B927" s="100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5" customFormat="1" ht="11.25">
      <c r="A928" s="38"/>
      <c r="B928" s="100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5" customFormat="1" ht="11.25">
      <c r="A929" s="38"/>
      <c r="B929" s="100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5" customFormat="1" ht="11.25">
      <c r="A930" s="38"/>
      <c r="B930" s="100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5" customFormat="1" ht="11.25">
      <c r="A931" s="38"/>
      <c r="B931" s="100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5" customFormat="1" ht="11.25">
      <c r="A932" s="38"/>
      <c r="B932" s="100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5" customFormat="1" ht="11.25">
      <c r="A933" s="38"/>
      <c r="B933" s="100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5" customFormat="1" ht="11.25">
      <c r="A934" s="38"/>
      <c r="B934" s="100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5" customFormat="1" ht="11.25">
      <c r="A935" s="38"/>
      <c r="B935" s="100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5" customFormat="1" ht="11.25">
      <c r="A936" s="38"/>
      <c r="B936" s="100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5" customFormat="1" ht="11.25">
      <c r="A937" s="38"/>
      <c r="B937" s="100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5" customFormat="1" ht="11.25">
      <c r="A938" s="38"/>
      <c r="B938" s="100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5" customFormat="1" ht="11.25">
      <c r="A939" s="38"/>
      <c r="B939" s="100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5" customFormat="1" ht="11.25">
      <c r="A940" s="38"/>
      <c r="B940" s="100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5" customFormat="1" ht="11.25">
      <c r="A941" s="38"/>
      <c r="B941" s="100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5" customFormat="1" ht="11.25">
      <c r="A942" s="38"/>
      <c r="B942" s="100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5" customFormat="1" ht="11.25">
      <c r="A943" s="38"/>
      <c r="B943" s="100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5" customFormat="1" ht="11.25">
      <c r="A944" s="38"/>
      <c r="B944" s="100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5" customFormat="1" ht="11.25">
      <c r="A945" s="38"/>
      <c r="B945" s="100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5" customFormat="1" ht="11.25">
      <c r="A946" s="38"/>
      <c r="B946" s="100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5" customFormat="1" ht="11.25">
      <c r="A947" s="38"/>
      <c r="B947" s="100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5" customFormat="1" ht="11.25">
      <c r="A948" s="38"/>
      <c r="B948" s="100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5" customFormat="1" ht="11.25">
      <c r="A949" s="38"/>
      <c r="B949" s="100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5" customFormat="1" ht="11.25">
      <c r="A950" s="38"/>
      <c r="B950" s="100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5" customFormat="1" ht="11.25">
      <c r="A951" s="38"/>
      <c r="B951" s="100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5" customFormat="1" ht="11.25">
      <c r="A952" s="38"/>
      <c r="B952" s="100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5" customFormat="1" ht="11.25">
      <c r="A953" s="38"/>
      <c r="B953" s="100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5" customFormat="1" ht="11.25">
      <c r="A954" s="38"/>
      <c r="B954" s="100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5" customFormat="1" ht="11.25">
      <c r="A955" s="38"/>
      <c r="B955" s="100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5" customFormat="1" ht="11.25">
      <c r="A956" s="38"/>
      <c r="B956" s="100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5" customFormat="1" ht="11.25">
      <c r="A957" s="38"/>
      <c r="B957" s="100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5" customFormat="1" ht="11.25">
      <c r="A958" s="38"/>
      <c r="B958" s="100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5" customFormat="1" ht="11.25">
      <c r="A959" s="38"/>
      <c r="B959" s="100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5" customFormat="1" ht="11.25">
      <c r="A960" s="38"/>
      <c r="B960" s="100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5" customFormat="1" ht="11.25">
      <c r="A961" s="38"/>
      <c r="B961" s="100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5" customFormat="1" ht="11.25">
      <c r="A962" s="38"/>
      <c r="B962" s="100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5" customFormat="1" ht="11.25">
      <c r="A963" s="38"/>
      <c r="B963" s="100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5" customFormat="1" ht="11.25">
      <c r="A964" s="38"/>
      <c r="B964" s="100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5" customFormat="1" ht="11.25">
      <c r="A965" s="38"/>
      <c r="B965" s="100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5" customFormat="1" ht="11.25">
      <c r="A966" s="38"/>
      <c r="B966" s="100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5" customFormat="1" ht="11.25">
      <c r="A967" s="38"/>
      <c r="B967" s="100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5" customFormat="1" ht="11.25">
      <c r="A968" s="38"/>
      <c r="B968" s="100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5" customFormat="1" ht="11.25">
      <c r="A969" s="38"/>
      <c r="B969" s="100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5" customFormat="1" ht="11.25">
      <c r="A970" s="38"/>
      <c r="B970" s="100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5" customFormat="1" ht="11.25">
      <c r="A971" s="38"/>
      <c r="B971" s="100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5" customFormat="1" ht="11.25">
      <c r="A972" s="38"/>
      <c r="B972" s="100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5" customFormat="1" ht="11.25">
      <c r="A973" s="38"/>
      <c r="B973" s="100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5" customFormat="1" ht="11.25">
      <c r="A974" s="38"/>
      <c r="B974" s="100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5" customFormat="1" ht="11.25">
      <c r="A975" s="38"/>
      <c r="B975" s="100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5" customFormat="1" ht="11.25">
      <c r="A976" s="38"/>
      <c r="B976" s="100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5" customFormat="1" ht="11.25">
      <c r="A977" s="38"/>
      <c r="B977" s="100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5" customFormat="1" ht="11.25">
      <c r="A978" s="38"/>
      <c r="B978" s="100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5" customFormat="1" ht="11.25">
      <c r="A979" s="38"/>
      <c r="B979" s="100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5" customFormat="1" ht="11.25">
      <c r="A980" s="38"/>
      <c r="B980" s="100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5" customFormat="1" ht="11.25">
      <c r="A981" s="38"/>
      <c r="B981" s="100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5" customFormat="1" ht="11.25">
      <c r="A982" s="38"/>
      <c r="B982" s="100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5" customFormat="1" ht="11.25">
      <c r="A983" s="38"/>
      <c r="B983" s="100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5" customFormat="1" ht="11.25">
      <c r="A984" s="38"/>
      <c r="B984" s="100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5" customFormat="1" ht="11.25">
      <c r="A985" s="38"/>
      <c r="B985" s="100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5" customFormat="1" ht="11.25">
      <c r="A986" s="38"/>
      <c r="B986" s="100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5" customFormat="1" ht="11.25">
      <c r="A987" s="38"/>
      <c r="B987" s="100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5" customFormat="1" ht="11.25">
      <c r="A988" s="38"/>
      <c r="B988" s="100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5" customFormat="1" ht="11.25">
      <c r="A989" s="38"/>
      <c r="B989" s="100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5" customFormat="1" ht="11.25">
      <c r="A990" s="38"/>
      <c r="B990" s="100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5" customFormat="1" ht="11.25">
      <c r="A991" s="38"/>
      <c r="B991" s="100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5" customFormat="1" ht="11.25">
      <c r="A992" s="38"/>
      <c r="B992" s="100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5" customFormat="1" ht="11.25">
      <c r="A993" s="38"/>
      <c r="B993" s="100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5" customFormat="1" ht="11.25">
      <c r="A994" s="38"/>
      <c r="B994" s="100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5" customFormat="1" ht="11.25">
      <c r="A995" s="38"/>
      <c r="B995" s="100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5" customFormat="1" ht="11.25">
      <c r="A996" s="38"/>
      <c r="B996" s="100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5" customFormat="1" ht="11.25">
      <c r="A997" s="38"/>
      <c r="B997" s="100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5" customFormat="1" ht="11.25">
      <c r="A998" s="38"/>
      <c r="B998" s="100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5" customFormat="1" ht="11.25">
      <c r="A999" s="38"/>
      <c r="B999" s="100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5" customFormat="1" ht="11.25">
      <c r="A1000" s="38"/>
      <c r="B1000" s="100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5" customFormat="1" ht="11.25">
      <c r="A1001" s="38"/>
      <c r="B1001" s="100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5" customFormat="1" ht="11.25">
      <c r="A1002" s="38"/>
      <c r="B1002" s="100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5" customFormat="1" ht="11.25">
      <c r="A1003" s="38"/>
      <c r="B1003" s="100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5" customFormat="1" ht="11.25">
      <c r="A1004" s="38"/>
      <c r="B1004" s="100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5" customFormat="1" ht="11.25">
      <c r="A1005" s="38"/>
      <c r="B1005" s="100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5" customFormat="1" ht="11.25">
      <c r="A1006" s="38"/>
      <c r="B1006" s="100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5" customFormat="1" ht="11.25">
      <c r="A1007" s="38"/>
      <c r="B1007" s="100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5" customFormat="1" ht="11.25">
      <c r="A1008" s="38"/>
      <c r="B1008" s="100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5" customFormat="1" ht="11.25">
      <c r="A1009" s="38"/>
      <c r="B1009" s="100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5" customFormat="1" ht="11.25">
      <c r="A1010" s="38"/>
      <c r="B1010" s="100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5" customFormat="1" ht="11.25">
      <c r="A1011" s="38"/>
      <c r="B1011" s="100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5" customFormat="1" ht="11.25">
      <c r="A1012" s="38"/>
      <c r="B1012" s="100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5" customFormat="1" ht="11.25">
      <c r="A1013" s="38"/>
      <c r="B1013" s="100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5" customFormat="1" ht="11.25">
      <c r="A1014" s="38"/>
      <c r="B1014" s="100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5" customFormat="1" ht="11.25">
      <c r="A1015" s="38"/>
      <c r="B1015" s="100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5" customFormat="1" ht="11.25">
      <c r="A1016" s="38"/>
      <c r="B1016" s="100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5" customFormat="1" ht="11.25">
      <c r="A1017" s="38"/>
      <c r="B1017" s="100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5" customFormat="1" ht="11.25">
      <c r="A1018" s="38"/>
      <c r="B1018" s="100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5" customFormat="1" ht="11.25">
      <c r="A1019" s="38"/>
      <c r="B1019" s="100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5" customFormat="1" ht="11.25">
      <c r="A1020" s="38"/>
      <c r="B1020" s="100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5" customFormat="1" ht="11.25">
      <c r="A1021" s="38"/>
      <c r="B1021" s="100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5" customFormat="1" ht="11.25">
      <c r="A1022" s="38"/>
      <c r="B1022" s="100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5" customFormat="1" ht="11.25">
      <c r="A1023" s="38"/>
      <c r="B1023" s="100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5" customFormat="1" ht="11.25">
      <c r="A1024" s="38"/>
      <c r="B1024" s="100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5" customFormat="1" ht="11.25">
      <c r="A1025" s="38"/>
      <c r="B1025" s="100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5" customFormat="1" ht="11.25">
      <c r="A1026" s="38"/>
      <c r="B1026" s="100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5" customFormat="1" ht="11.25">
      <c r="A1027" s="38"/>
      <c r="B1027" s="100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5" customFormat="1" ht="11.25">
      <c r="A1028" s="38"/>
      <c r="B1028" s="100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5" customFormat="1" ht="11.25">
      <c r="A1029" s="38"/>
      <c r="B1029" s="100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5" customFormat="1" ht="11.25">
      <c r="A1030" s="38"/>
      <c r="B1030" s="100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5" customFormat="1" ht="11.25">
      <c r="A1031" s="38"/>
      <c r="B1031" s="100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5" customFormat="1" ht="11.25">
      <c r="A1032" s="38"/>
      <c r="B1032" s="100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5" customFormat="1" ht="11.25">
      <c r="A1033" s="38"/>
      <c r="B1033" s="100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5" customFormat="1" ht="11.25">
      <c r="A1034" s="38"/>
      <c r="B1034" s="100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5" customFormat="1" ht="11.25">
      <c r="A1035" s="38"/>
      <c r="B1035" s="100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5" customFormat="1" ht="11.25">
      <c r="A1036" s="38"/>
      <c r="B1036" s="100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5" customFormat="1" ht="11.25">
      <c r="A1037" s="38"/>
      <c r="B1037" s="100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5" customFormat="1" ht="11.25">
      <c r="A1038" s="38"/>
      <c r="B1038" s="100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5" customFormat="1" ht="11.25">
      <c r="A1039" s="38"/>
      <c r="B1039" s="100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5" customFormat="1" ht="11.25">
      <c r="A1040" s="38"/>
      <c r="B1040" s="100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5" customFormat="1" ht="11.25">
      <c r="A1041" s="38"/>
      <c r="B1041" s="100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5" customFormat="1" ht="11.25">
      <c r="A1042" s="38"/>
      <c r="B1042" s="100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5" customFormat="1" ht="11.25">
      <c r="A1043" s="38"/>
      <c r="B1043" s="100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5" customFormat="1" ht="11.25">
      <c r="A1044" s="38"/>
      <c r="B1044" s="100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5" customFormat="1" ht="11.25">
      <c r="A1045" s="38"/>
      <c r="B1045" s="100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5" customFormat="1" ht="11.25">
      <c r="A1046" s="38"/>
      <c r="B1046" s="100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5" customFormat="1" ht="11.25">
      <c r="A1047" s="38"/>
      <c r="B1047" s="100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5" customFormat="1" ht="11.25">
      <c r="A1048" s="38"/>
      <c r="B1048" s="100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5" customFormat="1" ht="11.25">
      <c r="A1049" s="38"/>
      <c r="B1049" s="100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5" customFormat="1" ht="11.25">
      <c r="A1050" s="38"/>
      <c r="B1050" s="100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5" customFormat="1" ht="11.25">
      <c r="A1051" s="38"/>
      <c r="B1051" s="100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5" customFormat="1" ht="11.25">
      <c r="A1052" s="38"/>
      <c r="B1052" s="100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5" customFormat="1" ht="11.25">
      <c r="A1053" s="38"/>
      <c r="B1053" s="100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5" customFormat="1" ht="11.25">
      <c r="A1054" s="38"/>
      <c r="B1054" s="100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5" customFormat="1" ht="11.25">
      <c r="A1055" s="38"/>
      <c r="B1055" s="100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5" customFormat="1" ht="11.25">
      <c r="A1056" s="38"/>
      <c r="B1056" s="100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5" customFormat="1" ht="11.25">
      <c r="A1057" s="38"/>
      <c r="B1057" s="100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5" customFormat="1" ht="11.25">
      <c r="A1058" s="38"/>
      <c r="B1058" s="100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5" customFormat="1" ht="11.25">
      <c r="A1059" s="38"/>
      <c r="B1059" s="100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5" customFormat="1" ht="11.25">
      <c r="A1060" s="38"/>
      <c r="B1060" s="100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5" customFormat="1" ht="11.25">
      <c r="A1061" s="38"/>
      <c r="B1061" s="100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5" customFormat="1" ht="11.25">
      <c r="A1062" s="38"/>
      <c r="B1062" s="100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5" customFormat="1" ht="11.25">
      <c r="A1063" s="38"/>
      <c r="B1063" s="100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5" customFormat="1" ht="11.25">
      <c r="A1064" s="38"/>
      <c r="B1064" s="100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5" customFormat="1" ht="11.25">
      <c r="A1065" s="38"/>
      <c r="B1065" s="100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5" customFormat="1" ht="11.25">
      <c r="A1066" s="38"/>
      <c r="B1066" s="100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5" customFormat="1" ht="11.25">
      <c r="A1067" s="38"/>
      <c r="B1067" s="100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5" customFormat="1" ht="11.25">
      <c r="A1068" s="38"/>
      <c r="B1068" s="100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5" customFormat="1" ht="11.25">
      <c r="A1069" s="38"/>
      <c r="B1069" s="100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5" customFormat="1" ht="11.25">
      <c r="A1070" s="38"/>
      <c r="B1070" s="100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5" customFormat="1" ht="11.25">
      <c r="A1071" s="38"/>
      <c r="B1071" s="100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5" customFormat="1" ht="11.25">
      <c r="A1072" s="38"/>
      <c r="B1072" s="100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5" customFormat="1" ht="11.25">
      <c r="A1073" s="38"/>
      <c r="B1073" s="100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5" customFormat="1" ht="11.25">
      <c r="A1074" s="38"/>
      <c r="B1074" s="100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5" customFormat="1" ht="11.25">
      <c r="A1075" s="38"/>
      <c r="B1075" s="100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5" customFormat="1" ht="11.25">
      <c r="A1076" s="38"/>
      <c r="B1076" s="100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5" customFormat="1" ht="11.25">
      <c r="A1077" s="38"/>
      <c r="B1077" s="100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5" customFormat="1" ht="11.25">
      <c r="A1078" s="38"/>
      <c r="B1078" s="100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5" customFormat="1" ht="11.25">
      <c r="A1079" s="38"/>
      <c r="B1079" s="100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5" customFormat="1" ht="11.25">
      <c r="A1080" s="38"/>
      <c r="B1080" s="100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5" customFormat="1" ht="11.25">
      <c r="A1081" s="38"/>
      <c r="B1081" s="100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5" customFormat="1" ht="11.25">
      <c r="A1082" s="38"/>
      <c r="B1082" s="100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5" customFormat="1" ht="11.25">
      <c r="A1083" s="38"/>
      <c r="B1083" s="100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5" customFormat="1" ht="11.25">
      <c r="A1084" s="38"/>
      <c r="B1084" s="100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5" customFormat="1" ht="11.25">
      <c r="A1085" s="38"/>
      <c r="B1085" s="100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5" customFormat="1" ht="11.25">
      <c r="A1086" s="38"/>
      <c r="B1086" s="100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5" customFormat="1" ht="11.25">
      <c r="A1087" s="38"/>
      <c r="B1087" s="100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5" customFormat="1" ht="11.25">
      <c r="A1088" s="38"/>
      <c r="B1088" s="100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5" customFormat="1" ht="11.25">
      <c r="A1089" s="38"/>
      <c r="B1089" s="100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5" customFormat="1" ht="11.25">
      <c r="A1090" s="38"/>
      <c r="B1090" s="100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5" customFormat="1" ht="11.25">
      <c r="A1091" s="38"/>
      <c r="B1091" s="100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5" customFormat="1" ht="11.25">
      <c r="A1092" s="38"/>
      <c r="B1092" s="100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5" customFormat="1" ht="11.25">
      <c r="A1093" s="38"/>
      <c r="B1093" s="100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5" customFormat="1" ht="11.25">
      <c r="A1094" s="38"/>
      <c r="B1094" s="100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5" customFormat="1" ht="11.25">
      <c r="A1095" s="38"/>
      <c r="B1095" s="100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5" customFormat="1" ht="11.25">
      <c r="A1096" s="38"/>
      <c r="B1096" s="100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5" customFormat="1" ht="11.25">
      <c r="A1097" s="38"/>
      <c r="B1097" s="100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5" customFormat="1" ht="11.25">
      <c r="A1098" s="38"/>
      <c r="B1098" s="100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5" customFormat="1" ht="11.25">
      <c r="A1099" s="38"/>
      <c r="B1099" s="100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5" customFormat="1" ht="11.25">
      <c r="A1100" s="38"/>
      <c r="B1100" s="100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5" customFormat="1" ht="11.25">
      <c r="A1101" s="38"/>
      <c r="B1101" s="100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5" customFormat="1" ht="11.25">
      <c r="A1102" s="38"/>
      <c r="B1102" s="100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5" customFormat="1" ht="11.25">
      <c r="A1103" s="38"/>
      <c r="B1103" s="100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5" customFormat="1" ht="11.25">
      <c r="A1104" s="38"/>
      <c r="B1104" s="100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5" customFormat="1" ht="11.25">
      <c r="A1105" s="38"/>
      <c r="B1105" s="100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5" customFormat="1" ht="11.25">
      <c r="A1106" s="38"/>
      <c r="B1106" s="100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5" customFormat="1" ht="11.25">
      <c r="A1107" s="38"/>
      <c r="B1107" s="100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5" customFormat="1" ht="11.25">
      <c r="A1108" s="38"/>
      <c r="B1108" s="100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5" customFormat="1" ht="11.25">
      <c r="A1109" s="38"/>
      <c r="B1109" s="100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5" customFormat="1" ht="11.25">
      <c r="A1110" s="38"/>
      <c r="B1110" s="100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5" customFormat="1" ht="11.25">
      <c r="A1111" s="38"/>
      <c r="B1111" s="100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5" customFormat="1" ht="11.25">
      <c r="A1112" s="38"/>
      <c r="B1112" s="100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5" customFormat="1" ht="11.25">
      <c r="A1113" s="38"/>
      <c r="B1113" s="100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5" customFormat="1" ht="11.25">
      <c r="A1114" s="38"/>
      <c r="B1114" s="100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5" customFormat="1" ht="11.25">
      <c r="A1115" s="38"/>
      <c r="B1115" s="100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5" customFormat="1" ht="11.25">
      <c r="A1116" s="38"/>
      <c r="B1116" s="100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5" customFormat="1" ht="11.25">
      <c r="A1117" s="38"/>
      <c r="B1117" s="100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5" customFormat="1" ht="11.25">
      <c r="A1118" s="38"/>
      <c r="B1118" s="100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5" customFormat="1" ht="11.25">
      <c r="A1119" s="38"/>
      <c r="B1119" s="100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5" customFormat="1" ht="11.25">
      <c r="A1120" s="38"/>
      <c r="B1120" s="100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5" customFormat="1" ht="11.25">
      <c r="A1121" s="38"/>
      <c r="B1121" s="100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5" customFormat="1" ht="11.25">
      <c r="A1122" s="38"/>
      <c r="B1122" s="100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5" customFormat="1" ht="11.25">
      <c r="A1123" s="38"/>
      <c r="B1123" s="100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5" customFormat="1" ht="11.25">
      <c r="A1124" s="38"/>
      <c r="B1124" s="100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5" customFormat="1" ht="11.25">
      <c r="A1125" s="38"/>
      <c r="B1125" s="100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5" customFormat="1" ht="11.25">
      <c r="A1126" s="38"/>
      <c r="B1126" s="100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5" customFormat="1" ht="11.25">
      <c r="A1127" s="38"/>
      <c r="B1127" s="100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5" customFormat="1" ht="11.25">
      <c r="A1128" s="38"/>
      <c r="B1128" s="100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5" customFormat="1" ht="11.25">
      <c r="A1129" s="38"/>
      <c r="B1129" s="100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5" customFormat="1" ht="11.25">
      <c r="A1130" s="38"/>
      <c r="B1130" s="100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5" customFormat="1" ht="11.25">
      <c r="A1131" s="38"/>
      <c r="B1131" s="100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5" customFormat="1" ht="11.25">
      <c r="A1132" s="38"/>
      <c r="B1132" s="100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5" customFormat="1" ht="11.25">
      <c r="A1133" s="38"/>
      <c r="B1133" s="100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5" customFormat="1" ht="11.25">
      <c r="A1134" s="38"/>
      <c r="B1134" s="100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5" customFormat="1" ht="11.25">
      <c r="A1135" s="38"/>
      <c r="B1135" s="100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5" customFormat="1" ht="11.25">
      <c r="A1136" s="38"/>
      <c r="B1136" s="100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5" customFormat="1" ht="11.25">
      <c r="A1137" s="38"/>
      <c r="B1137" s="100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5" customFormat="1" ht="11.25">
      <c r="A1138" s="38"/>
      <c r="B1138" s="100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5" customFormat="1" ht="11.25">
      <c r="A1139" s="38"/>
      <c r="B1139" s="100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5" customFormat="1" ht="11.25">
      <c r="A1140" s="38"/>
      <c r="B1140" s="100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5" customFormat="1" ht="11.25">
      <c r="A1141" s="38"/>
      <c r="B1141" s="100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5" customFormat="1" ht="11.25">
      <c r="A1142" s="38"/>
      <c r="B1142" s="100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5" customFormat="1" ht="11.25">
      <c r="A1143" s="38"/>
      <c r="B1143" s="100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5" customFormat="1" ht="11.25">
      <c r="A1144" s="38"/>
      <c r="B1144" s="100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5" customFormat="1" ht="11.25">
      <c r="A1145" s="38"/>
      <c r="B1145" s="100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5" customFormat="1" ht="11.25">
      <c r="A1146" s="38"/>
      <c r="B1146" s="100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5" customFormat="1" ht="11.25">
      <c r="A1147" s="38"/>
      <c r="B1147" s="100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5" customFormat="1" ht="11.25">
      <c r="A1148" s="38"/>
      <c r="B1148" s="100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5" customFormat="1" ht="11.25">
      <c r="A1149" s="38"/>
      <c r="B1149" s="100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5" customFormat="1" ht="11.25">
      <c r="A1150" s="38"/>
      <c r="B1150" s="100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5" customFormat="1" ht="11.25">
      <c r="A1151" s="38"/>
      <c r="B1151" s="100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5" customFormat="1" ht="11.25">
      <c r="A1152" s="38"/>
      <c r="B1152" s="100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5" customFormat="1" ht="11.25">
      <c r="A1153" s="38"/>
      <c r="B1153" s="100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5" customFormat="1" ht="11.25">
      <c r="A1154" s="38"/>
      <c r="B1154" s="100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5" customFormat="1" ht="11.25">
      <c r="A1155" s="38"/>
      <c r="B1155" s="100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5" customFormat="1" ht="11.25">
      <c r="A1156" s="38"/>
      <c r="B1156" s="100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5" customFormat="1" ht="11.25">
      <c r="A1157" s="38"/>
      <c r="B1157" s="100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5" customFormat="1" ht="11.25">
      <c r="A1158" s="38"/>
      <c r="B1158" s="100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5" customFormat="1" ht="11.25">
      <c r="A1159" s="38"/>
      <c r="B1159" s="100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5" customFormat="1" ht="11.25">
      <c r="A1160" s="38"/>
      <c r="B1160" s="100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5" customFormat="1" ht="11.25">
      <c r="A1161" s="38"/>
      <c r="B1161" s="100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5" customFormat="1" ht="11.25">
      <c r="A1162" s="38"/>
      <c r="B1162" s="100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5" customFormat="1" ht="11.25">
      <c r="A1163" s="38"/>
      <c r="B1163" s="100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5" customFormat="1" ht="11.25">
      <c r="A1164" s="38"/>
      <c r="B1164" s="100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5" customFormat="1" ht="11.25">
      <c r="A1165" s="38"/>
      <c r="B1165" s="100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5" customFormat="1" ht="11.25">
      <c r="A1166" s="38"/>
      <c r="B1166" s="100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5" customFormat="1" ht="11.25">
      <c r="A1167" s="38"/>
      <c r="B1167" s="100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5" customFormat="1" ht="11.25">
      <c r="A1168" s="38"/>
      <c r="B1168" s="100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68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5" customFormat="1" ht="11.25">
      <c r="A7" s="176" t="s">
        <v>116</v>
      </c>
      <c r="B7" s="177" t="s">
        <v>270</v>
      </c>
      <c r="C7" s="176" t="s">
        <v>268</v>
      </c>
      <c r="D7" s="101">
        <f>SUM(D8:D300)</f>
        <v>403839</v>
      </c>
      <c r="E7" s="101">
        <f>SUM(E8:E300)</f>
        <v>47692</v>
      </c>
      <c r="F7" s="101">
        <f>SUM(F8:F300)</f>
        <v>27778</v>
      </c>
      <c r="G7" s="101">
        <f>SUM(G8:G300)</f>
        <v>19914</v>
      </c>
      <c r="H7" s="101">
        <f>SUM(H8:H300)</f>
        <v>20302</v>
      </c>
      <c r="I7" s="101">
        <f>SUM(I8:I300)</f>
        <v>17920</v>
      </c>
      <c r="J7" s="101">
        <f>SUM(J8:J300)</f>
        <v>2382</v>
      </c>
      <c r="K7" s="101">
        <f>SUM(K8:K300)</f>
        <v>335845</v>
      </c>
      <c r="L7" s="101">
        <f>SUM(L8:L300)</f>
        <v>86261</v>
      </c>
      <c r="M7" s="101">
        <f>SUM(M8:M300)</f>
        <v>249584</v>
      </c>
      <c r="N7" s="101">
        <f>SUM(N8:N300)</f>
        <v>403839</v>
      </c>
      <c r="O7" s="101">
        <f>SUM(O8:O300)</f>
        <v>131959</v>
      </c>
      <c r="P7" s="101">
        <f>SUM(P8:P300)</f>
        <v>131959</v>
      </c>
      <c r="Q7" s="101">
        <f>SUM(Q8:Q300)</f>
        <v>0</v>
      </c>
      <c r="R7" s="101">
        <f>SUM(R8:R300)</f>
        <v>0</v>
      </c>
      <c r="S7" s="101">
        <f>SUM(S8:S300)</f>
        <v>0</v>
      </c>
      <c r="T7" s="101">
        <f>SUM(T8:T300)</f>
        <v>0</v>
      </c>
      <c r="U7" s="101">
        <f>SUM(U8:U300)</f>
        <v>0</v>
      </c>
      <c r="V7" s="101">
        <f>SUM(V8:V300)</f>
        <v>271880</v>
      </c>
      <c r="W7" s="101">
        <f>SUM(W8:W300)</f>
        <v>271880</v>
      </c>
      <c r="X7" s="101">
        <f>SUM(X8:X300)</f>
        <v>0</v>
      </c>
      <c r="Y7" s="101">
        <f>SUM(Y8:Y300)</f>
        <v>0</v>
      </c>
      <c r="Z7" s="101">
        <f>SUM(Z8:Z300)</f>
        <v>0</v>
      </c>
      <c r="AA7" s="101">
        <f>SUM(AA8:AA300)</f>
        <v>0</v>
      </c>
      <c r="AB7" s="101">
        <f>SUM(AB8:AB300)</f>
        <v>0</v>
      </c>
      <c r="AC7" s="101">
        <f>SUM(AC8:AC300)</f>
        <v>0</v>
      </c>
      <c r="AD7" s="101">
        <f>SUM(AD8:AD300)</f>
        <v>0</v>
      </c>
      <c r="AE7" s="101">
        <f>SUM(AE8:AE300)</f>
        <v>0</v>
      </c>
      <c r="AF7" s="101">
        <f>SUM(AF8:AF300)</f>
        <v>5610</v>
      </c>
      <c r="AG7" s="101">
        <f>SUM(AG8:AG300)</f>
        <v>5610</v>
      </c>
      <c r="AH7" s="101">
        <f>SUM(AH8:AH300)</f>
        <v>0</v>
      </c>
      <c r="AI7" s="101">
        <f>SUM(AI8:AI300)</f>
        <v>0</v>
      </c>
      <c r="AJ7" s="101">
        <f>SUM(AJ8:AJ300)</f>
        <v>10818</v>
      </c>
      <c r="AK7" s="101">
        <f>SUM(AK8:AK300)</f>
        <v>5723</v>
      </c>
      <c r="AL7" s="101">
        <f>SUM(AL8:AL300)</f>
        <v>52</v>
      </c>
      <c r="AM7" s="101">
        <f>SUM(AM8:AM300)</f>
        <v>1363</v>
      </c>
      <c r="AN7" s="101">
        <f>SUM(AN8:AN300)</f>
        <v>66</v>
      </c>
      <c r="AO7" s="101">
        <f>SUM(AO8:AO300)</f>
        <v>0</v>
      </c>
      <c r="AP7" s="101">
        <f>SUM(AP8:AP300)</f>
        <v>1193</v>
      </c>
      <c r="AQ7" s="101">
        <f>SUM(AQ8:AQ300)</f>
        <v>486</v>
      </c>
      <c r="AR7" s="101">
        <f>SUM(AR8:AR300)</f>
        <v>302</v>
      </c>
      <c r="AS7" s="101">
        <f>SUM(AS8:AS300)</f>
        <v>1633</v>
      </c>
      <c r="AT7" s="101">
        <f>SUM(AT8:AT300)</f>
        <v>625</v>
      </c>
      <c r="AU7" s="101">
        <f>SUM(AU8:AU300)</f>
        <v>567</v>
      </c>
      <c r="AV7" s="101">
        <f>SUM(AV8:AV300)</f>
        <v>0</v>
      </c>
      <c r="AW7" s="101">
        <f>SUM(AW8:AW300)</f>
        <v>58</v>
      </c>
      <c r="AX7" s="101">
        <f>SUM(AX8:AX300)</f>
        <v>0</v>
      </c>
      <c r="AY7" s="101">
        <f>SUM(AY8:AY300)</f>
        <v>0</v>
      </c>
      <c r="AZ7" s="101">
        <f>SUM(AZ8:AZ300)</f>
        <v>1237</v>
      </c>
      <c r="BA7" s="101">
        <f>SUM(BA8:BA300)</f>
        <v>1237</v>
      </c>
      <c r="BB7" s="101">
        <f>SUM(BB8:BB300)</f>
        <v>0</v>
      </c>
      <c r="BC7" s="101">
        <f>SUM(BC8:BC300)</f>
        <v>0</v>
      </c>
    </row>
    <row r="8" spans="1:55" s="95" customFormat="1" ht="11.25">
      <c r="A8" s="96" t="s">
        <v>116</v>
      </c>
      <c r="B8" s="97" t="s">
        <v>271</v>
      </c>
      <c r="C8" s="96" t="s">
        <v>272</v>
      </c>
      <c r="D8" s="101">
        <f aca="true" t="shared" si="0" ref="D7:D38">E8+H8+K8</f>
        <v>48111</v>
      </c>
      <c r="E8" s="101">
        <f aca="true" t="shared" si="1" ref="E7:E38">SUM(F8:G8)</f>
        <v>0</v>
      </c>
      <c r="F8" s="98">
        <v>0</v>
      </c>
      <c r="G8" s="98">
        <v>0</v>
      </c>
      <c r="H8" s="101">
        <f aca="true" t="shared" si="2" ref="H7:H38">SUM(I8:J8)</f>
        <v>10682</v>
      </c>
      <c r="I8" s="98">
        <v>10682</v>
      </c>
      <c r="J8" s="98">
        <v>0</v>
      </c>
      <c r="K8" s="101">
        <f aca="true" t="shared" si="3" ref="K7:K38">SUM(L8:M8)</f>
        <v>37429</v>
      </c>
      <c r="L8" s="98">
        <v>6205</v>
      </c>
      <c r="M8" s="98">
        <v>31224</v>
      </c>
      <c r="N8" s="101">
        <f aca="true" t="shared" si="4" ref="N7:N38">O8+V8+AC8</f>
        <v>48111</v>
      </c>
      <c r="O8" s="101">
        <f aca="true" t="shared" si="5" ref="O7:O38">SUM(P8:U8)</f>
        <v>16887</v>
      </c>
      <c r="P8" s="98">
        <v>16887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101">
        <f aca="true" t="shared" si="6" ref="V7:V38">SUM(W8:AB8)</f>
        <v>31224</v>
      </c>
      <c r="W8" s="98">
        <v>31224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101">
        <f aca="true" t="shared" si="7" ref="AC7:AC38">SUM(AD8:AE8)</f>
        <v>0</v>
      </c>
      <c r="AD8" s="98">
        <v>0</v>
      </c>
      <c r="AE8" s="98">
        <v>0</v>
      </c>
      <c r="AF8" s="101">
        <f aca="true" t="shared" si="8" ref="AF7:AF38">SUM(AG8:AI8)</f>
        <v>1411</v>
      </c>
      <c r="AG8" s="98">
        <v>1411</v>
      </c>
      <c r="AH8" s="98">
        <v>0</v>
      </c>
      <c r="AI8" s="98">
        <v>0</v>
      </c>
      <c r="AJ8" s="101">
        <f aca="true" t="shared" si="9" ref="AJ7:AJ38">SUM(AK8:AS8)</f>
        <v>3368</v>
      </c>
      <c r="AK8" s="98">
        <v>2070</v>
      </c>
      <c r="AL8" s="98">
        <v>25</v>
      </c>
      <c r="AM8" s="98">
        <v>0</v>
      </c>
      <c r="AN8" s="98">
        <v>0</v>
      </c>
      <c r="AO8" s="98">
        <v>0</v>
      </c>
      <c r="AP8" s="98">
        <v>1193</v>
      </c>
      <c r="AQ8" s="98">
        <v>0</v>
      </c>
      <c r="AR8" s="98">
        <v>80</v>
      </c>
      <c r="AS8" s="98">
        <v>0</v>
      </c>
      <c r="AT8" s="101">
        <f aca="true" t="shared" si="10" ref="AT7:AT38">SUM(AU8:AY8)</f>
        <v>138</v>
      </c>
      <c r="AU8" s="98">
        <v>138</v>
      </c>
      <c r="AV8" s="98">
        <v>0</v>
      </c>
      <c r="AW8" s="98">
        <v>0</v>
      </c>
      <c r="AX8" s="98">
        <v>0</v>
      </c>
      <c r="AY8" s="98">
        <v>0</v>
      </c>
      <c r="AZ8" s="101">
        <f aca="true" t="shared" si="11" ref="AZ7:AZ38">SUM(BA8:BC8)</f>
        <v>8</v>
      </c>
      <c r="BA8" s="98">
        <v>8</v>
      </c>
      <c r="BB8" s="98">
        <v>0</v>
      </c>
      <c r="BC8" s="98">
        <v>0</v>
      </c>
    </row>
    <row r="9" spans="1:55" s="95" customFormat="1" ht="11.25">
      <c r="A9" s="96" t="s">
        <v>116</v>
      </c>
      <c r="B9" s="97" t="s">
        <v>273</v>
      </c>
      <c r="C9" s="96" t="s">
        <v>274</v>
      </c>
      <c r="D9" s="101">
        <f t="shared" si="0"/>
        <v>35999</v>
      </c>
      <c r="E9" s="101">
        <f t="shared" si="1"/>
        <v>9670</v>
      </c>
      <c r="F9" s="98">
        <v>9670</v>
      </c>
      <c r="G9" s="98">
        <v>0</v>
      </c>
      <c r="H9" s="101">
        <f t="shared" si="2"/>
        <v>0</v>
      </c>
      <c r="I9" s="98">
        <v>0</v>
      </c>
      <c r="J9" s="98">
        <v>0</v>
      </c>
      <c r="K9" s="101">
        <f t="shared" si="3"/>
        <v>26329</v>
      </c>
      <c r="L9" s="98">
        <v>0</v>
      </c>
      <c r="M9" s="98">
        <v>26329</v>
      </c>
      <c r="N9" s="101">
        <f t="shared" si="4"/>
        <v>35999</v>
      </c>
      <c r="O9" s="101">
        <f t="shared" si="5"/>
        <v>9670</v>
      </c>
      <c r="P9" s="98">
        <v>9670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101">
        <f t="shared" si="6"/>
        <v>26329</v>
      </c>
      <c r="W9" s="98">
        <v>26329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101">
        <f t="shared" si="7"/>
        <v>0</v>
      </c>
      <c r="AD9" s="98">
        <v>0</v>
      </c>
      <c r="AE9" s="98">
        <v>0</v>
      </c>
      <c r="AF9" s="101">
        <f t="shared" si="8"/>
        <v>1024</v>
      </c>
      <c r="AG9" s="98">
        <v>1024</v>
      </c>
      <c r="AH9" s="98">
        <v>0</v>
      </c>
      <c r="AI9" s="98">
        <v>0</v>
      </c>
      <c r="AJ9" s="101">
        <f t="shared" si="9"/>
        <v>968</v>
      </c>
      <c r="AK9" s="98">
        <v>0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968</v>
      </c>
      <c r="AT9" s="101">
        <f t="shared" si="10"/>
        <v>56</v>
      </c>
      <c r="AU9" s="98">
        <v>56</v>
      </c>
      <c r="AV9" s="98">
        <v>0</v>
      </c>
      <c r="AW9" s="98">
        <v>0</v>
      </c>
      <c r="AX9" s="98">
        <v>0</v>
      </c>
      <c r="AY9" s="98">
        <v>0</v>
      </c>
      <c r="AZ9" s="101">
        <f t="shared" si="11"/>
        <v>0</v>
      </c>
      <c r="BA9" s="98">
        <v>0</v>
      </c>
      <c r="BB9" s="98">
        <v>0</v>
      </c>
      <c r="BC9" s="98">
        <v>0</v>
      </c>
    </row>
    <row r="10" spans="1:55" s="95" customFormat="1" ht="11.25">
      <c r="A10" s="96" t="s">
        <v>116</v>
      </c>
      <c r="B10" s="97" t="s">
        <v>275</v>
      </c>
      <c r="C10" s="96" t="s">
        <v>276</v>
      </c>
      <c r="D10" s="101">
        <f t="shared" si="0"/>
        <v>18093</v>
      </c>
      <c r="E10" s="101">
        <f t="shared" si="1"/>
        <v>0</v>
      </c>
      <c r="F10" s="98">
        <v>0</v>
      </c>
      <c r="G10" s="98">
        <v>0</v>
      </c>
      <c r="H10" s="101">
        <f t="shared" si="2"/>
        <v>0</v>
      </c>
      <c r="I10" s="98">
        <v>0</v>
      </c>
      <c r="J10" s="98">
        <v>0</v>
      </c>
      <c r="K10" s="101">
        <f t="shared" si="3"/>
        <v>18093</v>
      </c>
      <c r="L10" s="98">
        <v>6776</v>
      </c>
      <c r="M10" s="98">
        <v>11317</v>
      </c>
      <c r="N10" s="101">
        <f t="shared" si="4"/>
        <v>18093</v>
      </c>
      <c r="O10" s="101">
        <f t="shared" si="5"/>
        <v>6776</v>
      </c>
      <c r="P10" s="98">
        <v>6776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101">
        <f t="shared" si="6"/>
        <v>11317</v>
      </c>
      <c r="W10" s="98">
        <v>11317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101">
        <f t="shared" si="7"/>
        <v>0</v>
      </c>
      <c r="AD10" s="98">
        <v>0</v>
      </c>
      <c r="AE10" s="98">
        <v>0</v>
      </c>
      <c r="AF10" s="101">
        <f t="shared" si="8"/>
        <v>56</v>
      </c>
      <c r="AG10" s="98">
        <v>56</v>
      </c>
      <c r="AH10" s="98">
        <v>0</v>
      </c>
      <c r="AI10" s="98">
        <v>0</v>
      </c>
      <c r="AJ10" s="101">
        <f t="shared" si="9"/>
        <v>56</v>
      </c>
      <c r="AK10" s="98">
        <v>0</v>
      </c>
      <c r="AL10" s="98">
        <v>0</v>
      </c>
      <c r="AM10" s="98">
        <v>0</v>
      </c>
      <c r="AN10" s="98">
        <v>56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101">
        <f t="shared" si="10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101">
        <f t="shared" si="11"/>
        <v>0</v>
      </c>
      <c r="BA10" s="98">
        <v>0</v>
      </c>
      <c r="BB10" s="98">
        <v>0</v>
      </c>
      <c r="BC10" s="98">
        <v>0</v>
      </c>
    </row>
    <row r="11" spans="1:55" s="95" customFormat="1" ht="11.25">
      <c r="A11" s="96" t="s">
        <v>116</v>
      </c>
      <c r="B11" s="97" t="s">
        <v>277</v>
      </c>
      <c r="C11" s="96" t="s">
        <v>278</v>
      </c>
      <c r="D11" s="101">
        <f t="shared" si="0"/>
        <v>32837</v>
      </c>
      <c r="E11" s="101">
        <f t="shared" si="1"/>
        <v>0</v>
      </c>
      <c r="F11" s="98">
        <v>0</v>
      </c>
      <c r="G11" s="98">
        <v>0</v>
      </c>
      <c r="H11" s="101">
        <f t="shared" si="2"/>
        <v>0</v>
      </c>
      <c r="I11" s="98">
        <v>0</v>
      </c>
      <c r="J11" s="98">
        <v>0</v>
      </c>
      <c r="K11" s="101">
        <f t="shared" si="3"/>
        <v>32837</v>
      </c>
      <c r="L11" s="98">
        <v>11980</v>
      </c>
      <c r="M11" s="98">
        <v>20857</v>
      </c>
      <c r="N11" s="101">
        <f t="shared" si="4"/>
        <v>32837</v>
      </c>
      <c r="O11" s="101">
        <f t="shared" si="5"/>
        <v>11980</v>
      </c>
      <c r="P11" s="98">
        <v>11980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101">
        <f t="shared" si="6"/>
        <v>20857</v>
      </c>
      <c r="W11" s="98">
        <v>20857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101">
        <f t="shared" si="7"/>
        <v>0</v>
      </c>
      <c r="AD11" s="98">
        <v>0</v>
      </c>
      <c r="AE11" s="98">
        <v>0</v>
      </c>
      <c r="AF11" s="101">
        <f t="shared" si="8"/>
        <v>215</v>
      </c>
      <c r="AG11" s="98">
        <v>215</v>
      </c>
      <c r="AH11" s="98">
        <v>0</v>
      </c>
      <c r="AI11" s="98">
        <v>0</v>
      </c>
      <c r="AJ11" s="101">
        <f t="shared" si="9"/>
        <v>215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9</v>
      </c>
      <c r="AR11" s="98">
        <v>0</v>
      </c>
      <c r="AS11" s="98">
        <v>206</v>
      </c>
      <c r="AT11" s="101">
        <f t="shared" si="10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101">
        <f t="shared" si="11"/>
        <v>0</v>
      </c>
      <c r="BA11" s="98">
        <v>0</v>
      </c>
      <c r="BB11" s="98">
        <v>0</v>
      </c>
      <c r="BC11" s="98">
        <v>0</v>
      </c>
    </row>
    <row r="12" spans="1:55" s="95" customFormat="1" ht="11.25">
      <c r="A12" s="96" t="s">
        <v>116</v>
      </c>
      <c r="B12" s="97" t="s">
        <v>279</v>
      </c>
      <c r="C12" s="96" t="s">
        <v>280</v>
      </c>
      <c r="D12" s="101">
        <f t="shared" si="0"/>
        <v>20590</v>
      </c>
      <c r="E12" s="101">
        <f t="shared" si="1"/>
        <v>7405</v>
      </c>
      <c r="F12" s="98">
        <v>6614</v>
      </c>
      <c r="G12" s="98">
        <v>791</v>
      </c>
      <c r="H12" s="101">
        <f t="shared" si="2"/>
        <v>0</v>
      </c>
      <c r="I12" s="98">
        <v>0</v>
      </c>
      <c r="J12" s="98">
        <v>0</v>
      </c>
      <c r="K12" s="101">
        <f t="shared" si="3"/>
        <v>13185</v>
      </c>
      <c r="L12" s="98">
        <v>0</v>
      </c>
      <c r="M12" s="98">
        <v>13185</v>
      </c>
      <c r="N12" s="101">
        <f t="shared" si="4"/>
        <v>20590</v>
      </c>
      <c r="O12" s="101">
        <f t="shared" si="5"/>
        <v>6614</v>
      </c>
      <c r="P12" s="98">
        <v>6614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101">
        <f t="shared" si="6"/>
        <v>13976</v>
      </c>
      <c r="W12" s="98">
        <v>13976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101">
        <f t="shared" si="7"/>
        <v>0</v>
      </c>
      <c r="AD12" s="98">
        <v>0</v>
      </c>
      <c r="AE12" s="98">
        <v>0</v>
      </c>
      <c r="AF12" s="101">
        <f t="shared" si="8"/>
        <v>55</v>
      </c>
      <c r="AG12" s="98">
        <v>55</v>
      </c>
      <c r="AH12" s="98">
        <v>0</v>
      </c>
      <c r="AI12" s="98">
        <v>0</v>
      </c>
      <c r="AJ12" s="101">
        <f t="shared" si="9"/>
        <v>55</v>
      </c>
      <c r="AK12" s="98">
        <v>0</v>
      </c>
      <c r="AL12" s="98">
        <v>0</v>
      </c>
      <c r="AM12" s="98">
        <v>55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101">
        <f t="shared" si="10"/>
        <v>0</v>
      </c>
      <c r="AU12" s="98">
        <v>0</v>
      </c>
      <c r="AV12" s="98">
        <v>0</v>
      </c>
      <c r="AW12" s="98">
        <v>0</v>
      </c>
      <c r="AX12" s="98">
        <v>0</v>
      </c>
      <c r="AY12" s="98">
        <v>0</v>
      </c>
      <c r="AZ12" s="101">
        <f t="shared" si="11"/>
        <v>147</v>
      </c>
      <c r="BA12" s="98">
        <v>147</v>
      </c>
      <c r="BB12" s="98">
        <v>0</v>
      </c>
      <c r="BC12" s="98">
        <v>0</v>
      </c>
    </row>
    <row r="13" spans="1:55" s="95" customFormat="1" ht="11.25">
      <c r="A13" s="96" t="s">
        <v>116</v>
      </c>
      <c r="B13" s="97" t="s">
        <v>281</v>
      </c>
      <c r="C13" s="96" t="s">
        <v>282</v>
      </c>
      <c r="D13" s="101">
        <f t="shared" si="0"/>
        <v>22338</v>
      </c>
      <c r="E13" s="101">
        <f t="shared" si="1"/>
        <v>0</v>
      </c>
      <c r="F13" s="98">
        <v>0</v>
      </c>
      <c r="G13" s="98">
        <v>0</v>
      </c>
      <c r="H13" s="101">
        <f t="shared" si="2"/>
        <v>7238</v>
      </c>
      <c r="I13" s="98">
        <v>7238</v>
      </c>
      <c r="J13" s="98">
        <v>0</v>
      </c>
      <c r="K13" s="101">
        <f t="shared" si="3"/>
        <v>15100</v>
      </c>
      <c r="L13" s="98">
        <v>0</v>
      </c>
      <c r="M13" s="98">
        <v>15100</v>
      </c>
      <c r="N13" s="101">
        <f t="shared" si="4"/>
        <v>22338</v>
      </c>
      <c r="O13" s="101">
        <f t="shared" si="5"/>
        <v>7238</v>
      </c>
      <c r="P13" s="98">
        <v>7238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101">
        <f t="shared" si="6"/>
        <v>15100</v>
      </c>
      <c r="W13" s="98">
        <v>15100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101">
        <f t="shared" si="7"/>
        <v>0</v>
      </c>
      <c r="AD13" s="98">
        <v>0</v>
      </c>
      <c r="AE13" s="98">
        <v>0</v>
      </c>
      <c r="AF13" s="101">
        <f t="shared" si="8"/>
        <v>974</v>
      </c>
      <c r="AG13" s="98">
        <v>974</v>
      </c>
      <c r="AH13" s="98">
        <v>0</v>
      </c>
      <c r="AI13" s="98">
        <v>0</v>
      </c>
      <c r="AJ13" s="101">
        <f t="shared" si="9"/>
        <v>974</v>
      </c>
      <c r="AK13" s="98">
        <v>0</v>
      </c>
      <c r="AL13" s="98">
        <v>0</v>
      </c>
      <c r="AM13" s="98">
        <v>974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101">
        <f t="shared" si="10"/>
        <v>33</v>
      </c>
      <c r="AU13" s="98">
        <v>0</v>
      </c>
      <c r="AV13" s="98">
        <v>0</v>
      </c>
      <c r="AW13" s="98">
        <v>33</v>
      </c>
      <c r="AX13" s="98">
        <v>0</v>
      </c>
      <c r="AY13" s="98">
        <v>0</v>
      </c>
      <c r="AZ13" s="101">
        <f t="shared" si="11"/>
        <v>0</v>
      </c>
      <c r="BA13" s="98">
        <v>0</v>
      </c>
      <c r="BB13" s="98">
        <v>0</v>
      </c>
      <c r="BC13" s="98">
        <v>0</v>
      </c>
    </row>
    <row r="14" spans="1:55" s="95" customFormat="1" ht="11.25">
      <c r="A14" s="96" t="s">
        <v>116</v>
      </c>
      <c r="B14" s="97" t="s">
        <v>283</v>
      </c>
      <c r="C14" s="96" t="s">
        <v>284</v>
      </c>
      <c r="D14" s="101">
        <f t="shared" si="0"/>
        <v>26580</v>
      </c>
      <c r="E14" s="101">
        <f t="shared" si="1"/>
        <v>0</v>
      </c>
      <c r="F14" s="98">
        <v>0</v>
      </c>
      <c r="G14" s="98">
        <v>0</v>
      </c>
      <c r="H14" s="101">
        <f t="shared" si="2"/>
        <v>0</v>
      </c>
      <c r="I14" s="98">
        <v>0</v>
      </c>
      <c r="J14" s="98">
        <v>0</v>
      </c>
      <c r="K14" s="101">
        <f t="shared" si="3"/>
        <v>26580</v>
      </c>
      <c r="L14" s="98">
        <v>8781</v>
      </c>
      <c r="M14" s="98">
        <v>17799</v>
      </c>
      <c r="N14" s="101">
        <f t="shared" si="4"/>
        <v>26580</v>
      </c>
      <c r="O14" s="101">
        <f t="shared" si="5"/>
        <v>8781</v>
      </c>
      <c r="P14" s="98">
        <v>8781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101">
        <f t="shared" si="6"/>
        <v>17799</v>
      </c>
      <c r="W14" s="98">
        <v>17799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101">
        <f t="shared" si="7"/>
        <v>0</v>
      </c>
      <c r="AD14" s="98">
        <v>0</v>
      </c>
      <c r="AE14" s="98">
        <v>0</v>
      </c>
      <c r="AF14" s="101">
        <f t="shared" si="8"/>
        <v>94</v>
      </c>
      <c r="AG14" s="98">
        <v>94</v>
      </c>
      <c r="AH14" s="98">
        <v>0</v>
      </c>
      <c r="AI14" s="98">
        <v>0</v>
      </c>
      <c r="AJ14" s="101">
        <f t="shared" si="9"/>
        <v>94</v>
      </c>
      <c r="AK14" s="98">
        <v>0</v>
      </c>
      <c r="AL14" s="98">
        <v>0</v>
      </c>
      <c r="AM14" s="98">
        <v>94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101">
        <f t="shared" si="10"/>
        <v>10</v>
      </c>
      <c r="AU14" s="98">
        <v>0</v>
      </c>
      <c r="AV14" s="98">
        <v>0</v>
      </c>
      <c r="AW14" s="98">
        <v>10</v>
      </c>
      <c r="AX14" s="98">
        <v>0</v>
      </c>
      <c r="AY14" s="98">
        <v>0</v>
      </c>
      <c r="AZ14" s="101">
        <f t="shared" si="11"/>
        <v>364</v>
      </c>
      <c r="BA14" s="98">
        <v>364</v>
      </c>
      <c r="BB14" s="98">
        <v>0</v>
      </c>
      <c r="BC14" s="98">
        <v>0</v>
      </c>
    </row>
    <row r="15" spans="1:55" s="95" customFormat="1" ht="11.25">
      <c r="A15" s="96" t="s">
        <v>116</v>
      </c>
      <c r="B15" s="97" t="s">
        <v>285</v>
      </c>
      <c r="C15" s="96" t="s">
        <v>286</v>
      </c>
      <c r="D15" s="101">
        <f t="shared" si="0"/>
        <v>10157</v>
      </c>
      <c r="E15" s="101">
        <f t="shared" si="1"/>
        <v>9040</v>
      </c>
      <c r="F15" s="98">
        <v>3678</v>
      </c>
      <c r="G15" s="98">
        <v>5362</v>
      </c>
      <c r="H15" s="101">
        <f t="shared" si="2"/>
        <v>1117</v>
      </c>
      <c r="I15" s="98">
        <v>0</v>
      </c>
      <c r="J15" s="98">
        <v>1117</v>
      </c>
      <c r="K15" s="101">
        <f t="shared" si="3"/>
        <v>0</v>
      </c>
      <c r="L15" s="98">
        <v>0</v>
      </c>
      <c r="M15" s="98">
        <v>0</v>
      </c>
      <c r="N15" s="101">
        <f t="shared" si="4"/>
        <v>10157</v>
      </c>
      <c r="O15" s="101">
        <f t="shared" si="5"/>
        <v>3678</v>
      </c>
      <c r="P15" s="98">
        <v>3678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101">
        <f t="shared" si="6"/>
        <v>6479</v>
      </c>
      <c r="W15" s="98">
        <v>6479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101">
        <f t="shared" si="7"/>
        <v>0</v>
      </c>
      <c r="AD15" s="98">
        <v>0</v>
      </c>
      <c r="AE15" s="98">
        <v>0</v>
      </c>
      <c r="AF15" s="101">
        <f t="shared" si="8"/>
        <v>50</v>
      </c>
      <c r="AG15" s="98">
        <v>50</v>
      </c>
      <c r="AH15" s="98">
        <v>0</v>
      </c>
      <c r="AI15" s="98">
        <v>0</v>
      </c>
      <c r="AJ15" s="101">
        <f t="shared" si="9"/>
        <v>159</v>
      </c>
      <c r="AK15" s="98">
        <v>88</v>
      </c>
      <c r="AL15" s="98">
        <v>21</v>
      </c>
      <c r="AM15" s="98">
        <v>30</v>
      </c>
      <c r="AN15" s="98">
        <v>0</v>
      </c>
      <c r="AO15" s="98">
        <v>0</v>
      </c>
      <c r="AP15" s="98">
        <v>0</v>
      </c>
      <c r="AQ15" s="98">
        <v>20</v>
      </c>
      <c r="AR15" s="98">
        <v>0</v>
      </c>
      <c r="AS15" s="98">
        <v>0</v>
      </c>
      <c r="AT15" s="101">
        <f t="shared" si="10"/>
        <v>5</v>
      </c>
      <c r="AU15" s="98">
        <v>0</v>
      </c>
      <c r="AV15" s="98">
        <v>0</v>
      </c>
      <c r="AW15" s="98">
        <v>5</v>
      </c>
      <c r="AX15" s="98">
        <v>0</v>
      </c>
      <c r="AY15" s="98">
        <v>0</v>
      </c>
      <c r="AZ15" s="101">
        <f t="shared" si="11"/>
        <v>36</v>
      </c>
      <c r="BA15" s="98">
        <v>36</v>
      </c>
      <c r="BB15" s="98">
        <v>0</v>
      </c>
      <c r="BC15" s="98">
        <v>0</v>
      </c>
    </row>
    <row r="16" spans="1:55" s="95" customFormat="1" ht="11.25">
      <c r="A16" s="96" t="s">
        <v>116</v>
      </c>
      <c r="B16" s="97" t="s">
        <v>287</v>
      </c>
      <c r="C16" s="96" t="s">
        <v>288</v>
      </c>
      <c r="D16" s="101">
        <f t="shared" si="0"/>
        <v>21810</v>
      </c>
      <c r="E16" s="101">
        <f t="shared" si="1"/>
        <v>0</v>
      </c>
      <c r="F16" s="98">
        <v>0</v>
      </c>
      <c r="G16" s="98">
        <v>0</v>
      </c>
      <c r="H16" s="101">
        <f t="shared" si="2"/>
        <v>0</v>
      </c>
      <c r="I16" s="98">
        <v>0</v>
      </c>
      <c r="J16" s="98">
        <v>0</v>
      </c>
      <c r="K16" s="101">
        <f t="shared" si="3"/>
        <v>21810</v>
      </c>
      <c r="L16" s="98">
        <v>8734</v>
      </c>
      <c r="M16" s="98">
        <v>13076</v>
      </c>
      <c r="N16" s="101">
        <f t="shared" si="4"/>
        <v>21810</v>
      </c>
      <c r="O16" s="101">
        <f t="shared" si="5"/>
        <v>8734</v>
      </c>
      <c r="P16" s="98">
        <v>8734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101">
        <f t="shared" si="6"/>
        <v>13076</v>
      </c>
      <c r="W16" s="98">
        <v>13076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101">
        <f t="shared" si="7"/>
        <v>0</v>
      </c>
      <c r="AD16" s="98">
        <v>0</v>
      </c>
      <c r="AE16" s="98">
        <v>0</v>
      </c>
      <c r="AF16" s="101">
        <f t="shared" si="8"/>
        <v>72</v>
      </c>
      <c r="AG16" s="98">
        <v>72</v>
      </c>
      <c r="AH16" s="98">
        <v>0</v>
      </c>
      <c r="AI16" s="98">
        <v>0</v>
      </c>
      <c r="AJ16" s="101">
        <f t="shared" si="9"/>
        <v>1089</v>
      </c>
      <c r="AK16" s="98">
        <v>1089</v>
      </c>
      <c r="AL16" s="98">
        <v>0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  <c r="AT16" s="101">
        <f t="shared" si="10"/>
        <v>72</v>
      </c>
      <c r="AU16" s="98">
        <v>72</v>
      </c>
      <c r="AV16" s="98">
        <v>0</v>
      </c>
      <c r="AW16" s="98">
        <v>0</v>
      </c>
      <c r="AX16" s="98">
        <v>0</v>
      </c>
      <c r="AY16" s="98">
        <v>0</v>
      </c>
      <c r="AZ16" s="101">
        <f t="shared" si="11"/>
        <v>0</v>
      </c>
      <c r="BA16" s="98">
        <v>0</v>
      </c>
      <c r="BB16" s="98">
        <v>0</v>
      </c>
      <c r="BC16" s="98">
        <v>0</v>
      </c>
    </row>
    <row r="17" spans="1:55" s="95" customFormat="1" ht="11.25">
      <c r="A17" s="96" t="s">
        <v>116</v>
      </c>
      <c r="B17" s="97" t="s">
        <v>289</v>
      </c>
      <c r="C17" s="96" t="s">
        <v>290</v>
      </c>
      <c r="D17" s="101">
        <f t="shared" si="0"/>
        <v>9418</v>
      </c>
      <c r="E17" s="101">
        <f t="shared" si="1"/>
        <v>0</v>
      </c>
      <c r="F17" s="98">
        <v>0</v>
      </c>
      <c r="G17" s="98">
        <v>0</v>
      </c>
      <c r="H17" s="101">
        <f t="shared" si="2"/>
        <v>0</v>
      </c>
      <c r="I17" s="98">
        <v>0</v>
      </c>
      <c r="J17" s="98">
        <v>0</v>
      </c>
      <c r="K17" s="101">
        <f t="shared" si="3"/>
        <v>9418</v>
      </c>
      <c r="L17" s="98">
        <v>2706</v>
      </c>
      <c r="M17" s="98">
        <v>6712</v>
      </c>
      <c r="N17" s="101">
        <f t="shared" si="4"/>
        <v>9418</v>
      </c>
      <c r="O17" s="101">
        <f t="shared" si="5"/>
        <v>2706</v>
      </c>
      <c r="P17" s="98">
        <v>2706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101">
        <f t="shared" si="6"/>
        <v>6712</v>
      </c>
      <c r="W17" s="98">
        <v>6712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101">
        <f t="shared" si="7"/>
        <v>0</v>
      </c>
      <c r="AD17" s="98">
        <v>0</v>
      </c>
      <c r="AE17" s="98">
        <v>0</v>
      </c>
      <c r="AF17" s="101">
        <f t="shared" si="8"/>
        <v>28</v>
      </c>
      <c r="AG17" s="98">
        <v>28</v>
      </c>
      <c r="AH17" s="98">
        <v>0</v>
      </c>
      <c r="AI17" s="98">
        <v>0</v>
      </c>
      <c r="AJ17" s="101">
        <f t="shared" si="9"/>
        <v>0</v>
      </c>
      <c r="AK17" s="98">
        <v>0</v>
      </c>
      <c r="AL17" s="98">
        <v>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101">
        <f t="shared" si="10"/>
        <v>28</v>
      </c>
      <c r="AU17" s="98">
        <v>28</v>
      </c>
      <c r="AV17" s="98">
        <v>0</v>
      </c>
      <c r="AW17" s="98">
        <v>0</v>
      </c>
      <c r="AX17" s="98">
        <v>0</v>
      </c>
      <c r="AY17" s="98">
        <v>0</v>
      </c>
      <c r="AZ17" s="101">
        <f t="shared" si="11"/>
        <v>0</v>
      </c>
      <c r="BA17" s="98">
        <v>0</v>
      </c>
      <c r="BB17" s="98">
        <v>0</v>
      </c>
      <c r="BC17" s="98">
        <v>0</v>
      </c>
    </row>
    <row r="18" spans="1:55" s="95" customFormat="1" ht="11.25">
      <c r="A18" s="96" t="s">
        <v>116</v>
      </c>
      <c r="B18" s="97" t="s">
        <v>291</v>
      </c>
      <c r="C18" s="96" t="s">
        <v>292</v>
      </c>
      <c r="D18" s="101">
        <f t="shared" si="0"/>
        <v>29582</v>
      </c>
      <c r="E18" s="101">
        <f t="shared" si="1"/>
        <v>0</v>
      </c>
      <c r="F18" s="98">
        <v>0</v>
      </c>
      <c r="G18" s="98">
        <v>0</v>
      </c>
      <c r="H18" s="101">
        <f t="shared" si="2"/>
        <v>0</v>
      </c>
      <c r="I18" s="98">
        <v>0</v>
      </c>
      <c r="J18" s="98">
        <v>0</v>
      </c>
      <c r="K18" s="101">
        <f t="shared" si="3"/>
        <v>29582</v>
      </c>
      <c r="L18" s="98">
        <v>12576</v>
      </c>
      <c r="M18" s="98">
        <v>17006</v>
      </c>
      <c r="N18" s="101">
        <f t="shared" si="4"/>
        <v>29582</v>
      </c>
      <c r="O18" s="101">
        <f t="shared" si="5"/>
        <v>12576</v>
      </c>
      <c r="P18" s="98">
        <v>12576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101">
        <f t="shared" si="6"/>
        <v>17006</v>
      </c>
      <c r="W18" s="98">
        <v>17006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101">
        <f t="shared" si="7"/>
        <v>0</v>
      </c>
      <c r="AD18" s="98">
        <v>0</v>
      </c>
      <c r="AE18" s="98">
        <v>0</v>
      </c>
      <c r="AF18" s="101">
        <f t="shared" si="8"/>
        <v>97</v>
      </c>
      <c r="AG18" s="98">
        <v>97</v>
      </c>
      <c r="AH18" s="98">
        <v>0</v>
      </c>
      <c r="AI18" s="98">
        <v>0</v>
      </c>
      <c r="AJ18" s="101">
        <f t="shared" si="9"/>
        <v>1474</v>
      </c>
      <c r="AK18" s="98">
        <v>1474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101">
        <f t="shared" si="10"/>
        <v>97</v>
      </c>
      <c r="AU18" s="98">
        <v>97</v>
      </c>
      <c r="AV18" s="98">
        <v>0</v>
      </c>
      <c r="AW18" s="98">
        <v>0</v>
      </c>
      <c r="AX18" s="98">
        <v>0</v>
      </c>
      <c r="AY18" s="98">
        <v>0</v>
      </c>
      <c r="AZ18" s="101">
        <f t="shared" si="11"/>
        <v>0</v>
      </c>
      <c r="BA18" s="98">
        <v>0</v>
      </c>
      <c r="BB18" s="98">
        <v>0</v>
      </c>
      <c r="BC18" s="98">
        <v>0</v>
      </c>
    </row>
    <row r="19" spans="1:55" s="95" customFormat="1" ht="11.25">
      <c r="A19" s="96" t="s">
        <v>116</v>
      </c>
      <c r="B19" s="97" t="s">
        <v>293</v>
      </c>
      <c r="C19" s="96" t="s">
        <v>294</v>
      </c>
      <c r="D19" s="101">
        <f t="shared" si="0"/>
        <v>10709</v>
      </c>
      <c r="E19" s="101">
        <f t="shared" si="1"/>
        <v>0</v>
      </c>
      <c r="F19" s="98">
        <v>0</v>
      </c>
      <c r="G19" s="98">
        <v>0</v>
      </c>
      <c r="H19" s="101">
        <f t="shared" si="2"/>
        <v>0</v>
      </c>
      <c r="I19" s="98">
        <v>0</v>
      </c>
      <c r="J19" s="98">
        <v>0</v>
      </c>
      <c r="K19" s="101">
        <f t="shared" si="3"/>
        <v>10709</v>
      </c>
      <c r="L19" s="98">
        <v>2318</v>
      </c>
      <c r="M19" s="98">
        <v>8391</v>
      </c>
      <c r="N19" s="101">
        <f t="shared" si="4"/>
        <v>10709</v>
      </c>
      <c r="O19" s="101">
        <f t="shared" si="5"/>
        <v>2318</v>
      </c>
      <c r="P19" s="98">
        <v>2318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101">
        <f t="shared" si="6"/>
        <v>8391</v>
      </c>
      <c r="W19" s="98">
        <v>8391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101">
        <f t="shared" si="7"/>
        <v>0</v>
      </c>
      <c r="AD19" s="98">
        <v>0</v>
      </c>
      <c r="AE19" s="98">
        <v>0</v>
      </c>
      <c r="AF19" s="101">
        <f t="shared" si="8"/>
        <v>32</v>
      </c>
      <c r="AG19" s="98">
        <v>32</v>
      </c>
      <c r="AH19" s="98">
        <v>0</v>
      </c>
      <c r="AI19" s="98">
        <v>0</v>
      </c>
      <c r="AJ19" s="101">
        <f t="shared" si="9"/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101">
        <f t="shared" si="10"/>
        <v>32</v>
      </c>
      <c r="AU19" s="98">
        <v>32</v>
      </c>
      <c r="AV19" s="98">
        <v>0</v>
      </c>
      <c r="AW19" s="98">
        <v>0</v>
      </c>
      <c r="AX19" s="98">
        <v>0</v>
      </c>
      <c r="AY19" s="98">
        <v>0</v>
      </c>
      <c r="AZ19" s="101">
        <f t="shared" si="11"/>
        <v>0</v>
      </c>
      <c r="BA19" s="98">
        <v>0</v>
      </c>
      <c r="BB19" s="98">
        <v>0</v>
      </c>
      <c r="BC19" s="98">
        <v>0</v>
      </c>
    </row>
    <row r="20" spans="1:55" s="95" customFormat="1" ht="11.25">
      <c r="A20" s="96" t="s">
        <v>116</v>
      </c>
      <c r="B20" s="97" t="s">
        <v>295</v>
      </c>
      <c r="C20" s="96" t="s">
        <v>296</v>
      </c>
      <c r="D20" s="101">
        <f t="shared" si="0"/>
        <v>11234</v>
      </c>
      <c r="E20" s="101">
        <f t="shared" si="1"/>
        <v>0</v>
      </c>
      <c r="F20" s="98">
        <v>0</v>
      </c>
      <c r="G20" s="98">
        <v>0</v>
      </c>
      <c r="H20" s="101">
        <f t="shared" si="2"/>
        <v>0</v>
      </c>
      <c r="I20" s="98">
        <v>0</v>
      </c>
      <c r="J20" s="98">
        <v>0</v>
      </c>
      <c r="K20" s="101">
        <f t="shared" si="3"/>
        <v>11234</v>
      </c>
      <c r="L20" s="98">
        <v>2637</v>
      </c>
      <c r="M20" s="98">
        <v>8597</v>
      </c>
      <c r="N20" s="101">
        <f t="shared" si="4"/>
        <v>11234</v>
      </c>
      <c r="O20" s="101">
        <f t="shared" si="5"/>
        <v>2637</v>
      </c>
      <c r="P20" s="98">
        <v>2637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101">
        <f t="shared" si="6"/>
        <v>8597</v>
      </c>
      <c r="W20" s="98">
        <v>8597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101">
        <f t="shared" si="7"/>
        <v>0</v>
      </c>
      <c r="AD20" s="98">
        <v>0</v>
      </c>
      <c r="AE20" s="98">
        <v>0</v>
      </c>
      <c r="AF20" s="101">
        <f t="shared" si="8"/>
        <v>91</v>
      </c>
      <c r="AG20" s="98">
        <v>91</v>
      </c>
      <c r="AH20" s="98">
        <v>0</v>
      </c>
      <c r="AI20" s="98">
        <v>0</v>
      </c>
      <c r="AJ20" s="101">
        <f t="shared" si="9"/>
        <v>91</v>
      </c>
      <c r="AK20" s="98">
        <v>0</v>
      </c>
      <c r="AL20" s="98">
        <v>0</v>
      </c>
      <c r="AM20" s="98">
        <v>91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101">
        <f t="shared" si="10"/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101">
        <f t="shared" si="11"/>
        <v>132</v>
      </c>
      <c r="BA20" s="98">
        <v>132</v>
      </c>
      <c r="BB20" s="98">
        <v>0</v>
      </c>
      <c r="BC20" s="98">
        <v>0</v>
      </c>
    </row>
    <row r="21" spans="1:55" s="95" customFormat="1" ht="11.25">
      <c r="A21" s="96" t="s">
        <v>116</v>
      </c>
      <c r="B21" s="97" t="s">
        <v>297</v>
      </c>
      <c r="C21" s="96" t="s">
        <v>298</v>
      </c>
      <c r="D21" s="101">
        <f t="shared" si="0"/>
        <v>8141</v>
      </c>
      <c r="E21" s="101">
        <f t="shared" si="1"/>
        <v>0</v>
      </c>
      <c r="F21" s="98">
        <v>0</v>
      </c>
      <c r="G21" s="98">
        <v>0</v>
      </c>
      <c r="H21" s="101">
        <f t="shared" si="2"/>
        <v>0</v>
      </c>
      <c r="I21" s="98">
        <v>0</v>
      </c>
      <c r="J21" s="98">
        <v>0</v>
      </c>
      <c r="K21" s="101">
        <f t="shared" si="3"/>
        <v>8141</v>
      </c>
      <c r="L21" s="98">
        <v>1664</v>
      </c>
      <c r="M21" s="98">
        <v>6477</v>
      </c>
      <c r="N21" s="101">
        <f t="shared" si="4"/>
        <v>8141</v>
      </c>
      <c r="O21" s="101">
        <f t="shared" si="5"/>
        <v>1664</v>
      </c>
      <c r="P21" s="98">
        <v>1664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101">
        <f t="shared" si="6"/>
        <v>6477</v>
      </c>
      <c r="W21" s="98">
        <v>6477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101">
        <f t="shared" si="7"/>
        <v>0</v>
      </c>
      <c r="AD21" s="98">
        <v>0</v>
      </c>
      <c r="AE21" s="98">
        <v>0</v>
      </c>
      <c r="AF21" s="101">
        <f t="shared" si="8"/>
        <v>29</v>
      </c>
      <c r="AG21" s="98">
        <v>29</v>
      </c>
      <c r="AH21" s="98">
        <v>0</v>
      </c>
      <c r="AI21" s="98">
        <v>0</v>
      </c>
      <c r="AJ21" s="101">
        <f t="shared" si="9"/>
        <v>29</v>
      </c>
      <c r="AK21" s="98">
        <v>0</v>
      </c>
      <c r="AL21" s="98">
        <v>0</v>
      </c>
      <c r="AM21" s="98">
        <v>29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101">
        <f t="shared" si="10"/>
        <v>3</v>
      </c>
      <c r="AU21" s="98">
        <v>0</v>
      </c>
      <c r="AV21" s="98">
        <v>0</v>
      </c>
      <c r="AW21" s="98">
        <v>3</v>
      </c>
      <c r="AX21" s="98">
        <v>0</v>
      </c>
      <c r="AY21" s="98">
        <v>0</v>
      </c>
      <c r="AZ21" s="101">
        <f t="shared" si="11"/>
        <v>0</v>
      </c>
      <c r="BA21" s="98">
        <v>0</v>
      </c>
      <c r="BB21" s="98">
        <v>0</v>
      </c>
      <c r="BC21" s="98">
        <v>0</v>
      </c>
    </row>
    <row r="22" spans="1:55" s="95" customFormat="1" ht="11.25">
      <c r="A22" s="96" t="s">
        <v>116</v>
      </c>
      <c r="B22" s="97" t="s">
        <v>299</v>
      </c>
      <c r="C22" s="96" t="s">
        <v>300</v>
      </c>
      <c r="D22" s="101">
        <f t="shared" si="0"/>
        <v>8016</v>
      </c>
      <c r="E22" s="101">
        <f t="shared" si="1"/>
        <v>0</v>
      </c>
      <c r="F22" s="98">
        <v>0</v>
      </c>
      <c r="G22" s="98">
        <v>0</v>
      </c>
      <c r="H22" s="101">
        <f t="shared" si="2"/>
        <v>0</v>
      </c>
      <c r="I22" s="98">
        <v>0</v>
      </c>
      <c r="J22" s="98">
        <v>0</v>
      </c>
      <c r="K22" s="101">
        <f t="shared" si="3"/>
        <v>8016</v>
      </c>
      <c r="L22" s="98">
        <v>1296</v>
      </c>
      <c r="M22" s="98">
        <v>6720</v>
      </c>
      <c r="N22" s="101">
        <f t="shared" si="4"/>
        <v>8016</v>
      </c>
      <c r="O22" s="101">
        <f t="shared" si="5"/>
        <v>1296</v>
      </c>
      <c r="P22" s="98">
        <v>1296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101">
        <f t="shared" si="6"/>
        <v>6720</v>
      </c>
      <c r="W22" s="98">
        <v>6720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101">
        <f t="shared" si="7"/>
        <v>0</v>
      </c>
      <c r="AD22" s="98">
        <v>0</v>
      </c>
      <c r="AE22" s="98">
        <v>0</v>
      </c>
      <c r="AF22" s="101">
        <f t="shared" si="8"/>
        <v>28</v>
      </c>
      <c r="AG22" s="98">
        <v>28</v>
      </c>
      <c r="AH22" s="98">
        <v>0</v>
      </c>
      <c r="AI22" s="98">
        <v>0</v>
      </c>
      <c r="AJ22" s="101">
        <f t="shared" si="9"/>
        <v>28</v>
      </c>
      <c r="AK22" s="98">
        <v>0</v>
      </c>
      <c r="AL22" s="98">
        <v>0</v>
      </c>
      <c r="AM22" s="98">
        <v>28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101">
        <f t="shared" si="10"/>
        <v>3</v>
      </c>
      <c r="AU22" s="98">
        <v>0</v>
      </c>
      <c r="AV22" s="98">
        <v>0</v>
      </c>
      <c r="AW22" s="98">
        <v>3</v>
      </c>
      <c r="AX22" s="98">
        <v>0</v>
      </c>
      <c r="AY22" s="98">
        <v>0</v>
      </c>
      <c r="AZ22" s="101">
        <f t="shared" si="11"/>
        <v>0</v>
      </c>
      <c r="BA22" s="98">
        <v>0</v>
      </c>
      <c r="BB22" s="98">
        <v>0</v>
      </c>
      <c r="BC22" s="98">
        <v>0</v>
      </c>
    </row>
    <row r="23" spans="1:55" s="95" customFormat="1" ht="11.25">
      <c r="A23" s="96" t="s">
        <v>116</v>
      </c>
      <c r="B23" s="97" t="s">
        <v>301</v>
      </c>
      <c r="C23" s="96" t="s">
        <v>302</v>
      </c>
      <c r="D23" s="101">
        <f t="shared" si="0"/>
        <v>1347</v>
      </c>
      <c r="E23" s="101">
        <f t="shared" si="1"/>
        <v>0</v>
      </c>
      <c r="F23" s="98">
        <v>0</v>
      </c>
      <c r="G23" s="98">
        <v>0</v>
      </c>
      <c r="H23" s="101">
        <f t="shared" si="2"/>
        <v>0</v>
      </c>
      <c r="I23" s="98">
        <v>0</v>
      </c>
      <c r="J23" s="98">
        <v>0</v>
      </c>
      <c r="K23" s="101">
        <f t="shared" si="3"/>
        <v>1347</v>
      </c>
      <c r="L23" s="98">
        <v>455</v>
      </c>
      <c r="M23" s="98">
        <v>892</v>
      </c>
      <c r="N23" s="101">
        <f t="shared" si="4"/>
        <v>1347</v>
      </c>
      <c r="O23" s="101">
        <f t="shared" si="5"/>
        <v>455</v>
      </c>
      <c r="P23" s="98">
        <v>455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101">
        <f t="shared" si="6"/>
        <v>892</v>
      </c>
      <c r="W23" s="98">
        <v>892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101">
        <f t="shared" si="7"/>
        <v>0</v>
      </c>
      <c r="AD23" s="98">
        <v>0</v>
      </c>
      <c r="AE23" s="98">
        <v>0</v>
      </c>
      <c r="AF23" s="101">
        <f t="shared" si="8"/>
        <v>4</v>
      </c>
      <c r="AG23" s="98">
        <v>4</v>
      </c>
      <c r="AH23" s="98">
        <v>0</v>
      </c>
      <c r="AI23" s="98">
        <v>0</v>
      </c>
      <c r="AJ23" s="101">
        <f t="shared" si="9"/>
        <v>4</v>
      </c>
      <c r="AK23" s="98">
        <v>0</v>
      </c>
      <c r="AL23" s="98">
        <v>0</v>
      </c>
      <c r="AM23" s="98">
        <v>0</v>
      </c>
      <c r="AN23" s="98">
        <v>4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101">
        <f t="shared" si="10"/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101">
        <f t="shared" si="11"/>
        <v>0</v>
      </c>
      <c r="BA23" s="98">
        <v>0</v>
      </c>
      <c r="BB23" s="98">
        <v>0</v>
      </c>
      <c r="BC23" s="98">
        <v>0</v>
      </c>
    </row>
    <row r="24" spans="1:55" s="95" customFormat="1" ht="11.25">
      <c r="A24" s="96" t="s">
        <v>116</v>
      </c>
      <c r="B24" s="97" t="s">
        <v>303</v>
      </c>
      <c r="C24" s="96" t="s">
        <v>304</v>
      </c>
      <c r="D24" s="101">
        <f t="shared" si="0"/>
        <v>3141</v>
      </c>
      <c r="E24" s="101">
        <f t="shared" si="1"/>
        <v>3030</v>
      </c>
      <c r="F24" s="98">
        <v>1332</v>
      </c>
      <c r="G24" s="98">
        <v>1698</v>
      </c>
      <c r="H24" s="101">
        <f t="shared" si="2"/>
        <v>111</v>
      </c>
      <c r="I24" s="98">
        <v>0</v>
      </c>
      <c r="J24" s="98">
        <v>111</v>
      </c>
      <c r="K24" s="101">
        <f t="shared" si="3"/>
        <v>0</v>
      </c>
      <c r="L24" s="98">
        <v>0</v>
      </c>
      <c r="M24" s="98">
        <v>0</v>
      </c>
      <c r="N24" s="101">
        <f t="shared" si="4"/>
        <v>3141</v>
      </c>
      <c r="O24" s="101">
        <f t="shared" si="5"/>
        <v>1332</v>
      </c>
      <c r="P24" s="98">
        <v>1332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101">
        <f t="shared" si="6"/>
        <v>1809</v>
      </c>
      <c r="W24" s="98">
        <v>1809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101">
        <f t="shared" si="7"/>
        <v>0</v>
      </c>
      <c r="AD24" s="98">
        <v>0</v>
      </c>
      <c r="AE24" s="98">
        <v>0</v>
      </c>
      <c r="AF24" s="101">
        <f t="shared" si="8"/>
        <v>15</v>
      </c>
      <c r="AG24" s="98">
        <v>15</v>
      </c>
      <c r="AH24" s="98">
        <v>0</v>
      </c>
      <c r="AI24" s="98">
        <v>0</v>
      </c>
      <c r="AJ24" s="101">
        <f t="shared" si="9"/>
        <v>48</v>
      </c>
      <c r="AK24" s="98">
        <v>27</v>
      </c>
      <c r="AL24" s="98">
        <v>6</v>
      </c>
      <c r="AM24" s="98">
        <v>9</v>
      </c>
      <c r="AN24" s="98">
        <v>0</v>
      </c>
      <c r="AO24" s="98">
        <v>0</v>
      </c>
      <c r="AP24" s="98">
        <v>0</v>
      </c>
      <c r="AQ24" s="98">
        <v>6</v>
      </c>
      <c r="AR24" s="98">
        <v>0</v>
      </c>
      <c r="AS24" s="98">
        <v>0</v>
      </c>
      <c r="AT24" s="101">
        <f t="shared" si="10"/>
        <v>1</v>
      </c>
      <c r="AU24" s="98">
        <v>0</v>
      </c>
      <c r="AV24" s="98">
        <v>0</v>
      </c>
      <c r="AW24" s="98">
        <v>1</v>
      </c>
      <c r="AX24" s="98">
        <v>0</v>
      </c>
      <c r="AY24" s="98">
        <v>0</v>
      </c>
      <c r="AZ24" s="101">
        <f t="shared" si="11"/>
        <v>11</v>
      </c>
      <c r="BA24" s="98">
        <v>11</v>
      </c>
      <c r="BB24" s="98">
        <v>0</v>
      </c>
      <c r="BC24" s="98">
        <v>0</v>
      </c>
    </row>
    <row r="25" spans="1:55" s="95" customFormat="1" ht="11.25">
      <c r="A25" s="96" t="s">
        <v>116</v>
      </c>
      <c r="B25" s="97" t="s">
        <v>305</v>
      </c>
      <c r="C25" s="96" t="s">
        <v>306</v>
      </c>
      <c r="D25" s="101">
        <f t="shared" si="0"/>
        <v>6710</v>
      </c>
      <c r="E25" s="101">
        <f t="shared" si="1"/>
        <v>6575</v>
      </c>
      <c r="F25" s="98">
        <v>3057</v>
      </c>
      <c r="G25" s="98">
        <v>3518</v>
      </c>
      <c r="H25" s="101">
        <f t="shared" si="2"/>
        <v>135</v>
      </c>
      <c r="I25" s="98">
        <v>0</v>
      </c>
      <c r="J25" s="98">
        <v>135</v>
      </c>
      <c r="K25" s="101">
        <f t="shared" si="3"/>
        <v>0</v>
      </c>
      <c r="L25" s="98">
        <v>0</v>
      </c>
      <c r="M25" s="98">
        <v>0</v>
      </c>
      <c r="N25" s="101">
        <f t="shared" si="4"/>
        <v>6710</v>
      </c>
      <c r="O25" s="101">
        <f t="shared" si="5"/>
        <v>3057</v>
      </c>
      <c r="P25" s="98">
        <v>3057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101">
        <f t="shared" si="6"/>
        <v>3653</v>
      </c>
      <c r="W25" s="98">
        <v>3653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101">
        <f t="shared" si="7"/>
        <v>0</v>
      </c>
      <c r="AD25" s="98">
        <v>0</v>
      </c>
      <c r="AE25" s="98">
        <v>0</v>
      </c>
      <c r="AF25" s="101">
        <f t="shared" si="8"/>
        <v>232</v>
      </c>
      <c r="AG25" s="98">
        <v>232</v>
      </c>
      <c r="AH25" s="98">
        <v>0</v>
      </c>
      <c r="AI25" s="98">
        <v>0</v>
      </c>
      <c r="AJ25" s="101">
        <f t="shared" si="9"/>
        <v>267</v>
      </c>
      <c r="AK25" s="98">
        <v>35</v>
      </c>
      <c r="AL25" s="98">
        <v>0</v>
      </c>
      <c r="AM25" s="98">
        <v>3</v>
      </c>
      <c r="AN25" s="98">
        <v>0</v>
      </c>
      <c r="AO25" s="98">
        <v>0</v>
      </c>
      <c r="AP25" s="98">
        <v>0</v>
      </c>
      <c r="AQ25" s="98">
        <v>153</v>
      </c>
      <c r="AR25" s="98">
        <v>76</v>
      </c>
      <c r="AS25" s="98">
        <v>0</v>
      </c>
      <c r="AT25" s="101">
        <f t="shared" si="10"/>
        <v>1</v>
      </c>
      <c r="AU25" s="98">
        <v>0</v>
      </c>
      <c r="AV25" s="98">
        <v>0</v>
      </c>
      <c r="AW25" s="98">
        <v>1</v>
      </c>
      <c r="AX25" s="98">
        <v>0</v>
      </c>
      <c r="AY25" s="98">
        <v>0</v>
      </c>
      <c r="AZ25" s="101">
        <f t="shared" si="11"/>
        <v>155</v>
      </c>
      <c r="BA25" s="98">
        <v>155</v>
      </c>
      <c r="BB25" s="98">
        <v>0</v>
      </c>
      <c r="BC25" s="98">
        <v>0</v>
      </c>
    </row>
    <row r="26" spans="1:55" s="95" customFormat="1" ht="11.25">
      <c r="A26" s="96" t="s">
        <v>116</v>
      </c>
      <c r="B26" s="97" t="s">
        <v>307</v>
      </c>
      <c r="C26" s="96" t="s">
        <v>308</v>
      </c>
      <c r="D26" s="101">
        <f t="shared" si="0"/>
        <v>4469</v>
      </c>
      <c r="E26" s="101">
        <f t="shared" si="1"/>
        <v>4302</v>
      </c>
      <c r="F26" s="98">
        <v>1031</v>
      </c>
      <c r="G26" s="98">
        <v>3271</v>
      </c>
      <c r="H26" s="101">
        <f t="shared" si="2"/>
        <v>167</v>
      </c>
      <c r="I26" s="98">
        <v>0</v>
      </c>
      <c r="J26" s="98">
        <v>167</v>
      </c>
      <c r="K26" s="101">
        <f t="shared" si="3"/>
        <v>0</v>
      </c>
      <c r="L26" s="98">
        <v>0</v>
      </c>
      <c r="M26" s="98">
        <v>0</v>
      </c>
      <c r="N26" s="101">
        <f t="shared" si="4"/>
        <v>4469</v>
      </c>
      <c r="O26" s="101">
        <f t="shared" si="5"/>
        <v>1031</v>
      </c>
      <c r="P26" s="98">
        <v>1031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101">
        <f t="shared" si="6"/>
        <v>3438</v>
      </c>
      <c r="W26" s="98">
        <v>3438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101">
        <f t="shared" si="7"/>
        <v>0</v>
      </c>
      <c r="AD26" s="98">
        <v>0</v>
      </c>
      <c r="AE26" s="98">
        <v>0</v>
      </c>
      <c r="AF26" s="101">
        <f t="shared" si="8"/>
        <v>154</v>
      </c>
      <c r="AG26" s="98">
        <v>154</v>
      </c>
      <c r="AH26" s="98">
        <v>0</v>
      </c>
      <c r="AI26" s="98">
        <v>0</v>
      </c>
      <c r="AJ26" s="101">
        <f t="shared" si="9"/>
        <v>177</v>
      </c>
      <c r="AK26" s="98">
        <v>23</v>
      </c>
      <c r="AL26" s="98">
        <v>0</v>
      </c>
      <c r="AM26" s="98">
        <v>2</v>
      </c>
      <c r="AN26" s="98">
        <v>0</v>
      </c>
      <c r="AO26" s="98">
        <v>0</v>
      </c>
      <c r="AP26" s="98">
        <v>0</v>
      </c>
      <c r="AQ26" s="98">
        <v>102</v>
      </c>
      <c r="AR26" s="98">
        <v>50</v>
      </c>
      <c r="AS26" s="98">
        <v>0</v>
      </c>
      <c r="AT26" s="101">
        <f t="shared" si="10"/>
        <v>0</v>
      </c>
      <c r="AU26" s="98">
        <v>0</v>
      </c>
      <c r="AV26" s="98">
        <v>0</v>
      </c>
      <c r="AW26" s="98">
        <v>0</v>
      </c>
      <c r="AX26" s="98">
        <v>0</v>
      </c>
      <c r="AY26" s="98">
        <v>0</v>
      </c>
      <c r="AZ26" s="101">
        <f t="shared" si="11"/>
        <v>103</v>
      </c>
      <c r="BA26" s="98">
        <v>103</v>
      </c>
      <c r="BB26" s="98">
        <v>0</v>
      </c>
      <c r="BC26" s="98">
        <v>0</v>
      </c>
    </row>
    <row r="27" spans="1:55" s="95" customFormat="1" ht="11.25">
      <c r="A27" s="96" t="s">
        <v>116</v>
      </c>
      <c r="B27" s="97" t="s">
        <v>309</v>
      </c>
      <c r="C27" s="96" t="s">
        <v>310</v>
      </c>
      <c r="D27" s="101">
        <f t="shared" si="0"/>
        <v>3606</v>
      </c>
      <c r="E27" s="101">
        <f t="shared" si="1"/>
        <v>3344</v>
      </c>
      <c r="F27" s="98">
        <v>1068</v>
      </c>
      <c r="G27" s="98">
        <v>2276</v>
      </c>
      <c r="H27" s="101">
        <f t="shared" si="2"/>
        <v>262</v>
      </c>
      <c r="I27" s="98">
        <v>0</v>
      </c>
      <c r="J27" s="98">
        <v>262</v>
      </c>
      <c r="K27" s="101">
        <f t="shared" si="3"/>
        <v>0</v>
      </c>
      <c r="L27" s="98">
        <v>0</v>
      </c>
      <c r="M27" s="98">
        <v>0</v>
      </c>
      <c r="N27" s="101">
        <f t="shared" si="4"/>
        <v>3606</v>
      </c>
      <c r="O27" s="101">
        <f t="shared" si="5"/>
        <v>1068</v>
      </c>
      <c r="P27" s="98">
        <v>1068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101">
        <f t="shared" si="6"/>
        <v>2538</v>
      </c>
      <c r="W27" s="98">
        <v>2538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101">
        <f t="shared" si="7"/>
        <v>0</v>
      </c>
      <c r="AD27" s="98">
        <v>0</v>
      </c>
      <c r="AE27" s="98">
        <v>0</v>
      </c>
      <c r="AF27" s="101">
        <f t="shared" si="8"/>
        <v>125</v>
      </c>
      <c r="AG27" s="98">
        <v>125</v>
      </c>
      <c r="AH27" s="98">
        <v>0</v>
      </c>
      <c r="AI27" s="98">
        <v>0</v>
      </c>
      <c r="AJ27" s="101">
        <f t="shared" si="9"/>
        <v>144</v>
      </c>
      <c r="AK27" s="98">
        <v>19</v>
      </c>
      <c r="AL27" s="98">
        <v>0</v>
      </c>
      <c r="AM27" s="98">
        <v>1</v>
      </c>
      <c r="AN27" s="98">
        <v>0</v>
      </c>
      <c r="AO27" s="98">
        <v>0</v>
      </c>
      <c r="AP27" s="98">
        <v>0</v>
      </c>
      <c r="AQ27" s="98">
        <v>83</v>
      </c>
      <c r="AR27" s="98">
        <v>41</v>
      </c>
      <c r="AS27" s="98">
        <v>0</v>
      </c>
      <c r="AT27" s="101">
        <f t="shared" si="10"/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101">
        <f t="shared" si="11"/>
        <v>84</v>
      </c>
      <c r="BA27" s="98">
        <v>84</v>
      </c>
      <c r="BB27" s="98">
        <v>0</v>
      </c>
      <c r="BC27" s="98">
        <v>0</v>
      </c>
    </row>
    <row r="28" spans="1:55" s="95" customFormat="1" ht="11.25">
      <c r="A28" s="96" t="s">
        <v>116</v>
      </c>
      <c r="B28" s="97" t="s">
        <v>311</v>
      </c>
      <c r="C28" s="96" t="s">
        <v>312</v>
      </c>
      <c r="D28" s="101">
        <f t="shared" si="0"/>
        <v>4916</v>
      </c>
      <c r="E28" s="101">
        <f t="shared" si="1"/>
        <v>4326</v>
      </c>
      <c r="F28" s="98">
        <v>1328</v>
      </c>
      <c r="G28" s="98">
        <v>2998</v>
      </c>
      <c r="H28" s="101">
        <f t="shared" si="2"/>
        <v>590</v>
      </c>
      <c r="I28" s="98">
        <v>0</v>
      </c>
      <c r="J28" s="98">
        <v>590</v>
      </c>
      <c r="K28" s="101">
        <f t="shared" si="3"/>
        <v>0</v>
      </c>
      <c r="L28" s="98">
        <v>0</v>
      </c>
      <c r="M28" s="98">
        <v>0</v>
      </c>
      <c r="N28" s="101">
        <f t="shared" si="4"/>
        <v>4916</v>
      </c>
      <c r="O28" s="101">
        <f t="shared" si="5"/>
        <v>1328</v>
      </c>
      <c r="P28" s="98">
        <v>1328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101">
        <f t="shared" si="6"/>
        <v>3588</v>
      </c>
      <c r="W28" s="98">
        <v>3588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101">
        <f t="shared" si="7"/>
        <v>0</v>
      </c>
      <c r="AD28" s="98">
        <v>0</v>
      </c>
      <c r="AE28" s="98">
        <v>0</v>
      </c>
      <c r="AF28" s="101">
        <f t="shared" si="8"/>
        <v>169</v>
      </c>
      <c r="AG28" s="98">
        <v>169</v>
      </c>
      <c r="AH28" s="98">
        <v>0</v>
      </c>
      <c r="AI28" s="98">
        <v>0</v>
      </c>
      <c r="AJ28" s="101">
        <f t="shared" si="9"/>
        <v>194</v>
      </c>
      <c r="AK28" s="98">
        <v>25</v>
      </c>
      <c r="AL28" s="98">
        <v>0</v>
      </c>
      <c r="AM28" s="98">
        <v>2</v>
      </c>
      <c r="AN28" s="98">
        <v>0</v>
      </c>
      <c r="AO28" s="98">
        <v>0</v>
      </c>
      <c r="AP28" s="98">
        <v>0</v>
      </c>
      <c r="AQ28" s="98">
        <v>112</v>
      </c>
      <c r="AR28" s="98">
        <v>55</v>
      </c>
      <c r="AS28" s="98">
        <v>0</v>
      </c>
      <c r="AT28" s="101">
        <f t="shared" si="10"/>
        <v>0</v>
      </c>
      <c r="AU28" s="98">
        <v>0</v>
      </c>
      <c r="AV28" s="98">
        <v>0</v>
      </c>
      <c r="AW28" s="98">
        <v>0</v>
      </c>
      <c r="AX28" s="98">
        <v>0</v>
      </c>
      <c r="AY28" s="98">
        <v>0</v>
      </c>
      <c r="AZ28" s="101">
        <f t="shared" si="11"/>
        <v>113</v>
      </c>
      <c r="BA28" s="98">
        <v>113</v>
      </c>
      <c r="BB28" s="98">
        <v>0</v>
      </c>
      <c r="BC28" s="98">
        <v>0</v>
      </c>
    </row>
    <row r="29" spans="1:55" s="95" customFormat="1" ht="11.25">
      <c r="A29" s="96" t="s">
        <v>116</v>
      </c>
      <c r="B29" s="97" t="s">
        <v>313</v>
      </c>
      <c r="C29" s="96" t="s">
        <v>314</v>
      </c>
      <c r="D29" s="101">
        <f t="shared" si="0"/>
        <v>5603</v>
      </c>
      <c r="E29" s="101">
        <f t="shared" si="1"/>
        <v>0</v>
      </c>
      <c r="F29" s="98">
        <v>0</v>
      </c>
      <c r="G29" s="98">
        <v>0</v>
      </c>
      <c r="H29" s="101">
        <f t="shared" si="2"/>
        <v>0</v>
      </c>
      <c r="I29" s="98">
        <v>0</v>
      </c>
      <c r="J29" s="98">
        <v>0</v>
      </c>
      <c r="K29" s="101">
        <f t="shared" si="3"/>
        <v>5603</v>
      </c>
      <c r="L29" s="98">
        <v>1621</v>
      </c>
      <c r="M29" s="98">
        <v>3982</v>
      </c>
      <c r="N29" s="101">
        <f t="shared" si="4"/>
        <v>5603</v>
      </c>
      <c r="O29" s="101">
        <f t="shared" si="5"/>
        <v>1621</v>
      </c>
      <c r="P29" s="98">
        <v>1621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101">
        <f t="shared" si="6"/>
        <v>3982</v>
      </c>
      <c r="W29" s="98">
        <v>3982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101">
        <f t="shared" si="7"/>
        <v>0</v>
      </c>
      <c r="AD29" s="98">
        <v>0</v>
      </c>
      <c r="AE29" s="98">
        <v>0</v>
      </c>
      <c r="AF29" s="101">
        <f t="shared" si="8"/>
        <v>399</v>
      </c>
      <c r="AG29" s="98">
        <v>399</v>
      </c>
      <c r="AH29" s="98">
        <v>0</v>
      </c>
      <c r="AI29" s="98">
        <v>0</v>
      </c>
      <c r="AJ29" s="101">
        <f t="shared" si="9"/>
        <v>399</v>
      </c>
      <c r="AK29" s="98">
        <v>0</v>
      </c>
      <c r="AL29" s="98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399</v>
      </c>
      <c r="AT29" s="101">
        <f t="shared" si="10"/>
        <v>0</v>
      </c>
      <c r="AU29" s="98">
        <v>0</v>
      </c>
      <c r="AV29" s="98">
        <v>0</v>
      </c>
      <c r="AW29" s="98">
        <v>0</v>
      </c>
      <c r="AX29" s="98">
        <v>0</v>
      </c>
      <c r="AY29" s="98">
        <v>0</v>
      </c>
      <c r="AZ29" s="101">
        <f t="shared" si="11"/>
        <v>0</v>
      </c>
      <c r="BA29" s="98">
        <v>0</v>
      </c>
      <c r="BB29" s="98">
        <v>0</v>
      </c>
      <c r="BC29" s="98">
        <v>0</v>
      </c>
    </row>
    <row r="30" spans="1:55" s="95" customFormat="1" ht="11.25">
      <c r="A30" s="96" t="s">
        <v>116</v>
      </c>
      <c r="B30" s="97" t="s">
        <v>315</v>
      </c>
      <c r="C30" s="96" t="s">
        <v>316</v>
      </c>
      <c r="D30" s="101">
        <f t="shared" si="0"/>
        <v>4908</v>
      </c>
      <c r="E30" s="101">
        <f t="shared" si="1"/>
        <v>0</v>
      </c>
      <c r="F30" s="98">
        <v>0</v>
      </c>
      <c r="G30" s="98">
        <v>0</v>
      </c>
      <c r="H30" s="101">
        <f t="shared" si="2"/>
        <v>0</v>
      </c>
      <c r="I30" s="98">
        <v>0</v>
      </c>
      <c r="J30" s="98">
        <v>0</v>
      </c>
      <c r="K30" s="101">
        <f t="shared" si="3"/>
        <v>4908</v>
      </c>
      <c r="L30" s="98">
        <v>1114</v>
      </c>
      <c r="M30" s="98">
        <v>3794</v>
      </c>
      <c r="N30" s="101">
        <f t="shared" si="4"/>
        <v>4908</v>
      </c>
      <c r="O30" s="101">
        <f t="shared" si="5"/>
        <v>1114</v>
      </c>
      <c r="P30" s="98">
        <v>1114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101">
        <f t="shared" si="6"/>
        <v>3794</v>
      </c>
      <c r="W30" s="98">
        <v>3794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101">
        <f t="shared" si="7"/>
        <v>0</v>
      </c>
      <c r="AD30" s="98">
        <v>0</v>
      </c>
      <c r="AE30" s="98">
        <v>0</v>
      </c>
      <c r="AF30" s="101">
        <f t="shared" si="8"/>
        <v>17</v>
      </c>
      <c r="AG30" s="98">
        <v>17</v>
      </c>
      <c r="AH30" s="98">
        <v>0</v>
      </c>
      <c r="AI30" s="98">
        <v>0</v>
      </c>
      <c r="AJ30" s="101">
        <f t="shared" si="9"/>
        <v>17</v>
      </c>
      <c r="AK30" s="98">
        <v>0</v>
      </c>
      <c r="AL30" s="98">
        <v>0</v>
      </c>
      <c r="AM30" s="98">
        <v>17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101">
        <f t="shared" si="10"/>
        <v>2</v>
      </c>
      <c r="AU30" s="98">
        <v>0</v>
      </c>
      <c r="AV30" s="98">
        <v>0</v>
      </c>
      <c r="AW30" s="98">
        <v>2</v>
      </c>
      <c r="AX30" s="98">
        <v>0</v>
      </c>
      <c r="AY30" s="98">
        <v>0</v>
      </c>
      <c r="AZ30" s="101">
        <f t="shared" si="11"/>
        <v>0</v>
      </c>
      <c r="BA30" s="98">
        <v>0</v>
      </c>
      <c r="BB30" s="98">
        <v>0</v>
      </c>
      <c r="BC30" s="98">
        <v>0</v>
      </c>
    </row>
    <row r="31" spans="1:55" s="95" customFormat="1" ht="11.25">
      <c r="A31" s="96" t="s">
        <v>116</v>
      </c>
      <c r="B31" s="97" t="s">
        <v>317</v>
      </c>
      <c r="C31" s="96" t="s">
        <v>318</v>
      </c>
      <c r="D31" s="101">
        <f t="shared" si="0"/>
        <v>8807</v>
      </c>
      <c r="E31" s="101">
        <f t="shared" si="1"/>
        <v>0</v>
      </c>
      <c r="F31" s="98">
        <v>0</v>
      </c>
      <c r="G31" s="98">
        <v>0</v>
      </c>
      <c r="H31" s="101">
        <f t="shared" si="2"/>
        <v>0</v>
      </c>
      <c r="I31" s="98">
        <v>0</v>
      </c>
      <c r="J31" s="98">
        <v>0</v>
      </c>
      <c r="K31" s="101">
        <f t="shared" si="3"/>
        <v>8807</v>
      </c>
      <c r="L31" s="98">
        <v>3047</v>
      </c>
      <c r="M31" s="98">
        <v>5760</v>
      </c>
      <c r="N31" s="101">
        <f t="shared" si="4"/>
        <v>8807</v>
      </c>
      <c r="O31" s="101">
        <f t="shared" si="5"/>
        <v>3047</v>
      </c>
      <c r="P31" s="98">
        <v>3047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101">
        <f t="shared" si="6"/>
        <v>5760</v>
      </c>
      <c r="W31" s="98">
        <v>5760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101">
        <f t="shared" si="7"/>
        <v>0</v>
      </c>
      <c r="AD31" s="98">
        <v>0</v>
      </c>
      <c r="AE31" s="98">
        <v>0</v>
      </c>
      <c r="AF31" s="101">
        <f t="shared" si="8"/>
        <v>28</v>
      </c>
      <c r="AG31" s="98">
        <v>28</v>
      </c>
      <c r="AH31" s="98">
        <v>0</v>
      </c>
      <c r="AI31" s="98">
        <v>0</v>
      </c>
      <c r="AJ31" s="101">
        <f t="shared" si="9"/>
        <v>28</v>
      </c>
      <c r="AK31" s="98">
        <v>0</v>
      </c>
      <c r="AL31" s="98">
        <v>0</v>
      </c>
      <c r="AM31" s="98">
        <v>28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101">
        <f t="shared" si="10"/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101">
        <f t="shared" si="11"/>
        <v>0</v>
      </c>
      <c r="BA31" s="98">
        <v>0</v>
      </c>
      <c r="BB31" s="98">
        <v>0</v>
      </c>
      <c r="BC31" s="98">
        <v>0</v>
      </c>
    </row>
    <row r="32" spans="1:55" s="95" customFormat="1" ht="11.25">
      <c r="A32" s="96" t="s">
        <v>116</v>
      </c>
      <c r="B32" s="97" t="s">
        <v>319</v>
      </c>
      <c r="C32" s="96" t="s">
        <v>320</v>
      </c>
      <c r="D32" s="101">
        <f t="shared" si="0"/>
        <v>4677</v>
      </c>
      <c r="E32" s="101">
        <f t="shared" si="1"/>
        <v>0</v>
      </c>
      <c r="F32" s="98">
        <v>0</v>
      </c>
      <c r="G32" s="98">
        <v>0</v>
      </c>
      <c r="H32" s="101">
        <f t="shared" si="2"/>
        <v>0</v>
      </c>
      <c r="I32" s="98">
        <v>0</v>
      </c>
      <c r="J32" s="98">
        <v>0</v>
      </c>
      <c r="K32" s="101">
        <f t="shared" si="3"/>
        <v>4677</v>
      </c>
      <c r="L32" s="98">
        <v>1753</v>
      </c>
      <c r="M32" s="98">
        <v>2924</v>
      </c>
      <c r="N32" s="101">
        <f t="shared" si="4"/>
        <v>4677</v>
      </c>
      <c r="O32" s="101">
        <f t="shared" si="5"/>
        <v>1753</v>
      </c>
      <c r="P32" s="98">
        <v>1753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101">
        <f t="shared" si="6"/>
        <v>2924</v>
      </c>
      <c r="W32" s="98">
        <v>2924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101">
        <f t="shared" si="7"/>
        <v>0</v>
      </c>
      <c r="AD32" s="98">
        <v>0</v>
      </c>
      <c r="AE32" s="98">
        <v>0</v>
      </c>
      <c r="AF32" s="101">
        <f t="shared" si="8"/>
        <v>28</v>
      </c>
      <c r="AG32" s="98">
        <v>28</v>
      </c>
      <c r="AH32" s="98">
        <v>0</v>
      </c>
      <c r="AI32" s="98">
        <v>0</v>
      </c>
      <c r="AJ32" s="101">
        <f t="shared" si="9"/>
        <v>28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28</v>
      </c>
      <c r="AT32" s="101">
        <f t="shared" si="10"/>
        <v>0</v>
      </c>
      <c r="AU32" s="98">
        <v>0</v>
      </c>
      <c r="AV32" s="98">
        <v>0</v>
      </c>
      <c r="AW32" s="98">
        <v>0</v>
      </c>
      <c r="AX32" s="98">
        <v>0</v>
      </c>
      <c r="AY32" s="98">
        <v>0</v>
      </c>
      <c r="AZ32" s="101">
        <f t="shared" si="11"/>
        <v>0</v>
      </c>
      <c r="BA32" s="98">
        <v>0</v>
      </c>
      <c r="BB32" s="98">
        <v>0</v>
      </c>
      <c r="BC32" s="98">
        <v>0</v>
      </c>
    </row>
    <row r="33" spans="1:55" s="95" customFormat="1" ht="11.25">
      <c r="A33" s="96" t="s">
        <v>116</v>
      </c>
      <c r="B33" s="97" t="s">
        <v>321</v>
      </c>
      <c r="C33" s="96" t="s">
        <v>322</v>
      </c>
      <c r="D33" s="101">
        <f t="shared" si="0"/>
        <v>5673</v>
      </c>
      <c r="E33" s="101">
        <f t="shared" si="1"/>
        <v>0</v>
      </c>
      <c r="F33" s="98">
        <v>0</v>
      </c>
      <c r="G33" s="98">
        <v>0</v>
      </c>
      <c r="H33" s="101">
        <f t="shared" si="2"/>
        <v>0</v>
      </c>
      <c r="I33" s="98">
        <v>0</v>
      </c>
      <c r="J33" s="98">
        <v>0</v>
      </c>
      <c r="K33" s="101">
        <f t="shared" si="3"/>
        <v>5673</v>
      </c>
      <c r="L33" s="98">
        <v>2837</v>
      </c>
      <c r="M33" s="98">
        <v>2836</v>
      </c>
      <c r="N33" s="101">
        <f t="shared" si="4"/>
        <v>5673</v>
      </c>
      <c r="O33" s="101">
        <f t="shared" si="5"/>
        <v>2837</v>
      </c>
      <c r="P33" s="98">
        <v>2837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101">
        <f t="shared" si="6"/>
        <v>2836</v>
      </c>
      <c r="W33" s="98">
        <v>2836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101">
        <f t="shared" si="7"/>
        <v>0</v>
      </c>
      <c r="AD33" s="98">
        <v>0</v>
      </c>
      <c r="AE33" s="98">
        <v>0</v>
      </c>
      <c r="AF33" s="101">
        <f t="shared" si="8"/>
        <v>33</v>
      </c>
      <c r="AG33" s="98">
        <v>33</v>
      </c>
      <c r="AH33" s="98">
        <v>0</v>
      </c>
      <c r="AI33" s="98">
        <v>0</v>
      </c>
      <c r="AJ33" s="101">
        <f t="shared" si="9"/>
        <v>170</v>
      </c>
      <c r="AK33" s="98">
        <v>137</v>
      </c>
      <c r="AL33" s="98">
        <v>0</v>
      </c>
      <c r="AM33" s="98">
        <v>0</v>
      </c>
      <c r="AN33" s="98">
        <v>0</v>
      </c>
      <c r="AO33" s="98">
        <v>0</v>
      </c>
      <c r="AP33" s="98">
        <v>0</v>
      </c>
      <c r="AQ33" s="98">
        <v>1</v>
      </c>
      <c r="AR33" s="98">
        <v>0</v>
      </c>
      <c r="AS33" s="98">
        <v>32</v>
      </c>
      <c r="AT33" s="101">
        <f t="shared" si="10"/>
        <v>0</v>
      </c>
      <c r="AU33" s="98">
        <v>0</v>
      </c>
      <c r="AV33" s="98">
        <v>0</v>
      </c>
      <c r="AW33" s="98">
        <v>0</v>
      </c>
      <c r="AX33" s="98">
        <v>0</v>
      </c>
      <c r="AY33" s="98">
        <v>0</v>
      </c>
      <c r="AZ33" s="101">
        <f t="shared" si="11"/>
        <v>0</v>
      </c>
      <c r="BA33" s="98">
        <v>0</v>
      </c>
      <c r="BB33" s="98">
        <v>0</v>
      </c>
      <c r="BC33" s="98">
        <v>0</v>
      </c>
    </row>
    <row r="34" spans="1:55" s="95" customFormat="1" ht="11.25">
      <c r="A34" s="96" t="s">
        <v>116</v>
      </c>
      <c r="B34" s="97" t="s">
        <v>323</v>
      </c>
      <c r="C34" s="96" t="s">
        <v>324</v>
      </c>
      <c r="D34" s="101">
        <f t="shared" si="0"/>
        <v>1966</v>
      </c>
      <c r="E34" s="101">
        <f t="shared" si="1"/>
        <v>0</v>
      </c>
      <c r="F34" s="98">
        <v>0</v>
      </c>
      <c r="G34" s="98">
        <v>0</v>
      </c>
      <c r="H34" s="101">
        <f t="shared" si="2"/>
        <v>0</v>
      </c>
      <c r="I34" s="98">
        <v>0</v>
      </c>
      <c r="J34" s="98">
        <v>0</v>
      </c>
      <c r="K34" s="101">
        <f t="shared" si="3"/>
        <v>1966</v>
      </c>
      <c r="L34" s="98">
        <v>727</v>
      </c>
      <c r="M34" s="98">
        <v>1239</v>
      </c>
      <c r="N34" s="101">
        <f t="shared" si="4"/>
        <v>1966</v>
      </c>
      <c r="O34" s="101">
        <f t="shared" si="5"/>
        <v>727</v>
      </c>
      <c r="P34" s="98">
        <v>727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101">
        <f t="shared" si="6"/>
        <v>1239</v>
      </c>
      <c r="W34" s="98">
        <v>1239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101">
        <f t="shared" si="7"/>
        <v>0</v>
      </c>
      <c r="AD34" s="98">
        <v>0</v>
      </c>
      <c r="AE34" s="98">
        <v>0</v>
      </c>
      <c r="AF34" s="101">
        <f t="shared" si="8"/>
        <v>6</v>
      </c>
      <c r="AG34" s="98">
        <v>6</v>
      </c>
      <c r="AH34" s="98">
        <v>0</v>
      </c>
      <c r="AI34" s="98">
        <v>0</v>
      </c>
      <c r="AJ34" s="101">
        <f t="shared" si="9"/>
        <v>6</v>
      </c>
      <c r="AK34" s="98">
        <v>0</v>
      </c>
      <c r="AL34" s="98">
        <v>0</v>
      </c>
      <c r="AM34" s="98">
        <v>0</v>
      </c>
      <c r="AN34" s="98">
        <v>6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101">
        <f t="shared" si="10"/>
        <v>0</v>
      </c>
      <c r="AU34" s="98">
        <v>0</v>
      </c>
      <c r="AV34" s="98">
        <v>0</v>
      </c>
      <c r="AW34" s="98">
        <v>0</v>
      </c>
      <c r="AX34" s="98">
        <v>0</v>
      </c>
      <c r="AY34" s="98">
        <v>0</v>
      </c>
      <c r="AZ34" s="101">
        <f t="shared" si="11"/>
        <v>0</v>
      </c>
      <c r="BA34" s="98">
        <v>0</v>
      </c>
      <c r="BB34" s="98">
        <v>0</v>
      </c>
      <c r="BC34" s="98">
        <v>0</v>
      </c>
    </row>
    <row r="35" spans="1:55" s="95" customFormat="1" ht="11.25">
      <c r="A35" s="96" t="s">
        <v>116</v>
      </c>
      <c r="B35" s="97" t="s">
        <v>325</v>
      </c>
      <c r="C35" s="96" t="s">
        <v>326</v>
      </c>
      <c r="D35" s="101">
        <f t="shared" si="0"/>
        <v>5309</v>
      </c>
      <c r="E35" s="101">
        <f t="shared" si="1"/>
        <v>0</v>
      </c>
      <c r="F35" s="98">
        <v>0</v>
      </c>
      <c r="G35" s="98">
        <v>0</v>
      </c>
      <c r="H35" s="101">
        <f t="shared" si="2"/>
        <v>0</v>
      </c>
      <c r="I35" s="98">
        <v>0</v>
      </c>
      <c r="J35" s="98">
        <v>0</v>
      </c>
      <c r="K35" s="101">
        <f t="shared" si="3"/>
        <v>5309</v>
      </c>
      <c r="L35" s="98">
        <v>1575</v>
      </c>
      <c r="M35" s="98">
        <v>3734</v>
      </c>
      <c r="N35" s="101">
        <f t="shared" si="4"/>
        <v>5309</v>
      </c>
      <c r="O35" s="101">
        <f t="shared" si="5"/>
        <v>1575</v>
      </c>
      <c r="P35" s="98">
        <v>1575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101">
        <f t="shared" si="6"/>
        <v>3734</v>
      </c>
      <c r="W35" s="98">
        <v>3734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101">
        <f t="shared" si="7"/>
        <v>0</v>
      </c>
      <c r="AD35" s="98">
        <v>0</v>
      </c>
      <c r="AE35" s="98">
        <v>0</v>
      </c>
      <c r="AF35" s="101">
        <f t="shared" si="8"/>
        <v>16</v>
      </c>
      <c r="AG35" s="98">
        <v>16</v>
      </c>
      <c r="AH35" s="98">
        <v>0</v>
      </c>
      <c r="AI35" s="98">
        <v>0</v>
      </c>
      <c r="AJ35" s="101">
        <f t="shared" si="9"/>
        <v>0</v>
      </c>
      <c r="AK35" s="98">
        <v>0</v>
      </c>
      <c r="AL35" s="98">
        <v>0</v>
      </c>
      <c r="AM35" s="98">
        <v>0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101">
        <f t="shared" si="10"/>
        <v>16</v>
      </c>
      <c r="AU35" s="98">
        <v>16</v>
      </c>
      <c r="AV35" s="98">
        <v>0</v>
      </c>
      <c r="AW35" s="98">
        <v>0</v>
      </c>
      <c r="AX35" s="98">
        <v>0</v>
      </c>
      <c r="AY35" s="98">
        <v>0</v>
      </c>
      <c r="AZ35" s="101">
        <f t="shared" si="11"/>
        <v>0</v>
      </c>
      <c r="BA35" s="98">
        <v>0</v>
      </c>
      <c r="BB35" s="98">
        <v>0</v>
      </c>
      <c r="BC35" s="98">
        <v>0</v>
      </c>
    </row>
    <row r="36" spans="1:55" s="95" customFormat="1" ht="11.25">
      <c r="A36" s="96" t="s">
        <v>116</v>
      </c>
      <c r="B36" s="97" t="s">
        <v>327</v>
      </c>
      <c r="C36" s="96" t="s">
        <v>328</v>
      </c>
      <c r="D36" s="101">
        <f t="shared" si="0"/>
        <v>8256</v>
      </c>
      <c r="E36" s="101">
        <f t="shared" si="1"/>
        <v>0</v>
      </c>
      <c r="F36" s="98">
        <v>0</v>
      </c>
      <c r="G36" s="98">
        <v>0</v>
      </c>
      <c r="H36" s="101">
        <f t="shared" si="2"/>
        <v>0</v>
      </c>
      <c r="I36" s="98">
        <v>0</v>
      </c>
      <c r="J36" s="98">
        <v>0</v>
      </c>
      <c r="K36" s="101">
        <f t="shared" si="3"/>
        <v>8256</v>
      </c>
      <c r="L36" s="98">
        <v>1118</v>
      </c>
      <c r="M36" s="98">
        <v>7138</v>
      </c>
      <c r="N36" s="101">
        <f t="shared" si="4"/>
        <v>8256</v>
      </c>
      <c r="O36" s="101">
        <f t="shared" si="5"/>
        <v>1118</v>
      </c>
      <c r="P36" s="98">
        <v>1118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101">
        <f t="shared" si="6"/>
        <v>7138</v>
      </c>
      <c r="W36" s="98">
        <v>7138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101">
        <f t="shared" si="7"/>
        <v>0</v>
      </c>
      <c r="AD36" s="98">
        <v>0</v>
      </c>
      <c r="AE36" s="98">
        <v>0</v>
      </c>
      <c r="AF36" s="101">
        <f t="shared" si="8"/>
        <v>24</v>
      </c>
      <c r="AG36" s="98">
        <v>24</v>
      </c>
      <c r="AH36" s="98">
        <v>0</v>
      </c>
      <c r="AI36" s="98">
        <v>0</v>
      </c>
      <c r="AJ36" s="101">
        <f t="shared" si="9"/>
        <v>0</v>
      </c>
      <c r="AK36" s="98">
        <v>0</v>
      </c>
      <c r="AL36" s="98">
        <v>0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101">
        <f t="shared" si="10"/>
        <v>24</v>
      </c>
      <c r="AU36" s="98">
        <v>24</v>
      </c>
      <c r="AV36" s="98">
        <v>0</v>
      </c>
      <c r="AW36" s="98">
        <v>0</v>
      </c>
      <c r="AX36" s="98">
        <v>0</v>
      </c>
      <c r="AY36" s="98">
        <v>0</v>
      </c>
      <c r="AZ36" s="101">
        <f t="shared" si="11"/>
        <v>0</v>
      </c>
      <c r="BA36" s="98">
        <v>0</v>
      </c>
      <c r="BB36" s="98">
        <v>0</v>
      </c>
      <c r="BC36" s="98">
        <v>0</v>
      </c>
    </row>
    <row r="37" spans="1:55" s="95" customFormat="1" ht="11.25">
      <c r="A37" s="96" t="s">
        <v>116</v>
      </c>
      <c r="B37" s="97" t="s">
        <v>329</v>
      </c>
      <c r="C37" s="96" t="s">
        <v>330</v>
      </c>
      <c r="D37" s="101">
        <f t="shared" si="0"/>
        <v>13572</v>
      </c>
      <c r="E37" s="101">
        <f t="shared" si="1"/>
        <v>0</v>
      </c>
      <c r="F37" s="98">
        <v>0</v>
      </c>
      <c r="G37" s="98">
        <v>0</v>
      </c>
      <c r="H37" s="101">
        <f t="shared" si="2"/>
        <v>0</v>
      </c>
      <c r="I37" s="98">
        <v>0</v>
      </c>
      <c r="J37" s="98">
        <v>0</v>
      </c>
      <c r="K37" s="101">
        <f t="shared" si="3"/>
        <v>13572</v>
      </c>
      <c r="L37" s="98">
        <v>4216</v>
      </c>
      <c r="M37" s="98">
        <v>9356</v>
      </c>
      <c r="N37" s="101">
        <f t="shared" si="4"/>
        <v>13572</v>
      </c>
      <c r="O37" s="101">
        <f t="shared" si="5"/>
        <v>4216</v>
      </c>
      <c r="P37" s="98">
        <v>4216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101">
        <f t="shared" si="6"/>
        <v>9356</v>
      </c>
      <c r="W37" s="98">
        <v>9356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101">
        <f t="shared" si="7"/>
        <v>0</v>
      </c>
      <c r="AD37" s="98">
        <v>0</v>
      </c>
      <c r="AE37" s="98">
        <v>0</v>
      </c>
      <c r="AF37" s="101">
        <f t="shared" si="8"/>
        <v>45</v>
      </c>
      <c r="AG37" s="98">
        <v>45</v>
      </c>
      <c r="AH37" s="98">
        <v>0</v>
      </c>
      <c r="AI37" s="98">
        <v>0</v>
      </c>
      <c r="AJ37" s="101">
        <f t="shared" si="9"/>
        <v>677</v>
      </c>
      <c r="AK37" s="98">
        <v>677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101">
        <f t="shared" si="10"/>
        <v>45</v>
      </c>
      <c r="AU37" s="98">
        <v>45</v>
      </c>
      <c r="AV37" s="98">
        <v>0</v>
      </c>
      <c r="AW37" s="98">
        <v>0</v>
      </c>
      <c r="AX37" s="98">
        <v>0</v>
      </c>
      <c r="AY37" s="98">
        <v>0</v>
      </c>
      <c r="AZ37" s="101">
        <f t="shared" si="11"/>
        <v>0</v>
      </c>
      <c r="BA37" s="98">
        <v>0</v>
      </c>
      <c r="BB37" s="98">
        <v>0</v>
      </c>
      <c r="BC37" s="98">
        <v>0</v>
      </c>
    </row>
    <row r="38" spans="1:55" s="95" customFormat="1" ht="11.25">
      <c r="A38" s="96" t="s">
        <v>116</v>
      </c>
      <c r="B38" s="97" t="s">
        <v>331</v>
      </c>
      <c r="C38" s="96" t="s">
        <v>332</v>
      </c>
      <c r="D38" s="101">
        <f t="shared" si="0"/>
        <v>7264</v>
      </c>
      <c r="E38" s="101">
        <f t="shared" si="1"/>
        <v>0</v>
      </c>
      <c r="F38" s="98">
        <v>0</v>
      </c>
      <c r="G38" s="98">
        <v>0</v>
      </c>
      <c r="H38" s="101">
        <f t="shared" si="2"/>
        <v>0</v>
      </c>
      <c r="I38" s="98">
        <v>0</v>
      </c>
      <c r="J38" s="98">
        <v>0</v>
      </c>
      <c r="K38" s="101">
        <f t="shared" si="3"/>
        <v>7264</v>
      </c>
      <c r="L38" s="98">
        <v>2125</v>
      </c>
      <c r="M38" s="98">
        <v>5139</v>
      </c>
      <c r="N38" s="101">
        <f t="shared" si="4"/>
        <v>7264</v>
      </c>
      <c r="O38" s="101">
        <f t="shared" si="5"/>
        <v>2125</v>
      </c>
      <c r="P38" s="98">
        <v>2125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101">
        <f t="shared" si="6"/>
        <v>5139</v>
      </c>
      <c r="W38" s="98">
        <v>5139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101">
        <f t="shared" si="7"/>
        <v>0</v>
      </c>
      <c r="AD38" s="98">
        <v>0</v>
      </c>
      <c r="AE38" s="98">
        <v>0</v>
      </c>
      <c r="AF38" s="101">
        <f t="shared" si="8"/>
        <v>59</v>
      </c>
      <c r="AG38" s="98">
        <v>59</v>
      </c>
      <c r="AH38" s="98">
        <v>0</v>
      </c>
      <c r="AI38" s="98">
        <v>0</v>
      </c>
      <c r="AJ38" s="101">
        <f t="shared" si="9"/>
        <v>59</v>
      </c>
      <c r="AK38" s="98">
        <v>59</v>
      </c>
      <c r="AL38" s="98">
        <v>0</v>
      </c>
      <c r="AM38" s="98">
        <v>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101">
        <f t="shared" si="10"/>
        <v>59</v>
      </c>
      <c r="AU38" s="98">
        <v>59</v>
      </c>
      <c r="AV38" s="98">
        <v>0</v>
      </c>
      <c r="AW38" s="98">
        <v>0</v>
      </c>
      <c r="AX38" s="98">
        <v>0</v>
      </c>
      <c r="AY38" s="98">
        <v>0</v>
      </c>
      <c r="AZ38" s="101">
        <f t="shared" si="11"/>
        <v>84</v>
      </c>
      <c r="BA38" s="98">
        <v>84</v>
      </c>
      <c r="BB38" s="98">
        <v>0</v>
      </c>
      <c r="BC38" s="98">
        <v>0</v>
      </c>
    </row>
    <row r="39" spans="1:55" s="95" customFormat="1" ht="11.25">
      <c r="A39" s="102"/>
      <c r="B39" s="10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5" customFormat="1" ht="11.25">
      <c r="A40" s="102"/>
      <c r="B40" s="103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5" customFormat="1" ht="11.25">
      <c r="A41" s="102"/>
      <c r="B41" s="10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5" customFormat="1" ht="11.25">
      <c r="A42" s="102"/>
      <c r="B42" s="103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5" customFormat="1" ht="11.25">
      <c r="A43" s="102"/>
      <c r="B43" s="10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5" customFormat="1" ht="11.25">
      <c r="A44" s="102"/>
      <c r="B44" s="103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5" customFormat="1" ht="11.25">
      <c r="A45" s="102"/>
      <c r="B45" s="103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5" customFormat="1" ht="11.25">
      <c r="A46" s="102"/>
      <c r="B46" s="10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5" customFormat="1" ht="11.25">
      <c r="A47" s="102"/>
      <c r="B47" s="103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5" customFormat="1" ht="11.25">
      <c r="A48" s="102"/>
      <c r="B48" s="103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5" customFormat="1" ht="11.25">
      <c r="A49" s="102"/>
      <c r="B49" s="103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5" customFormat="1" ht="11.25">
      <c r="A50" s="102"/>
      <c r="B50" s="10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5" customFormat="1" ht="11.25">
      <c r="A51" s="102"/>
      <c r="B51" s="103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5" customFormat="1" ht="11.25">
      <c r="A52" s="102"/>
      <c r="B52" s="10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5" customFormat="1" ht="11.25">
      <c r="A53" s="102"/>
      <c r="B53" s="10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5" customFormat="1" ht="11.25">
      <c r="A54" s="102"/>
      <c r="B54" s="103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5" customFormat="1" ht="11.25">
      <c r="A55" s="102"/>
      <c r="B55" s="10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5" customFormat="1" ht="11.25">
      <c r="A56" s="102"/>
      <c r="B56" s="103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5" customFormat="1" ht="11.25">
      <c r="A57" s="102"/>
      <c r="B57" s="103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5" customFormat="1" ht="11.25">
      <c r="A58" s="102"/>
      <c r="B58" s="10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5" customFormat="1" ht="11.25">
      <c r="A59" s="102"/>
      <c r="B59" s="10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5" customFormat="1" ht="11.25">
      <c r="A60" s="102"/>
      <c r="B60" s="10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5" customFormat="1" ht="11.25">
      <c r="A61" s="102"/>
      <c r="B61" s="103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5" customFormat="1" ht="11.25">
      <c r="A62" s="102"/>
      <c r="B62" s="10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5" customFormat="1" ht="11.25">
      <c r="A63" s="102"/>
      <c r="B63" s="10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5" customFormat="1" ht="11.25">
      <c r="A64" s="102"/>
      <c r="B64" s="103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5" customFormat="1" ht="11.25">
      <c r="A65" s="102"/>
      <c r="B65" s="103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5" customFormat="1" ht="11.25">
      <c r="A66" s="102"/>
      <c r="B66" s="103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5" customFormat="1" ht="11.25">
      <c r="A67" s="102"/>
      <c r="B67" s="10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5" customFormat="1" ht="11.25">
      <c r="A68" s="102"/>
      <c r="B68" s="103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5" customFormat="1" ht="11.25">
      <c r="A69" s="102"/>
      <c r="B69" s="103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5" customFormat="1" ht="11.25">
      <c r="A70" s="102"/>
      <c r="B70" s="103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5" customFormat="1" ht="11.25">
      <c r="A71" s="102"/>
      <c r="B71" s="103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5" customFormat="1" ht="11.25">
      <c r="A72" s="102"/>
      <c r="B72" s="10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5" customFormat="1" ht="11.25">
      <c r="A73" s="102"/>
      <c r="B73" s="103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5" customFormat="1" ht="11.25">
      <c r="A74" s="102"/>
      <c r="B74" s="103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5" customFormat="1" ht="11.25">
      <c r="A75" s="102"/>
      <c r="B75" s="10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5" customFormat="1" ht="11.25">
      <c r="A76" s="102"/>
      <c r="B76" s="103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5" customFormat="1" ht="11.25">
      <c r="A77" s="102"/>
      <c r="B77" s="103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5" customFormat="1" ht="11.25">
      <c r="A78" s="102"/>
      <c r="B78" s="103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5" customFormat="1" ht="11.25">
      <c r="A79" s="102"/>
      <c r="B79" s="103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5" customFormat="1" ht="11.25">
      <c r="A80" s="102"/>
      <c r="B80" s="103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5" customFormat="1" ht="11.25">
      <c r="A81" s="102"/>
      <c r="B81" s="103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5" customFormat="1" ht="11.25">
      <c r="A82" s="102"/>
      <c r="B82" s="103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5" customFormat="1" ht="11.25">
      <c r="A83" s="102"/>
      <c r="B83" s="10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5" customFormat="1" ht="11.25">
      <c r="A84" s="102"/>
      <c r="B84" s="103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5" customFormat="1" ht="11.25">
      <c r="A85" s="102"/>
      <c r="B85" s="103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5" customFormat="1" ht="11.25">
      <c r="A86" s="102"/>
      <c r="B86" s="103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5" customFormat="1" ht="11.25">
      <c r="A87" s="102"/>
      <c r="B87" s="103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5" customFormat="1" ht="11.25">
      <c r="A88" s="102"/>
      <c r="B88" s="103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5" customFormat="1" ht="11.25">
      <c r="A89" s="102"/>
      <c r="B89" s="103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5" customFormat="1" ht="11.25">
      <c r="A90" s="102"/>
      <c r="B90" s="103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5" customFormat="1" ht="11.25">
      <c r="A91" s="102"/>
      <c r="B91" s="103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5" customFormat="1" ht="11.25">
      <c r="A92" s="102"/>
      <c r="B92" s="103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5" customFormat="1" ht="11.25">
      <c r="A93" s="102"/>
      <c r="B93" s="10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5" customFormat="1" ht="11.25">
      <c r="A94" s="102"/>
      <c r="B94" s="103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5" customFormat="1" ht="11.25">
      <c r="A95" s="102"/>
      <c r="B95" s="103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5" customFormat="1" ht="11.25">
      <c r="A96" s="102"/>
      <c r="B96" s="103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5" customFormat="1" ht="11.25">
      <c r="A97" s="102"/>
      <c r="B97" s="103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5" customFormat="1" ht="11.25">
      <c r="A98" s="102"/>
      <c r="B98" s="103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5" customFormat="1" ht="11.25">
      <c r="A99" s="102"/>
      <c r="B99" s="103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5" customFormat="1" ht="11.25">
      <c r="A100" s="102"/>
      <c r="B100" s="103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5" customFormat="1" ht="11.25">
      <c r="A101" s="102"/>
      <c r="B101" s="103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5" customFormat="1" ht="11.25">
      <c r="A102" s="102"/>
      <c r="B102" s="103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5" customFormat="1" ht="11.25">
      <c r="A103" s="102"/>
      <c r="B103" s="103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5" customFormat="1" ht="11.25">
      <c r="A104" s="102"/>
      <c r="B104" s="103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5" customFormat="1" ht="11.25">
      <c r="A105" s="102"/>
      <c r="B105" s="103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5" customFormat="1" ht="11.25">
      <c r="A106" s="102"/>
      <c r="B106" s="103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5" customFormat="1" ht="11.25">
      <c r="A107" s="102"/>
      <c r="B107" s="103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5" customFormat="1" ht="11.25">
      <c r="A108" s="102"/>
      <c r="B108" s="103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5" customFormat="1" ht="11.25">
      <c r="A109" s="102"/>
      <c r="B109" s="103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5" customFormat="1" ht="11.25">
      <c r="A110" s="102"/>
      <c r="B110" s="103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5" customFormat="1" ht="11.25">
      <c r="A111" s="102"/>
      <c r="B111" s="103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5" customFormat="1" ht="11.25">
      <c r="A112" s="102"/>
      <c r="B112" s="103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5" customFormat="1" ht="11.25">
      <c r="A113" s="102"/>
      <c r="B113" s="103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5" customFormat="1" ht="11.25">
      <c r="A114" s="102"/>
      <c r="B114" s="103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5" customFormat="1" ht="11.25">
      <c r="A115" s="102"/>
      <c r="B115" s="103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5" customFormat="1" ht="11.25">
      <c r="A116" s="102"/>
      <c r="B116" s="103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5" customFormat="1" ht="11.25">
      <c r="A117" s="102"/>
      <c r="B117" s="103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5" customFormat="1" ht="11.25">
      <c r="A118" s="102"/>
      <c r="B118" s="103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5" customFormat="1" ht="11.25">
      <c r="A119" s="102"/>
      <c r="B119" s="103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5" customFormat="1" ht="11.25">
      <c r="A120" s="102"/>
      <c r="B120" s="103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5" customFormat="1" ht="11.25">
      <c r="A121" s="102"/>
      <c r="B121" s="103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5" customFormat="1" ht="11.25">
      <c r="A122" s="102"/>
      <c r="B122" s="103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5" customFormat="1" ht="11.25">
      <c r="A123" s="102"/>
      <c r="B123" s="103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5" customFormat="1" ht="11.25">
      <c r="A124" s="102"/>
      <c r="B124" s="103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5" customFormat="1" ht="11.25">
      <c r="A125" s="102"/>
      <c r="B125" s="103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5" customFormat="1" ht="11.25">
      <c r="A126" s="102"/>
      <c r="B126" s="103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5" customFormat="1" ht="11.25">
      <c r="A127" s="102"/>
      <c r="B127" s="103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5" customFormat="1" ht="11.25">
      <c r="A128" s="102"/>
      <c r="B128" s="103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5" customFormat="1" ht="11.25">
      <c r="A129" s="102"/>
      <c r="B129" s="103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5" customFormat="1" ht="11.25">
      <c r="A130" s="102"/>
      <c r="B130" s="103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5" customFormat="1" ht="11.25">
      <c r="A131" s="102"/>
      <c r="B131" s="103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5" customFormat="1" ht="11.25">
      <c r="A132" s="102"/>
      <c r="B132" s="103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5" customFormat="1" ht="11.25">
      <c r="A133" s="102"/>
      <c r="B133" s="103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5" customFormat="1" ht="11.25">
      <c r="A134" s="102"/>
      <c r="B134" s="103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5" customFormat="1" ht="11.25">
      <c r="A135" s="102"/>
      <c r="B135" s="103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5" customFormat="1" ht="11.25">
      <c r="A136" s="102"/>
      <c r="B136" s="103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5" customFormat="1" ht="11.25">
      <c r="A137" s="102"/>
      <c r="B137" s="103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5" customFormat="1" ht="11.25">
      <c r="A138" s="102"/>
      <c r="B138" s="103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5" customFormat="1" ht="11.25">
      <c r="A139" s="102"/>
      <c r="B139" s="103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5" customFormat="1" ht="11.25">
      <c r="A140" s="102"/>
      <c r="B140" s="103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5" customFormat="1" ht="11.25">
      <c r="A141" s="102"/>
      <c r="B141" s="103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5" customFormat="1" ht="11.25">
      <c r="A142" s="102"/>
      <c r="B142" s="103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5" customFormat="1" ht="11.25">
      <c r="A143" s="102"/>
      <c r="B143" s="103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5" customFormat="1" ht="11.25">
      <c r="A144" s="102"/>
      <c r="B144" s="103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5" customFormat="1" ht="11.25">
      <c r="A145" s="102"/>
      <c r="B145" s="103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5" customFormat="1" ht="11.25">
      <c r="A146" s="102"/>
      <c r="B146" s="103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5" customFormat="1" ht="11.25">
      <c r="A147" s="102"/>
      <c r="B147" s="103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5" customFormat="1" ht="11.25">
      <c r="A148" s="102"/>
      <c r="B148" s="103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5" customFormat="1" ht="11.25">
      <c r="A149" s="102"/>
      <c r="B149" s="103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5" customFormat="1" ht="11.25">
      <c r="A150" s="102"/>
      <c r="B150" s="103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5" customFormat="1" ht="11.25">
      <c r="A151" s="102"/>
      <c r="B151" s="103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5" customFormat="1" ht="11.25">
      <c r="A152" s="102"/>
      <c r="B152" s="103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5" customFormat="1" ht="11.25">
      <c r="A153" s="102"/>
      <c r="B153" s="10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5" customFormat="1" ht="11.25">
      <c r="A154" s="102"/>
      <c r="B154" s="103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5" customFormat="1" ht="11.25">
      <c r="A155" s="102"/>
      <c r="B155" s="103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5" customFormat="1" ht="11.25">
      <c r="A156" s="102"/>
      <c r="B156" s="103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5" customFormat="1" ht="11.25">
      <c r="A157" s="102"/>
      <c r="B157" s="103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5" customFormat="1" ht="11.25">
      <c r="A158" s="102"/>
      <c r="B158" s="103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5" customFormat="1" ht="11.25">
      <c r="A159" s="102"/>
      <c r="B159" s="103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5" customFormat="1" ht="11.25">
      <c r="A160" s="102"/>
      <c r="B160" s="103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5" customFormat="1" ht="11.25">
      <c r="A161" s="102"/>
      <c r="B161" s="103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5" customFormat="1" ht="11.25">
      <c r="A162" s="102"/>
      <c r="B162" s="103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5" customFormat="1" ht="11.25">
      <c r="A163" s="102"/>
      <c r="B163" s="103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5" customFormat="1" ht="11.25">
      <c r="A164" s="102"/>
      <c r="B164" s="103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5" customFormat="1" ht="11.25">
      <c r="A165" s="102"/>
      <c r="B165" s="103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5" customFormat="1" ht="11.25">
      <c r="A166" s="102"/>
      <c r="B166" s="103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5" customFormat="1" ht="11.25">
      <c r="A167" s="102"/>
      <c r="B167" s="103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5" customFormat="1" ht="11.25">
      <c r="A168" s="102"/>
      <c r="B168" s="103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5" customFormat="1" ht="11.25">
      <c r="A169" s="102"/>
      <c r="B169" s="103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5" customFormat="1" ht="11.25">
      <c r="A170" s="102"/>
      <c r="B170" s="103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5" customFormat="1" ht="11.25">
      <c r="A171" s="102"/>
      <c r="B171" s="103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5" customFormat="1" ht="11.25">
      <c r="A172" s="102"/>
      <c r="B172" s="103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5" customFormat="1" ht="11.25">
      <c r="A173" s="102"/>
      <c r="B173" s="103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5" customFormat="1" ht="11.25">
      <c r="A174" s="102"/>
      <c r="B174" s="103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5" customFormat="1" ht="11.25">
      <c r="A175" s="102"/>
      <c r="B175" s="103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5" customFormat="1" ht="11.25">
      <c r="A176" s="102"/>
      <c r="B176" s="103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5" customFormat="1" ht="11.25">
      <c r="A177" s="102"/>
      <c r="B177" s="103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5" customFormat="1" ht="11.25">
      <c r="A178" s="102"/>
      <c r="B178" s="103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5" customFormat="1" ht="11.25">
      <c r="A179" s="102"/>
      <c r="B179" s="103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5" customFormat="1" ht="11.25">
      <c r="A180" s="102"/>
      <c r="B180" s="103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5" customFormat="1" ht="11.25">
      <c r="A181" s="102"/>
      <c r="B181" s="103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5" customFormat="1" ht="11.25">
      <c r="A182" s="102"/>
      <c r="B182" s="103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5" customFormat="1" ht="11.25">
      <c r="A183" s="102"/>
      <c r="B183" s="103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5" customFormat="1" ht="11.25">
      <c r="A184" s="102"/>
      <c r="B184" s="103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5" customFormat="1" ht="11.25">
      <c r="A185" s="102"/>
      <c r="B185" s="103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5" customFormat="1" ht="11.25">
      <c r="A186" s="102"/>
      <c r="B186" s="103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5" customFormat="1" ht="11.25">
      <c r="A187" s="102"/>
      <c r="B187" s="103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5" customFormat="1" ht="11.25">
      <c r="A188" s="102"/>
      <c r="B188" s="103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5" customFormat="1" ht="11.25">
      <c r="A189" s="102"/>
      <c r="B189" s="103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5" customFormat="1" ht="11.25">
      <c r="A190" s="102"/>
      <c r="B190" s="103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5" customFormat="1" ht="11.25">
      <c r="A191" s="102"/>
      <c r="B191" s="103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5" customFormat="1" ht="11.25">
      <c r="A192" s="102"/>
      <c r="B192" s="103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5" customFormat="1" ht="11.25">
      <c r="A193" s="102"/>
      <c r="B193" s="103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5" customFormat="1" ht="11.25">
      <c r="A194" s="102"/>
      <c r="B194" s="103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5" customFormat="1" ht="11.25">
      <c r="A195" s="102"/>
      <c r="B195" s="103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5" customFormat="1" ht="11.25">
      <c r="A196" s="102"/>
      <c r="B196" s="103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5" customFormat="1" ht="11.25">
      <c r="A197" s="102"/>
      <c r="B197" s="103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5" customFormat="1" ht="11.25">
      <c r="A198" s="102"/>
      <c r="B198" s="103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5" customFormat="1" ht="11.25">
      <c r="A199" s="102"/>
      <c r="B199" s="103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5" customFormat="1" ht="11.25">
      <c r="A200" s="102"/>
      <c r="B200" s="103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5" customFormat="1" ht="11.25">
      <c r="A201" s="102"/>
      <c r="B201" s="103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5" customFormat="1" ht="11.25">
      <c r="A202" s="102"/>
      <c r="B202" s="103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5" customFormat="1" ht="11.25">
      <c r="A203" s="102"/>
      <c r="B203" s="103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5" customFormat="1" ht="11.25">
      <c r="A204" s="102"/>
      <c r="B204" s="103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5" customFormat="1" ht="11.25">
      <c r="A205" s="102"/>
      <c r="B205" s="103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5" customFormat="1" ht="11.25">
      <c r="A206" s="102"/>
      <c r="B206" s="103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5" customFormat="1" ht="11.25">
      <c r="A207" s="102"/>
      <c r="B207" s="103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5" customFormat="1" ht="11.25">
      <c r="A208" s="102"/>
      <c r="B208" s="10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5" customFormat="1" ht="11.25">
      <c r="A209" s="102"/>
      <c r="B209" s="103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5" customFormat="1" ht="11.25">
      <c r="A210" s="102"/>
      <c r="B210" s="103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5" customFormat="1" ht="11.25">
      <c r="A211" s="102"/>
      <c r="B211" s="103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5" customFormat="1" ht="11.25">
      <c r="A212" s="102"/>
      <c r="B212" s="103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5" customFormat="1" ht="11.25">
      <c r="A213" s="102"/>
      <c r="B213" s="103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5" customFormat="1" ht="11.25">
      <c r="A214" s="102"/>
      <c r="B214" s="103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5" customFormat="1" ht="11.25">
      <c r="A215" s="102"/>
      <c r="B215" s="103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5" customFormat="1" ht="11.25">
      <c r="A216" s="102"/>
      <c r="B216" s="10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5" customFormat="1" ht="11.25">
      <c r="A217" s="102"/>
      <c r="B217" s="10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5" customFormat="1" ht="11.25">
      <c r="A218" s="102"/>
      <c r="B218" s="103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5" customFormat="1" ht="11.25">
      <c r="A219" s="102"/>
      <c r="B219" s="103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5" customFormat="1" ht="11.25">
      <c r="A220" s="102"/>
      <c r="B220" s="103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5" customFormat="1" ht="11.25">
      <c r="A221" s="102"/>
      <c r="B221" s="103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5" customFormat="1" ht="11.25">
      <c r="A222" s="102"/>
      <c r="B222" s="103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5" customFormat="1" ht="11.25">
      <c r="A223" s="102"/>
      <c r="B223" s="103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5" customFormat="1" ht="11.25">
      <c r="A224" s="102"/>
      <c r="B224" s="103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5" customFormat="1" ht="11.25">
      <c r="A225" s="102"/>
      <c r="B225" s="103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5" customFormat="1" ht="11.25">
      <c r="A226" s="102"/>
      <c r="B226" s="103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5" customFormat="1" ht="11.25">
      <c r="A227" s="102"/>
      <c r="B227" s="103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5" customFormat="1" ht="11.25">
      <c r="A228" s="102"/>
      <c r="B228" s="103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5" customFormat="1" ht="11.25">
      <c r="A229" s="102"/>
      <c r="B229" s="103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5" customFormat="1" ht="11.25">
      <c r="A230" s="102"/>
      <c r="B230" s="103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5" customFormat="1" ht="11.25">
      <c r="A231" s="102"/>
      <c r="B231" s="103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5" customFormat="1" ht="11.25">
      <c r="A232" s="102"/>
      <c r="B232" s="103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5" customFormat="1" ht="11.25">
      <c r="A233" s="102"/>
      <c r="B233" s="103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5" customFormat="1" ht="11.25">
      <c r="A234" s="102"/>
      <c r="B234" s="103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5" customFormat="1" ht="11.25">
      <c r="A235" s="102"/>
      <c r="B235" s="103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5" customFormat="1" ht="11.25">
      <c r="A236" s="102"/>
      <c r="B236" s="103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5" customFormat="1" ht="11.25">
      <c r="A237" s="102"/>
      <c r="B237" s="103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5" customFormat="1" ht="11.25">
      <c r="A238" s="102"/>
      <c r="B238" s="103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5" customFormat="1" ht="11.25">
      <c r="A239" s="102"/>
      <c r="B239" s="103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5" customFormat="1" ht="11.25">
      <c r="A240" s="102"/>
      <c r="B240" s="103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5" customFormat="1" ht="11.25">
      <c r="A241" s="102"/>
      <c r="B241" s="103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5" customFormat="1" ht="11.25">
      <c r="A242" s="102"/>
      <c r="B242" s="103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5" customFormat="1" ht="11.25">
      <c r="A243" s="102"/>
      <c r="B243" s="103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5" customFormat="1" ht="11.25">
      <c r="A244" s="102"/>
      <c r="B244" s="103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5" customFormat="1" ht="11.25">
      <c r="A245" s="102"/>
      <c r="B245" s="103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5" customFormat="1" ht="11.25">
      <c r="A246" s="102"/>
      <c r="B246" s="103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5" customFormat="1" ht="11.25">
      <c r="A247" s="102"/>
      <c r="B247" s="103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5" customFormat="1" ht="11.25">
      <c r="A248" s="102"/>
      <c r="B248" s="103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5" customFormat="1" ht="11.25">
      <c r="A249" s="102"/>
      <c r="B249" s="103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5" customFormat="1" ht="11.25">
      <c r="A250" s="102"/>
      <c r="B250" s="103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5" customFormat="1" ht="11.25">
      <c r="A251" s="102"/>
      <c r="B251" s="103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5" customFormat="1" ht="11.25">
      <c r="A252" s="102"/>
      <c r="B252" s="103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5" customFormat="1" ht="11.25">
      <c r="A253" s="102"/>
      <c r="B253" s="103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5" customFormat="1" ht="11.25">
      <c r="A254" s="102"/>
      <c r="B254" s="103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5" customFormat="1" ht="11.25">
      <c r="A255" s="102"/>
      <c r="B255" s="103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5" customFormat="1" ht="11.25">
      <c r="A256" s="102"/>
      <c r="B256" s="103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5" customFormat="1" ht="11.25">
      <c r="A257" s="102"/>
      <c r="B257" s="103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5" customFormat="1" ht="11.25">
      <c r="A258" s="102"/>
      <c r="B258" s="103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5" customFormat="1" ht="11.25">
      <c r="A259" s="102"/>
      <c r="B259" s="103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5" customFormat="1" ht="11.25">
      <c r="A260" s="102"/>
      <c r="B260" s="103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5" customFormat="1" ht="11.25">
      <c r="A261" s="102"/>
      <c r="B261" s="103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5" customFormat="1" ht="11.25">
      <c r="A262" s="102"/>
      <c r="B262" s="103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5" customFormat="1" ht="11.25">
      <c r="A263" s="102"/>
      <c r="B263" s="103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5" customFormat="1" ht="11.25">
      <c r="A264" s="102"/>
      <c r="B264" s="103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5" customFormat="1" ht="11.25">
      <c r="A265" s="102"/>
      <c r="B265" s="103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5" customFormat="1" ht="11.25">
      <c r="A266" s="102"/>
      <c r="B266" s="103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5" customFormat="1" ht="11.25">
      <c r="A267" s="102"/>
      <c r="B267" s="103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5" customFormat="1" ht="11.25">
      <c r="A268" s="102"/>
      <c r="B268" s="103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5" customFormat="1" ht="11.25">
      <c r="A269" s="102"/>
      <c r="B269" s="103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5" customFormat="1" ht="11.25">
      <c r="A270" s="102"/>
      <c r="B270" s="103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5" customFormat="1" ht="11.25">
      <c r="A271" s="102"/>
      <c r="B271" s="103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5" customFormat="1" ht="11.25">
      <c r="A272" s="102"/>
      <c r="B272" s="103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5" customFormat="1" ht="11.25">
      <c r="A273" s="102"/>
      <c r="B273" s="103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5" customFormat="1" ht="11.25">
      <c r="A274" s="102"/>
      <c r="B274" s="103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5" customFormat="1" ht="11.25">
      <c r="A275" s="102"/>
      <c r="B275" s="103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5" customFormat="1" ht="11.25">
      <c r="A276" s="102"/>
      <c r="B276" s="103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5" customFormat="1" ht="11.25">
      <c r="A277" s="102"/>
      <c r="B277" s="103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5" customFormat="1" ht="11.25">
      <c r="A278" s="102"/>
      <c r="B278" s="103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5" customFormat="1" ht="11.25">
      <c r="A279" s="102"/>
      <c r="B279" s="103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5" customFormat="1" ht="11.25">
      <c r="A280" s="102"/>
      <c r="B280" s="103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5" customFormat="1" ht="11.25">
      <c r="A281" s="102"/>
      <c r="B281" s="103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5" customFormat="1" ht="11.25">
      <c r="A282" s="102"/>
      <c r="B282" s="103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5" customFormat="1" ht="11.25">
      <c r="A283" s="102"/>
      <c r="B283" s="103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5" customFormat="1" ht="11.25">
      <c r="A284" s="102"/>
      <c r="B284" s="103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5" customFormat="1" ht="11.25">
      <c r="A285" s="102"/>
      <c r="B285" s="103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5" customFormat="1" ht="11.25">
      <c r="A286" s="102"/>
      <c r="B286" s="103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5" customFormat="1" ht="11.25">
      <c r="A287" s="102"/>
      <c r="B287" s="103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5" customFormat="1" ht="11.25">
      <c r="A288" s="102"/>
      <c r="B288" s="103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5" customFormat="1" ht="11.25">
      <c r="A289" s="102"/>
      <c r="B289" s="103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5" customFormat="1" ht="11.25">
      <c r="A290" s="102"/>
      <c r="B290" s="103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5" customFormat="1" ht="11.25">
      <c r="A291" s="102"/>
      <c r="B291" s="103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5" customFormat="1" ht="11.25">
      <c r="A292" s="102"/>
      <c r="B292" s="103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5" customFormat="1" ht="11.25">
      <c r="A293" s="102"/>
      <c r="B293" s="103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5" customFormat="1" ht="11.25">
      <c r="A294" s="102"/>
      <c r="B294" s="103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5" customFormat="1" ht="11.25">
      <c r="A295" s="102"/>
      <c r="B295" s="103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5" customFormat="1" ht="11.25">
      <c r="A296" s="102"/>
      <c r="B296" s="103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5" customFormat="1" ht="11.25">
      <c r="A297" s="102"/>
      <c r="B297" s="103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5" customFormat="1" ht="11.25">
      <c r="A298" s="102"/>
      <c r="B298" s="103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5" customFormat="1" ht="11.25">
      <c r="A299" s="102"/>
      <c r="B299" s="103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5" customFormat="1" ht="11.25">
      <c r="A300" s="102"/>
      <c r="B300" s="103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5" customFormat="1" ht="11.25">
      <c r="A301" s="102"/>
      <c r="B301" s="103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5" customFormat="1" ht="11.25">
      <c r="A302" s="102"/>
      <c r="B302" s="103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5" customFormat="1" ht="11.25">
      <c r="A303" s="102"/>
      <c r="B303" s="103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5" customFormat="1" ht="11.25">
      <c r="A304" s="102"/>
      <c r="B304" s="103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5" customFormat="1" ht="11.25">
      <c r="A305" s="102"/>
      <c r="B305" s="103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5" customFormat="1" ht="11.25">
      <c r="A306" s="102"/>
      <c r="B306" s="103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5" customFormat="1" ht="11.25">
      <c r="A307" s="102"/>
      <c r="B307" s="103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5" customFormat="1" ht="11.25">
      <c r="A308" s="102"/>
      <c r="B308" s="103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5" customFormat="1" ht="11.25">
      <c r="A309" s="102"/>
      <c r="B309" s="103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5" customFormat="1" ht="11.25">
      <c r="A310" s="102"/>
      <c r="B310" s="103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5" customFormat="1" ht="11.25">
      <c r="A311" s="102"/>
      <c r="B311" s="103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5" customFormat="1" ht="11.25">
      <c r="A312" s="102"/>
      <c r="B312" s="103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5" customFormat="1" ht="11.25">
      <c r="A313" s="102"/>
      <c r="B313" s="103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5" customFormat="1" ht="11.25">
      <c r="A314" s="102"/>
      <c r="B314" s="103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5" customFormat="1" ht="11.25">
      <c r="A315" s="102"/>
      <c r="B315" s="103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5" customFormat="1" ht="11.25">
      <c r="A316" s="102"/>
      <c r="B316" s="103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5" customFormat="1" ht="11.25">
      <c r="A317" s="102"/>
      <c r="B317" s="103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5" customFormat="1" ht="11.25">
      <c r="A318" s="102"/>
      <c r="B318" s="103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5" customFormat="1" ht="11.25">
      <c r="A319" s="102"/>
      <c r="B319" s="103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5" customFormat="1" ht="11.25">
      <c r="A320" s="102"/>
      <c r="B320" s="103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5" customFormat="1" ht="11.25">
      <c r="A321" s="102"/>
      <c r="B321" s="103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5" customFormat="1" ht="11.25">
      <c r="A322" s="102"/>
      <c r="B322" s="103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5" customFormat="1" ht="11.25">
      <c r="A323" s="102"/>
      <c r="B323" s="103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5" customFormat="1" ht="11.25">
      <c r="A324" s="102"/>
      <c r="B324" s="103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5" customFormat="1" ht="11.25">
      <c r="A325" s="102"/>
      <c r="B325" s="103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5" customFormat="1" ht="11.25">
      <c r="A326" s="102"/>
      <c r="B326" s="103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5" customFormat="1" ht="11.25">
      <c r="A327" s="102"/>
      <c r="B327" s="103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5" customFormat="1" ht="11.25">
      <c r="A328" s="102"/>
      <c r="B328" s="103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5" customFormat="1" ht="11.25">
      <c r="A329" s="102"/>
      <c r="B329" s="103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5" customFormat="1" ht="11.25">
      <c r="A330" s="102"/>
      <c r="B330" s="103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5" customFormat="1" ht="11.25">
      <c r="A331" s="102"/>
      <c r="B331" s="103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5" customFormat="1" ht="11.25">
      <c r="A332" s="102"/>
      <c r="B332" s="103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5" customFormat="1" ht="11.25">
      <c r="A333" s="102"/>
      <c r="B333" s="103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5" customFormat="1" ht="11.25">
      <c r="A334" s="102"/>
      <c r="B334" s="103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5" customFormat="1" ht="11.25">
      <c r="A335" s="102"/>
      <c r="B335" s="103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5" customFormat="1" ht="11.25">
      <c r="A336" s="102"/>
      <c r="B336" s="103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5" customFormat="1" ht="11.25">
      <c r="A337" s="102"/>
      <c r="B337" s="103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5" customFormat="1" ht="11.25">
      <c r="A338" s="102"/>
      <c r="B338" s="103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5" customFormat="1" ht="11.25">
      <c r="A339" s="102"/>
      <c r="B339" s="103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5" customFormat="1" ht="11.25">
      <c r="A340" s="102"/>
      <c r="B340" s="103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5" customFormat="1" ht="11.25">
      <c r="A341" s="102"/>
      <c r="B341" s="103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5" customFormat="1" ht="11.25">
      <c r="A342" s="102"/>
      <c r="B342" s="103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5" customFormat="1" ht="11.25">
      <c r="A343" s="102"/>
      <c r="B343" s="103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5" customFormat="1" ht="11.25">
      <c r="A344" s="102"/>
      <c r="B344" s="103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5" customFormat="1" ht="11.25">
      <c r="A345" s="102"/>
      <c r="B345" s="103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5" customFormat="1" ht="11.25">
      <c r="A346" s="102"/>
      <c r="B346" s="103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5" customFormat="1" ht="11.25">
      <c r="A347" s="102"/>
      <c r="B347" s="103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5" customFormat="1" ht="11.25">
      <c r="A348" s="102"/>
      <c r="B348" s="103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5" customFormat="1" ht="11.25">
      <c r="A349" s="102"/>
      <c r="B349" s="103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5" customFormat="1" ht="11.25">
      <c r="A350" s="102"/>
      <c r="B350" s="103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5" customFormat="1" ht="11.25">
      <c r="A351" s="102"/>
      <c r="B351" s="103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5" customFormat="1" ht="11.25">
      <c r="A352" s="102"/>
      <c r="B352" s="103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5" customFormat="1" ht="11.25">
      <c r="A353" s="102"/>
      <c r="B353" s="103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5" customFormat="1" ht="11.25">
      <c r="A354" s="102"/>
      <c r="B354" s="103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5" customFormat="1" ht="11.25">
      <c r="A355" s="102"/>
      <c r="B355" s="103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5" customFormat="1" ht="11.25">
      <c r="A356" s="102"/>
      <c r="B356" s="103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5" customFormat="1" ht="11.25">
      <c r="A357" s="102"/>
      <c r="B357" s="103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5" customFormat="1" ht="11.25">
      <c r="A358" s="102"/>
      <c r="B358" s="103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5" customFormat="1" ht="11.25">
      <c r="A359" s="102"/>
      <c r="B359" s="103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5" customFormat="1" ht="11.25">
      <c r="A360" s="102"/>
      <c r="B360" s="103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5" customFormat="1" ht="11.25">
      <c r="A361" s="102"/>
      <c r="B361" s="103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5" customFormat="1" ht="11.25">
      <c r="A362" s="102"/>
      <c r="B362" s="103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5" customFormat="1" ht="11.25">
      <c r="A363" s="102"/>
      <c r="B363" s="103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5" customFormat="1" ht="11.25">
      <c r="A364" s="102"/>
      <c r="B364" s="103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5" customFormat="1" ht="11.25">
      <c r="A365" s="102"/>
      <c r="B365" s="103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5" customFormat="1" ht="11.25">
      <c r="A366" s="102"/>
      <c r="B366" s="103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5" customFormat="1" ht="11.25">
      <c r="A367" s="102"/>
      <c r="B367" s="103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5" customFormat="1" ht="11.25">
      <c r="A368" s="102"/>
      <c r="B368" s="103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5" customFormat="1" ht="11.25">
      <c r="A369" s="102"/>
      <c r="B369" s="103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5" customFormat="1" ht="11.25">
      <c r="A370" s="102"/>
      <c r="B370" s="103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5" customFormat="1" ht="11.25">
      <c r="A371" s="102"/>
      <c r="B371" s="103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5" customFormat="1" ht="11.25">
      <c r="A372" s="102"/>
      <c r="B372" s="103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5" customFormat="1" ht="11.25">
      <c r="A373" s="102"/>
      <c r="B373" s="103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5" customFormat="1" ht="11.25">
      <c r="A374" s="102"/>
      <c r="B374" s="103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5" customFormat="1" ht="11.25">
      <c r="A375" s="102"/>
      <c r="B375" s="103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5" customFormat="1" ht="11.25">
      <c r="A376" s="102"/>
      <c r="B376" s="103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5" customFormat="1" ht="11.25">
      <c r="A377" s="102"/>
      <c r="B377" s="103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5" customFormat="1" ht="11.25">
      <c r="A378" s="102"/>
      <c r="B378" s="103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5" customFormat="1" ht="11.25">
      <c r="A379" s="102"/>
      <c r="B379" s="103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5" customFormat="1" ht="11.25">
      <c r="A380" s="102"/>
      <c r="B380" s="103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5" customFormat="1" ht="11.25">
      <c r="A381" s="102"/>
      <c r="B381" s="103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5" customFormat="1" ht="11.25">
      <c r="A382" s="102"/>
      <c r="B382" s="103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5" customFormat="1" ht="11.25">
      <c r="A383" s="102"/>
      <c r="B383" s="103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5" customFormat="1" ht="11.25">
      <c r="A384" s="102"/>
      <c r="B384" s="103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5" customFormat="1" ht="11.25">
      <c r="A385" s="102"/>
      <c r="B385" s="103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5" customFormat="1" ht="11.25">
      <c r="A386" s="102"/>
      <c r="B386" s="103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5" customFormat="1" ht="11.25">
      <c r="A387" s="102"/>
      <c r="B387" s="103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5" customFormat="1" ht="11.25">
      <c r="A388" s="102"/>
      <c r="B388" s="103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5" customFormat="1" ht="11.25">
      <c r="A389" s="102"/>
      <c r="B389" s="103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5" customFormat="1" ht="11.25">
      <c r="A390" s="102"/>
      <c r="B390" s="103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5" customFormat="1" ht="11.25">
      <c r="A391" s="102"/>
      <c r="B391" s="103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5" customFormat="1" ht="11.25">
      <c r="A392" s="102"/>
      <c r="B392" s="103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5" customFormat="1" ht="11.25">
      <c r="A393" s="102"/>
      <c r="B393" s="103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5" customFormat="1" ht="11.25">
      <c r="A394" s="102"/>
      <c r="B394" s="103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5" customFormat="1" ht="11.25">
      <c r="A395" s="102"/>
      <c r="B395" s="103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5" customFormat="1" ht="11.25">
      <c r="A396" s="102"/>
      <c r="B396" s="103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5" customFormat="1" ht="11.25">
      <c r="A397" s="102"/>
      <c r="B397" s="103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5" customFormat="1" ht="11.25">
      <c r="A398" s="102"/>
      <c r="B398" s="103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5" customFormat="1" ht="11.25">
      <c r="A399" s="102"/>
      <c r="B399" s="103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5" customFormat="1" ht="11.25">
      <c r="A400" s="102"/>
      <c r="B400" s="103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5" customFormat="1" ht="11.25">
      <c r="A401" s="102"/>
      <c r="B401" s="103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5" customFormat="1" ht="11.25">
      <c r="A402" s="102"/>
      <c r="B402" s="103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5" customFormat="1" ht="11.25">
      <c r="A403" s="102"/>
      <c r="B403" s="103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5" customFormat="1" ht="11.25">
      <c r="A404" s="102"/>
      <c r="B404" s="103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5" customFormat="1" ht="11.25">
      <c r="A405" s="102"/>
      <c r="B405" s="103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5" customFormat="1" ht="11.25">
      <c r="A406" s="102"/>
      <c r="B406" s="103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5" customFormat="1" ht="11.25">
      <c r="A407" s="102"/>
      <c r="B407" s="103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5" customFormat="1" ht="11.25">
      <c r="A408" s="102"/>
      <c r="B408" s="103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5" customFormat="1" ht="11.25">
      <c r="A409" s="102"/>
      <c r="B409" s="103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5" customFormat="1" ht="11.25">
      <c r="A410" s="102"/>
      <c r="B410" s="103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5" customFormat="1" ht="11.25">
      <c r="A411" s="102"/>
      <c r="B411" s="103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5" customFormat="1" ht="11.25">
      <c r="A412" s="102"/>
      <c r="B412" s="103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5" customFormat="1" ht="11.25">
      <c r="A413" s="102"/>
      <c r="B413" s="103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5" customFormat="1" ht="11.25">
      <c r="A414" s="102"/>
      <c r="B414" s="103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5" customFormat="1" ht="11.25">
      <c r="A415" s="102"/>
      <c r="B415" s="103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5" customFormat="1" ht="11.25">
      <c r="A416" s="102"/>
      <c r="B416" s="103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5" customFormat="1" ht="11.25">
      <c r="A417" s="102"/>
      <c r="B417" s="103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5" customFormat="1" ht="11.25">
      <c r="A418" s="102"/>
      <c r="B418" s="103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5" customFormat="1" ht="11.25">
      <c r="A419" s="102"/>
      <c r="B419" s="103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5" customFormat="1" ht="11.25">
      <c r="A420" s="102"/>
      <c r="B420" s="103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5" customFormat="1" ht="11.25">
      <c r="A421" s="102"/>
      <c r="B421" s="103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5" customFormat="1" ht="11.25">
      <c r="A422" s="102"/>
      <c r="B422" s="103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5" customFormat="1" ht="11.25">
      <c r="A423" s="102"/>
      <c r="B423" s="103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5" customFormat="1" ht="11.25">
      <c r="A424" s="102"/>
      <c r="B424" s="103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5" customFormat="1" ht="11.25">
      <c r="A425" s="102"/>
      <c r="B425" s="103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5" customFormat="1" ht="11.25">
      <c r="A426" s="102"/>
      <c r="B426" s="103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5" customFormat="1" ht="11.25">
      <c r="A427" s="102"/>
      <c r="B427" s="103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5" customFormat="1" ht="11.25">
      <c r="A428" s="102"/>
      <c r="B428" s="103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5" customFormat="1" ht="11.25">
      <c r="A429" s="102"/>
      <c r="B429" s="103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5" customFormat="1" ht="11.25">
      <c r="A430" s="102"/>
      <c r="B430" s="103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5" customFormat="1" ht="11.25">
      <c r="A431" s="102"/>
      <c r="B431" s="103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5" customFormat="1" ht="11.25">
      <c r="A432" s="102"/>
      <c r="B432" s="103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5" customFormat="1" ht="11.25">
      <c r="A433" s="102"/>
      <c r="B433" s="103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5" customFormat="1" ht="11.25">
      <c r="A434" s="102"/>
      <c r="B434" s="103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5" customFormat="1" ht="11.25">
      <c r="A435" s="102"/>
      <c r="B435" s="103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5" customFormat="1" ht="11.25">
      <c r="A436" s="102"/>
      <c r="B436" s="103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5" customFormat="1" ht="11.25">
      <c r="A437" s="102"/>
      <c r="B437" s="103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5" customFormat="1" ht="11.25">
      <c r="A438" s="102"/>
      <c r="B438" s="103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5" customFormat="1" ht="11.25">
      <c r="A439" s="102"/>
      <c r="B439" s="103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5" customFormat="1" ht="11.25">
      <c r="A440" s="102"/>
      <c r="B440" s="103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5" customFormat="1" ht="11.25">
      <c r="A441" s="102"/>
      <c r="B441" s="103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5" customFormat="1" ht="11.25">
      <c r="A442" s="102"/>
      <c r="B442" s="103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5" customFormat="1" ht="11.25">
      <c r="A443" s="102"/>
      <c r="B443" s="103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5" customFormat="1" ht="11.25">
      <c r="A444" s="102"/>
      <c r="B444" s="103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5" customFormat="1" ht="11.25">
      <c r="A445" s="102"/>
      <c r="B445" s="103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5" customFormat="1" ht="11.25">
      <c r="A446" s="102"/>
      <c r="B446" s="103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5" customFormat="1" ht="11.25">
      <c r="A447" s="102"/>
      <c r="B447" s="103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5" customFormat="1" ht="11.25">
      <c r="A448" s="102"/>
      <c r="B448" s="103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5" customFormat="1" ht="11.25">
      <c r="A449" s="102"/>
      <c r="B449" s="103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5" customFormat="1" ht="11.25">
      <c r="A450" s="102"/>
      <c r="B450" s="103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5" customFormat="1" ht="11.25">
      <c r="A451" s="102"/>
      <c r="B451" s="103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5" customFormat="1" ht="11.25">
      <c r="A452" s="102"/>
      <c r="B452" s="103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5" customFormat="1" ht="11.25">
      <c r="A453" s="102"/>
      <c r="B453" s="103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5" customFormat="1" ht="11.25">
      <c r="A454" s="102"/>
      <c r="B454" s="103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5" customFormat="1" ht="11.25">
      <c r="A455" s="102"/>
      <c r="B455" s="103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5" customFormat="1" ht="11.25">
      <c r="A456" s="102"/>
      <c r="B456" s="103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5" customFormat="1" ht="11.25">
      <c r="A457" s="102"/>
      <c r="B457" s="103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5" customFormat="1" ht="11.25">
      <c r="A458" s="102"/>
      <c r="B458" s="103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5" customFormat="1" ht="11.25">
      <c r="A459" s="102"/>
      <c r="B459" s="103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5" customFormat="1" ht="11.25">
      <c r="A460" s="102"/>
      <c r="B460" s="103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5" customFormat="1" ht="11.25">
      <c r="A461" s="102"/>
      <c r="B461" s="103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5" customFormat="1" ht="11.25">
      <c r="A462" s="102"/>
      <c r="B462" s="103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5" customFormat="1" ht="11.25">
      <c r="A463" s="102"/>
      <c r="B463" s="103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5" customFormat="1" ht="11.25">
      <c r="A464" s="102"/>
      <c r="B464" s="103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5" customFormat="1" ht="11.25">
      <c r="A465" s="102"/>
      <c r="B465" s="103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5" customFormat="1" ht="11.25">
      <c r="A466" s="102"/>
      <c r="B466" s="103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5" customFormat="1" ht="11.25">
      <c r="A467" s="102"/>
      <c r="B467" s="103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5" customFormat="1" ht="11.25">
      <c r="A468" s="102"/>
      <c r="B468" s="103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5" customFormat="1" ht="11.25">
      <c r="A469" s="102"/>
      <c r="B469" s="103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5" customFormat="1" ht="11.25">
      <c r="A470" s="102"/>
      <c r="B470" s="103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5" customFormat="1" ht="11.25">
      <c r="A471" s="102"/>
      <c r="B471" s="103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5" customFormat="1" ht="11.25">
      <c r="A472" s="102"/>
      <c r="B472" s="103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5" customFormat="1" ht="11.25">
      <c r="A473" s="102"/>
      <c r="B473" s="103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5" customFormat="1" ht="11.25">
      <c r="A474" s="102"/>
      <c r="B474" s="103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5" customFormat="1" ht="11.25">
      <c r="A475" s="102"/>
      <c r="B475" s="103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5" customFormat="1" ht="11.25">
      <c r="A476" s="102"/>
      <c r="B476" s="103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5" customFormat="1" ht="11.25">
      <c r="A477" s="102"/>
      <c r="B477" s="103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5" customFormat="1" ht="11.25">
      <c r="A478" s="102"/>
      <c r="B478" s="103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5" customFormat="1" ht="11.25">
      <c r="A479" s="102"/>
      <c r="B479" s="103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5" customFormat="1" ht="11.25">
      <c r="A480" s="102"/>
      <c r="B480" s="103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5" customFormat="1" ht="11.25">
      <c r="A481" s="102"/>
      <c r="B481" s="103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5" customFormat="1" ht="11.25">
      <c r="A482" s="102"/>
      <c r="B482" s="103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5" customFormat="1" ht="11.25">
      <c r="A483" s="102"/>
      <c r="B483" s="103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5" customFormat="1" ht="11.25">
      <c r="A484" s="102"/>
      <c r="B484" s="103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5" customFormat="1" ht="11.25">
      <c r="A485" s="102"/>
      <c r="B485" s="103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5" customFormat="1" ht="11.25">
      <c r="A486" s="102"/>
      <c r="B486" s="103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5" customFormat="1" ht="11.25">
      <c r="A487" s="102"/>
      <c r="B487" s="103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5" customFormat="1" ht="11.25">
      <c r="A488" s="102"/>
      <c r="B488" s="103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5" customFormat="1" ht="11.25">
      <c r="A489" s="102"/>
      <c r="B489" s="103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5" customFormat="1" ht="11.25">
      <c r="A490" s="102"/>
      <c r="B490" s="103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5" customFormat="1" ht="11.25">
      <c r="A491" s="102"/>
      <c r="B491" s="103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5" customFormat="1" ht="11.25">
      <c r="A492" s="102"/>
      <c r="B492" s="103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5" customFormat="1" ht="11.25">
      <c r="A493" s="102"/>
      <c r="B493" s="103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5" customFormat="1" ht="11.25">
      <c r="A494" s="102"/>
      <c r="B494" s="103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5" customFormat="1" ht="11.25">
      <c r="A495" s="102"/>
      <c r="B495" s="103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5" customFormat="1" ht="11.25">
      <c r="A496" s="102"/>
      <c r="B496" s="103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5" customFormat="1" ht="11.25">
      <c r="A497" s="102"/>
      <c r="B497" s="103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5" customFormat="1" ht="11.25">
      <c r="A498" s="102"/>
      <c r="B498" s="103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5" customFormat="1" ht="11.25">
      <c r="A499" s="102"/>
      <c r="B499" s="103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5" customFormat="1" ht="11.25">
      <c r="A500" s="102"/>
      <c r="B500" s="103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5" customFormat="1" ht="11.25">
      <c r="A501" s="102"/>
      <c r="B501" s="103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5" customFormat="1" ht="11.25">
      <c r="A502" s="102"/>
      <c r="B502" s="103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5" customFormat="1" ht="11.25">
      <c r="A503" s="102"/>
      <c r="B503" s="103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5" customFormat="1" ht="11.25">
      <c r="A504" s="102"/>
      <c r="B504" s="103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5" customFormat="1" ht="11.25">
      <c r="A505" s="102"/>
      <c r="B505" s="103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5" customFormat="1" ht="11.25">
      <c r="A506" s="102"/>
      <c r="B506" s="103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5" customFormat="1" ht="11.25">
      <c r="A507" s="102"/>
      <c r="B507" s="103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5" customFormat="1" ht="11.25">
      <c r="A508" s="102"/>
      <c r="B508" s="103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5" customFormat="1" ht="11.25">
      <c r="A509" s="102"/>
      <c r="B509" s="103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5" customFormat="1" ht="11.25">
      <c r="A510" s="102"/>
      <c r="B510" s="103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5" customFormat="1" ht="11.25">
      <c r="A511" s="102"/>
      <c r="B511" s="103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5" customFormat="1" ht="11.25">
      <c r="A512" s="102"/>
      <c r="B512" s="103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5" customFormat="1" ht="11.25">
      <c r="A513" s="102"/>
      <c r="B513" s="103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5" customFormat="1" ht="11.25">
      <c r="A514" s="102"/>
      <c r="B514" s="103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5" customFormat="1" ht="11.25">
      <c r="A515" s="102"/>
      <c r="B515" s="103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5" customFormat="1" ht="11.25">
      <c r="A516" s="102"/>
      <c r="B516" s="103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5" customFormat="1" ht="11.25">
      <c r="A517" s="102"/>
      <c r="B517" s="103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5" customFormat="1" ht="11.25">
      <c r="A518" s="102"/>
      <c r="B518" s="103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5" customFormat="1" ht="11.25">
      <c r="A519" s="102"/>
      <c r="B519" s="103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5" customFormat="1" ht="11.25">
      <c r="A520" s="102"/>
      <c r="B520" s="103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5" customFormat="1" ht="11.25">
      <c r="A521" s="102"/>
      <c r="B521" s="103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5" customFormat="1" ht="11.25">
      <c r="A522" s="102"/>
      <c r="B522" s="103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5" customFormat="1" ht="11.25">
      <c r="A523" s="102"/>
      <c r="B523" s="103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5" customFormat="1" ht="11.25">
      <c r="A524" s="102"/>
      <c r="B524" s="103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5" customFormat="1" ht="11.25">
      <c r="A525" s="102"/>
      <c r="B525" s="103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5" customFormat="1" ht="11.25">
      <c r="A526" s="102"/>
      <c r="B526" s="103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5" customFormat="1" ht="11.25">
      <c r="A527" s="102"/>
      <c r="B527" s="103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5" customFormat="1" ht="11.25">
      <c r="A528" s="102"/>
      <c r="B528" s="103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5" customFormat="1" ht="11.25">
      <c r="A529" s="102"/>
      <c r="B529" s="103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5" customFormat="1" ht="11.25">
      <c r="A530" s="102"/>
      <c r="B530" s="103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5" customFormat="1" ht="11.25">
      <c r="A531" s="102"/>
      <c r="B531" s="103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5" customFormat="1" ht="11.25">
      <c r="A532" s="102"/>
      <c r="B532" s="103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5" customFormat="1" ht="11.25">
      <c r="A533" s="102"/>
      <c r="B533" s="103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5" customFormat="1" ht="11.25">
      <c r="A534" s="102"/>
      <c r="B534" s="103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5" customFormat="1" ht="11.25">
      <c r="A535" s="102"/>
      <c r="B535" s="103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5" customFormat="1" ht="11.25">
      <c r="A536" s="102"/>
      <c r="B536" s="103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5" customFormat="1" ht="11.25">
      <c r="A537" s="102"/>
      <c r="B537" s="103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5" customFormat="1" ht="11.25">
      <c r="A538" s="102"/>
      <c r="B538" s="103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5" customFormat="1" ht="11.25">
      <c r="A539" s="102"/>
      <c r="B539" s="103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5" customFormat="1" ht="11.25">
      <c r="A540" s="102"/>
      <c r="B540" s="103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5" customFormat="1" ht="11.25">
      <c r="A541" s="102"/>
      <c r="B541" s="103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5" customFormat="1" ht="11.25">
      <c r="A542" s="102"/>
      <c r="B542" s="103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5" customFormat="1" ht="11.25">
      <c r="A543" s="102"/>
      <c r="B543" s="103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5" customFormat="1" ht="11.25">
      <c r="A544" s="102"/>
      <c r="B544" s="103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5" customFormat="1" ht="11.25">
      <c r="A545" s="102"/>
      <c r="B545" s="103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5" customFormat="1" ht="11.25">
      <c r="A546" s="102"/>
      <c r="B546" s="103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5" customFormat="1" ht="11.25">
      <c r="A547" s="102"/>
      <c r="B547" s="103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5" customFormat="1" ht="11.25">
      <c r="A548" s="102"/>
      <c r="B548" s="103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5" customFormat="1" ht="11.25">
      <c r="A549" s="102"/>
      <c r="B549" s="103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5" customFormat="1" ht="11.25">
      <c r="A550" s="102"/>
      <c r="B550" s="103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5" customFormat="1" ht="11.25">
      <c r="A551" s="102"/>
      <c r="B551" s="103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5" customFormat="1" ht="11.25">
      <c r="A552" s="102"/>
      <c r="B552" s="103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5" customFormat="1" ht="11.25">
      <c r="A553" s="102"/>
      <c r="B553" s="103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5" customFormat="1" ht="11.25">
      <c r="A554" s="102"/>
      <c r="B554" s="103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5" customFormat="1" ht="11.25">
      <c r="A555" s="102"/>
      <c r="B555" s="103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5" customFormat="1" ht="11.25">
      <c r="A556" s="102"/>
      <c r="B556" s="103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5" customFormat="1" ht="11.25">
      <c r="A557" s="102"/>
      <c r="B557" s="103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5" customFormat="1" ht="11.25">
      <c r="A558" s="102"/>
      <c r="B558" s="103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5" customFormat="1" ht="11.25">
      <c r="A559" s="102"/>
      <c r="B559" s="103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5" customFormat="1" ht="11.25">
      <c r="A560" s="102"/>
      <c r="B560" s="103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5" customFormat="1" ht="11.25">
      <c r="A561" s="102"/>
      <c r="B561" s="103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5" customFormat="1" ht="11.25">
      <c r="A562" s="102"/>
      <c r="B562" s="103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5" customFormat="1" ht="11.25">
      <c r="A563" s="102"/>
      <c r="B563" s="103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5" customFormat="1" ht="11.25">
      <c r="A564" s="102"/>
      <c r="B564" s="103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5" customFormat="1" ht="11.25">
      <c r="A565" s="102"/>
      <c r="B565" s="103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5" customFormat="1" ht="11.25">
      <c r="A566" s="102"/>
      <c r="B566" s="103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5" customFormat="1" ht="11.25">
      <c r="A567" s="102"/>
      <c r="B567" s="103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5" customFormat="1" ht="11.25">
      <c r="A568" s="102"/>
      <c r="B568" s="103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5" customFormat="1" ht="11.25">
      <c r="A569" s="102"/>
      <c r="B569" s="103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5" customFormat="1" ht="11.25">
      <c r="A570" s="102"/>
      <c r="B570" s="103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5" customFormat="1" ht="11.25">
      <c r="A571" s="102"/>
      <c r="B571" s="103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5" customFormat="1" ht="11.25">
      <c r="A572" s="102"/>
      <c r="B572" s="103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5" customFormat="1" ht="11.25">
      <c r="A573" s="102"/>
      <c r="B573" s="103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5" customFormat="1" ht="11.25">
      <c r="A574" s="102"/>
      <c r="B574" s="103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5" customFormat="1" ht="11.25">
      <c r="A575" s="102"/>
      <c r="B575" s="103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5" customFormat="1" ht="11.25">
      <c r="A576" s="102"/>
      <c r="B576" s="103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5" customFormat="1" ht="11.25">
      <c r="A577" s="102"/>
      <c r="B577" s="103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5" customFormat="1" ht="11.25">
      <c r="A578" s="102"/>
      <c r="B578" s="103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5" customFormat="1" ht="11.25">
      <c r="A579" s="102"/>
      <c r="B579" s="103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5" customFormat="1" ht="11.25">
      <c r="A580" s="102"/>
      <c r="B580" s="103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5" customFormat="1" ht="11.25">
      <c r="A581" s="102"/>
      <c r="B581" s="103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5" customFormat="1" ht="11.25">
      <c r="A582" s="102"/>
      <c r="B582" s="103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5" customFormat="1" ht="11.25">
      <c r="A583" s="102"/>
      <c r="B583" s="103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5" customFormat="1" ht="11.25">
      <c r="A584" s="102"/>
      <c r="B584" s="103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5" customFormat="1" ht="11.25">
      <c r="A585" s="102"/>
      <c r="B585" s="103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5" customFormat="1" ht="11.25">
      <c r="A586" s="102"/>
      <c r="B586" s="103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5" customFormat="1" ht="11.25">
      <c r="A587" s="102"/>
      <c r="B587" s="103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5" customFormat="1" ht="11.25">
      <c r="A588" s="102"/>
      <c r="B588" s="103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5" customFormat="1" ht="11.25">
      <c r="A589" s="102"/>
      <c r="B589" s="103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5" customFormat="1" ht="11.25">
      <c r="A590" s="102"/>
      <c r="B590" s="103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5" customFormat="1" ht="11.25">
      <c r="A591" s="102"/>
      <c r="B591" s="103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5" customFormat="1" ht="11.25">
      <c r="A592" s="102"/>
      <c r="B592" s="103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5" customFormat="1" ht="11.25">
      <c r="A593" s="102"/>
      <c r="B593" s="103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5" customFormat="1" ht="11.25">
      <c r="A594" s="102"/>
      <c r="B594" s="103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5" customFormat="1" ht="11.25">
      <c r="A595" s="102"/>
      <c r="B595" s="103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5" customFormat="1" ht="11.25">
      <c r="A596" s="102"/>
      <c r="B596" s="103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5" customFormat="1" ht="11.25">
      <c r="A597" s="102"/>
      <c r="B597" s="103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5" customFormat="1" ht="11.25">
      <c r="A598" s="102"/>
      <c r="B598" s="103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5" customFormat="1" ht="11.25">
      <c r="A599" s="102"/>
      <c r="B599" s="103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5" customFormat="1" ht="11.25">
      <c r="A600" s="102"/>
      <c r="B600" s="103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5" customFormat="1" ht="11.25">
      <c r="A601" s="102"/>
      <c r="B601" s="103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5" customFormat="1" ht="11.25">
      <c r="A602" s="102"/>
      <c r="B602" s="103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5" customFormat="1" ht="11.25">
      <c r="A603" s="102"/>
      <c r="B603" s="103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5" customFormat="1" ht="11.25">
      <c r="A604" s="102"/>
      <c r="B604" s="103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5" customFormat="1" ht="11.25">
      <c r="A605" s="102"/>
      <c r="B605" s="103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5" customFormat="1" ht="11.25">
      <c r="A606" s="102"/>
      <c r="B606" s="103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5" customFormat="1" ht="11.25">
      <c r="A607" s="102"/>
      <c r="B607" s="103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5" customFormat="1" ht="11.25">
      <c r="A608" s="102"/>
      <c r="B608" s="103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5" customFormat="1" ht="11.25">
      <c r="A609" s="102"/>
      <c r="B609" s="103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5" customFormat="1" ht="11.25">
      <c r="A610" s="102"/>
      <c r="B610" s="103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5" customFormat="1" ht="11.25">
      <c r="A611" s="102"/>
      <c r="B611" s="103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5" customFormat="1" ht="11.25">
      <c r="A612" s="102"/>
      <c r="B612" s="103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5" customFormat="1" ht="11.25">
      <c r="A613" s="102"/>
      <c r="B613" s="103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5" customFormat="1" ht="11.25">
      <c r="A614" s="102"/>
      <c r="B614" s="103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5" customFormat="1" ht="11.25">
      <c r="A615" s="102"/>
      <c r="B615" s="103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5" customFormat="1" ht="11.25">
      <c r="A616" s="102"/>
      <c r="B616" s="103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5" customFormat="1" ht="11.25">
      <c r="A617" s="102"/>
      <c r="B617" s="103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5" customFormat="1" ht="11.25">
      <c r="A618" s="102"/>
      <c r="B618" s="103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5" customFormat="1" ht="11.25">
      <c r="A619" s="102"/>
      <c r="B619" s="103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5" customFormat="1" ht="11.25">
      <c r="A620" s="102"/>
      <c r="B620" s="103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5" customFormat="1" ht="11.25">
      <c r="A621" s="102"/>
      <c r="B621" s="103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5" customFormat="1" ht="11.25">
      <c r="A622" s="102"/>
      <c r="B622" s="103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5" customFormat="1" ht="11.25">
      <c r="A623" s="102"/>
      <c r="B623" s="103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5" customFormat="1" ht="11.25">
      <c r="A624" s="102"/>
      <c r="B624" s="103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5" customFormat="1" ht="11.25">
      <c r="A625" s="102"/>
      <c r="B625" s="103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5" customFormat="1" ht="11.25">
      <c r="A626" s="102"/>
      <c r="B626" s="103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5" customFormat="1" ht="11.25">
      <c r="A627" s="102"/>
      <c r="B627" s="103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5" customFormat="1" ht="11.25">
      <c r="A628" s="102"/>
      <c r="B628" s="103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5" customFormat="1" ht="11.25">
      <c r="A629" s="102"/>
      <c r="B629" s="103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5" customFormat="1" ht="11.25">
      <c r="A630" s="102"/>
      <c r="B630" s="103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5" customFormat="1" ht="11.25">
      <c r="A631" s="102"/>
      <c r="B631" s="103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5" customFormat="1" ht="11.25">
      <c r="A632" s="102"/>
      <c r="B632" s="103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5" customFormat="1" ht="11.25">
      <c r="A633" s="102"/>
      <c r="B633" s="103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5" customFormat="1" ht="11.25">
      <c r="A634" s="102"/>
      <c r="B634" s="103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5" customFormat="1" ht="11.25">
      <c r="A635" s="102"/>
      <c r="B635" s="103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5" customFormat="1" ht="11.25">
      <c r="A636" s="102"/>
      <c r="B636" s="103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5" customFormat="1" ht="11.25">
      <c r="A637" s="102"/>
      <c r="B637" s="103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5" customFormat="1" ht="11.25">
      <c r="A638" s="102"/>
      <c r="B638" s="103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5" customFormat="1" ht="11.25">
      <c r="A639" s="102"/>
      <c r="B639" s="103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5" customFormat="1" ht="11.25">
      <c r="A640" s="102"/>
      <c r="B640" s="103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5" customFormat="1" ht="11.25">
      <c r="A641" s="102"/>
      <c r="B641" s="103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5" customFormat="1" ht="11.25">
      <c r="A642" s="102"/>
      <c r="B642" s="103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5" customFormat="1" ht="11.25">
      <c r="A643" s="102"/>
      <c r="B643" s="103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5" customFormat="1" ht="11.25">
      <c r="A644" s="102"/>
      <c r="B644" s="103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5" customFormat="1" ht="11.25">
      <c r="A645" s="102"/>
      <c r="B645" s="103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5" customFormat="1" ht="11.25">
      <c r="A646" s="102"/>
      <c r="B646" s="103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5" customFormat="1" ht="11.25">
      <c r="A647" s="102"/>
      <c r="B647" s="103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5" customFormat="1" ht="11.25">
      <c r="A648" s="102"/>
      <c r="B648" s="103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5" customFormat="1" ht="11.25">
      <c r="A649" s="102"/>
      <c r="B649" s="103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5" customFormat="1" ht="11.25">
      <c r="A650" s="102"/>
      <c r="B650" s="103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5" customFormat="1" ht="11.25">
      <c r="A651" s="102"/>
      <c r="B651" s="103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5" customFormat="1" ht="11.25">
      <c r="A652" s="102"/>
      <c r="B652" s="103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5" customFormat="1" ht="11.25">
      <c r="A653" s="102"/>
      <c r="B653" s="103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5" customFormat="1" ht="11.25">
      <c r="A654" s="102"/>
      <c r="B654" s="103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5" customFormat="1" ht="11.25">
      <c r="A655" s="102"/>
      <c r="B655" s="103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5" customFormat="1" ht="11.25">
      <c r="A656" s="102"/>
      <c r="B656" s="103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5" customFormat="1" ht="11.25">
      <c r="A657" s="102"/>
      <c r="B657" s="103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5" customFormat="1" ht="11.25">
      <c r="A658" s="102"/>
      <c r="B658" s="103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5" customFormat="1" ht="11.25">
      <c r="A659" s="102"/>
      <c r="B659" s="103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5" customFormat="1" ht="11.25">
      <c r="A660" s="102"/>
      <c r="B660" s="103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5" customFormat="1" ht="11.25">
      <c r="A661" s="102"/>
      <c r="B661" s="103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5" customFormat="1" ht="11.25">
      <c r="A662" s="102"/>
      <c r="B662" s="103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5" customFormat="1" ht="11.25">
      <c r="A663" s="102"/>
      <c r="B663" s="103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5" customFormat="1" ht="11.25">
      <c r="A664" s="102"/>
      <c r="B664" s="103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5" customFormat="1" ht="11.25">
      <c r="A665" s="102"/>
      <c r="B665" s="103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5" customFormat="1" ht="11.25">
      <c r="A666" s="102"/>
      <c r="B666" s="103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5" customFormat="1" ht="11.25">
      <c r="A667" s="102"/>
      <c r="B667" s="103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5" customFormat="1" ht="11.25">
      <c r="A668" s="102"/>
      <c r="B668" s="103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5" customFormat="1" ht="11.25">
      <c r="A669" s="102"/>
      <c r="B669" s="103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5" customFormat="1" ht="11.25">
      <c r="A670" s="102"/>
      <c r="B670" s="103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5" customFormat="1" ht="11.25">
      <c r="A671" s="102"/>
      <c r="B671" s="103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5" customFormat="1" ht="11.25">
      <c r="A672" s="102"/>
      <c r="B672" s="103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5" customFormat="1" ht="11.25">
      <c r="A673" s="102"/>
      <c r="B673" s="103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5" customFormat="1" ht="11.25">
      <c r="A674" s="102"/>
      <c r="B674" s="103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5" customFormat="1" ht="11.25">
      <c r="A675" s="102"/>
      <c r="B675" s="103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5" customFormat="1" ht="11.25">
      <c r="A676" s="102"/>
      <c r="B676" s="103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5" customFormat="1" ht="11.25">
      <c r="A677" s="102"/>
      <c r="B677" s="103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5" customFormat="1" ht="11.25">
      <c r="A678" s="102"/>
      <c r="B678" s="103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5" customFormat="1" ht="11.25">
      <c r="A679" s="102"/>
      <c r="B679" s="103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5" customFormat="1" ht="11.25">
      <c r="A680" s="102"/>
      <c r="B680" s="103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5" customFormat="1" ht="11.25">
      <c r="A681" s="102"/>
      <c r="B681" s="103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5" customFormat="1" ht="11.25">
      <c r="A682" s="102"/>
      <c r="B682" s="103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5" customFormat="1" ht="11.25">
      <c r="A683" s="102"/>
      <c r="B683" s="103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5" customFormat="1" ht="11.25">
      <c r="A684" s="102"/>
      <c r="B684" s="103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5" customFormat="1" ht="11.25">
      <c r="A685" s="102"/>
      <c r="B685" s="103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5" customFormat="1" ht="11.25">
      <c r="A686" s="102"/>
      <c r="B686" s="103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5" customFormat="1" ht="11.25">
      <c r="A687" s="102"/>
      <c r="B687" s="103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5" customFormat="1" ht="11.25">
      <c r="A688" s="102"/>
      <c r="B688" s="103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5" customFormat="1" ht="11.25">
      <c r="A689" s="102"/>
      <c r="B689" s="103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5" customFormat="1" ht="11.25">
      <c r="A690" s="102"/>
      <c r="B690" s="103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5" customFormat="1" ht="11.25">
      <c r="A691" s="102"/>
      <c r="B691" s="103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5" customFormat="1" ht="11.25">
      <c r="A692" s="102"/>
      <c r="B692" s="103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5" customFormat="1" ht="11.25">
      <c r="A693" s="102"/>
      <c r="B693" s="103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5" customFormat="1" ht="11.25">
      <c r="A694" s="102"/>
      <c r="B694" s="103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5" customFormat="1" ht="11.25">
      <c r="A695" s="102"/>
      <c r="B695" s="103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5" customFormat="1" ht="11.25">
      <c r="A696" s="102"/>
      <c r="B696" s="103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5" customFormat="1" ht="11.25">
      <c r="A697" s="102"/>
      <c r="B697" s="103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5" customFormat="1" ht="11.25">
      <c r="A698" s="102"/>
      <c r="B698" s="103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5" customFormat="1" ht="11.25">
      <c r="A699" s="102"/>
      <c r="B699" s="103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5" customFormat="1" ht="11.25">
      <c r="A700" s="102"/>
      <c r="B700" s="103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5" customFormat="1" ht="11.25">
      <c r="A701" s="102"/>
      <c r="B701" s="103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5" customFormat="1" ht="11.25">
      <c r="A702" s="102"/>
      <c r="B702" s="103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5" customFormat="1" ht="11.25">
      <c r="A703" s="102"/>
      <c r="B703" s="103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5" customFormat="1" ht="11.25">
      <c r="A704" s="102"/>
      <c r="B704" s="103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5" customFormat="1" ht="11.25">
      <c r="A705" s="102"/>
      <c r="B705" s="103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5" customFormat="1" ht="11.25">
      <c r="A706" s="102"/>
      <c r="B706" s="103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5" customFormat="1" ht="11.25">
      <c r="A707" s="102"/>
      <c r="B707" s="103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5" customFormat="1" ht="11.25">
      <c r="A708" s="102"/>
      <c r="B708" s="103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5" customFormat="1" ht="11.25">
      <c r="A709" s="102"/>
      <c r="B709" s="103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5" customFormat="1" ht="11.25">
      <c r="A710" s="102"/>
      <c r="B710" s="103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5" customFormat="1" ht="11.25">
      <c r="A711" s="102"/>
      <c r="B711" s="103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5" customFormat="1" ht="11.25">
      <c r="A712" s="102"/>
      <c r="B712" s="103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5" customFormat="1" ht="11.25">
      <c r="A713" s="102"/>
      <c r="B713" s="103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5" customFormat="1" ht="11.25">
      <c r="A714" s="102"/>
      <c r="B714" s="103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5" customFormat="1" ht="11.25">
      <c r="A715" s="102"/>
      <c r="B715" s="103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5" customFormat="1" ht="11.25">
      <c r="A716" s="102"/>
      <c r="B716" s="103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5" customFormat="1" ht="11.25">
      <c r="A717" s="102"/>
      <c r="B717" s="103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5" customFormat="1" ht="11.25">
      <c r="A718" s="102"/>
      <c r="B718" s="103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5" customFormat="1" ht="11.25">
      <c r="A719" s="102"/>
      <c r="B719" s="103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5" customFormat="1" ht="11.25">
      <c r="A720" s="102"/>
      <c r="B720" s="103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5" customFormat="1" ht="11.25">
      <c r="A721" s="102"/>
      <c r="B721" s="103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5" customFormat="1" ht="11.25">
      <c r="A722" s="102"/>
      <c r="B722" s="103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5" customFormat="1" ht="11.25">
      <c r="A723" s="102"/>
      <c r="B723" s="103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5" customFormat="1" ht="11.25">
      <c r="A724" s="102"/>
      <c r="B724" s="103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5" customFormat="1" ht="11.25">
      <c r="A725" s="102"/>
      <c r="B725" s="103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5" customFormat="1" ht="11.25">
      <c r="A726" s="102"/>
      <c r="B726" s="103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5" customFormat="1" ht="11.25">
      <c r="A727" s="102"/>
      <c r="B727" s="103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5" customFormat="1" ht="11.25">
      <c r="A728" s="102"/>
      <c r="B728" s="103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5" customFormat="1" ht="11.25">
      <c r="A729" s="102"/>
      <c r="B729" s="103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5" customFormat="1" ht="11.25">
      <c r="A730" s="102"/>
      <c r="B730" s="103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5" customFormat="1" ht="11.25">
      <c r="A731" s="102"/>
      <c r="B731" s="103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5" customFormat="1" ht="11.25">
      <c r="A732" s="102"/>
      <c r="B732" s="103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5" customFormat="1" ht="11.25">
      <c r="A733" s="102"/>
      <c r="B733" s="103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5" customFormat="1" ht="11.25">
      <c r="A734" s="102"/>
      <c r="B734" s="103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5" customFormat="1" ht="11.25">
      <c r="A735" s="102"/>
      <c r="B735" s="103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5" customFormat="1" ht="11.25">
      <c r="A736" s="102"/>
      <c r="B736" s="103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5" customFormat="1" ht="11.25">
      <c r="A737" s="102"/>
      <c r="B737" s="103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5" customFormat="1" ht="11.25">
      <c r="A738" s="102"/>
      <c r="B738" s="103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5" customFormat="1" ht="11.25">
      <c r="A739" s="102"/>
      <c r="B739" s="103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5" customFormat="1" ht="11.25">
      <c r="A740" s="102"/>
      <c r="B740" s="103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5" customFormat="1" ht="11.25">
      <c r="A741" s="102"/>
      <c r="B741" s="103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5" customFormat="1" ht="11.25">
      <c r="A742" s="102"/>
      <c r="B742" s="103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5" customFormat="1" ht="11.25">
      <c r="A743" s="102"/>
      <c r="B743" s="103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5" customFormat="1" ht="11.25">
      <c r="A744" s="102"/>
      <c r="B744" s="103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5" customFormat="1" ht="11.25">
      <c r="A745" s="102"/>
      <c r="B745" s="103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5" customFormat="1" ht="11.25">
      <c r="A746" s="102"/>
      <c r="B746" s="103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5" customFormat="1" ht="11.25">
      <c r="A747" s="102"/>
      <c r="B747" s="103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5" customFormat="1" ht="11.25">
      <c r="A748" s="102"/>
      <c r="B748" s="103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5" customFormat="1" ht="11.25">
      <c r="A749" s="102"/>
      <c r="B749" s="103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5" customFormat="1" ht="11.25">
      <c r="A750" s="102"/>
      <c r="B750" s="103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5" customFormat="1" ht="11.25">
      <c r="A751" s="102"/>
      <c r="B751" s="103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5" customFormat="1" ht="11.25">
      <c r="A752" s="102"/>
      <c r="B752" s="103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5" customFormat="1" ht="11.25">
      <c r="A753" s="102"/>
      <c r="B753" s="103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5" customFormat="1" ht="11.25">
      <c r="A754" s="102"/>
      <c r="B754" s="103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5" customFormat="1" ht="11.25">
      <c r="A755" s="102"/>
      <c r="B755" s="103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5" customFormat="1" ht="11.25">
      <c r="A756" s="102"/>
      <c r="B756" s="103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5" customFormat="1" ht="11.25">
      <c r="A757" s="102"/>
      <c r="B757" s="103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5" customFormat="1" ht="11.25">
      <c r="A758" s="102"/>
      <c r="B758" s="103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5" customFormat="1" ht="11.25">
      <c r="A759" s="102"/>
      <c r="B759" s="103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5" customFormat="1" ht="11.25">
      <c r="A760" s="102"/>
      <c r="B760" s="103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5" customFormat="1" ht="11.25">
      <c r="A761" s="102"/>
      <c r="B761" s="103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5" customFormat="1" ht="11.25">
      <c r="A762" s="102"/>
      <c r="B762" s="103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5" customFormat="1" ht="11.25">
      <c r="A763" s="102"/>
      <c r="B763" s="103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5" customFormat="1" ht="11.25">
      <c r="A764" s="102"/>
      <c r="B764" s="103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5" customFormat="1" ht="11.25">
      <c r="A765" s="102"/>
      <c r="B765" s="103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5" customFormat="1" ht="11.25">
      <c r="A766" s="102"/>
      <c r="B766" s="103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5" customFormat="1" ht="11.25">
      <c r="A767" s="102"/>
      <c r="B767" s="103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5" customFormat="1" ht="11.25">
      <c r="A768" s="102"/>
      <c r="B768" s="103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5" customFormat="1" ht="11.25">
      <c r="A769" s="102"/>
      <c r="B769" s="103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5" customFormat="1" ht="11.25">
      <c r="A770" s="102"/>
      <c r="B770" s="103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5" customFormat="1" ht="11.25">
      <c r="A771" s="102"/>
      <c r="B771" s="103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5" customFormat="1" ht="11.25">
      <c r="A772" s="102"/>
      <c r="B772" s="103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5" customFormat="1" ht="11.25">
      <c r="A773" s="102"/>
      <c r="B773" s="103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5" customFormat="1" ht="11.25">
      <c r="A774" s="102"/>
      <c r="B774" s="103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5" customFormat="1" ht="11.25">
      <c r="A775" s="102"/>
      <c r="B775" s="103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5" customFormat="1" ht="11.25">
      <c r="A776" s="102"/>
      <c r="B776" s="103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5" customFormat="1" ht="11.25">
      <c r="A777" s="102"/>
      <c r="B777" s="103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5" customFormat="1" ht="11.25">
      <c r="A778" s="102"/>
      <c r="B778" s="103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5" customFormat="1" ht="11.25">
      <c r="A779" s="102"/>
      <c r="B779" s="103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5" customFormat="1" ht="11.25">
      <c r="A780" s="102"/>
      <c r="B780" s="103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5" customFormat="1" ht="11.25">
      <c r="A781" s="102"/>
      <c r="B781" s="103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5" customFormat="1" ht="11.25">
      <c r="A782" s="102"/>
      <c r="B782" s="103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5" customFormat="1" ht="11.25">
      <c r="A783" s="102"/>
      <c r="B783" s="103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5" customFormat="1" ht="11.25">
      <c r="A784" s="102"/>
      <c r="B784" s="103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5" customFormat="1" ht="11.25">
      <c r="A785" s="102"/>
      <c r="B785" s="103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5" customFormat="1" ht="11.25">
      <c r="A786" s="102"/>
      <c r="B786" s="103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5" customFormat="1" ht="11.25">
      <c r="A787" s="102"/>
      <c r="B787" s="103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5" customFormat="1" ht="11.25">
      <c r="A788" s="102"/>
      <c r="B788" s="103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5" customFormat="1" ht="11.25">
      <c r="A789" s="102"/>
      <c r="B789" s="103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5" customFormat="1" ht="11.25">
      <c r="A790" s="102"/>
      <c r="B790" s="103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5" customFormat="1" ht="11.25">
      <c r="A791" s="102"/>
      <c r="B791" s="103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5" customFormat="1" ht="11.25">
      <c r="A792" s="102"/>
      <c r="B792" s="103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5" customFormat="1" ht="11.25">
      <c r="A793" s="102"/>
      <c r="B793" s="103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5" customFormat="1" ht="11.25">
      <c r="A794" s="102"/>
      <c r="B794" s="103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5" customFormat="1" ht="11.25">
      <c r="A795" s="102"/>
      <c r="B795" s="103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5" customFormat="1" ht="11.25">
      <c r="A796" s="102"/>
      <c r="B796" s="103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5" customFormat="1" ht="11.25">
      <c r="A797" s="102"/>
      <c r="B797" s="103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5" customFormat="1" ht="11.25">
      <c r="A798" s="102"/>
      <c r="B798" s="103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5" customFormat="1" ht="11.25">
      <c r="A799" s="102"/>
      <c r="B799" s="103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5" customFormat="1" ht="11.25">
      <c r="A800" s="102"/>
      <c r="B800" s="103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5" customFormat="1" ht="11.25">
      <c r="A801" s="102"/>
      <c r="B801" s="103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5" customFormat="1" ht="11.25">
      <c r="A802" s="102"/>
      <c r="B802" s="103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5" customFormat="1" ht="11.25">
      <c r="A803" s="102"/>
      <c r="B803" s="103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5" customFormat="1" ht="11.25">
      <c r="A804" s="102"/>
      <c r="B804" s="103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5" customFormat="1" ht="11.25">
      <c r="A805" s="102"/>
      <c r="B805" s="103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5" customFormat="1" ht="11.25">
      <c r="A806" s="102"/>
      <c r="B806" s="103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5" customFormat="1" ht="11.25">
      <c r="A807" s="102"/>
      <c r="B807" s="103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5" customFormat="1" ht="11.25">
      <c r="A808" s="102"/>
      <c r="B808" s="103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5" customFormat="1" ht="11.25">
      <c r="A809" s="102"/>
      <c r="B809" s="103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5" customFormat="1" ht="11.25">
      <c r="A810" s="102"/>
      <c r="B810" s="103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5" customFormat="1" ht="11.25">
      <c r="A811" s="102"/>
      <c r="B811" s="103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5" customFormat="1" ht="11.25">
      <c r="A812" s="102"/>
      <c r="B812" s="103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5" customFormat="1" ht="11.25">
      <c r="A813" s="102"/>
      <c r="B813" s="103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5" customFormat="1" ht="11.25">
      <c r="A814" s="102"/>
      <c r="B814" s="103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5" customFormat="1" ht="11.25">
      <c r="A815" s="102"/>
      <c r="B815" s="103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5" customFormat="1" ht="11.25">
      <c r="A816" s="102"/>
      <c r="B816" s="103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5" customFormat="1" ht="11.25">
      <c r="A817" s="102"/>
      <c r="B817" s="103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5" customFormat="1" ht="11.25">
      <c r="A818" s="102"/>
      <c r="B818" s="103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5" customFormat="1" ht="11.25">
      <c r="A819" s="102"/>
      <c r="B819" s="103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5" customFormat="1" ht="11.25">
      <c r="A820" s="102"/>
      <c r="B820" s="103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5" customFormat="1" ht="11.25">
      <c r="A821" s="102"/>
      <c r="B821" s="103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5" customFormat="1" ht="11.25">
      <c r="A822" s="102"/>
      <c r="B822" s="103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5" customFormat="1" ht="11.25">
      <c r="A823" s="102"/>
      <c r="B823" s="103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5" customFormat="1" ht="11.25">
      <c r="A824" s="102"/>
      <c r="B824" s="103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5" customFormat="1" ht="11.25">
      <c r="A825" s="102"/>
      <c r="B825" s="103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5" customFormat="1" ht="11.25">
      <c r="A826" s="102"/>
      <c r="B826" s="103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5" customFormat="1" ht="11.25">
      <c r="A827" s="102"/>
      <c r="B827" s="103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5" customFormat="1" ht="11.25">
      <c r="A828" s="102"/>
      <c r="B828" s="103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5" customFormat="1" ht="11.25">
      <c r="A829" s="102"/>
      <c r="B829" s="103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5" customFormat="1" ht="11.25">
      <c r="A830" s="102"/>
      <c r="B830" s="103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5" customFormat="1" ht="11.25">
      <c r="A831" s="102"/>
      <c r="B831" s="103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5" customFormat="1" ht="11.25">
      <c r="A832" s="102"/>
      <c r="B832" s="103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5" customFormat="1" ht="11.25">
      <c r="A833" s="102"/>
      <c r="B833" s="103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5" customFormat="1" ht="11.25">
      <c r="A834" s="102"/>
      <c r="B834" s="103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5" customFormat="1" ht="11.25">
      <c r="A835" s="102"/>
      <c r="B835" s="103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5" customFormat="1" ht="11.25">
      <c r="A836" s="102"/>
      <c r="B836" s="103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5" customFormat="1" ht="11.25">
      <c r="A837" s="102"/>
      <c r="B837" s="103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5" customFormat="1" ht="11.25">
      <c r="A838" s="102"/>
      <c r="B838" s="103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5" customFormat="1" ht="11.25">
      <c r="A839" s="102"/>
      <c r="B839" s="103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5" customFormat="1" ht="11.25">
      <c r="A840" s="102"/>
      <c r="B840" s="103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5" customFormat="1" ht="11.25">
      <c r="A841" s="102"/>
      <c r="B841" s="103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5" customFormat="1" ht="11.25">
      <c r="A842" s="102"/>
      <c r="B842" s="103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5" customFormat="1" ht="11.25">
      <c r="A843" s="102"/>
      <c r="B843" s="103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5" customFormat="1" ht="11.25">
      <c r="A844" s="102"/>
      <c r="B844" s="103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5" customFormat="1" ht="11.25">
      <c r="A845" s="102"/>
      <c r="B845" s="103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5" customFormat="1" ht="11.25">
      <c r="A846" s="102"/>
      <c r="B846" s="103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5" customFormat="1" ht="11.25">
      <c r="A847" s="102"/>
      <c r="B847" s="103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5" customFormat="1" ht="11.25">
      <c r="A848" s="102"/>
      <c r="B848" s="103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5" customFormat="1" ht="11.25">
      <c r="A849" s="102"/>
      <c r="B849" s="103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5" customFormat="1" ht="11.25">
      <c r="A850" s="102"/>
      <c r="B850" s="103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5" customFormat="1" ht="11.25">
      <c r="A851" s="102"/>
      <c r="B851" s="103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5" customFormat="1" ht="11.25">
      <c r="A852" s="102"/>
      <c r="B852" s="103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5" customFormat="1" ht="11.25">
      <c r="A853" s="102"/>
      <c r="B853" s="103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5" customFormat="1" ht="11.25">
      <c r="A854" s="102"/>
      <c r="B854" s="103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5" customFormat="1" ht="11.25">
      <c r="A855" s="102"/>
      <c r="B855" s="103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5" customFormat="1" ht="11.25">
      <c r="A856" s="102"/>
      <c r="B856" s="103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5" customFormat="1" ht="11.25">
      <c r="A857" s="102"/>
      <c r="B857" s="103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5" customFormat="1" ht="11.25">
      <c r="A858" s="102"/>
      <c r="B858" s="103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5" customFormat="1" ht="11.25">
      <c r="A859" s="102"/>
      <c r="B859" s="103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5" customFormat="1" ht="11.25">
      <c r="A860" s="102"/>
      <c r="B860" s="103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5" customFormat="1" ht="11.25">
      <c r="A861" s="102"/>
      <c r="B861" s="103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5" customFormat="1" ht="11.25">
      <c r="A862" s="102"/>
      <c r="B862" s="103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5" customFormat="1" ht="11.25">
      <c r="A863" s="102"/>
      <c r="B863" s="103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5" customFormat="1" ht="11.25">
      <c r="A864" s="102"/>
      <c r="B864" s="103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5" customFormat="1" ht="11.25">
      <c r="A865" s="102"/>
      <c r="B865" s="103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5" customFormat="1" ht="11.25">
      <c r="A866" s="102"/>
      <c r="B866" s="103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5" customFormat="1" ht="11.25">
      <c r="A867" s="102"/>
      <c r="B867" s="103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5" customFormat="1" ht="11.25">
      <c r="A868" s="102"/>
      <c r="B868" s="103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5" customFormat="1" ht="11.25">
      <c r="A869" s="102"/>
      <c r="B869" s="103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5" customFormat="1" ht="11.25">
      <c r="A870" s="102"/>
      <c r="B870" s="103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5" customFormat="1" ht="11.25">
      <c r="A871" s="102"/>
      <c r="B871" s="103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5" customFormat="1" ht="11.25">
      <c r="A872" s="102"/>
      <c r="B872" s="103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5" customFormat="1" ht="11.25">
      <c r="A873" s="102"/>
      <c r="B873" s="103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5" customFormat="1" ht="11.25">
      <c r="A874" s="102"/>
      <c r="B874" s="103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5" customFormat="1" ht="11.25">
      <c r="A875" s="102"/>
      <c r="B875" s="103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5" customFormat="1" ht="11.25">
      <c r="A876" s="102"/>
      <c r="B876" s="103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5" customFormat="1" ht="11.25">
      <c r="A877" s="102"/>
      <c r="B877" s="103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5" customFormat="1" ht="11.25">
      <c r="A878" s="102"/>
      <c r="B878" s="103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5" customFormat="1" ht="11.25">
      <c r="A879" s="102"/>
      <c r="B879" s="103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5" customFormat="1" ht="11.25">
      <c r="A880" s="102"/>
      <c r="B880" s="103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5" customFormat="1" ht="11.25">
      <c r="A881" s="102"/>
      <c r="B881" s="103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5" customFormat="1" ht="11.25">
      <c r="A882" s="102"/>
      <c r="B882" s="103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5" customFormat="1" ht="11.25">
      <c r="A883" s="102"/>
      <c r="B883" s="103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5" customFormat="1" ht="11.25">
      <c r="A884" s="102"/>
      <c r="B884" s="103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5" customFormat="1" ht="11.25">
      <c r="A885" s="102"/>
      <c r="B885" s="103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5" customFormat="1" ht="11.25">
      <c r="A886" s="102"/>
      <c r="B886" s="103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5" customFormat="1" ht="11.25">
      <c r="A887" s="102"/>
      <c r="B887" s="103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5" customFormat="1" ht="11.25">
      <c r="A888" s="102"/>
      <c r="B888" s="103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5" customFormat="1" ht="11.25">
      <c r="A889" s="102"/>
      <c r="B889" s="103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5" customFormat="1" ht="11.25">
      <c r="A890" s="102"/>
      <c r="B890" s="103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5" customFormat="1" ht="11.25">
      <c r="A891" s="102"/>
      <c r="B891" s="103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5" customFormat="1" ht="11.25">
      <c r="A892" s="102"/>
      <c r="B892" s="103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5" customFormat="1" ht="11.25">
      <c r="A893" s="102"/>
      <c r="B893" s="103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5" customFormat="1" ht="11.25">
      <c r="A894" s="102"/>
      <c r="B894" s="103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5" customFormat="1" ht="11.25">
      <c r="A895" s="102"/>
      <c r="B895" s="103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5" customFormat="1" ht="11.25">
      <c r="A896" s="102"/>
      <c r="B896" s="103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5" customFormat="1" ht="11.25">
      <c r="A897" s="102"/>
      <c r="B897" s="103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5" customFormat="1" ht="11.25">
      <c r="A898" s="102"/>
      <c r="B898" s="103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5" customFormat="1" ht="11.25">
      <c r="A899" s="102"/>
      <c r="B899" s="103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5" customFormat="1" ht="11.25">
      <c r="A900" s="102"/>
      <c r="B900" s="103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5" customFormat="1" ht="11.25">
      <c r="A901" s="102"/>
      <c r="B901" s="103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5" customFormat="1" ht="11.25">
      <c r="A902" s="102"/>
      <c r="B902" s="103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5" customFormat="1" ht="11.25">
      <c r="A903" s="102"/>
      <c r="B903" s="103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5" customFormat="1" ht="11.25">
      <c r="A904" s="102"/>
      <c r="B904" s="103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5" customFormat="1" ht="11.25">
      <c r="A905" s="102"/>
      <c r="B905" s="103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5" customFormat="1" ht="11.25">
      <c r="A906" s="102"/>
      <c r="B906" s="103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5" customFormat="1" ht="11.25">
      <c r="A907" s="102"/>
      <c r="B907" s="103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5" customFormat="1" ht="11.25">
      <c r="A908" s="102"/>
      <c r="B908" s="103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5" customFormat="1" ht="11.25">
      <c r="A909" s="102"/>
      <c r="B909" s="103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5" customFormat="1" ht="11.25">
      <c r="A910" s="102"/>
      <c r="B910" s="103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5" customFormat="1" ht="11.25">
      <c r="A911" s="102"/>
      <c r="B911" s="103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5" customFormat="1" ht="11.25">
      <c r="A912" s="102"/>
      <c r="B912" s="103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5" customFormat="1" ht="11.25">
      <c r="A913" s="102"/>
      <c r="B913" s="103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5" customFormat="1" ht="11.25">
      <c r="A914" s="102"/>
      <c r="B914" s="103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5" customFormat="1" ht="11.25">
      <c r="A915" s="102"/>
      <c r="B915" s="103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5" customFormat="1" ht="11.25">
      <c r="A916" s="102"/>
      <c r="B916" s="103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5" customFormat="1" ht="11.25">
      <c r="A917" s="102"/>
      <c r="B917" s="103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5" customFormat="1" ht="11.25">
      <c r="A918" s="102"/>
      <c r="B918" s="103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5" customFormat="1" ht="11.25">
      <c r="A919" s="102"/>
      <c r="B919" s="103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5" customFormat="1" ht="11.25">
      <c r="A920" s="102"/>
      <c r="B920" s="103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5" customFormat="1" ht="11.25">
      <c r="A921" s="102"/>
      <c r="B921" s="103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5" customFormat="1" ht="11.25">
      <c r="A922" s="102"/>
      <c r="B922" s="103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5" customFormat="1" ht="11.25">
      <c r="A923" s="102"/>
      <c r="B923" s="103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5" customFormat="1" ht="11.25">
      <c r="A924" s="102"/>
      <c r="B924" s="103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5" customFormat="1" ht="11.25">
      <c r="A925" s="102"/>
      <c r="B925" s="103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5" customFormat="1" ht="11.25">
      <c r="A926" s="102"/>
      <c r="B926" s="103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5" customFormat="1" ht="11.25">
      <c r="A927" s="102"/>
      <c r="B927" s="103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5" customFormat="1" ht="11.25">
      <c r="A928" s="102"/>
      <c r="B928" s="103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5" customFormat="1" ht="11.25">
      <c r="A929" s="102"/>
      <c r="B929" s="103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5" customFormat="1" ht="11.25">
      <c r="A930" s="102"/>
      <c r="B930" s="103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5" customFormat="1" ht="11.25">
      <c r="A931" s="102"/>
      <c r="B931" s="103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5" customFormat="1" ht="11.25">
      <c r="A932" s="102"/>
      <c r="B932" s="103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5" customFormat="1" ht="11.25">
      <c r="A933" s="102"/>
      <c r="B933" s="103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5" customFormat="1" ht="11.25">
      <c r="A934" s="102"/>
      <c r="B934" s="103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5" customFormat="1" ht="11.25">
      <c r="A935" s="102"/>
      <c r="B935" s="103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5" customFormat="1" ht="11.25">
      <c r="A936" s="102"/>
      <c r="B936" s="103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5" customFormat="1" ht="11.25">
      <c r="A937" s="102"/>
      <c r="B937" s="103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5" customFormat="1" ht="11.25">
      <c r="A938" s="102"/>
      <c r="B938" s="103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5" customFormat="1" ht="11.25">
      <c r="A939" s="102"/>
      <c r="B939" s="103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5" customFormat="1" ht="11.25">
      <c r="A940" s="102"/>
      <c r="B940" s="103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5" customFormat="1" ht="11.25">
      <c r="A941" s="102"/>
      <c r="B941" s="103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5" customFormat="1" ht="11.25">
      <c r="A942" s="102"/>
      <c r="B942" s="103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5" customFormat="1" ht="11.25">
      <c r="A943" s="102"/>
      <c r="B943" s="103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5" customFormat="1" ht="11.25">
      <c r="A944" s="102"/>
      <c r="B944" s="103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5" customFormat="1" ht="11.25">
      <c r="A945" s="102"/>
      <c r="B945" s="103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5" customFormat="1" ht="11.25">
      <c r="A946" s="102"/>
      <c r="B946" s="103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5" customFormat="1" ht="11.25">
      <c r="A947" s="102"/>
      <c r="B947" s="103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5" customFormat="1" ht="11.25">
      <c r="A948" s="102"/>
      <c r="B948" s="103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5" customFormat="1" ht="11.25">
      <c r="A949" s="102"/>
      <c r="B949" s="103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5" customFormat="1" ht="11.25">
      <c r="A950" s="102"/>
      <c r="B950" s="103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5" customFormat="1" ht="11.25">
      <c r="A951" s="102"/>
      <c r="B951" s="103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5" customFormat="1" ht="11.25">
      <c r="A952" s="102"/>
      <c r="B952" s="103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5" customFormat="1" ht="11.25">
      <c r="A953" s="102"/>
      <c r="B953" s="103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5" customFormat="1" ht="11.25">
      <c r="A954" s="102"/>
      <c r="B954" s="103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5" customFormat="1" ht="11.25">
      <c r="A955" s="102"/>
      <c r="B955" s="103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5" customFormat="1" ht="11.25">
      <c r="A956" s="102"/>
      <c r="B956" s="103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5" customFormat="1" ht="11.25">
      <c r="A957" s="102"/>
      <c r="B957" s="103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5" customFormat="1" ht="11.25">
      <c r="A958" s="102"/>
      <c r="B958" s="103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5" customFormat="1" ht="11.25">
      <c r="A959" s="102"/>
      <c r="B959" s="103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5" customFormat="1" ht="11.25">
      <c r="A960" s="102"/>
      <c r="B960" s="103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5" customFormat="1" ht="11.25">
      <c r="A961" s="102"/>
      <c r="B961" s="103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5" customFormat="1" ht="11.25">
      <c r="A962" s="102"/>
      <c r="B962" s="103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5" customFormat="1" ht="11.25">
      <c r="A963" s="102"/>
      <c r="B963" s="103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5" customFormat="1" ht="11.25">
      <c r="A964" s="102"/>
      <c r="B964" s="103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5" customFormat="1" ht="11.25">
      <c r="A965" s="102"/>
      <c r="B965" s="103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5" customFormat="1" ht="11.25">
      <c r="A966" s="102"/>
      <c r="B966" s="103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5" customFormat="1" ht="11.25">
      <c r="A967" s="102"/>
      <c r="B967" s="103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5" customFormat="1" ht="11.25">
      <c r="A968" s="102"/>
      <c r="B968" s="103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5" customFormat="1" ht="11.25">
      <c r="A969" s="102"/>
      <c r="B969" s="103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5" customFormat="1" ht="11.25">
      <c r="A970" s="102"/>
      <c r="B970" s="103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5" customFormat="1" ht="11.25">
      <c r="A971" s="102"/>
      <c r="B971" s="103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5" customFormat="1" ht="11.25">
      <c r="A972" s="102"/>
      <c r="B972" s="103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5" customFormat="1" ht="11.25">
      <c r="A973" s="102"/>
      <c r="B973" s="103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5" customFormat="1" ht="11.25">
      <c r="A974" s="102"/>
      <c r="B974" s="103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5" customFormat="1" ht="11.25">
      <c r="A975" s="102"/>
      <c r="B975" s="103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5" customFormat="1" ht="11.25">
      <c r="A976" s="102"/>
      <c r="B976" s="103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5" customFormat="1" ht="11.25">
      <c r="A977" s="102"/>
      <c r="B977" s="103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5" customFormat="1" ht="11.25">
      <c r="A978" s="102"/>
      <c r="B978" s="103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5" customFormat="1" ht="11.25">
      <c r="A979" s="102"/>
      <c r="B979" s="103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5" customFormat="1" ht="11.25">
      <c r="A980" s="102"/>
      <c r="B980" s="103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5" customFormat="1" ht="11.25">
      <c r="A981" s="102"/>
      <c r="B981" s="103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5" customFormat="1" ht="11.25">
      <c r="A982" s="102"/>
      <c r="B982" s="103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5" customFormat="1" ht="11.25">
      <c r="A983" s="102"/>
      <c r="B983" s="103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5" customFormat="1" ht="11.25">
      <c r="A984" s="102"/>
      <c r="B984" s="103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5" customFormat="1" ht="11.25">
      <c r="A985" s="102"/>
      <c r="B985" s="103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5" customFormat="1" ht="11.25">
      <c r="A986" s="102"/>
      <c r="B986" s="103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5" customFormat="1" ht="11.25">
      <c r="A987" s="102"/>
      <c r="B987" s="103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5" customFormat="1" ht="11.25">
      <c r="A988" s="102"/>
      <c r="B988" s="103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5" customFormat="1" ht="11.25">
      <c r="A989" s="102"/>
      <c r="B989" s="103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5" customFormat="1" ht="11.25">
      <c r="A990" s="102"/>
      <c r="B990" s="103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5" customFormat="1" ht="11.25">
      <c r="A991" s="102"/>
      <c r="B991" s="103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5" customFormat="1" ht="11.25">
      <c r="A992" s="102"/>
      <c r="B992" s="103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5" customFormat="1" ht="11.25">
      <c r="A993" s="102"/>
      <c r="B993" s="103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5" customFormat="1" ht="11.25">
      <c r="A994" s="102"/>
      <c r="B994" s="103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5" customFormat="1" ht="11.25">
      <c r="A995" s="102"/>
      <c r="B995" s="103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5" customFormat="1" ht="11.25">
      <c r="A996" s="102"/>
      <c r="B996" s="103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5" customFormat="1" ht="11.25">
      <c r="A997" s="102"/>
      <c r="B997" s="103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5" customFormat="1" ht="11.25">
      <c r="A998" s="102"/>
      <c r="B998" s="103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5" customFormat="1" ht="11.25">
      <c r="A999" s="102"/>
      <c r="B999" s="103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5" customFormat="1" ht="11.25">
      <c r="A1000" s="102"/>
      <c r="B1000" s="103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5" customFormat="1" ht="11.25">
      <c r="A1001" s="102"/>
      <c r="B1001" s="103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5" customFormat="1" ht="11.25">
      <c r="A1002" s="102"/>
      <c r="B1002" s="103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5" customFormat="1" ht="11.25">
      <c r="A1003" s="102"/>
      <c r="B1003" s="103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5" customFormat="1" ht="11.25">
      <c r="A1004" s="102"/>
      <c r="B1004" s="103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5" customFormat="1" ht="11.25">
      <c r="A1005" s="102"/>
      <c r="B1005" s="103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5" customFormat="1" ht="11.25">
      <c r="A1006" s="102"/>
      <c r="B1006" s="103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5" customFormat="1" ht="11.25">
      <c r="A1007" s="102"/>
      <c r="B1007" s="103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5" customFormat="1" ht="11.25">
      <c r="A1008" s="102"/>
      <c r="B1008" s="103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5" customFormat="1" ht="11.25">
      <c r="A1009" s="102"/>
      <c r="B1009" s="103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5" customFormat="1" ht="11.25">
      <c r="A1010" s="102"/>
      <c r="B1010" s="103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5" customFormat="1" ht="11.25">
      <c r="A1011" s="102"/>
      <c r="B1011" s="103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5" customFormat="1" ht="11.25">
      <c r="A1012" s="102"/>
      <c r="B1012" s="103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5" customFormat="1" ht="11.25">
      <c r="A1013" s="102"/>
      <c r="B1013" s="103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5" customFormat="1" ht="11.25">
      <c r="A1014" s="102"/>
      <c r="B1014" s="103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5" customFormat="1" ht="11.25">
      <c r="A1015" s="102"/>
      <c r="B1015" s="103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5" customFormat="1" ht="11.25">
      <c r="A1016" s="102"/>
      <c r="B1016" s="103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5" customFormat="1" ht="11.25">
      <c r="A1017" s="102"/>
      <c r="B1017" s="103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5" customFormat="1" ht="11.25">
      <c r="A1018" s="102"/>
      <c r="B1018" s="103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5" customFormat="1" ht="11.25">
      <c r="A1019" s="102"/>
      <c r="B1019" s="103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5" customFormat="1" ht="11.25">
      <c r="A1020" s="102"/>
      <c r="B1020" s="103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5" customFormat="1" ht="11.25">
      <c r="A1021" s="102"/>
      <c r="B1021" s="103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5" customFormat="1" ht="11.25">
      <c r="A1022" s="102"/>
      <c r="B1022" s="103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5" customFormat="1" ht="11.25">
      <c r="A1023" s="102"/>
      <c r="B1023" s="103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5" customFormat="1" ht="11.25">
      <c r="A1024" s="102"/>
      <c r="B1024" s="103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5" customFormat="1" ht="11.25">
      <c r="A1025" s="102"/>
      <c r="B1025" s="103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5" customFormat="1" ht="11.25">
      <c r="A1026" s="102"/>
      <c r="B1026" s="103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5" customFormat="1" ht="11.25">
      <c r="A1027" s="102"/>
      <c r="B1027" s="103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5" customFormat="1" ht="11.25">
      <c r="A1028" s="102"/>
      <c r="B1028" s="103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5" customFormat="1" ht="11.25">
      <c r="A1029" s="102"/>
      <c r="B1029" s="103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5" customFormat="1" ht="11.25">
      <c r="A1030" s="102"/>
      <c r="B1030" s="103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5" customFormat="1" ht="11.25">
      <c r="A1031" s="102"/>
      <c r="B1031" s="103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5" customFormat="1" ht="11.25">
      <c r="A1032" s="102"/>
      <c r="B1032" s="103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5" customFormat="1" ht="11.25">
      <c r="A1033" s="102"/>
      <c r="B1033" s="103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5" customFormat="1" ht="11.25">
      <c r="A1034" s="102"/>
      <c r="B1034" s="103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5" customFormat="1" ht="11.25">
      <c r="A1035" s="102"/>
      <c r="B1035" s="103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5" customFormat="1" ht="11.25">
      <c r="A1036" s="102"/>
      <c r="B1036" s="103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5" customFormat="1" ht="11.25">
      <c r="A1037" s="102"/>
      <c r="B1037" s="103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5" customFormat="1" ht="11.25">
      <c r="A1038" s="102"/>
      <c r="B1038" s="103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5" customFormat="1" ht="11.25">
      <c r="A1039" s="102"/>
      <c r="B1039" s="103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5" customFormat="1" ht="11.25">
      <c r="A1040" s="102"/>
      <c r="B1040" s="103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5" customFormat="1" ht="11.25">
      <c r="A1041" s="102"/>
      <c r="B1041" s="103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5" customFormat="1" ht="11.25">
      <c r="A1042" s="102"/>
      <c r="B1042" s="103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5" customFormat="1" ht="11.25">
      <c r="A1043" s="102"/>
      <c r="B1043" s="103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5" customFormat="1" ht="11.25">
      <c r="A1044" s="102"/>
      <c r="B1044" s="103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5" customFormat="1" ht="11.25">
      <c r="A1045" s="102"/>
      <c r="B1045" s="103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5" customFormat="1" ht="11.25">
      <c r="A1046" s="102"/>
      <c r="B1046" s="103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5" customFormat="1" ht="11.25">
      <c r="A1047" s="102"/>
      <c r="B1047" s="103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5" customFormat="1" ht="11.25">
      <c r="A1048" s="102"/>
      <c r="B1048" s="103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5" customFormat="1" ht="11.25">
      <c r="A1049" s="102"/>
      <c r="B1049" s="103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5" customFormat="1" ht="11.25">
      <c r="A1050" s="102"/>
      <c r="B1050" s="103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5" customFormat="1" ht="11.25">
      <c r="A1051" s="102"/>
      <c r="B1051" s="103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5" customFormat="1" ht="11.25">
      <c r="A1052" s="102"/>
      <c r="B1052" s="103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5" customFormat="1" ht="11.25">
      <c r="A1053" s="102"/>
      <c r="B1053" s="103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5" customFormat="1" ht="11.25">
      <c r="A1054" s="102"/>
      <c r="B1054" s="103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5" customFormat="1" ht="11.25">
      <c r="A1055" s="102"/>
      <c r="B1055" s="103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5" customFormat="1" ht="11.25">
      <c r="A1056" s="102"/>
      <c r="B1056" s="103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5" customFormat="1" ht="11.25">
      <c r="A1057" s="102"/>
      <c r="B1057" s="103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5" customFormat="1" ht="11.25">
      <c r="A1058" s="102"/>
      <c r="B1058" s="103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5" customFormat="1" ht="11.25">
      <c r="A1059" s="102"/>
      <c r="B1059" s="103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5" customFormat="1" ht="11.25">
      <c r="A1060" s="102"/>
      <c r="B1060" s="103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5" customFormat="1" ht="11.25">
      <c r="A1061" s="102"/>
      <c r="B1061" s="103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5" customFormat="1" ht="11.25">
      <c r="A1062" s="102"/>
      <c r="B1062" s="103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5" customFormat="1" ht="11.25">
      <c r="A1063" s="102"/>
      <c r="B1063" s="103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5" customFormat="1" ht="11.25">
      <c r="A1064" s="102"/>
      <c r="B1064" s="103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5" customFormat="1" ht="11.25">
      <c r="A1065" s="102"/>
      <c r="B1065" s="103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5" customFormat="1" ht="11.25">
      <c r="A1066" s="102"/>
      <c r="B1066" s="103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5" customFormat="1" ht="11.25">
      <c r="A1067" s="102"/>
      <c r="B1067" s="103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5" customFormat="1" ht="11.25">
      <c r="A1068" s="102"/>
      <c r="B1068" s="103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5" customFormat="1" ht="11.25">
      <c r="A1069" s="102"/>
      <c r="B1069" s="103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5" customFormat="1" ht="11.25">
      <c r="A1070" s="102"/>
      <c r="B1070" s="103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5" customFormat="1" ht="11.25">
      <c r="A1071" s="102"/>
      <c r="B1071" s="103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5" customFormat="1" ht="11.25">
      <c r="A1072" s="102"/>
      <c r="B1072" s="103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5" customFormat="1" ht="11.25">
      <c r="A1073" s="102"/>
      <c r="B1073" s="103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5" customFormat="1" ht="11.25">
      <c r="A1074" s="102"/>
      <c r="B1074" s="103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5" customFormat="1" ht="11.25">
      <c r="A1075" s="102"/>
      <c r="B1075" s="103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5" customFormat="1" ht="11.25">
      <c r="A1076" s="102"/>
      <c r="B1076" s="103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5" customFormat="1" ht="11.25">
      <c r="A1077" s="102"/>
      <c r="B1077" s="103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5" customFormat="1" ht="11.25">
      <c r="A1078" s="102"/>
      <c r="B1078" s="103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5" customFormat="1" ht="11.25">
      <c r="A1079" s="102"/>
      <c r="B1079" s="103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5" customFormat="1" ht="11.25">
      <c r="A1080" s="102"/>
      <c r="B1080" s="103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5" customFormat="1" ht="11.25">
      <c r="A1081" s="102"/>
      <c r="B1081" s="103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5" customFormat="1" ht="11.25">
      <c r="A1082" s="102"/>
      <c r="B1082" s="103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5" customFormat="1" ht="11.25">
      <c r="A1083" s="102"/>
      <c r="B1083" s="103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5" customFormat="1" ht="11.25">
      <c r="A1084" s="102"/>
      <c r="B1084" s="103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5" customFormat="1" ht="11.25">
      <c r="A1085" s="102"/>
      <c r="B1085" s="103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5" customFormat="1" ht="11.25">
      <c r="A1086" s="102"/>
      <c r="B1086" s="103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5" customFormat="1" ht="11.25">
      <c r="A1087" s="102"/>
      <c r="B1087" s="103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5" customFormat="1" ht="11.25">
      <c r="A1088" s="102"/>
      <c r="B1088" s="103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5" customFormat="1" ht="11.25">
      <c r="A1089" s="102"/>
      <c r="B1089" s="103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5" customFormat="1" ht="11.25">
      <c r="A1090" s="102"/>
      <c r="B1090" s="103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5" customFormat="1" ht="11.25">
      <c r="A1091" s="102"/>
      <c r="B1091" s="103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5" customFormat="1" ht="11.25">
      <c r="A1092" s="102"/>
      <c r="B1092" s="103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5" customFormat="1" ht="11.25">
      <c r="A1093" s="102"/>
      <c r="B1093" s="103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5" customFormat="1" ht="11.25">
      <c r="A1094" s="102"/>
      <c r="B1094" s="103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5" customFormat="1" ht="11.25">
      <c r="A1095" s="102"/>
      <c r="B1095" s="103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5" customFormat="1" ht="11.25">
      <c r="A1096" s="102"/>
      <c r="B1096" s="103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5" customFormat="1" ht="11.25">
      <c r="A1097" s="102"/>
      <c r="B1097" s="103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5" customFormat="1" ht="11.25">
      <c r="A1098" s="102"/>
      <c r="B1098" s="103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5" customFormat="1" ht="11.25">
      <c r="A1099" s="102"/>
      <c r="B1099" s="103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5" customFormat="1" ht="11.25">
      <c r="A1100" s="102"/>
      <c r="B1100" s="103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5" customFormat="1" ht="11.25">
      <c r="A1101" s="102"/>
      <c r="B1101" s="103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5" customFormat="1" ht="11.25">
      <c r="A1102" s="102"/>
      <c r="B1102" s="103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5" customFormat="1" ht="11.25">
      <c r="A1103" s="102"/>
      <c r="B1103" s="103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5" customFormat="1" ht="11.25">
      <c r="A1104" s="102"/>
      <c r="B1104" s="103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5" customFormat="1" ht="11.25">
      <c r="A1105" s="102"/>
      <c r="B1105" s="103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5" customFormat="1" ht="11.25">
      <c r="A1106" s="102"/>
      <c r="B1106" s="103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5" customFormat="1" ht="11.25">
      <c r="A1107" s="102"/>
      <c r="B1107" s="103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5" customFormat="1" ht="11.25">
      <c r="A1108" s="102"/>
      <c r="B1108" s="103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5" customFormat="1" ht="11.25">
      <c r="A1109" s="102"/>
      <c r="B1109" s="103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5" customFormat="1" ht="11.25">
      <c r="A1110" s="102"/>
      <c r="B1110" s="103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5" customFormat="1" ht="11.25">
      <c r="A1111" s="102"/>
      <c r="B1111" s="103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5" customFormat="1" ht="11.25">
      <c r="A1112" s="102"/>
      <c r="B1112" s="103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5" customFormat="1" ht="11.25">
      <c r="A1113" s="102"/>
      <c r="B1113" s="103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5" customFormat="1" ht="11.25">
      <c r="A1114" s="102"/>
      <c r="B1114" s="103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5" customFormat="1" ht="11.25">
      <c r="A1115" s="102"/>
      <c r="B1115" s="103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5" customFormat="1" ht="11.25">
      <c r="A1116" s="102"/>
      <c r="B1116" s="103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5" customFormat="1" ht="11.25">
      <c r="A1117" s="102"/>
      <c r="B1117" s="103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5" customFormat="1" ht="11.25">
      <c r="A1118" s="102"/>
      <c r="B1118" s="103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5" customFormat="1" ht="11.25">
      <c r="A1119" s="102"/>
      <c r="B1119" s="103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5" customFormat="1" ht="11.25">
      <c r="A1120" s="102"/>
      <c r="B1120" s="103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5" customFormat="1" ht="11.25">
      <c r="A1121" s="102"/>
      <c r="B1121" s="103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5" customFormat="1" ht="11.25">
      <c r="A1122" s="102"/>
      <c r="B1122" s="103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5" customFormat="1" ht="11.25">
      <c r="A1123" s="102"/>
      <c r="B1123" s="103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5" customFormat="1" ht="11.25">
      <c r="A1124" s="102"/>
      <c r="B1124" s="103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5" customFormat="1" ht="11.25">
      <c r="A1125" s="102"/>
      <c r="B1125" s="103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5" customFormat="1" ht="11.25">
      <c r="A1126" s="102"/>
      <c r="B1126" s="103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5" customFormat="1" ht="11.25">
      <c r="A1127" s="102"/>
      <c r="B1127" s="103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5" customFormat="1" ht="11.25">
      <c r="A1128" s="102"/>
      <c r="B1128" s="103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5" customFormat="1" ht="11.25">
      <c r="A1129" s="102"/>
      <c r="B1129" s="103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5" customFormat="1" ht="11.25">
      <c r="A1130" s="102"/>
      <c r="B1130" s="103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5" customFormat="1" ht="11.25">
      <c r="A1131" s="102"/>
      <c r="B1131" s="103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5" customFormat="1" ht="11.25">
      <c r="A1132" s="102"/>
      <c r="B1132" s="103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5" customFormat="1" ht="11.25">
      <c r="A1133" s="102"/>
      <c r="B1133" s="103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5" customFormat="1" ht="11.25">
      <c r="A1134" s="102"/>
      <c r="B1134" s="103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5" customFormat="1" ht="11.25">
      <c r="A1135" s="102"/>
      <c r="B1135" s="103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5" customFormat="1" ht="11.25">
      <c r="A1136" s="102"/>
      <c r="B1136" s="103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5" customFormat="1" ht="11.25">
      <c r="A1137" s="102"/>
      <c r="B1137" s="103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5" customFormat="1" ht="11.25">
      <c r="A1138" s="102"/>
      <c r="B1138" s="103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5" customFormat="1" ht="11.25">
      <c r="A1139" s="102"/>
      <c r="B1139" s="103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5" customFormat="1" ht="11.25">
      <c r="A1140" s="102"/>
      <c r="B1140" s="103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5" customFormat="1" ht="11.25">
      <c r="A1141" s="102"/>
      <c r="B1141" s="103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5" customFormat="1" ht="11.25">
      <c r="A1142" s="102"/>
      <c r="B1142" s="103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5" customFormat="1" ht="11.25">
      <c r="A1143" s="102"/>
      <c r="B1143" s="103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5" customFormat="1" ht="11.25">
      <c r="A1144" s="102"/>
      <c r="B1144" s="103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5" customFormat="1" ht="11.25">
      <c r="A1145" s="102"/>
      <c r="B1145" s="103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5" customFormat="1" ht="11.25">
      <c r="A1146" s="102"/>
      <c r="B1146" s="103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5" customFormat="1" ht="11.25">
      <c r="A1147" s="102"/>
      <c r="B1147" s="103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5" customFormat="1" ht="11.25">
      <c r="A1148" s="102"/>
      <c r="B1148" s="103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5" customFormat="1" ht="11.25">
      <c r="A1149" s="102"/>
      <c r="B1149" s="103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5" customFormat="1" ht="11.25">
      <c r="A1150" s="102"/>
      <c r="B1150" s="103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5" customFormat="1" ht="11.25">
      <c r="A1151" s="102"/>
      <c r="B1151" s="103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5" customFormat="1" ht="11.25">
      <c r="A1152" s="102"/>
      <c r="B1152" s="103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5" customFormat="1" ht="11.25">
      <c r="A1153" s="102"/>
      <c r="B1153" s="103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5" customFormat="1" ht="11.25">
      <c r="A1154" s="102"/>
      <c r="B1154" s="103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5" customFormat="1" ht="11.25">
      <c r="A1155" s="102"/>
      <c r="B1155" s="103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5" customFormat="1" ht="11.25">
      <c r="A1156" s="102"/>
      <c r="B1156" s="103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5" customFormat="1" ht="11.25">
      <c r="A1157" s="102"/>
      <c r="B1157" s="103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5" customFormat="1" ht="11.25">
      <c r="A1158" s="102"/>
      <c r="B1158" s="103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5" customFormat="1" ht="11.25">
      <c r="A1159" s="102"/>
      <c r="B1159" s="103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5" customFormat="1" ht="11.25">
      <c r="A1160" s="102"/>
      <c r="B1160" s="103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5" customFormat="1" ht="11.25">
      <c r="A1161" s="102"/>
      <c r="B1161" s="103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5" customFormat="1" ht="11.25">
      <c r="A1162" s="102"/>
      <c r="B1162" s="103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5" customFormat="1" ht="11.25">
      <c r="A1163" s="102"/>
      <c r="B1163" s="103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5" customFormat="1" ht="11.25">
      <c r="A1164" s="102"/>
      <c r="B1164" s="103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5" customFormat="1" ht="11.25">
      <c r="A1165" s="102"/>
      <c r="B1165" s="103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5" customFormat="1" ht="11.25">
      <c r="A1166" s="102"/>
      <c r="B1166" s="103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5" customFormat="1" ht="11.25">
      <c r="A1167" s="102"/>
      <c r="B1167" s="103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5" customFormat="1" ht="11.25">
      <c r="A1168" s="102"/>
      <c r="B1168" s="103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09000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09</v>
      </c>
      <c r="M2" s="45" t="str">
        <f>IF(L2&lt;&gt;"",VLOOKUP(L2,$AI$6:$AJ$52,2,FALSE),"-")</f>
        <v>栃木県</v>
      </c>
      <c r="AA2" s="44">
        <f>IF(C2=0,0,1)</f>
        <v>1</v>
      </c>
      <c r="AB2" s="45" t="str">
        <f>IF(AA2=0,"",VLOOKUP(C2,'水洗化人口等'!B7:C38,2,FALSE))</f>
        <v>合計</v>
      </c>
      <c r="AC2" s="45"/>
      <c r="AD2" s="44">
        <f>IF(AA2=0,1,IF(ISERROR(AB2),1,0))</f>
        <v>0</v>
      </c>
      <c r="AF2" s="87">
        <f>COUNTA('水洗化人口等'!B7:B38)+6</f>
        <v>38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284418</v>
      </c>
      <c r="F7" s="170" t="s">
        <v>37</v>
      </c>
      <c r="G7" s="49" t="s">
        <v>38</v>
      </c>
      <c r="H7" s="61">
        <f aca="true" t="shared" si="0" ref="H7:H12">AD14</f>
        <v>131959</v>
      </c>
      <c r="I7" s="61">
        <f aca="true" t="shared" si="1" ref="I7:I12">AD24</f>
        <v>271880</v>
      </c>
      <c r="J7" s="61">
        <f aca="true" t="shared" si="2" ref="J7:J12">SUM(H7:I7)</f>
        <v>403839</v>
      </c>
      <c r="K7" s="62">
        <f aca="true" t="shared" si="3" ref="K7:K12">IF(J$13&gt;0,J7/J$13,0)</f>
        <v>1</v>
      </c>
      <c r="L7" s="63">
        <f>AD34</f>
        <v>5610</v>
      </c>
      <c r="M7" s="64">
        <f>AD37</f>
        <v>1237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284418</v>
      </c>
      <c r="AF7" s="54" t="str">
        <f>'水洗化人口等'!B7</f>
        <v>09000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0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0</v>
      </c>
      <c r="AF8" s="54" t="str">
        <f>'水洗化人口等'!B8</f>
        <v>09201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284418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1047220</v>
      </c>
      <c r="AF9" s="54" t="str">
        <f>'水洗化人口等'!B9</f>
        <v>09202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1047220</v>
      </c>
      <c r="F10" s="171"/>
      <c r="G10" s="49" t="s">
        <v>45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3415</v>
      </c>
      <c r="AF10" s="54" t="str">
        <f>'水洗化人口等'!B10</f>
        <v>09203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3415</v>
      </c>
      <c r="F11" s="171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674729</v>
      </c>
      <c r="AF11" s="54" t="str">
        <f>'水洗化人口等'!B11</f>
        <v>09204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674729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292468</v>
      </c>
      <c r="AF12" s="54" t="str">
        <f>'水洗化人口等'!B12</f>
        <v>09205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1725364</v>
      </c>
      <c r="F13" s="172"/>
      <c r="G13" s="49" t="s">
        <v>41</v>
      </c>
      <c r="H13" s="61">
        <f>SUM(H7:H12)</f>
        <v>131959</v>
      </c>
      <c r="I13" s="61">
        <f>SUM(I7:I12)</f>
        <v>271880</v>
      </c>
      <c r="J13" s="61">
        <f>SUM(J7:J12)</f>
        <v>403839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33877</v>
      </c>
      <c r="AF13" s="54" t="str">
        <f>'水洗化人口等'!B13</f>
        <v>09206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2009782</v>
      </c>
      <c r="F14" s="141" t="s">
        <v>51</v>
      </c>
      <c r="G14" s="142"/>
      <c r="H14" s="61">
        <f>AD20</f>
        <v>0</v>
      </c>
      <c r="I14" s="61">
        <f>AD30</f>
        <v>0</v>
      </c>
      <c r="J14" s="61">
        <f>SUM(H14:I14)</f>
        <v>0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131959</v>
      </c>
      <c r="AF14" s="54" t="str">
        <f>'水洗化人口等'!B14</f>
        <v>09208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33877</v>
      </c>
      <c r="F15" s="146" t="s">
        <v>5</v>
      </c>
      <c r="G15" s="147"/>
      <c r="H15" s="71">
        <f>SUM(H13:H14)</f>
        <v>131959</v>
      </c>
      <c r="I15" s="71">
        <f>SUM(I13:I14)</f>
        <v>271880</v>
      </c>
      <c r="J15" s="71">
        <f>SUM(J13:J14)</f>
        <v>403839</v>
      </c>
      <c r="K15" s="72" t="s">
        <v>146</v>
      </c>
      <c r="L15" s="73">
        <f>SUM(L7:L9)</f>
        <v>5610</v>
      </c>
      <c r="M15" s="74">
        <f>SUM(M7:M9)</f>
        <v>1237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09209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09210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292468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0</v>
      </c>
      <c r="AF17" s="54" t="str">
        <f>'水洗化人口等'!B17</f>
        <v>09211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09213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0.858483158869967</v>
      </c>
      <c r="F19" s="141" t="s">
        <v>57</v>
      </c>
      <c r="G19" s="142"/>
      <c r="H19" s="61">
        <f>AD21</f>
        <v>27778</v>
      </c>
      <c r="I19" s="61">
        <f>AD31</f>
        <v>19914</v>
      </c>
      <c r="J19" s="65">
        <f>SUM(H19:I19)</f>
        <v>47692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09214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0.14151684113003302</v>
      </c>
      <c r="F20" s="141" t="s">
        <v>59</v>
      </c>
      <c r="G20" s="142"/>
      <c r="H20" s="61">
        <f>AD22</f>
        <v>17920</v>
      </c>
      <c r="I20" s="61">
        <f>AD32</f>
        <v>2382</v>
      </c>
      <c r="J20" s="65">
        <f>SUM(H20:I20)</f>
        <v>20302</v>
      </c>
      <c r="AA20" s="46" t="s">
        <v>51</v>
      </c>
      <c r="AB20" s="46" t="s">
        <v>75</v>
      </c>
      <c r="AC20" s="46" t="s">
        <v>152</v>
      </c>
      <c r="AD20" s="45">
        <f ca="1" t="shared" si="4"/>
        <v>0</v>
      </c>
      <c r="AF20" s="54" t="str">
        <f>'水洗化人口等'!B20</f>
        <v>09215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0.5210614882609158</v>
      </c>
      <c r="F21" s="141" t="s">
        <v>61</v>
      </c>
      <c r="G21" s="142"/>
      <c r="H21" s="61">
        <f>AD23</f>
        <v>86261</v>
      </c>
      <c r="I21" s="61">
        <f>AD33</f>
        <v>249584</v>
      </c>
      <c r="J21" s="65">
        <f>SUM(H21:I21)</f>
        <v>335845</v>
      </c>
      <c r="AA21" s="46" t="s">
        <v>57</v>
      </c>
      <c r="AB21" s="46" t="s">
        <v>75</v>
      </c>
      <c r="AC21" s="46" t="s">
        <v>153</v>
      </c>
      <c r="AD21" s="45">
        <f ca="1" t="shared" si="4"/>
        <v>27778</v>
      </c>
      <c r="AF21" s="54" t="str">
        <f>'水洗化人口等'!B21</f>
        <v>09216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0.3357224813437477</v>
      </c>
      <c r="F22" s="146" t="s">
        <v>5</v>
      </c>
      <c r="G22" s="147"/>
      <c r="H22" s="71">
        <f>SUM(H19:H21)</f>
        <v>131959</v>
      </c>
      <c r="I22" s="71">
        <f>SUM(I19:I21)</f>
        <v>271880</v>
      </c>
      <c r="J22" s="76">
        <f>SUM(J19:J21)</f>
        <v>403839</v>
      </c>
      <c r="AA22" s="46" t="s">
        <v>59</v>
      </c>
      <c r="AB22" s="46" t="s">
        <v>75</v>
      </c>
      <c r="AC22" s="46" t="s">
        <v>154</v>
      </c>
      <c r="AD22" s="45">
        <f ca="1" t="shared" si="4"/>
        <v>17920</v>
      </c>
      <c r="AF22" s="54" t="str">
        <f>'水洗化人口等'!B22</f>
        <v>09301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0.14552225067196342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86261</v>
      </c>
      <c r="AF23" s="54" t="str">
        <f>'水洗化人口等'!B23</f>
        <v>09321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1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271880</v>
      </c>
      <c r="AF24" s="54" t="str">
        <f>'水洗化人口等'!B24</f>
        <v>09341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09342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09343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5723</v>
      </c>
      <c r="J27" s="79">
        <f>AD49</f>
        <v>567</v>
      </c>
      <c r="AA27" s="46" t="s">
        <v>45</v>
      </c>
      <c r="AB27" s="46" t="s">
        <v>75</v>
      </c>
      <c r="AC27" s="46" t="s">
        <v>159</v>
      </c>
      <c r="AD27" s="45">
        <f ca="1" t="shared" si="4"/>
        <v>0</v>
      </c>
      <c r="AF27" s="54" t="str">
        <f>'水洗化人口等'!B27</f>
        <v>09344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52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09345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1363</v>
      </c>
      <c r="J29" s="79">
        <f>AD51</f>
        <v>58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09361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66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09364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19914</v>
      </c>
      <c r="AF31" s="54" t="str">
        <f>'水洗化人口等'!B31</f>
        <v>09365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1193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2382</v>
      </c>
      <c r="AF32" s="54" t="str">
        <f>'水洗化人口等'!B32</f>
        <v>09366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486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249584</v>
      </c>
      <c r="AF33" s="54" t="str">
        <f>'水洗化人口等'!B33</f>
        <v>09367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302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5610</v>
      </c>
      <c r="AF34" s="54" t="str">
        <f>'水洗化人口等'!B34</f>
        <v>09368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1633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09384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10818</v>
      </c>
      <c r="J36" s="81">
        <f>SUM(J27:J31)</f>
        <v>625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09386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1237</v>
      </c>
      <c r="AF37" s="54" t="str">
        <f>'水洗化人口等'!B37</f>
        <v>09407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09411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5723</v>
      </c>
      <c r="AF40" s="54" t="e">
        <f>水洗化人口等!#REF!</f>
        <v>#REF!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52</v>
      </c>
      <c r="AF41" s="54" t="e">
        <f>水洗化人口等!#REF!</f>
        <v>#REF!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1363</v>
      </c>
      <c r="AF42" s="54" t="e">
        <f>水洗化人口等!#REF!</f>
        <v>#REF!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66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1193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486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302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1633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567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58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