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<sst xmlns="http://schemas.openxmlformats.org/spreadsheetml/2006/main" count="684" uniqueCount="321">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</sst>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49" applyFont="1" applyFill="1" applyBorder="1" applyAlignment="1">
      <alignment horizontal="left" vertical="center"/>
    </xf>
    <xf numFmtId="49" fontId="4" fillId="0" borderId="16" xfId="49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176" fontId="4" fillId="4" borderId="16" xfId="49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8" fontId="4" fillId="0" borderId="16" xfId="49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38" fontId="4" fillId="4" borderId="16" xfId="49" applyFont="1" applyFill="1" applyBorder="1" applyAlignment="1">
      <alignment horizontal="left" vertical="center"/>
    </xf>
    <xf numFmtId="49" fontId="4" fillId="4" borderId="16" xfId="49" applyNumberFormat="1" applyFont="1" applyFill="1" applyBorder="1" applyAlignment="1">
      <alignment horizontal="left" vertical="center"/>
    </xf>
    <xf numFmtId="38" fontId="4" fillId="4" borderId="16" xfId="49" applyFont="1" applyFill="1" applyBorder="1" applyAlignment="1">
      <alignment horizontal="right"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5" customFormat="1" ht="11.25">
      <c r="A7" s="173" t="s">
        <v>120</v>
      </c>
      <c r="B7" s="174" t="s">
        <v>270</v>
      </c>
      <c r="C7" s="173" t="s">
        <v>268</v>
      </c>
      <c r="D7" s="101">
        <f>SUM(D8:D300)</f>
        <v>1136414</v>
      </c>
      <c r="E7" s="101">
        <f>SUM(E8:E300)</f>
        <v>359184</v>
      </c>
      <c r="F7" s="99">
        <f>IF(D7&gt;0,E7/D7*100,0)</f>
        <v>31.606791187014593</v>
      </c>
      <c r="G7" s="101">
        <f>SUM(G8:G300)</f>
        <v>359184</v>
      </c>
      <c r="H7" s="101">
        <f>SUM(H8:H300)</f>
        <v>0</v>
      </c>
      <c r="I7" s="101">
        <f>SUM(I8:I300)</f>
        <v>777230</v>
      </c>
      <c r="J7" s="99">
        <f>IF($D7&gt;0,I7/$D7*100,0)</f>
        <v>68.3932088129854</v>
      </c>
      <c r="K7" s="101">
        <f>SUM(K8:K300)</f>
        <v>502737</v>
      </c>
      <c r="L7" s="99">
        <f>IF($D7&gt;0,K7/$D7*100,0)</f>
        <v>44.238895332158876</v>
      </c>
      <c r="M7" s="101">
        <f>SUM(M8:M300)</f>
        <v>0</v>
      </c>
      <c r="N7" s="99">
        <f>IF($D7&gt;0,M7/$D7*100,0)</f>
        <v>0</v>
      </c>
      <c r="O7" s="101">
        <f>SUM(O8:O300)</f>
        <v>274493</v>
      </c>
      <c r="P7" s="101">
        <f>SUM(P8:P300)</f>
        <v>166417</v>
      </c>
      <c r="Q7" s="99">
        <f>IF($D7&gt;0,O7/$D7*100,0)</f>
        <v>24.15431348082653</v>
      </c>
      <c r="R7" s="101">
        <f>SUM(R8:R300)</f>
        <v>4608</v>
      </c>
      <c r="S7" s="101">
        <f>COUNTIF(S8:S300,"○")</f>
        <v>22</v>
      </c>
      <c r="T7" s="101">
        <f>COUNTIF(T8:T300,"○")</f>
        <v>1</v>
      </c>
      <c r="U7" s="101">
        <f>COUNTIF(U8:U300,"○")</f>
        <v>0</v>
      </c>
      <c r="V7" s="101">
        <f>COUNTIF(V8:V300,"○")</f>
        <v>2</v>
      </c>
      <c r="W7" s="175">
        <f>COUNTIF(W8:W300,"○")</f>
        <v>21</v>
      </c>
      <c r="X7" s="175">
        <f>COUNTIF(X8:X300,"○")</f>
        <v>1</v>
      </c>
      <c r="Y7" s="175">
        <f>COUNTIF(Y8:Y300,"○")</f>
        <v>0</v>
      </c>
      <c r="Z7" s="175">
        <f>COUNTIF(Z8:Z300,"○")</f>
        <v>3</v>
      </c>
    </row>
    <row r="8" spans="1:26" s="95" customFormat="1" ht="11.25">
      <c r="A8" s="92" t="s">
        <v>120</v>
      </c>
      <c r="B8" s="93" t="s">
        <v>271</v>
      </c>
      <c r="C8" s="92" t="s">
        <v>272</v>
      </c>
      <c r="D8" s="94">
        <v>328187</v>
      </c>
      <c r="E8" s="94">
        <v>26506</v>
      </c>
      <c r="F8" s="99">
        <f aca="true" t="shared" si="0" ref="F7:F32">IF(D8&gt;0,E8/D8*100,0)</f>
        <v>8.076492975041669</v>
      </c>
      <c r="G8" s="94">
        <v>26506</v>
      </c>
      <c r="H8" s="94">
        <v>0</v>
      </c>
      <c r="I8" s="94">
        <v>301681</v>
      </c>
      <c r="J8" s="99">
        <f aca="true" t="shared" si="1" ref="J7:J32">IF($D8&gt;0,I8/$D8*100,0)</f>
        <v>91.92350702495833</v>
      </c>
      <c r="K8" s="94">
        <v>246055</v>
      </c>
      <c r="L8" s="99">
        <f aca="true" t="shared" si="2" ref="L7:L32">IF($D8&gt;0,K8/$D8*100,0)</f>
        <v>74.97402395585443</v>
      </c>
      <c r="M8" s="94">
        <v>0</v>
      </c>
      <c r="N8" s="99">
        <f aca="true" t="shared" si="3" ref="N7:N32">IF($D8&gt;0,M8/$D8*100,0)</f>
        <v>0</v>
      </c>
      <c r="O8" s="94">
        <v>55626</v>
      </c>
      <c r="P8" s="94">
        <v>9878</v>
      </c>
      <c r="Q8" s="99">
        <f aca="true" t="shared" si="4" ref="Q7:Q32">IF($D8&gt;0,O8/$D8*100,0)</f>
        <v>16.949483069103895</v>
      </c>
      <c r="R8" s="94">
        <v>1248</v>
      </c>
      <c r="S8" s="92"/>
      <c r="T8" s="92" t="s">
        <v>269</v>
      </c>
      <c r="U8" s="92"/>
      <c r="V8" s="92"/>
      <c r="W8" s="104"/>
      <c r="X8" s="104"/>
      <c r="Y8" s="104"/>
      <c r="Z8" s="104" t="s">
        <v>269</v>
      </c>
    </row>
    <row r="9" spans="1:26" s="95" customFormat="1" ht="11.25">
      <c r="A9" s="92" t="s">
        <v>120</v>
      </c>
      <c r="B9" s="93" t="s">
        <v>273</v>
      </c>
      <c r="C9" s="92" t="s">
        <v>274</v>
      </c>
      <c r="D9" s="94">
        <v>62915</v>
      </c>
      <c r="E9" s="94">
        <v>34302</v>
      </c>
      <c r="F9" s="99">
        <f t="shared" si="0"/>
        <v>54.521179368989905</v>
      </c>
      <c r="G9" s="94">
        <v>34302</v>
      </c>
      <c r="H9" s="94">
        <v>0</v>
      </c>
      <c r="I9" s="94">
        <v>28613</v>
      </c>
      <c r="J9" s="99">
        <f t="shared" si="1"/>
        <v>45.478820631010095</v>
      </c>
      <c r="K9" s="94">
        <v>14960</v>
      </c>
      <c r="L9" s="99">
        <f t="shared" si="2"/>
        <v>23.778113327505366</v>
      </c>
      <c r="M9" s="94">
        <v>0</v>
      </c>
      <c r="N9" s="99">
        <f t="shared" si="3"/>
        <v>0</v>
      </c>
      <c r="O9" s="94">
        <v>13653</v>
      </c>
      <c r="P9" s="94">
        <v>11865</v>
      </c>
      <c r="Q9" s="99">
        <f t="shared" si="4"/>
        <v>21.70070730350473</v>
      </c>
      <c r="R9" s="94">
        <v>345</v>
      </c>
      <c r="S9" s="92" t="s">
        <v>269</v>
      </c>
      <c r="T9" s="92"/>
      <c r="U9" s="92"/>
      <c r="V9" s="92"/>
      <c r="W9" s="104" t="s">
        <v>269</v>
      </c>
      <c r="X9" s="104"/>
      <c r="Y9" s="104"/>
      <c r="Z9" s="104"/>
    </row>
    <row r="10" spans="1:26" s="95" customFormat="1" ht="11.25">
      <c r="A10" s="92" t="s">
        <v>120</v>
      </c>
      <c r="B10" s="93" t="s">
        <v>275</v>
      </c>
      <c r="C10" s="92" t="s">
        <v>276</v>
      </c>
      <c r="D10" s="94">
        <v>104320</v>
      </c>
      <c r="E10" s="94">
        <v>51229</v>
      </c>
      <c r="F10" s="99">
        <f t="shared" si="0"/>
        <v>49.107553680981596</v>
      </c>
      <c r="G10" s="94">
        <v>51229</v>
      </c>
      <c r="H10" s="94">
        <v>0</v>
      </c>
      <c r="I10" s="94">
        <v>53091</v>
      </c>
      <c r="J10" s="99">
        <f t="shared" si="1"/>
        <v>50.892446319018404</v>
      </c>
      <c r="K10" s="94">
        <v>31521</v>
      </c>
      <c r="L10" s="99">
        <f t="shared" si="2"/>
        <v>30.215682515337424</v>
      </c>
      <c r="M10" s="94">
        <v>0</v>
      </c>
      <c r="N10" s="99">
        <f t="shared" si="3"/>
        <v>0</v>
      </c>
      <c r="O10" s="94">
        <v>21570</v>
      </c>
      <c r="P10" s="94">
        <v>15391</v>
      </c>
      <c r="Q10" s="99">
        <f t="shared" si="4"/>
        <v>20.67676380368098</v>
      </c>
      <c r="R10" s="94">
        <v>575</v>
      </c>
      <c r="S10" s="92" t="s">
        <v>269</v>
      </c>
      <c r="T10" s="92"/>
      <c r="U10" s="92"/>
      <c r="V10" s="92"/>
      <c r="W10" s="104" t="s">
        <v>269</v>
      </c>
      <c r="X10" s="104"/>
      <c r="Y10" s="104"/>
      <c r="Z10" s="104"/>
    </row>
    <row r="11" spans="1:26" s="95" customFormat="1" ht="11.25">
      <c r="A11" s="92" t="s">
        <v>120</v>
      </c>
      <c r="B11" s="93" t="s">
        <v>277</v>
      </c>
      <c r="C11" s="92" t="s">
        <v>278</v>
      </c>
      <c r="D11" s="94">
        <v>81943</v>
      </c>
      <c r="E11" s="94">
        <v>32700</v>
      </c>
      <c r="F11" s="99">
        <f t="shared" si="0"/>
        <v>39.90578816982537</v>
      </c>
      <c r="G11" s="94">
        <v>32700</v>
      </c>
      <c r="H11" s="94">
        <v>0</v>
      </c>
      <c r="I11" s="94">
        <v>49243</v>
      </c>
      <c r="J11" s="99">
        <f t="shared" si="1"/>
        <v>60.094211830174636</v>
      </c>
      <c r="K11" s="94">
        <v>31302</v>
      </c>
      <c r="L11" s="99">
        <f t="shared" si="2"/>
        <v>38.199724198528244</v>
      </c>
      <c r="M11" s="94">
        <v>0</v>
      </c>
      <c r="N11" s="99">
        <f t="shared" si="3"/>
        <v>0</v>
      </c>
      <c r="O11" s="94">
        <v>17941</v>
      </c>
      <c r="P11" s="94">
        <v>12312</v>
      </c>
      <c r="Q11" s="99">
        <f t="shared" si="4"/>
        <v>21.89448763164639</v>
      </c>
      <c r="R11" s="94">
        <v>362</v>
      </c>
      <c r="S11" s="92" t="s">
        <v>269</v>
      </c>
      <c r="T11" s="92"/>
      <c r="U11" s="92"/>
      <c r="V11" s="92"/>
      <c r="W11" s="104" t="s">
        <v>269</v>
      </c>
      <c r="X11" s="104"/>
      <c r="Y11" s="104"/>
      <c r="Z11" s="104"/>
    </row>
    <row r="12" spans="1:26" s="95" customFormat="1" ht="11.25">
      <c r="A12" s="92" t="s">
        <v>120</v>
      </c>
      <c r="B12" s="93" t="s">
        <v>279</v>
      </c>
      <c r="C12" s="92" t="s">
        <v>280</v>
      </c>
      <c r="D12" s="94">
        <v>34836</v>
      </c>
      <c r="E12" s="94">
        <v>20234</v>
      </c>
      <c r="F12" s="99">
        <f t="shared" si="0"/>
        <v>58.083591686760826</v>
      </c>
      <c r="G12" s="94">
        <v>20234</v>
      </c>
      <c r="H12" s="94">
        <v>0</v>
      </c>
      <c r="I12" s="94">
        <v>14602</v>
      </c>
      <c r="J12" s="99">
        <f t="shared" si="1"/>
        <v>41.91640831323918</v>
      </c>
      <c r="K12" s="94">
        <v>11160</v>
      </c>
      <c r="L12" s="99">
        <f t="shared" si="2"/>
        <v>32.03582500861178</v>
      </c>
      <c r="M12" s="94">
        <v>0</v>
      </c>
      <c r="N12" s="99">
        <f t="shared" si="3"/>
        <v>0</v>
      </c>
      <c r="O12" s="94">
        <v>3442</v>
      </c>
      <c r="P12" s="94">
        <v>1752</v>
      </c>
      <c r="Q12" s="99">
        <f t="shared" si="4"/>
        <v>9.880583304627397</v>
      </c>
      <c r="R12" s="94">
        <v>91</v>
      </c>
      <c r="S12" s="92" t="s">
        <v>269</v>
      </c>
      <c r="T12" s="92"/>
      <c r="U12" s="92"/>
      <c r="V12" s="92"/>
      <c r="W12" s="104" t="s">
        <v>269</v>
      </c>
      <c r="X12" s="104"/>
      <c r="Y12" s="104"/>
      <c r="Z12" s="104"/>
    </row>
    <row r="13" spans="1:26" s="95" customFormat="1" ht="11.25">
      <c r="A13" s="92" t="s">
        <v>120</v>
      </c>
      <c r="B13" s="93" t="s">
        <v>281</v>
      </c>
      <c r="C13" s="92" t="s">
        <v>282</v>
      </c>
      <c r="D13" s="94">
        <v>55052</v>
      </c>
      <c r="E13" s="94">
        <v>27501</v>
      </c>
      <c r="F13" s="99">
        <f t="shared" si="0"/>
        <v>49.95458838915934</v>
      </c>
      <c r="G13" s="94">
        <v>27501</v>
      </c>
      <c r="H13" s="94">
        <v>0</v>
      </c>
      <c r="I13" s="94">
        <v>27551</v>
      </c>
      <c r="J13" s="99">
        <f t="shared" si="1"/>
        <v>50.04541161084066</v>
      </c>
      <c r="K13" s="94">
        <v>7287</v>
      </c>
      <c r="L13" s="99">
        <f t="shared" si="2"/>
        <v>13.2365763278355</v>
      </c>
      <c r="M13" s="94">
        <v>0</v>
      </c>
      <c r="N13" s="99">
        <f t="shared" si="3"/>
        <v>0</v>
      </c>
      <c r="O13" s="94">
        <v>20264</v>
      </c>
      <c r="P13" s="94">
        <v>11676</v>
      </c>
      <c r="Q13" s="99">
        <f t="shared" si="4"/>
        <v>36.80883528300516</v>
      </c>
      <c r="R13" s="94">
        <v>194</v>
      </c>
      <c r="S13" s="92" t="s">
        <v>269</v>
      </c>
      <c r="T13" s="92"/>
      <c r="U13" s="92"/>
      <c r="V13" s="92"/>
      <c r="W13" s="104" t="s">
        <v>269</v>
      </c>
      <c r="X13" s="104"/>
      <c r="Y13" s="104"/>
      <c r="Z13" s="104"/>
    </row>
    <row r="14" spans="1:26" s="95" customFormat="1" ht="11.25">
      <c r="A14" s="92" t="s">
        <v>120</v>
      </c>
      <c r="B14" s="93" t="s">
        <v>283</v>
      </c>
      <c r="C14" s="92" t="s">
        <v>284</v>
      </c>
      <c r="D14" s="94">
        <v>36916</v>
      </c>
      <c r="E14" s="94">
        <v>18753</v>
      </c>
      <c r="F14" s="99">
        <f t="shared" si="0"/>
        <v>50.799111496370145</v>
      </c>
      <c r="G14" s="94">
        <v>18753</v>
      </c>
      <c r="H14" s="94">
        <v>0</v>
      </c>
      <c r="I14" s="94">
        <v>18163</v>
      </c>
      <c r="J14" s="99">
        <f t="shared" si="1"/>
        <v>49.20088850362986</v>
      </c>
      <c r="K14" s="94">
        <v>14317</v>
      </c>
      <c r="L14" s="99">
        <f t="shared" si="2"/>
        <v>38.782641672987324</v>
      </c>
      <c r="M14" s="94">
        <v>0</v>
      </c>
      <c r="N14" s="99">
        <f t="shared" si="3"/>
        <v>0</v>
      </c>
      <c r="O14" s="94">
        <v>3846</v>
      </c>
      <c r="P14" s="94">
        <v>2741</v>
      </c>
      <c r="Q14" s="99">
        <f t="shared" si="4"/>
        <v>10.41824683064254</v>
      </c>
      <c r="R14" s="94">
        <v>119</v>
      </c>
      <c r="S14" s="92" t="s">
        <v>269</v>
      </c>
      <c r="T14" s="92"/>
      <c r="U14" s="92"/>
      <c r="V14" s="92"/>
      <c r="W14" s="104"/>
      <c r="X14" s="104" t="s">
        <v>269</v>
      </c>
      <c r="Y14" s="104"/>
      <c r="Z14" s="104"/>
    </row>
    <row r="15" spans="1:26" s="95" customFormat="1" ht="11.25">
      <c r="A15" s="92" t="s">
        <v>120</v>
      </c>
      <c r="B15" s="93" t="s">
        <v>285</v>
      </c>
      <c r="C15" s="92" t="s">
        <v>286</v>
      </c>
      <c r="D15" s="94">
        <v>89277</v>
      </c>
      <c r="E15" s="94">
        <v>16855</v>
      </c>
      <c r="F15" s="99">
        <f t="shared" si="0"/>
        <v>18.87944263360104</v>
      </c>
      <c r="G15" s="94">
        <v>16855</v>
      </c>
      <c r="H15" s="94">
        <v>0</v>
      </c>
      <c r="I15" s="94">
        <v>72422</v>
      </c>
      <c r="J15" s="99">
        <f t="shared" si="1"/>
        <v>81.12055736639896</v>
      </c>
      <c r="K15" s="94">
        <v>33165</v>
      </c>
      <c r="L15" s="99">
        <f t="shared" si="2"/>
        <v>37.14842568634699</v>
      </c>
      <c r="M15" s="94">
        <v>0</v>
      </c>
      <c r="N15" s="99">
        <f t="shared" si="3"/>
        <v>0</v>
      </c>
      <c r="O15" s="94">
        <v>39257</v>
      </c>
      <c r="P15" s="94">
        <v>33568</v>
      </c>
      <c r="Q15" s="99">
        <f t="shared" si="4"/>
        <v>43.97213168005197</v>
      </c>
      <c r="R15" s="94">
        <v>357</v>
      </c>
      <c r="S15" s="92" t="s">
        <v>269</v>
      </c>
      <c r="T15" s="92"/>
      <c r="U15" s="92"/>
      <c r="V15" s="92"/>
      <c r="W15" s="104" t="s">
        <v>269</v>
      </c>
      <c r="X15" s="104"/>
      <c r="Y15" s="104"/>
      <c r="Z15" s="104"/>
    </row>
    <row r="16" spans="1:26" s="95" customFormat="1" ht="11.25">
      <c r="A16" s="92" t="s">
        <v>120</v>
      </c>
      <c r="B16" s="93" t="s">
        <v>287</v>
      </c>
      <c r="C16" s="92" t="s">
        <v>288</v>
      </c>
      <c r="D16" s="94">
        <v>35817</v>
      </c>
      <c r="E16" s="94">
        <v>9776</v>
      </c>
      <c r="F16" s="99">
        <f t="shared" si="0"/>
        <v>27.294301588631097</v>
      </c>
      <c r="G16" s="94">
        <v>9776</v>
      </c>
      <c r="H16" s="94">
        <v>0</v>
      </c>
      <c r="I16" s="94">
        <v>26041</v>
      </c>
      <c r="J16" s="99">
        <f t="shared" si="1"/>
        <v>72.7056984113689</v>
      </c>
      <c r="K16" s="94">
        <v>21216</v>
      </c>
      <c r="L16" s="99">
        <f t="shared" si="2"/>
        <v>59.234441745539826</v>
      </c>
      <c r="M16" s="94">
        <v>0</v>
      </c>
      <c r="N16" s="99">
        <f t="shared" si="3"/>
        <v>0</v>
      </c>
      <c r="O16" s="94">
        <v>4825</v>
      </c>
      <c r="P16" s="94">
        <v>1354</v>
      </c>
      <c r="Q16" s="99">
        <f t="shared" si="4"/>
        <v>13.471256665829076</v>
      </c>
      <c r="R16" s="94">
        <v>56</v>
      </c>
      <c r="S16" s="92" t="s">
        <v>269</v>
      </c>
      <c r="T16" s="92"/>
      <c r="U16" s="92"/>
      <c r="V16" s="92"/>
      <c r="W16" s="104" t="s">
        <v>269</v>
      </c>
      <c r="X16" s="104"/>
      <c r="Y16" s="104"/>
      <c r="Z16" s="104"/>
    </row>
    <row r="17" spans="1:26" s="95" customFormat="1" ht="11.25">
      <c r="A17" s="92" t="s">
        <v>120</v>
      </c>
      <c r="B17" s="93" t="s">
        <v>289</v>
      </c>
      <c r="C17" s="92" t="s">
        <v>290</v>
      </c>
      <c r="D17" s="94">
        <v>91309</v>
      </c>
      <c r="E17" s="94">
        <v>32409</v>
      </c>
      <c r="F17" s="99">
        <f t="shared" si="0"/>
        <v>35.49376293684084</v>
      </c>
      <c r="G17" s="94">
        <v>32409</v>
      </c>
      <c r="H17" s="94">
        <v>0</v>
      </c>
      <c r="I17" s="94">
        <v>58900</v>
      </c>
      <c r="J17" s="99">
        <f t="shared" si="1"/>
        <v>64.50623706315916</v>
      </c>
      <c r="K17" s="94">
        <v>29391</v>
      </c>
      <c r="L17" s="99">
        <f t="shared" si="2"/>
        <v>32.188502776287116</v>
      </c>
      <c r="M17" s="94">
        <v>0</v>
      </c>
      <c r="N17" s="99">
        <f t="shared" si="3"/>
        <v>0</v>
      </c>
      <c r="O17" s="94">
        <v>29509</v>
      </c>
      <c r="P17" s="94">
        <v>29509</v>
      </c>
      <c r="Q17" s="99">
        <f t="shared" si="4"/>
        <v>32.31773428687205</v>
      </c>
      <c r="R17" s="94">
        <v>275</v>
      </c>
      <c r="S17" s="92" t="s">
        <v>269</v>
      </c>
      <c r="T17" s="92"/>
      <c r="U17" s="92"/>
      <c r="V17" s="92"/>
      <c r="W17" s="104" t="s">
        <v>269</v>
      </c>
      <c r="X17" s="104"/>
      <c r="Y17" s="104"/>
      <c r="Z17" s="104"/>
    </row>
    <row r="18" spans="1:26" s="95" customFormat="1" ht="11.25">
      <c r="A18" s="92" t="s">
        <v>120</v>
      </c>
      <c r="B18" s="93" t="s">
        <v>291</v>
      </c>
      <c r="C18" s="92" t="s">
        <v>292</v>
      </c>
      <c r="D18" s="94">
        <v>39325</v>
      </c>
      <c r="E18" s="94">
        <v>18779</v>
      </c>
      <c r="F18" s="99">
        <f t="shared" si="0"/>
        <v>47.75333757151939</v>
      </c>
      <c r="G18" s="94">
        <v>18779</v>
      </c>
      <c r="H18" s="94">
        <v>0</v>
      </c>
      <c r="I18" s="94">
        <v>20546</v>
      </c>
      <c r="J18" s="99">
        <f t="shared" si="1"/>
        <v>52.246662428480604</v>
      </c>
      <c r="K18" s="94">
        <v>9717</v>
      </c>
      <c r="L18" s="99">
        <f t="shared" si="2"/>
        <v>24.70947234583598</v>
      </c>
      <c r="M18" s="94">
        <v>0</v>
      </c>
      <c r="N18" s="99">
        <f t="shared" si="3"/>
        <v>0</v>
      </c>
      <c r="O18" s="94">
        <v>10829</v>
      </c>
      <c r="P18" s="94">
        <v>4547</v>
      </c>
      <c r="Q18" s="99">
        <f t="shared" si="4"/>
        <v>27.53719008264463</v>
      </c>
      <c r="R18" s="94">
        <v>245</v>
      </c>
      <c r="S18" s="92" t="s">
        <v>269</v>
      </c>
      <c r="T18" s="92"/>
      <c r="U18" s="92"/>
      <c r="V18" s="92"/>
      <c r="W18" s="104" t="s">
        <v>269</v>
      </c>
      <c r="X18" s="104"/>
      <c r="Y18" s="104"/>
      <c r="Z18" s="104"/>
    </row>
    <row r="19" spans="1:26" s="95" customFormat="1" ht="11.25">
      <c r="A19" s="92" t="s">
        <v>120</v>
      </c>
      <c r="B19" s="93" t="s">
        <v>293</v>
      </c>
      <c r="C19" s="92" t="s">
        <v>294</v>
      </c>
      <c r="D19" s="94">
        <v>29090</v>
      </c>
      <c r="E19" s="94">
        <v>4710</v>
      </c>
      <c r="F19" s="99">
        <f t="shared" si="0"/>
        <v>16.191130972842902</v>
      </c>
      <c r="G19" s="94">
        <v>4710</v>
      </c>
      <c r="H19" s="94">
        <v>0</v>
      </c>
      <c r="I19" s="94">
        <v>24380</v>
      </c>
      <c r="J19" s="99">
        <f t="shared" si="1"/>
        <v>83.8088690271571</v>
      </c>
      <c r="K19" s="94">
        <v>11787</v>
      </c>
      <c r="L19" s="99">
        <f t="shared" si="2"/>
        <v>40.519078721210036</v>
      </c>
      <c r="M19" s="94">
        <v>0</v>
      </c>
      <c r="N19" s="99">
        <f t="shared" si="3"/>
        <v>0</v>
      </c>
      <c r="O19" s="94">
        <v>12593</v>
      </c>
      <c r="P19" s="94">
        <v>8903</v>
      </c>
      <c r="Q19" s="99">
        <f t="shared" si="4"/>
        <v>43.289790305947065</v>
      </c>
      <c r="R19" s="94">
        <v>78</v>
      </c>
      <c r="S19" s="92" t="s">
        <v>269</v>
      </c>
      <c r="T19" s="92"/>
      <c r="U19" s="92"/>
      <c r="V19" s="92"/>
      <c r="W19" s="104" t="s">
        <v>269</v>
      </c>
      <c r="X19" s="104"/>
      <c r="Y19" s="104"/>
      <c r="Z19" s="104"/>
    </row>
    <row r="20" spans="1:26" s="95" customFormat="1" ht="11.25">
      <c r="A20" s="92" t="s">
        <v>120</v>
      </c>
      <c r="B20" s="93" t="s">
        <v>295</v>
      </c>
      <c r="C20" s="92" t="s">
        <v>296</v>
      </c>
      <c r="D20" s="94">
        <v>31737</v>
      </c>
      <c r="E20" s="94">
        <v>18518</v>
      </c>
      <c r="F20" s="99">
        <f t="shared" si="0"/>
        <v>58.34830009137599</v>
      </c>
      <c r="G20" s="94">
        <v>18518</v>
      </c>
      <c r="H20" s="94">
        <v>0</v>
      </c>
      <c r="I20" s="94">
        <v>13219</v>
      </c>
      <c r="J20" s="99">
        <f t="shared" si="1"/>
        <v>41.651699908624</v>
      </c>
      <c r="K20" s="94">
        <v>2558</v>
      </c>
      <c r="L20" s="99">
        <f t="shared" si="2"/>
        <v>8.059993068027854</v>
      </c>
      <c r="M20" s="94">
        <v>0</v>
      </c>
      <c r="N20" s="99">
        <f t="shared" si="3"/>
        <v>0</v>
      </c>
      <c r="O20" s="94">
        <v>10661</v>
      </c>
      <c r="P20" s="94">
        <v>0</v>
      </c>
      <c r="Q20" s="99">
        <f t="shared" si="4"/>
        <v>33.591706840596146</v>
      </c>
      <c r="R20" s="94">
        <v>137</v>
      </c>
      <c r="S20" s="92" t="s">
        <v>269</v>
      </c>
      <c r="T20" s="92"/>
      <c r="U20" s="92"/>
      <c r="V20" s="92"/>
      <c r="W20" s="104" t="s">
        <v>269</v>
      </c>
      <c r="X20" s="104"/>
      <c r="Y20" s="104"/>
      <c r="Z20" s="104"/>
    </row>
    <row r="21" spans="1:26" s="95" customFormat="1" ht="11.25">
      <c r="A21" s="92" t="s">
        <v>120</v>
      </c>
      <c r="B21" s="93" t="s">
        <v>297</v>
      </c>
      <c r="C21" s="92" t="s">
        <v>298</v>
      </c>
      <c r="D21" s="94">
        <v>6523</v>
      </c>
      <c r="E21" s="94">
        <v>3199</v>
      </c>
      <c r="F21" s="99">
        <f t="shared" si="0"/>
        <v>49.041851908630996</v>
      </c>
      <c r="G21" s="94">
        <v>3199</v>
      </c>
      <c r="H21" s="94">
        <v>0</v>
      </c>
      <c r="I21" s="94">
        <v>3324</v>
      </c>
      <c r="J21" s="99">
        <f t="shared" si="1"/>
        <v>50.958148091369004</v>
      </c>
      <c r="K21" s="94">
        <v>2141</v>
      </c>
      <c r="L21" s="99">
        <f t="shared" si="2"/>
        <v>32.82232101793653</v>
      </c>
      <c r="M21" s="94">
        <v>0</v>
      </c>
      <c r="N21" s="99">
        <f t="shared" si="3"/>
        <v>0</v>
      </c>
      <c r="O21" s="94">
        <v>1183</v>
      </c>
      <c r="P21" s="94">
        <v>692</v>
      </c>
      <c r="Q21" s="99">
        <f t="shared" si="4"/>
        <v>18.13582707343247</v>
      </c>
      <c r="R21" s="94">
        <v>25</v>
      </c>
      <c r="S21" s="92" t="s">
        <v>269</v>
      </c>
      <c r="T21" s="92"/>
      <c r="U21" s="92"/>
      <c r="V21" s="92"/>
      <c r="W21" s="104" t="s">
        <v>269</v>
      </c>
      <c r="X21" s="104"/>
      <c r="Y21" s="104"/>
      <c r="Z21" s="104"/>
    </row>
    <row r="22" spans="1:26" s="95" customFormat="1" ht="11.25">
      <c r="A22" s="92" t="s">
        <v>120</v>
      </c>
      <c r="B22" s="93" t="s">
        <v>299</v>
      </c>
      <c r="C22" s="92" t="s">
        <v>300</v>
      </c>
      <c r="D22" s="94">
        <v>3040</v>
      </c>
      <c r="E22" s="94">
        <v>526</v>
      </c>
      <c r="F22" s="99">
        <f t="shared" si="0"/>
        <v>17.30263157894737</v>
      </c>
      <c r="G22" s="94">
        <v>526</v>
      </c>
      <c r="H22" s="94">
        <v>0</v>
      </c>
      <c r="I22" s="94">
        <v>2514</v>
      </c>
      <c r="J22" s="99">
        <f t="shared" si="1"/>
        <v>82.69736842105263</v>
      </c>
      <c r="K22" s="94">
        <v>975</v>
      </c>
      <c r="L22" s="99">
        <f t="shared" si="2"/>
        <v>32.07236842105263</v>
      </c>
      <c r="M22" s="94">
        <v>0</v>
      </c>
      <c r="N22" s="99">
        <f t="shared" si="3"/>
        <v>0</v>
      </c>
      <c r="O22" s="94">
        <v>1539</v>
      </c>
      <c r="P22" s="94">
        <v>1526</v>
      </c>
      <c r="Q22" s="99">
        <f t="shared" si="4"/>
        <v>50.625</v>
      </c>
      <c r="R22" s="94">
        <v>39</v>
      </c>
      <c r="S22" s="92" t="s">
        <v>269</v>
      </c>
      <c r="T22" s="92"/>
      <c r="U22" s="92"/>
      <c r="V22" s="92"/>
      <c r="W22" s="104" t="s">
        <v>269</v>
      </c>
      <c r="X22" s="104"/>
      <c r="Y22" s="104"/>
      <c r="Z22" s="104"/>
    </row>
    <row r="23" spans="1:26" s="95" customFormat="1" ht="11.25">
      <c r="A23" s="92" t="s">
        <v>120</v>
      </c>
      <c r="B23" s="93" t="s">
        <v>301</v>
      </c>
      <c r="C23" s="92" t="s">
        <v>302</v>
      </c>
      <c r="D23" s="94">
        <v>4204</v>
      </c>
      <c r="E23" s="94">
        <v>1419</v>
      </c>
      <c r="F23" s="99">
        <f t="shared" si="0"/>
        <v>33.7535680304472</v>
      </c>
      <c r="G23" s="94">
        <v>1419</v>
      </c>
      <c r="H23" s="94">
        <v>0</v>
      </c>
      <c r="I23" s="94">
        <v>2785</v>
      </c>
      <c r="J23" s="99">
        <f t="shared" si="1"/>
        <v>66.24643196955282</v>
      </c>
      <c r="K23" s="94">
        <v>2052</v>
      </c>
      <c r="L23" s="99">
        <f t="shared" si="2"/>
        <v>48.81065651760228</v>
      </c>
      <c r="M23" s="94">
        <v>0</v>
      </c>
      <c r="N23" s="99">
        <f t="shared" si="3"/>
        <v>0</v>
      </c>
      <c r="O23" s="94">
        <v>733</v>
      </c>
      <c r="P23" s="94">
        <v>428</v>
      </c>
      <c r="Q23" s="99">
        <f t="shared" si="4"/>
        <v>17.435775451950523</v>
      </c>
      <c r="R23" s="94">
        <v>39</v>
      </c>
      <c r="S23" s="92" t="s">
        <v>269</v>
      </c>
      <c r="T23" s="92"/>
      <c r="U23" s="92"/>
      <c r="V23" s="92"/>
      <c r="W23" s="104" t="s">
        <v>269</v>
      </c>
      <c r="X23" s="104"/>
      <c r="Y23" s="104"/>
      <c r="Z23" s="104"/>
    </row>
    <row r="24" spans="1:26" s="95" customFormat="1" ht="11.25">
      <c r="A24" s="92" t="s">
        <v>120</v>
      </c>
      <c r="B24" s="93" t="s">
        <v>303</v>
      </c>
      <c r="C24" s="92" t="s">
        <v>304</v>
      </c>
      <c r="D24" s="94">
        <v>20647</v>
      </c>
      <c r="E24" s="94">
        <v>9629</v>
      </c>
      <c r="F24" s="99">
        <f t="shared" si="0"/>
        <v>46.63631520317721</v>
      </c>
      <c r="G24" s="94">
        <v>9629</v>
      </c>
      <c r="H24" s="94">
        <v>0</v>
      </c>
      <c r="I24" s="94">
        <v>11018</v>
      </c>
      <c r="J24" s="99">
        <f t="shared" si="1"/>
        <v>53.36368479682279</v>
      </c>
      <c r="K24" s="94">
        <v>6720</v>
      </c>
      <c r="L24" s="99">
        <f t="shared" si="2"/>
        <v>32.547101273792805</v>
      </c>
      <c r="M24" s="94">
        <v>0</v>
      </c>
      <c r="N24" s="99">
        <f t="shared" si="3"/>
        <v>0</v>
      </c>
      <c r="O24" s="94">
        <v>4298</v>
      </c>
      <c r="P24" s="94">
        <v>1863</v>
      </c>
      <c r="Q24" s="99">
        <f t="shared" si="4"/>
        <v>20.81658352302998</v>
      </c>
      <c r="R24" s="94">
        <v>68</v>
      </c>
      <c r="S24" s="92"/>
      <c r="T24" s="92"/>
      <c r="U24" s="92"/>
      <c r="V24" s="92" t="s">
        <v>269</v>
      </c>
      <c r="W24" s="104"/>
      <c r="X24" s="104"/>
      <c r="Y24" s="104"/>
      <c r="Z24" s="104" t="s">
        <v>269</v>
      </c>
    </row>
    <row r="25" spans="1:26" s="95" customFormat="1" ht="11.25">
      <c r="A25" s="92" t="s">
        <v>120</v>
      </c>
      <c r="B25" s="93" t="s">
        <v>305</v>
      </c>
      <c r="C25" s="92" t="s">
        <v>306</v>
      </c>
      <c r="D25" s="94">
        <v>9014</v>
      </c>
      <c r="E25" s="94">
        <v>4178</v>
      </c>
      <c r="F25" s="99">
        <f t="shared" si="0"/>
        <v>46.350122032394054</v>
      </c>
      <c r="G25" s="94">
        <v>4178</v>
      </c>
      <c r="H25" s="94">
        <v>0</v>
      </c>
      <c r="I25" s="94">
        <v>4836</v>
      </c>
      <c r="J25" s="99">
        <f t="shared" si="1"/>
        <v>53.64987796760594</v>
      </c>
      <c r="K25" s="94">
        <v>3985</v>
      </c>
      <c r="L25" s="99">
        <f t="shared" si="2"/>
        <v>44.20900820945196</v>
      </c>
      <c r="M25" s="94">
        <v>0</v>
      </c>
      <c r="N25" s="99">
        <f t="shared" si="3"/>
        <v>0</v>
      </c>
      <c r="O25" s="94">
        <v>851</v>
      </c>
      <c r="P25" s="94">
        <v>798</v>
      </c>
      <c r="Q25" s="99">
        <f t="shared" si="4"/>
        <v>9.440869758153983</v>
      </c>
      <c r="R25" s="94">
        <v>37</v>
      </c>
      <c r="S25" s="92" t="s">
        <v>269</v>
      </c>
      <c r="T25" s="92"/>
      <c r="U25" s="92"/>
      <c r="V25" s="92"/>
      <c r="W25" s="104" t="s">
        <v>269</v>
      </c>
      <c r="X25" s="104"/>
      <c r="Y25" s="104"/>
      <c r="Z25" s="104"/>
    </row>
    <row r="26" spans="1:26" s="95" customFormat="1" ht="11.25">
      <c r="A26" s="92" t="s">
        <v>120</v>
      </c>
      <c r="B26" s="93" t="s">
        <v>307</v>
      </c>
      <c r="C26" s="92" t="s">
        <v>308</v>
      </c>
      <c r="D26" s="94">
        <v>11681</v>
      </c>
      <c r="E26" s="94">
        <v>3068</v>
      </c>
      <c r="F26" s="99">
        <f t="shared" si="0"/>
        <v>26.264874582655594</v>
      </c>
      <c r="G26" s="94">
        <v>3068</v>
      </c>
      <c r="H26" s="94">
        <v>0</v>
      </c>
      <c r="I26" s="94">
        <v>8613</v>
      </c>
      <c r="J26" s="99">
        <f t="shared" si="1"/>
        <v>73.7351254173444</v>
      </c>
      <c r="K26" s="94">
        <v>6792</v>
      </c>
      <c r="L26" s="99">
        <f t="shared" si="2"/>
        <v>58.14570670319322</v>
      </c>
      <c r="M26" s="94">
        <v>0</v>
      </c>
      <c r="N26" s="99">
        <f t="shared" si="3"/>
        <v>0</v>
      </c>
      <c r="O26" s="94">
        <v>1821</v>
      </c>
      <c r="P26" s="94">
        <v>1280</v>
      </c>
      <c r="Q26" s="99">
        <f t="shared" si="4"/>
        <v>15.589418714151185</v>
      </c>
      <c r="R26" s="94">
        <v>33</v>
      </c>
      <c r="S26" s="92" t="s">
        <v>269</v>
      </c>
      <c r="T26" s="92"/>
      <c r="U26" s="92"/>
      <c r="V26" s="92"/>
      <c r="W26" s="104" t="s">
        <v>269</v>
      </c>
      <c r="X26" s="104"/>
      <c r="Y26" s="104"/>
      <c r="Z26" s="104"/>
    </row>
    <row r="27" spans="1:26" s="95" customFormat="1" ht="11.25">
      <c r="A27" s="92" t="s">
        <v>120</v>
      </c>
      <c r="B27" s="93" t="s">
        <v>309</v>
      </c>
      <c r="C27" s="92" t="s">
        <v>310</v>
      </c>
      <c r="D27" s="94">
        <v>7024</v>
      </c>
      <c r="E27" s="94">
        <v>1375</v>
      </c>
      <c r="F27" s="99">
        <f t="shared" si="0"/>
        <v>19.575740318906607</v>
      </c>
      <c r="G27" s="94">
        <v>1375</v>
      </c>
      <c r="H27" s="94">
        <v>0</v>
      </c>
      <c r="I27" s="94">
        <v>5649</v>
      </c>
      <c r="J27" s="99">
        <f t="shared" si="1"/>
        <v>80.42425968109339</v>
      </c>
      <c r="K27" s="94">
        <v>4492</v>
      </c>
      <c r="L27" s="99">
        <f t="shared" si="2"/>
        <v>63.95216400911162</v>
      </c>
      <c r="M27" s="94">
        <v>0</v>
      </c>
      <c r="N27" s="99">
        <f t="shared" si="3"/>
        <v>0</v>
      </c>
      <c r="O27" s="94">
        <v>1157</v>
      </c>
      <c r="P27" s="94">
        <v>692</v>
      </c>
      <c r="Q27" s="99">
        <f t="shared" si="4"/>
        <v>16.472095671981776</v>
      </c>
      <c r="R27" s="94">
        <v>28</v>
      </c>
      <c r="S27" s="92" t="s">
        <v>269</v>
      </c>
      <c r="T27" s="92"/>
      <c r="U27" s="92"/>
      <c r="V27" s="92"/>
      <c r="W27" s="104" t="s">
        <v>269</v>
      </c>
      <c r="X27" s="104"/>
      <c r="Y27" s="104"/>
      <c r="Z27" s="104"/>
    </row>
    <row r="28" spans="1:26" s="95" customFormat="1" ht="11.25">
      <c r="A28" s="92" t="s">
        <v>120</v>
      </c>
      <c r="B28" s="93" t="s">
        <v>311</v>
      </c>
      <c r="C28" s="92" t="s">
        <v>312</v>
      </c>
      <c r="D28" s="94">
        <v>5771</v>
      </c>
      <c r="E28" s="94">
        <v>1023</v>
      </c>
      <c r="F28" s="99">
        <f t="shared" si="0"/>
        <v>17.726563853751518</v>
      </c>
      <c r="G28" s="94">
        <v>1023</v>
      </c>
      <c r="H28" s="94">
        <v>0</v>
      </c>
      <c r="I28" s="94">
        <v>4748</v>
      </c>
      <c r="J28" s="99">
        <f t="shared" si="1"/>
        <v>82.27343614624849</v>
      </c>
      <c r="K28" s="94">
        <v>4579</v>
      </c>
      <c r="L28" s="99">
        <f t="shared" si="2"/>
        <v>79.34500086640097</v>
      </c>
      <c r="M28" s="94">
        <v>0</v>
      </c>
      <c r="N28" s="99">
        <f t="shared" si="3"/>
        <v>0</v>
      </c>
      <c r="O28" s="94">
        <v>169</v>
      </c>
      <c r="P28" s="94">
        <v>169</v>
      </c>
      <c r="Q28" s="99">
        <f t="shared" si="4"/>
        <v>2.9284352798475135</v>
      </c>
      <c r="R28" s="94">
        <v>4</v>
      </c>
      <c r="S28" s="92" t="s">
        <v>269</v>
      </c>
      <c r="T28" s="92"/>
      <c r="U28" s="92"/>
      <c r="V28" s="92"/>
      <c r="W28" s="104" t="s">
        <v>269</v>
      </c>
      <c r="X28" s="104"/>
      <c r="Y28" s="104"/>
      <c r="Z28" s="104"/>
    </row>
    <row r="29" spans="1:26" s="95" customFormat="1" ht="11.25">
      <c r="A29" s="92" t="s">
        <v>120</v>
      </c>
      <c r="B29" s="93" t="s">
        <v>313</v>
      </c>
      <c r="C29" s="92" t="s">
        <v>314</v>
      </c>
      <c r="D29" s="94">
        <v>3307</v>
      </c>
      <c r="E29" s="94">
        <v>0</v>
      </c>
      <c r="F29" s="99">
        <f t="shared" si="0"/>
        <v>0</v>
      </c>
      <c r="G29" s="94">
        <v>0</v>
      </c>
      <c r="H29" s="94">
        <v>0</v>
      </c>
      <c r="I29" s="94">
        <v>3307</v>
      </c>
      <c r="J29" s="99">
        <f t="shared" si="1"/>
        <v>100</v>
      </c>
      <c r="K29" s="94">
        <v>3307</v>
      </c>
      <c r="L29" s="99">
        <f t="shared" si="2"/>
        <v>100</v>
      </c>
      <c r="M29" s="94">
        <v>0</v>
      </c>
      <c r="N29" s="99">
        <f t="shared" si="3"/>
        <v>0</v>
      </c>
      <c r="O29" s="94">
        <v>0</v>
      </c>
      <c r="P29" s="94">
        <v>0</v>
      </c>
      <c r="Q29" s="99">
        <f t="shared" si="4"/>
        <v>0</v>
      </c>
      <c r="R29" s="94">
        <v>3</v>
      </c>
      <c r="S29" s="92"/>
      <c r="T29" s="92"/>
      <c r="U29" s="92"/>
      <c r="V29" s="92" t="s">
        <v>269</v>
      </c>
      <c r="W29" s="104"/>
      <c r="X29" s="104"/>
      <c r="Y29" s="104"/>
      <c r="Z29" s="104" t="s">
        <v>269</v>
      </c>
    </row>
    <row r="30" spans="1:26" s="95" customFormat="1" ht="11.25">
      <c r="A30" s="92" t="s">
        <v>120</v>
      </c>
      <c r="B30" s="93" t="s">
        <v>315</v>
      </c>
      <c r="C30" s="92" t="s">
        <v>316</v>
      </c>
      <c r="D30" s="94">
        <v>23148</v>
      </c>
      <c r="E30" s="94">
        <v>10404</v>
      </c>
      <c r="F30" s="99">
        <f t="shared" si="0"/>
        <v>44.94556765163297</v>
      </c>
      <c r="G30" s="94">
        <v>10404</v>
      </c>
      <c r="H30" s="94">
        <v>0</v>
      </c>
      <c r="I30" s="94">
        <v>12744</v>
      </c>
      <c r="J30" s="99">
        <f t="shared" si="1"/>
        <v>55.05443234836703</v>
      </c>
      <c r="K30" s="94">
        <v>1905</v>
      </c>
      <c r="L30" s="99">
        <f t="shared" si="2"/>
        <v>8.229652669777087</v>
      </c>
      <c r="M30" s="94">
        <v>0</v>
      </c>
      <c r="N30" s="99">
        <f t="shared" si="3"/>
        <v>0</v>
      </c>
      <c r="O30" s="94">
        <v>10839</v>
      </c>
      <c r="P30" s="94">
        <v>10839</v>
      </c>
      <c r="Q30" s="99">
        <f t="shared" si="4"/>
        <v>46.82477967858995</v>
      </c>
      <c r="R30" s="94">
        <v>103</v>
      </c>
      <c r="S30" s="92" t="s">
        <v>269</v>
      </c>
      <c r="T30" s="92"/>
      <c r="U30" s="92"/>
      <c r="V30" s="92"/>
      <c r="W30" s="104" t="s">
        <v>269</v>
      </c>
      <c r="X30" s="104"/>
      <c r="Y30" s="104"/>
      <c r="Z30" s="104"/>
    </row>
    <row r="31" spans="1:26" s="95" customFormat="1" ht="11.25">
      <c r="A31" s="92" t="s">
        <v>120</v>
      </c>
      <c r="B31" s="93" t="s">
        <v>317</v>
      </c>
      <c r="C31" s="92" t="s">
        <v>318</v>
      </c>
      <c r="D31" s="94">
        <v>18283</v>
      </c>
      <c r="E31" s="94">
        <v>11304</v>
      </c>
      <c r="F31" s="99">
        <f t="shared" si="0"/>
        <v>61.827927583000594</v>
      </c>
      <c r="G31" s="94">
        <v>11304</v>
      </c>
      <c r="H31" s="94">
        <v>0</v>
      </c>
      <c r="I31" s="94">
        <v>6979</v>
      </c>
      <c r="J31" s="99">
        <f t="shared" si="1"/>
        <v>38.1720724169994</v>
      </c>
      <c r="K31" s="94">
        <v>1353</v>
      </c>
      <c r="L31" s="99">
        <f t="shared" si="2"/>
        <v>7.40031723458951</v>
      </c>
      <c r="M31" s="94">
        <v>0</v>
      </c>
      <c r="N31" s="99">
        <f t="shared" si="3"/>
        <v>0</v>
      </c>
      <c r="O31" s="94">
        <v>5626</v>
      </c>
      <c r="P31" s="94">
        <v>2441</v>
      </c>
      <c r="Q31" s="99">
        <f t="shared" si="4"/>
        <v>30.771755182409887</v>
      </c>
      <c r="R31" s="94">
        <v>130</v>
      </c>
      <c r="S31" s="92" t="s">
        <v>269</v>
      </c>
      <c r="T31" s="92"/>
      <c r="U31" s="92"/>
      <c r="V31" s="92"/>
      <c r="W31" s="104" t="s">
        <v>269</v>
      </c>
      <c r="X31" s="104"/>
      <c r="Y31" s="104"/>
      <c r="Z31" s="104"/>
    </row>
    <row r="32" spans="1:26" s="95" customFormat="1" ht="11.25">
      <c r="A32" s="92" t="s">
        <v>120</v>
      </c>
      <c r="B32" s="93" t="s">
        <v>319</v>
      </c>
      <c r="C32" s="92" t="s">
        <v>320</v>
      </c>
      <c r="D32" s="94">
        <v>3048</v>
      </c>
      <c r="E32" s="94">
        <v>787</v>
      </c>
      <c r="F32" s="99">
        <f t="shared" si="0"/>
        <v>25.820209973753283</v>
      </c>
      <c r="G32" s="94">
        <v>787</v>
      </c>
      <c r="H32" s="94">
        <v>0</v>
      </c>
      <c r="I32" s="94">
        <v>2261</v>
      </c>
      <c r="J32" s="99">
        <f t="shared" si="1"/>
        <v>74.17979002624672</v>
      </c>
      <c r="K32" s="94">
        <v>0</v>
      </c>
      <c r="L32" s="99">
        <f t="shared" si="2"/>
        <v>0</v>
      </c>
      <c r="M32" s="94">
        <v>0</v>
      </c>
      <c r="N32" s="99">
        <f t="shared" si="3"/>
        <v>0</v>
      </c>
      <c r="O32" s="94">
        <v>2261</v>
      </c>
      <c r="P32" s="94">
        <v>2193</v>
      </c>
      <c r="Q32" s="99">
        <f t="shared" si="4"/>
        <v>74.17979002624672</v>
      </c>
      <c r="R32" s="94">
        <v>17</v>
      </c>
      <c r="S32" s="92" t="s">
        <v>269</v>
      </c>
      <c r="T32" s="92"/>
      <c r="U32" s="92"/>
      <c r="V32" s="92"/>
      <c r="W32" s="104" t="s">
        <v>269</v>
      </c>
      <c r="X32" s="104"/>
      <c r="Y32" s="104"/>
      <c r="Z32" s="104"/>
    </row>
    <row r="33" spans="1:26" s="95" customFormat="1" ht="11.25">
      <c r="A33" s="38"/>
      <c r="B33" s="10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5" customFormat="1" ht="11.25">
      <c r="A34" s="38"/>
      <c r="B34" s="10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5" customFormat="1" ht="11.25">
      <c r="A35" s="38"/>
      <c r="B35" s="10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5" customFormat="1" ht="11.25">
      <c r="A36" s="38"/>
      <c r="B36" s="10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5" customFormat="1" ht="11.25">
      <c r="A37" s="38"/>
      <c r="B37" s="10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5" customFormat="1" ht="11.25">
      <c r="A38" s="38"/>
      <c r="B38" s="10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5" customFormat="1" ht="11.25">
      <c r="A39" s="38"/>
      <c r="B39" s="10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5" customFormat="1" ht="11.25">
      <c r="A40" s="38"/>
      <c r="B40" s="10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5" customFormat="1" ht="11.25">
      <c r="A41" s="38"/>
      <c r="B41" s="10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5" customFormat="1" ht="11.25">
      <c r="A42" s="38"/>
      <c r="B42" s="10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5" customFormat="1" ht="11.25">
      <c r="A43" s="38"/>
      <c r="B43" s="10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5" customFormat="1" ht="11.25">
      <c r="A44" s="38"/>
      <c r="B44" s="10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5" customFormat="1" ht="11.25">
      <c r="A45" s="38"/>
      <c r="B45" s="10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5" customFormat="1" ht="11.25">
      <c r="A46" s="38"/>
      <c r="B46" s="10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5" customFormat="1" ht="11.25">
      <c r="A47" s="38"/>
      <c r="B47" s="10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5" customFormat="1" ht="11.25">
      <c r="A48" s="38"/>
      <c r="B48" s="10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5" customFormat="1" ht="11.25">
      <c r="A49" s="38"/>
      <c r="B49" s="10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5" customFormat="1" ht="11.25">
      <c r="A50" s="38"/>
      <c r="B50" s="10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5" customFormat="1" ht="11.25">
      <c r="A51" s="38"/>
      <c r="B51" s="10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5" customFormat="1" ht="11.25">
      <c r="A52" s="38"/>
      <c r="B52" s="10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5" customFormat="1" ht="11.25">
      <c r="A53" s="38"/>
      <c r="B53" s="10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5" customFormat="1" ht="11.25">
      <c r="A54" s="38"/>
      <c r="B54" s="10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5" customFormat="1" ht="11.25">
      <c r="A55" s="38"/>
      <c r="B55" s="10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5" customFormat="1" ht="11.25">
      <c r="A56" s="38"/>
      <c r="B56" s="10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5" customFormat="1" ht="11.25">
      <c r="A57" s="38"/>
      <c r="B57" s="10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5" customFormat="1" ht="11.25">
      <c r="A58" s="38"/>
      <c r="B58" s="10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5" customFormat="1" ht="11.25">
      <c r="A59" s="38"/>
      <c r="B59" s="10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5" customFormat="1" ht="11.25">
      <c r="A60" s="38"/>
      <c r="B60" s="10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5" customFormat="1" ht="11.25">
      <c r="A61" s="38"/>
      <c r="B61" s="10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5" customFormat="1" ht="11.25">
      <c r="A62" s="38"/>
      <c r="B62" s="10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5" customFormat="1" ht="11.25">
      <c r="A63" s="38"/>
      <c r="B63" s="10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5" customFormat="1" ht="11.25">
      <c r="A64" s="38"/>
      <c r="B64" s="10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5" customFormat="1" ht="11.25">
      <c r="A65" s="38"/>
      <c r="B65" s="10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5" customFormat="1" ht="11.25">
      <c r="A66" s="38"/>
      <c r="B66" s="10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5" customFormat="1" ht="11.25">
      <c r="A67" s="38"/>
      <c r="B67" s="10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5" customFormat="1" ht="11.25">
      <c r="A68" s="38"/>
      <c r="B68" s="10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5" customFormat="1" ht="11.25">
      <c r="A69" s="38"/>
      <c r="B69" s="10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5" customFormat="1" ht="11.25">
      <c r="A70" s="38"/>
      <c r="B70" s="10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5" customFormat="1" ht="11.25">
      <c r="A71" s="38"/>
      <c r="B71" s="10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5" customFormat="1" ht="11.25">
      <c r="A72" s="38"/>
      <c r="B72" s="10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5" customFormat="1" ht="11.25">
      <c r="A73" s="38"/>
      <c r="B73" s="10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5" customFormat="1" ht="11.25">
      <c r="A74" s="38"/>
      <c r="B74" s="10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5" customFormat="1" ht="11.25">
      <c r="A75" s="38"/>
      <c r="B75" s="10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5" customFormat="1" ht="11.25">
      <c r="A76" s="38"/>
      <c r="B76" s="10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5" customFormat="1" ht="11.25">
      <c r="A77" s="38"/>
      <c r="B77" s="10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5" customFormat="1" ht="11.25">
      <c r="A78" s="38"/>
      <c r="B78" s="10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5" customFormat="1" ht="11.25">
      <c r="A79" s="38"/>
      <c r="B79" s="10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5" customFormat="1" ht="11.25">
      <c r="A80" s="38"/>
      <c r="B80" s="10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5" customFormat="1" ht="11.25">
      <c r="A81" s="38"/>
      <c r="B81" s="10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5" customFormat="1" ht="11.25">
      <c r="A82" s="38"/>
      <c r="B82" s="10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5" customFormat="1" ht="11.25">
      <c r="A83" s="38"/>
      <c r="B83" s="10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5" customFormat="1" ht="11.25">
      <c r="A84" s="38"/>
      <c r="B84" s="10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5" customFormat="1" ht="11.25">
      <c r="A85" s="38"/>
      <c r="B85" s="10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5" customFormat="1" ht="11.25">
      <c r="A86" s="38"/>
      <c r="B86" s="10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5" customFormat="1" ht="11.25">
      <c r="A87" s="38"/>
      <c r="B87" s="10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5" customFormat="1" ht="11.25">
      <c r="A88" s="38"/>
      <c r="B88" s="10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5" customFormat="1" ht="11.25">
      <c r="A89" s="38"/>
      <c r="B89" s="10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5" customFormat="1" ht="11.25">
      <c r="A90" s="38"/>
      <c r="B90" s="10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5" customFormat="1" ht="11.25">
      <c r="A91" s="38"/>
      <c r="B91" s="10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5" customFormat="1" ht="11.25">
      <c r="A92" s="38"/>
      <c r="B92" s="10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5" customFormat="1" ht="11.25">
      <c r="A93" s="38"/>
      <c r="B93" s="10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5" customFormat="1" ht="11.25">
      <c r="A94" s="38"/>
      <c r="B94" s="10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5" customFormat="1" ht="11.25">
      <c r="A95" s="38"/>
      <c r="B95" s="10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5" customFormat="1" ht="11.25">
      <c r="A96" s="38"/>
      <c r="B96" s="10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5" customFormat="1" ht="11.25">
      <c r="A97" s="38"/>
      <c r="B97" s="10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5" customFormat="1" ht="11.25">
      <c r="A98" s="38"/>
      <c r="B98" s="10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5" customFormat="1" ht="11.25">
      <c r="A99" s="38"/>
      <c r="B99" s="10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5" customFormat="1" ht="11.25">
      <c r="A100" s="38"/>
      <c r="B100" s="10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5" customFormat="1" ht="11.25">
      <c r="A101" s="38"/>
      <c r="B101" s="10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5" customFormat="1" ht="11.25">
      <c r="A102" s="38"/>
      <c r="B102" s="10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5" customFormat="1" ht="11.25">
      <c r="A103" s="38"/>
      <c r="B103" s="10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5" customFormat="1" ht="11.25">
      <c r="A104" s="38"/>
      <c r="B104" s="10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5" customFormat="1" ht="11.25">
      <c r="A105" s="38"/>
      <c r="B105" s="10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5" customFormat="1" ht="11.25">
      <c r="A106" s="38"/>
      <c r="B106" s="10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5" customFormat="1" ht="11.25">
      <c r="A107" s="38"/>
      <c r="B107" s="10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5" customFormat="1" ht="11.25">
      <c r="A108" s="38"/>
      <c r="B108" s="10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5" customFormat="1" ht="11.25">
      <c r="A109" s="38"/>
      <c r="B109" s="10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5" customFormat="1" ht="11.25">
      <c r="A110" s="38"/>
      <c r="B110" s="10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5" customFormat="1" ht="11.25">
      <c r="A111" s="38"/>
      <c r="B111" s="10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5" customFormat="1" ht="11.25">
      <c r="A112" s="38"/>
      <c r="B112" s="10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5" customFormat="1" ht="11.25">
      <c r="A113" s="38"/>
      <c r="B113" s="10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5" customFormat="1" ht="11.25">
      <c r="A114" s="38"/>
      <c r="B114" s="10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5" customFormat="1" ht="11.25">
      <c r="A115" s="38"/>
      <c r="B115" s="10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5" customFormat="1" ht="11.25">
      <c r="A116" s="38"/>
      <c r="B116" s="10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5" customFormat="1" ht="11.25">
      <c r="A117" s="38"/>
      <c r="B117" s="10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5" customFormat="1" ht="11.25">
      <c r="A118" s="38"/>
      <c r="B118" s="10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5" customFormat="1" ht="11.25">
      <c r="A119" s="38"/>
      <c r="B119" s="10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5" customFormat="1" ht="11.25">
      <c r="A120" s="38"/>
      <c r="B120" s="10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5" customFormat="1" ht="11.25">
      <c r="A121" s="38"/>
      <c r="B121" s="10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5" customFormat="1" ht="11.25">
      <c r="A122" s="38"/>
      <c r="B122" s="10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5" customFormat="1" ht="11.25">
      <c r="A123" s="38"/>
      <c r="B123" s="10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5" customFormat="1" ht="11.25">
      <c r="A124" s="38"/>
      <c r="B124" s="10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5" customFormat="1" ht="11.25">
      <c r="A125" s="38"/>
      <c r="B125" s="10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5" customFormat="1" ht="11.25">
      <c r="A126" s="38"/>
      <c r="B126" s="10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5" customFormat="1" ht="11.25">
      <c r="A127" s="38"/>
      <c r="B127" s="10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5" customFormat="1" ht="11.25">
      <c r="A128" s="38"/>
      <c r="B128" s="10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5" customFormat="1" ht="11.25">
      <c r="A129" s="38"/>
      <c r="B129" s="10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5" customFormat="1" ht="11.25">
      <c r="A130" s="38"/>
      <c r="B130" s="10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5" customFormat="1" ht="11.25">
      <c r="A131" s="38"/>
      <c r="B131" s="10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5" customFormat="1" ht="11.25">
      <c r="A132" s="38"/>
      <c r="B132" s="10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5" customFormat="1" ht="11.25">
      <c r="A133" s="38"/>
      <c r="B133" s="10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5" customFormat="1" ht="11.25">
      <c r="A134" s="38"/>
      <c r="B134" s="10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5" customFormat="1" ht="11.25">
      <c r="A135" s="38"/>
      <c r="B135" s="10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5" customFormat="1" ht="11.25">
      <c r="A136" s="38"/>
      <c r="B136" s="10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5" customFormat="1" ht="11.25">
      <c r="A137" s="38"/>
      <c r="B137" s="10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5" customFormat="1" ht="11.25">
      <c r="A138" s="38"/>
      <c r="B138" s="10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5" customFormat="1" ht="11.25">
      <c r="A139" s="38"/>
      <c r="B139" s="10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5" customFormat="1" ht="11.25">
      <c r="A140" s="38"/>
      <c r="B140" s="10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5" customFormat="1" ht="11.25">
      <c r="A141" s="38"/>
      <c r="B141" s="10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5" customFormat="1" ht="11.25">
      <c r="A142" s="38"/>
      <c r="B142" s="10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5" customFormat="1" ht="11.25">
      <c r="A143" s="38"/>
      <c r="B143" s="10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5" customFormat="1" ht="11.25">
      <c r="A144" s="38"/>
      <c r="B144" s="10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5" customFormat="1" ht="11.25">
      <c r="A145" s="38"/>
      <c r="B145" s="10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5" customFormat="1" ht="11.25">
      <c r="A146" s="38"/>
      <c r="B146" s="10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5" customFormat="1" ht="11.25">
      <c r="A147" s="38"/>
      <c r="B147" s="10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5" customFormat="1" ht="11.25">
      <c r="A148" s="38"/>
      <c r="B148" s="10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5" customFormat="1" ht="11.25">
      <c r="A149" s="38"/>
      <c r="B149" s="10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5" customFormat="1" ht="11.25">
      <c r="A150" s="38"/>
      <c r="B150" s="10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5" customFormat="1" ht="11.25">
      <c r="A151" s="38"/>
      <c r="B151" s="10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5" customFormat="1" ht="11.25">
      <c r="A152" s="38"/>
      <c r="B152" s="10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5" customFormat="1" ht="11.25">
      <c r="A153" s="38"/>
      <c r="B153" s="10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5" customFormat="1" ht="11.25">
      <c r="A154" s="38"/>
      <c r="B154" s="10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5" customFormat="1" ht="11.25">
      <c r="A155" s="38"/>
      <c r="B155" s="10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5" customFormat="1" ht="11.25">
      <c r="A156" s="38"/>
      <c r="B156" s="10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5" customFormat="1" ht="11.25">
      <c r="A157" s="38"/>
      <c r="B157" s="10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5" customFormat="1" ht="11.25">
      <c r="A158" s="38"/>
      <c r="B158" s="10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5" customFormat="1" ht="11.25">
      <c r="A159" s="38"/>
      <c r="B159" s="10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5" customFormat="1" ht="11.25">
      <c r="A160" s="38"/>
      <c r="B160" s="10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5" customFormat="1" ht="11.25">
      <c r="A161" s="38"/>
      <c r="B161" s="10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5" customFormat="1" ht="11.25">
      <c r="A162" s="38"/>
      <c r="B162" s="10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5" customFormat="1" ht="11.25">
      <c r="A163" s="38"/>
      <c r="B163" s="10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5" customFormat="1" ht="11.25">
      <c r="A164" s="38"/>
      <c r="B164" s="10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5" customFormat="1" ht="11.25">
      <c r="A165" s="38"/>
      <c r="B165" s="10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5" customFormat="1" ht="11.25">
      <c r="A166" s="38"/>
      <c r="B166" s="10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5" customFormat="1" ht="11.25">
      <c r="A167" s="38"/>
      <c r="B167" s="10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5" customFormat="1" ht="11.25">
      <c r="A168" s="38"/>
      <c r="B168" s="10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5" customFormat="1" ht="11.25">
      <c r="A169" s="38"/>
      <c r="B169" s="10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5" customFormat="1" ht="11.25">
      <c r="A170" s="38"/>
      <c r="B170" s="10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5" customFormat="1" ht="11.25">
      <c r="A171" s="38"/>
      <c r="B171" s="10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5" customFormat="1" ht="11.25">
      <c r="A172" s="38"/>
      <c r="B172" s="10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5" customFormat="1" ht="11.25">
      <c r="A173" s="38"/>
      <c r="B173" s="10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5" customFormat="1" ht="11.25">
      <c r="A174" s="38"/>
      <c r="B174" s="10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5" customFormat="1" ht="11.25">
      <c r="A175" s="38"/>
      <c r="B175" s="10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5" customFormat="1" ht="11.25">
      <c r="A176" s="38"/>
      <c r="B176" s="10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5" customFormat="1" ht="11.25">
      <c r="A177" s="38"/>
      <c r="B177" s="10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5" customFormat="1" ht="11.25">
      <c r="A178" s="38"/>
      <c r="B178" s="10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5" customFormat="1" ht="11.25">
      <c r="A179" s="38"/>
      <c r="B179" s="10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5" customFormat="1" ht="11.25">
      <c r="A180" s="38"/>
      <c r="B180" s="10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5" customFormat="1" ht="11.25">
      <c r="A181" s="38"/>
      <c r="B181" s="10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5" customFormat="1" ht="11.25">
      <c r="A182" s="38"/>
      <c r="B182" s="10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5" customFormat="1" ht="11.25">
      <c r="A183" s="38"/>
      <c r="B183" s="10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5" customFormat="1" ht="11.25">
      <c r="A184" s="38"/>
      <c r="B184" s="10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5" customFormat="1" ht="11.25">
      <c r="A185" s="38"/>
      <c r="B185" s="10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5" customFormat="1" ht="11.25">
      <c r="A186" s="38"/>
      <c r="B186" s="10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5" customFormat="1" ht="11.25">
      <c r="A187" s="38"/>
      <c r="B187" s="100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5" customFormat="1" ht="11.25">
      <c r="A188" s="38"/>
      <c r="B188" s="10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5" customFormat="1" ht="11.25">
      <c r="A189" s="38"/>
      <c r="B189" s="100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5" customFormat="1" ht="11.25">
      <c r="A190" s="38"/>
      <c r="B190" s="100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5" customFormat="1" ht="11.25">
      <c r="A191" s="38"/>
      <c r="B191" s="10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5" customFormat="1" ht="11.25">
      <c r="A192" s="38"/>
      <c r="B192" s="100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5" customFormat="1" ht="11.25">
      <c r="A193" s="38"/>
      <c r="B193" s="10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5" customFormat="1" ht="11.25">
      <c r="A194" s="38"/>
      <c r="B194" s="10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5" customFormat="1" ht="11.25">
      <c r="A195" s="38"/>
      <c r="B195" s="100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5" customFormat="1" ht="11.25">
      <c r="A196" s="38"/>
      <c r="B196" s="100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5" customFormat="1" ht="11.25">
      <c r="A197" s="38"/>
      <c r="B197" s="10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5" customFormat="1" ht="11.25">
      <c r="A198" s="38"/>
      <c r="B198" s="100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5" customFormat="1" ht="11.25">
      <c r="A199" s="38"/>
      <c r="B199" s="100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5" customFormat="1" ht="11.25">
      <c r="A200" s="38"/>
      <c r="B200" s="100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5" customFormat="1" ht="11.25">
      <c r="A201" s="38"/>
      <c r="B201" s="10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5" customFormat="1" ht="11.25">
      <c r="A202" s="38"/>
      <c r="B202" s="100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5" customFormat="1" ht="11.25">
      <c r="A203" s="38"/>
      <c r="B203" s="100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5" customFormat="1" ht="11.25">
      <c r="A204" s="38"/>
      <c r="B204" s="10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5" customFormat="1" ht="11.25">
      <c r="A205" s="38"/>
      <c r="B205" s="10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5" customFormat="1" ht="11.25">
      <c r="A206" s="38"/>
      <c r="B206" s="100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5" customFormat="1" ht="11.25">
      <c r="A207" s="38"/>
      <c r="B207" s="100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5" customFormat="1" ht="11.25">
      <c r="A208" s="38"/>
      <c r="B208" s="100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5" customFormat="1" ht="11.25">
      <c r="A209" s="38"/>
      <c r="B209" s="100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5" customFormat="1" ht="11.25">
      <c r="A210" s="38"/>
      <c r="B210" s="100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5" customFormat="1" ht="11.25">
      <c r="A211" s="38"/>
      <c r="B211" s="10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5" customFormat="1" ht="11.25">
      <c r="A212" s="38"/>
      <c r="B212" s="100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5" customFormat="1" ht="11.25">
      <c r="A213" s="38"/>
      <c r="B213" s="100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5" customFormat="1" ht="11.25">
      <c r="A214" s="38"/>
      <c r="B214" s="100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5" customFormat="1" ht="11.25">
      <c r="A215" s="38"/>
      <c r="B215" s="100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5" customFormat="1" ht="11.25">
      <c r="A216" s="38"/>
      <c r="B216" s="100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5" customFormat="1" ht="11.25">
      <c r="A217" s="38"/>
      <c r="B217" s="10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5" customFormat="1" ht="11.25">
      <c r="A218" s="38"/>
      <c r="B218" s="100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5" customFormat="1" ht="11.25">
      <c r="A219" s="38"/>
      <c r="B219" s="100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5" customFormat="1" ht="11.25">
      <c r="A220" s="38"/>
      <c r="B220" s="100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5" customFormat="1" ht="11.25">
      <c r="A221" s="38"/>
      <c r="B221" s="10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5" customFormat="1" ht="11.25">
      <c r="A222" s="38"/>
      <c r="B222" s="100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5" customFormat="1" ht="11.25">
      <c r="A223" s="38"/>
      <c r="B223" s="100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5" customFormat="1" ht="11.25">
      <c r="A224" s="38"/>
      <c r="B224" s="100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5" customFormat="1" ht="11.25">
      <c r="A225" s="38"/>
      <c r="B225" s="100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5" customFormat="1" ht="11.25">
      <c r="A226" s="38"/>
      <c r="B226" s="100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5" customFormat="1" ht="11.25">
      <c r="A227" s="38"/>
      <c r="B227" s="100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5" customFormat="1" ht="11.25">
      <c r="A228" s="38"/>
      <c r="B228" s="10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5" customFormat="1" ht="11.25">
      <c r="A229" s="38"/>
      <c r="B229" s="100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5" customFormat="1" ht="11.25">
      <c r="A230" s="38"/>
      <c r="B230" s="100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5" customFormat="1" ht="11.25">
      <c r="A231" s="38"/>
      <c r="B231" s="10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5" customFormat="1" ht="11.25">
      <c r="A232" s="38"/>
      <c r="B232" s="100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5" customFormat="1" ht="11.25">
      <c r="A233" s="38"/>
      <c r="B233" s="100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5" customFormat="1" ht="11.25">
      <c r="A234" s="38"/>
      <c r="B234" s="100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5" customFormat="1" ht="11.25">
      <c r="A235" s="38"/>
      <c r="B235" s="100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5" customFormat="1" ht="11.25">
      <c r="A236" s="38"/>
      <c r="B236" s="100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5" customFormat="1" ht="11.25">
      <c r="A237" s="38"/>
      <c r="B237" s="100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5" customFormat="1" ht="11.25">
      <c r="A238" s="38"/>
      <c r="B238" s="100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5" customFormat="1" ht="11.25">
      <c r="A239" s="38"/>
      <c r="B239" s="100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5" customFormat="1" ht="11.25">
      <c r="A240" s="38"/>
      <c r="B240" s="100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5" customFormat="1" ht="11.25">
      <c r="A241" s="38"/>
      <c r="B241" s="100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5" customFormat="1" ht="11.25">
      <c r="A242" s="38"/>
      <c r="B242" s="100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5" customFormat="1" ht="11.25">
      <c r="A243" s="38"/>
      <c r="B243" s="100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5" customFormat="1" ht="11.25">
      <c r="A244" s="38"/>
      <c r="B244" s="100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5" customFormat="1" ht="11.25">
      <c r="A245" s="38"/>
      <c r="B245" s="10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5" customFormat="1" ht="11.25">
      <c r="A246" s="38"/>
      <c r="B246" s="100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5" customFormat="1" ht="11.25">
      <c r="A247" s="38"/>
      <c r="B247" s="100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5" customFormat="1" ht="11.25">
      <c r="A248" s="38"/>
      <c r="B248" s="100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5" customFormat="1" ht="11.25">
      <c r="A249" s="38"/>
      <c r="B249" s="10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5" customFormat="1" ht="11.25">
      <c r="A250" s="38"/>
      <c r="B250" s="100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5" customFormat="1" ht="11.25">
      <c r="A251" s="38"/>
      <c r="B251" s="100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5" customFormat="1" ht="11.25">
      <c r="A252" s="38"/>
      <c r="B252" s="100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5" customFormat="1" ht="11.25">
      <c r="A253" s="38"/>
      <c r="B253" s="100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5" customFormat="1" ht="11.25">
      <c r="A254" s="38"/>
      <c r="B254" s="100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5" customFormat="1" ht="11.25">
      <c r="A255" s="38"/>
      <c r="B255" s="10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5" customFormat="1" ht="11.25">
      <c r="A256" s="38"/>
      <c r="B256" s="100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5" customFormat="1" ht="11.25">
      <c r="A257" s="38"/>
      <c r="B257" s="100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5" customFormat="1" ht="11.25">
      <c r="A258" s="38"/>
      <c r="B258" s="100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5" customFormat="1" ht="11.25">
      <c r="A259" s="38"/>
      <c r="B259" s="100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5" customFormat="1" ht="11.25">
      <c r="A260" s="38"/>
      <c r="B260" s="100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5" customFormat="1" ht="11.25">
      <c r="A261" s="38"/>
      <c r="B261" s="100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5" customFormat="1" ht="11.25">
      <c r="A262" s="38"/>
      <c r="B262" s="100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5" customFormat="1" ht="11.25">
      <c r="A263" s="38"/>
      <c r="B263" s="100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5" customFormat="1" ht="11.25">
      <c r="A264" s="38"/>
      <c r="B264" s="10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5" customFormat="1" ht="11.25">
      <c r="A265" s="38"/>
      <c r="B265" s="100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5" customFormat="1" ht="11.25">
      <c r="A266" s="38"/>
      <c r="B266" s="100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5" customFormat="1" ht="11.25">
      <c r="A267" s="38"/>
      <c r="B267" s="100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5" customFormat="1" ht="11.25">
      <c r="A268" s="38"/>
      <c r="B268" s="100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5" customFormat="1" ht="11.25">
      <c r="A269" s="38"/>
      <c r="B269" s="100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5" customFormat="1" ht="11.25">
      <c r="A270" s="38"/>
      <c r="B270" s="100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5" customFormat="1" ht="11.25">
      <c r="A271" s="38"/>
      <c r="B271" s="100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5" customFormat="1" ht="11.25">
      <c r="A272" s="38"/>
      <c r="B272" s="100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5" customFormat="1" ht="11.25">
      <c r="A273" s="38"/>
      <c r="B273" s="100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5" customFormat="1" ht="11.25">
      <c r="A274" s="38"/>
      <c r="B274" s="100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5" customFormat="1" ht="11.25">
      <c r="A275" s="38"/>
      <c r="B275" s="10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5" customFormat="1" ht="11.25">
      <c r="A276" s="38"/>
      <c r="B276" s="100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5" customFormat="1" ht="11.25">
      <c r="A277" s="38"/>
      <c r="B277" s="100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5" customFormat="1" ht="11.25">
      <c r="A278" s="38"/>
      <c r="B278" s="100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5" customFormat="1" ht="11.25">
      <c r="A279" s="38"/>
      <c r="B279" s="100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5" customFormat="1" ht="11.25">
      <c r="A280" s="38"/>
      <c r="B280" s="100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5" customFormat="1" ht="11.25">
      <c r="A281" s="38"/>
      <c r="B281" s="100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5" customFormat="1" ht="11.25">
      <c r="A282" s="38"/>
      <c r="B282" s="100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5" customFormat="1" ht="11.25">
      <c r="A283" s="38"/>
      <c r="B283" s="100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5" customFormat="1" ht="11.25">
      <c r="A284" s="38"/>
      <c r="B284" s="100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5" customFormat="1" ht="11.25">
      <c r="A285" s="38"/>
      <c r="B285" s="100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5" customFormat="1" ht="11.25">
      <c r="A286" s="38"/>
      <c r="B286" s="100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5" customFormat="1" ht="11.25">
      <c r="A287" s="38"/>
      <c r="B287" s="100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5" customFormat="1" ht="11.25">
      <c r="A288" s="38"/>
      <c r="B288" s="100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5" customFormat="1" ht="11.25">
      <c r="A289" s="38"/>
      <c r="B289" s="100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5" customFormat="1" ht="11.25">
      <c r="A290" s="38"/>
      <c r="B290" s="100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5" customFormat="1" ht="11.25">
      <c r="A291" s="38"/>
      <c r="B291" s="100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5" customFormat="1" ht="11.25">
      <c r="A292" s="38"/>
      <c r="B292" s="100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5" customFormat="1" ht="11.25">
      <c r="A293" s="38"/>
      <c r="B293" s="100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5" customFormat="1" ht="11.25">
      <c r="A294" s="38"/>
      <c r="B294" s="100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5" customFormat="1" ht="11.25">
      <c r="A295" s="38"/>
      <c r="B295" s="100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5" customFormat="1" ht="11.25">
      <c r="A296" s="38"/>
      <c r="B296" s="100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5" customFormat="1" ht="11.25">
      <c r="A297" s="38"/>
      <c r="B297" s="100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5" customFormat="1" ht="11.25">
      <c r="A298" s="38"/>
      <c r="B298" s="100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5" customFormat="1" ht="11.25">
      <c r="A299" s="38"/>
      <c r="B299" s="100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5" customFormat="1" ht="11.25">
      <c r="A300" s="38"/>
      <c r="B300" s="100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5" customFormat="1" ht="11.25">
      <c r="A301" s="38"/>
      <c r="B301" s="10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5" customFormat="1" ht="11.25">
      <c r="A302" s="38"/>
      <c r="B302" s="100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5" customFormat="1" ht="11.25">
      <c r="A303" s="38"/>
      <c r="B303" s="100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5" customFormat="1" ht="11.25">
      <c r="A304" s="38"/>
      <c r="B304" s="100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5" customFormat="1" ht="11.25">
      <c r="A305" s="38"/>
      <c r="B305" s="10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5" customFormat="1" ht="11.25">
      <c r="A306" s="38"/>
      <c r="B306" s="100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5" customFormat="1" ht="11.25">
      <c r="A307" s="38"/>
      <c r="B307" s="100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5" customFormat="1" ht="11.25">
      <c r="A308" s="38"/>
      <c r="B308" s="100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5" customFormat="1" ht="11.25">
      <c r="A309" s="38"/>
      <c r="B309" s="100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5" customFormat="1" ht="11.25">
      <c r="A310" s="38"/>
      <c r="B310" s="100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5" customFormat="1" ht="11.25">
      <c r="A311" s="38"/>
      <c r="B311" s="100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5" customFormat="1" ht="11.25">
      <c r="A312" s="38"/>
      <c r="B312" s="100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5" customFormat="1" ht="11.25">
      <c r="A313" s="38"/>
      <c r="B313" s="100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5" customFormat="1" ht="11.25">
      <c r="A314" s="38"/>
      <c r="B314" s="100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5" customFormat="1" ht="11.25">
      <c r="A315" s="38"/>
      <c r="B315" s="100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5" customFormat="1" ht="11.25">
      <c r="A316" s="38"/>
      <c r="B316" s="100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5" customFormat="1" ht="11.25">
      <c r="A317" s="38"/>
      <c r="B317" s="100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5" customFormat="1" ht="11.25">
      <c r="A318" s="38"/>
      <c r="B318" s="100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5" customFormat="1" ht="11.25">
      <c r="A319" s="38"/>
      <c r="B319" s="100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5" customFormat="1" ht="11.25">
      <c r="A320" s="38"/>
      <c r="B320" s="10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5" customFormat="1" ht="11.25">
      <c r="A321" s="38"/>
      <c r="B321" s="100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5" customFormat="1" ht="11.25">
      <c r="A322" s="38"/>
      <c r="B322" s="100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5" customFormat="1" ht="11.25">
      <c r="A323" s="38"/>
      <c r="B323" s="100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5" customFormat="1" ht="11.25">
      <c r="A324" s="38"/>
      <c r="B324" s="100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5" customFormat="1" ht="11.25">
      <c r="A325" s="38"/>
      <c r="B325" s="100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5" customFormat="1" ht="11.25">
      <c r="A326" s="38"/>
      <c r="B326" s="100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5" customFormat="1" ht="11.25">
      <c r="A327" s="38"/>
      <c r="B327" s="100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5" customFormat="1" ht="11.25">
      <c r="A328" s="38"/>
      <c r="B328" s="100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5" customFormat="1" ht="11.25">
      <c r="A329" s="38"/>
      <c r="B329" s="100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5" customFormat="1" ht="11.25">
      <c r="A330" s="38"/>
      <c r="B330" s="100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5" customFormat="1" ht="11.25">
      <c r="A331" s="38"/>
      <c r="B331" s="100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5" customFormat="1" ht="11.25">
      <c r="A332" s="38"/>
      <c r="B332" s="100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5" customFormat="1" ht="11.25">
      <c r="A333" s="38"/>
      <c r="B333" s="100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5" customFormat="1" ht="11.25">
      <c r="A334" s="38"/>
      <c r="B334" s="100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5" customFormat="1" ht="11.25">
      <c r="A335" s="38"/>
      <c r="B335" s="100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5" customFormat="1" ht="11.25">
      <c r="A336" s="38"/>
      <c r="B336" s="100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5" customFormat="1" ht="11.25">
      <c r="A337" s="38"/>
      <c r="B337" s="100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5" customFormat="1" ht="11.25">
      <c r="A338" s="38"/>
      <c r="B338" s="100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5" customFormat="1" ht="11.25">
      <c r="A339" s="38"/>
      <c r="B339" s="100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5" customFormat="1" ht="11.25">
      <c r="A340" s="38"/>
      <c r="B340" s="100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5" customFormat="1" ht="11.25">
      <c r="A341" s="38"/>
      <c r="B341" s="100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5" customFormat="1" ht="11.25">
      <c r="A342" s="38"/>
      <c r="B342" s="100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5" customFormat="1" ht="11.25">
      <c r="A343" s="38"/>
      <c r="B343" s="100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5" customFormat="1" ht="11.25">
      <c r="A344" s="38"/>
      <c r="B344" s="100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5" customFormat="1" ht="11.25">
      <c r="A345" s="38"/>
      <c r="B345" s="100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5" customFormat="1" ht="11.25">
      <c r="A346" s="38"/>
      <c r="B346" s="100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5" customFormat="1" ht="11.25">
      <c r="A347" s="38"/>
      <c r="B347" s="100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5" customFormat="1" ht="11.25">
      <c r="A348" s="38"/>
      <c r="B348" s="100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5" customFormat="1" ht="11.25">
      <c r="A349" s="38"/>
      <c r="B349" s="100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5" customFormat="1" ht="11.25">
      <c r="A350" s="38"/>
      <c r="B350" s="100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5" customFormat="1" ht="11.25">
      <c r="A351" s="38"/>
      <c r="B351" s="100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5" customFormat="1" ht="11.25">
      <c r="A352" s="38"/>
      <c r="B352" s="100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5" customFormat="1" ht="11.25">
      <c r="A353" s="38"/>
      <c r="B353" s="100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5" customFormat="1" ht="11.25">
      <c r="A354" s="38"/>
      <c r="B354" s="100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5" customFormat="1" ht="11.25">
      <c r="A355" s="38"/>
      <c r="B355" s="100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5" customFormat="1" ht="11.25">
      <c r="A356" s="38"/>
      <c r="B356" s="100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5" customFormat="1" ht="11.25">
      <c r="A357" s="38"/>
      <c r="B357" s="100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5" customFormat="1" ht="11.25">
      <c r="A358" s="38"/>
      <c r="B358" s="100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5" customFormat="1" ht="11.25">
      <c r="A359" s="38"/>
      <c r="B359" s="100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5" customFormat="1" ht="11.25">
      <c r="A360" s="38"/>
      <c r="B360" s="100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5" customFormat="1" ht="11.25">
      <c r="A361" s="38"/>
      <c r="B361" s="100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5" customFormat="1" ht="11.25">
      <c r="A362" s="38"/>
      <c r="B362" s="100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5" customFormat="1" ht="11.25">
      <c r="A363" s="38"/>
      <c r="B363" s="100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5" customFormat="1" ht="11.25">
      <c r="A364" s="38"/>
      <c r="B364" s="100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5" customFormat="1" ht="11.25">
      <c r="A365" s="38"/>
      <c r="B365" s="100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5" customFormat="1" ht="11.25">
      <c r="A366" s="38"/>
      <c r="B366" s="100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5" customFormat="1" ht="11.25">
      <c r="A367" s="38"/>
      <c r="B367" s="100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5" customFormat="1" ht="11.25">
      <c r="A368" s="38"/>
      <c r="B368" s="100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5" customFormat="1" ht="11.25">
      <c r="A369" s="38"/>
      <c r="B369" s="100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5" customFormat="1" ht="11.25">
      <c r="A370" s="38"/>
      <c r="B370" s="100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5" customFormat="1" ht="11.25">
      <c r="A371" s="38"/>
      <c r="B371" s="100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5" customFormat="1" ht="11.25">
      <c r="A372" s="38"/>
      <c r="B372" s="100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5" customFormat="1" ht="11.25">
      <c r="A373" s="38"/>
      <c r="B373" s="100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5" customFormat="1" ht="11.25">
      <c r="A374" s="38"/>
      <c r="B374" s="100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5" customFormat="1" ht="11.25">
      <c r="A375" s="38"/>
      <c r="B375" s="100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5" customFormat="1" ht="11.25">
      <c r="A376" s="38"/>
      <c r="B376" s="100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5" customFormat="1" ht="11.25">
      <c r="A377" s="38"/>
      <c r="B377" s="100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5" customFormat="1" ht="11.25">
      <c r="A378" s="38"/>
      <c r="B378" s="100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5" customFormat="1" ht="11.25">
      <c r="A379" s="38"/>
      <c r="B379" s="100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5" customFormat="1" ht="11.25">
      <c r="A380" s="38"/>
      <c r="B380" s="100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5" customFormat="1" ht="11.25">
      <c r="A381" s="38"/>
      <c r="B381" s="100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5" customFormat="1" ht="11.25">
      <c r="A382" s="38"/>
      <c r="B382" s="100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5" customFormat="1" ht="11.25">
      <c r="A383" s="38"/>
      <c r="B383" s="100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5" customFormat="1" ht="11.25">
      <c r="A384" s="38"/>
      <c r="B384" s="100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5" customFormat="1" ht="11.25">
      <c r="A385" s="38"/>
      <c r="B385" s="100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5" customFormat="1" ht="11.25">
      <c r="A386" s="38"/>
      <c r="B386" s="100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5" customFormat="1" ht="11.25">
      <c r="A387" s="38"/>
      <c r="B387" s="100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5" customFormat="1" ht="11.25">
      <c r="A388" s="38"/>
      <c r="B388" s="100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5" customFormat="1" ht="11.25">
      <c r="A389" s="38"/>
      <c r="B389" s="100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5" customFormat="1" ht="11.25">
      <c r="A390" s="38"/>
      <c r="B390" s="100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5" customFormat="1" ht="11.25">
      <c r="A391" s="38"/>
      <c r="B391" s="100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5" customFormat="1" ht="11.25">
      <c r="A392" s="38"/>
      <c r="B392" s="100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5" customFormat="1" ht="11.25">
      <c r="A393" s="38"/>
      <c r="B393" s="100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5" customFormat="1" ht="11.25">
      <c r="A394" s="38"/>
      <c r="B394" s="100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5" customFormat="1" ht="11.25">
      <c r="A395" s="38"/>
      <c r="B395" s="100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5" customFormat="1" ht="11.25">
      <c r="A396" s="38"/>
      <c r="B396" s="100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5" customFormat="1" ht="11.25">
      <c r="A397" s="38"/>
      <c r="B397" s="100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5" customFormat="1" ht="11.25">
      <c r="A398" s="38"/>
      <c r="B398" s="100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5" customFormat="1" ht="11.25">
      <c r="A399" s="38"/>
      <c r="B399" s="100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5" customFormat="1" ht="11.25">
      <c r="A400" s="38"/>
      <c r="B400" s="100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5" customFormat="1" ht="11.25">
      <c r="A401" s="38"/>
      <c r="B401" s="100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5" customFormat="1" ht="11.25">
      <c r="A402" s="38"/>
      <c r="B402" s="100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5" customFormat="1" ht="11.25">
      <c r="A403" s="38"/>
      <c r="B403" s="100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5" customFormat="1" ht="11.25">
      <c r="A404" s="38"/>
      <c r="B404" s="100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5" customFormat="1" ht="11.25">
      <c r="A405" s="38"/>
      <c r="B405" s="100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5" customFormat="1" ht="11.25">
      <c r="A406" s="38"/>
      <c r="B406" s="100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5" customFormat="1" ht="11.25">
      <c r="A407" s="38"/>
      <c r="B407" s="100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5" customFormat="1" ht="11.25">
      <c r="A408" s="38"/>
      <c r="B408" s="100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5" customFormat="1" ht="11.25">
      <c r="A409" s="38"/>
      <c r="B409" s="100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5" customFormat="1" ht="11.25">
      <c r="A410" s="38"/>
      <c r="B410" s="100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5" customFormat="1" ht="11.25">
      <c r="A411" s="38"/>
      <c r="B411" s="100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5" customFormat="1" ht="11.25">
      <c r="A412" s="38"/>
      <c r="B412" s="100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5" customFormat="1" ht="11.25">
      <c r="A413" s="38"/>
      <c r="B413" s="100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5" customFormat="1" ht="11.25">
      <c r="A414" s="38"/>
      <c r="B414" s="100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5" customFormat="1" ht="11.25">
      <c r="A415" s="38"/>
      <c r="B415" s="100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5" customFormat="1" ht="11.25">
      <c r="A416" s="38"/>
      <c r="B416" s="100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5" customFormat="1" ht="11.25">
      <c r="A417" s="38"/>
      <c r="B417" s="100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5" customFormat="1" ht="11.25">
      <c r="A418" s="38"/>
      <c r="B418" s="100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5" customFormat="1" ht="11.25">
      <c r="A419" s="38"/>
      <c r="B419" s="100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5" customFormat="1" ht="11.25">
      <c r="A420" s="38"/>
      <c r="B420" s="100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5" customFormat="1" ht="11.25">
      <c r="A421" s="38"/>
      <c r="B421" s="100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5" customFormat="1" ht="11.25">
      <c r="A422" s="38"/>
      <c r="B422" s="100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5" customFormat="1" ht="11.25">
      <c r="A423" s="38"/>
      <c r="B423" s="100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5" customFormat="1" ht="11.25">
      <c r="A424" s="38"/>
      <c r="B424" s="100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5" customFormat="1" ht="11.25">
      <c r="A425" s="38"/>
      <c r="B425" s="100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5" customFormat="1" ht="11.25">
      <c r="A426" s="38"/>
      <c r="B426" s="100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5" customFormat="1" ht="11.25">
      <c r="A427" s="38"/>
      <c r="B427" s="100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5" customFormat="1" ht="11.25">
      <c r="A428" s="38"/>
      <c r="B428" s="100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5" customFormat="1" ht="11.25">
      <c r="A429" s="38"/>
      <c r="B429" s="100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5" customFormat="1" ht="11.25">
      <c r="A430" s="38"/>
      <c r="B430" s="100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5" customFormat="1" ht="11.25">
      <c r="A431" s="38"/>
      <c r="B431" s="100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5" customFormat="1" ht="11.25">
      <c r="A432" s="38"/>
      <c r="B432" s="100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5" customFormat="1" ht="11.25">
      <c r="A433" s="38"/>
      <c r="B433" s="100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5" customFormat="1" ht="11.25">
      <c r="A434" s="38"/>
      <c r="B434" s="100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5" customFormat="1" ht="11.25">
      <c r="A435" s="38"/>
      <c r="B435" s="100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5" customFormat="1" ht="11.25">
      <c r="A436" s="38"/>
      <c r="B436" s="100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5" customFormat="1" ht="11.25">
      <c r="A437" s="38"/>
      <c r="B437" s="100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5" customFormat="1" ht="11.25">
      <c r="A438" s="38"/>
      <c r="B438" s="100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5" customFormat="1" ht="11.25">
      <c r="A439" s="38"/>
      <c r="B439" s="100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5" customFormat="1" ht="11.25">
      <c r="A440" s="38"/>
      <c r="B440" s="100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5" customFormat="1" ht="11.25">
      <c r="A441" s="38"/>
      <c r="B441" s="100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5" customFormat="1" ht="11.25">
      <c r="A442" s="38"/>
      <c r="B442" s="100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5" customFormat="1" ht="11.25">
      <c r="A443" s="38"/>
      <c r="B443" s="100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5" customFormat="1" ht="11.25">
      <c r="A444" s="38"/>
      <c r="B444" s="100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5" customFormat="1" ht="11.25">
      <c r="A445" s="38"/>
      <c r="B445" s="100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5" customFormat="1" ht="11.25">
      <c r="A446" s="38"/>
      <c r="B446" s="100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5" customFormat="1" ht="11.25">
      <c r="A447" s="38"/>
      <c r="B447" s="100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5" customFormat="1" ht="11.25">
      <c r="A448" s="38"/>
      <c r="B448" s="100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5" customFormat="1" ht="11.25">
      <c r="A449" s="38"/>
      <c r="B449" s="100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5" customFormat="1" ht="11.25">
      <c r="A450" s="38"/>
      <c r="B450" s="100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5" customFormat="1" ht="11.25">
      <c r="A451" s="38"/>
      <c r="B451" s="100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5" customFormat="1" ht="11.25">
      <c r="A452" s="38"/>
      <c r="B452" s="100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5" customFormat="1" ht="11.25">
      <c r="A453" s="38"/>
      <c r="B453" s="100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5" customFormat="1" ht="11.25">
      <c r="A454" s="38"/>
      <c r="B454" s="100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5" customFormat="1" ht="11.25">
      <c r="A455" s="38"/>
      <c r="B455" s="100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5" customFormat="1" ht="11.25">
      <c r="A456" s="38"/>
      <c r="B456" s="100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5" customFormat="1" ht="11.25">
      <c r="A457" s="38"/>
      <c r="B457" s="100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5" customFormat="1" ht="11.25">
      <c r="A458" s="38"/>
      <c r="B458" s="100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5" customFormat="1" ht="11.25">
      <c r="A459" s="38"/>
      <c r="B459" s="100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5" customFormat="1" ht="11.25">
      <c r="A460" s="38"/>
      <c r="B460" s="100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5" customFormat="1" ht="11.25">
      <c r="A461" s="38"/>
      <c r="B461" s="100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5" customFormat="1" ht="11.25">
      <c r="A462" s="38"/>
      <c r="B462" s="100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5" customFormat="1" ht="11.25">
      <c r="A463" s="38"/>
      <c r="B463" s="100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5" customFormat="1" ht="11.25">
      <c r="A464" s="38"/>
      <c r="B464" s="100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5" customFormat="1" ht="11.25">
      <c r="A465" s="38"/>
      <c r="B465" s="100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5" customFormat="1" ht="11.25">
      <c r="A466" s="38"/>
      <c r="B466" s="100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5" customFormat="1" ht="11.25">
      <c r="A467" s="38"/>
      <c r="B467" s="100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5" customFormat="1" ht="11.25">
      <c r="A468" s="38"/>
      <c r="B468" s="100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5" customFormat="1" ht="11.25">
      <c r="A469" s="38"/>
      <c r="B469" s="100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5" customFormat="1" ht="11.25">
      <c r="A470" s="38"/>
      <c r="B470" s="100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5" customFormat="1" ht="11.25">
      <c r="A471" s="38"/>
      <c r="B471" s="100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5" customFormat="1" ht="11.25">
      <c r="A472" s="38"/>
      <c r="B472" s="100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5" customFormat="1" ht="11.25">
      <c r="A473" s="38"/>
      <c r="B473" s="100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5" customFormat="1" ht="11.25">
      <c r="A474" s="38"/>
      <c r="B474" s="100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5" customFormat="1" ht="11.25">
      <c r="A475" s="38"/>
      <c r="B475" s="100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5" customFormat="1" ht="11.25">
      <c r="A476" s="38"/>
      <c r="B476" s="100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5" customFormat="1" ht="11.25">
      <c r="A477" s="38"/>
      <c r="B477" s="100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5" customFormat="1" ht="11.25">
      <c r="A478" s="38"/>
      <c r="B478" s="100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5" customFormat="1" ht="11.25">
      <c r="A479" s="38"/>
      <c r="B479" s="100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5" customFormat="1" ht="11.25">
      <c r="A480" s="38"/>
      <c r="B480" s="100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5" customFormat="1" ht="11.25">
      <c r="A481" s="38"/>
      <c r="B481" s="100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5" customFormat="1" ht="11.25">
      <c r="A482" s="38"/>
      <c r="B482" s="100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5" customFormat="1" ht="11.25">
      <c r="A483" s="38"/>
      <c r="B483" s="100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5" customFormat="1" ht="11.25">
      <c r="A484" s="38"/>
      <c r="B484" s="100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5" customFormat="1" ht="11.25">
      <c r="A485" s="38"/>
      <c r="B485" s="100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5" customFormat="1" ht="11.25">
      <c r="A486" s="38"/>
      <c r="B486" s="100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5" customFormat="1" ht="11.25">
      <c r="A487" s="38"/>
      <c r="B487" s="100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5" customFormat="1" ht="11.25">
      <c r="A488" s="38"/>
      <c r="B488" s="100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5" customFormat="1" ht="11.25">
      <c r="A489" s="38"/>
      <c r="B489" s="100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5" customFormat="1" ht="11.25">
      <c r="A490" s="38"/>
      <c r="B490" s="100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5" customFormat="1" ht="11.25">
      <c r="A491" s="38"/>
      <c r="B491" s="100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5" customFormat="1" ht="11.25">
      <c r="A492" s="38"/>
      <c r="B492" s="100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5" customFormat="1" ht="11.25">
      <c r="A493" s="38"/>
      <c r="B493" s="100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5" customFormat="1" ht="11.25">
      <c r="A494" s="38"/>
      <c r="B494" s="100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5" customFormat="1" ht="11.25">
      <c r="A495" s="38"/>
      <c r="B495" s="100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5" customFormat="1" ht="11.25">
      <c r="A496" s="38"/>
      <c r="B496" s="100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5" customFormat="1" ht="11.25">
      <c r="A497" s="38"/>
      <c r="B497" s="100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5" customFormat="1" ht="11.25">
      <c r="A498" s="38"/>
      <c r="B498" s="100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5" customFormat="1" ht="11.25">
      <c r="A499" s="38"/>
      <c r="B499" s="100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5" customFormat="1" ht="11.25">
      <c r="A500" s="38"/>
      <c r="B500" s="100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5" customFormat="1" ht="11.25">
      <c r="A501" s="38"/>
      <c r="B501" s="100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5" customFormat="1" ht="11.25">
      <c r="A502" s="38"/>
      <c r="B502" s="100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5" customFormat="1" ht="11.25">
      <c r="A503" s="38"/>
      <c r="B503" s="100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5" customFormat="1" ht="11.25">
      <c r="A504" s="38"/>
      <c r="B504" s="100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5" customFormat="1" ht="11.25">
      <c r="A505" s="38"/>
      <c r="B505" s="100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5" customFormat="1" ht="11.25">
      <c r="A506" s="38"/>
      <c r="B506" s="100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5" customFormat="1" ht="11.25">
      <c r="A507" s="38"/>
      <c r="B507" s="100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5" customFormat="1" ht="11.25">
      <c r="A508" s="38"/>
      <c r="B508" s="100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5" customFormat="1" ht="11.25">
      <c r="A509" s="38"/>
      <c r="B509" s="100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5" customFormat="1" ht="11.25">
      <c r="A510" s="38"/>
      <c r="B510" s="100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5" customFormat="1" ht="11.25">
      <c r="A511" s="38"/>
      <c r="B511" s="100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5" customFormat="1" ht="11.25">
      <c r="A512" s="38"/>
      <c r="B512" s="100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5" customFormat="1" ht="11.25">
      <c r="A513" s="38"/>
      <c r="B513" s="100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5" customFormat="1" ht="11.25">
      <c r="A514" s="38"/>
      <c r="B514" s="100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5" customFormat="1" ht="11.25">
      <c r="A515" s="38"/>
      <c r="B515" s="100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5" customFormat="1" ht="11.25">
      <c r="A516" s="38"/>
      <c r="B516" s="100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5" customFormat="1" ht="11.25">
      <c r="A517" s="38"/>
      <c r="B517" s="100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5" customFormat="1" ht="11.25">
      <c r="A518" s="38"/>
      <c r="B518" s="100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5" customFormat="1" ht="11.25">
      <c r="A519" s="38"/>
      <c r="B519" s="100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5" customFormat="1" ht="11.25">
      <c r="A520" s="38"/>
      <c r="B520" s="100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5" customFormat="1" ht="11.25">
      <c r="A521" s="38"/>
      <c r="B521" s="100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5" customFormat="1" ht="11.25">
      <c r="A522" s="38"/>
      <c r="B522" s="100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5" customFormat="1" ht="11.25">
      <c r="A523" s="38"/>
      <c r="B523" s="100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5" customFormat="1" ht="11.25">
      <c r="A524" s="38"/>
      <c r="B524" s="100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5" customFormat="1" ht="11.25">
      <c r="A525" s="38"/>
      <c r="B525" s="100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5" customFormat="1" ht="11.25">
      <c r="A526" s="38"/>
      <c r="B526" s="100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5" customFormat="1" ht="11.25">
      <c r="A527" s="38"/>
      <c r="B527" s="100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5" customFormat="1" ht="11.25">
      <c r="A528" s="38"/>
      <c r="B528" s="100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5" customFormat="1" ht="11.25">
      <c r="A529" s="38"/>
      <c r="B529" s="100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5" customFormat="1" ht="11.25">
      <c r="A530" s="38"/>
      <c r="B530" s="100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5" customFormat="1" ht="11.25">
      <c r="A531" s="38"/>
      <c r="B531" s="100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5" customFormat="1" ht="11.25">
      <c r="A532" s="38"/>
      <c r="B532" s="100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5" customFormat="1" ht="11.25">
      <c r="A533" s="38"/>
      <c r="B533" s="100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5" customFormat="1" ht="11.25">
      <c r="A534" s="38"/>
      <c r="B534" s="100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5" customFormat="1" ht="11.25">
      <c r="A535" s="38"/>
      <c r="B535" s="100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5" customFormat="1" ht="11.25">
      <c r="A536" s="38"/>
      <c r="B536" s="100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5" customFormat="1" ht="11.25">
      <c r="A537" s="38"/>
      <c r="B537" s="100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5" customFormat="1" ht="11.25">
      <c r="A538" s="38"/>
      <c r="B538" s="100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5" customFormat="1" ht="11.25">
      <c r="A539" s="38"/>
      <c r="B539" s="100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5" customFormat="1" ht="11.25">
      <c r="A540" s="38"/>
      <c r="B540" s="100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5" customFormat="1" ht="11.25">
      <c r="A541" s="38"/>
      <c r="B541" s="100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5" customFormat="1" ht="11.25">
      <c r="A542" s="38"/>
      <c r="B542" s="100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5" customFormat="1" ht="11.25">
      <c r="A543" s="38"/>
      <c r="B543" s="100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5" customFormat="1" ht="11.25">
      <c r="A544" s="38"/>
      <c r="B544" s="100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5" customFormat="1" ht="11.25">
      <c r="A545" s="38"/>
      <c r="B545" s="100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5" customFormat="1" ht="11.25">
      <c r="A546" s="38"/>
      <c r="B546" s="100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5" customFormat="1" ht="11.25">
      <c r="A547" s="38"/>
      <c r="B547" s="100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5" customFormat="1" ht="11.25">
      <c r="A548" s="38"/>
      <c r="B548" s="100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5" customFormat="1" ht="11.25">
      <c r="A549" s="38"/>
      <c r="B549" s="100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5" customFormat="1" ht="11.25">
      <c r="A550" s="38"/>
      <c r="B550" s="100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5" customFormat="1" ht="11.25">
      <c r="A551" s="38"/>
      <c r="B551" s="100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5" customFormat="1" ht="11.25">
      <c r="A552" s="38"/>
      <c r="B552" s="100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5" customFormat="1" ht="11.25">
      <c r="A553" s="38"/>
      <c r="B553" s="100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5" customFormat="1" ht="11.25">
      <c r="A554" s="38"/>
      <c r="B554" s="100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5" customFormat="1" ht="11.25">
      <c r="A555" s="38"/>
      <c r="B555" s="100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5" customFormat="1" ht="11.25">
      <c r="A556" s="38"/>
      <c r="B556" s="100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5" customFormat="1" ht="11.25">
      <c r="A557" s="38"/>
      <c r="B557" s="100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5" customFormat="1" ht="11.25">
      <c r="A558" s="38"/>
      <c r="B558" s="100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5" customFormat="1" ht="11.25">
      <c r="A559" s="38"/>
      <c r="B559" s="100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5" customFormat="1" ht="11.25">
      <c r="A560" s="38"/>
      <c r="B560" s="100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5" customFormat="1" ht="11.25">
      <c r="A561" s="38"/>
      <c r="B561" s="100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5" customFormat="1" ht="11.25">
      <c r="A562" s="38"/>
      <c r="B562" s="100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5" customFormat="1" ht="11.25">
      <c r="A563" s="38"/>
      <c r="B563" s="100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5" customFormat="1" ht="11.25">
      <c r="A564" s="38"/>
      <c r="B564" s="100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5" customFormat="1" ht="11.25">
      <c r="A565" s="38"/>
      <c r="B565" s="100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5" customFormat="1" ht="11.25">
      <c r="A566" s="38"/>
      <c r="B566" s="100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5" customFormat="1" ht="11.25">
      <c r="A567" s="38"/>
      <c r="B567" s="100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5" customFormat="1" ht="11.25">
      <c r="A568" s="38"/>
      <c r="B568" s="100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5" customFormat="1" ht="11.25">
      <c r="A569" s="38"/>
      <c r="B569" s="100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5" customFormat="1" ht="11.25">
      <c r="A570" s="38"/>
      <c r="B570" s="10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5" customFormat="1" ht="11.25">
      <c r="A571" s="38"/>
      <c r="B571" s="100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5" customFormat="1" ht="11.25">
      <c r="A572" s="38"/>
      <c r="B572" s="100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5" customFormat="1" ht="11.25">
      <c r="A573" s="38"/>
      <c r="B573" s="100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5" customFormat="1" ht="11.25">
      <c r="A574" s="38"/>
      <c r="B574" s="100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5" customFormat="1" ht="11.25">
      <c r="A575" s="38"/>
      <c r="B575" s="100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5" customFormat="1" ht="11.25">
      <c r="A576" s="38"/>
      <c r="B576" s="100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5" customFormat="1" ht="11.25">
      <c r="A577" s="38"/>
      <c r="B577" s="100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5" customFormat="1" ht="11.25">
      <c r="A578" s="38"/>
      <c r="B578" s="100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5" customFormat="1" ht="11.25">
      <c r="A579" s="38"/>
      <c r="B579" s="100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5" customFormat="1" ht="11.25">
      <c r="A580" s="38"/>
      <c r="B580" s="100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5" customFormat="1" ht="11.25">
      <c r="A581" s="38"/>
      <c r="B581" s="100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5" customFormat="1" ht="11.25">
      <c r="A582" s="38"/>
      <c r="B582" s="100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5" customFormat="1" ht="11.25">
      <c r="A583" s="38"/>
      <c r="B583" s="100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5" customFormat="1" ht="11.25">
      <c r="A584" s="38"/>
      <c r="B584" s="100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5" customFormat="1" ht="11.25">
      <c r="A585" s="38"/>
      <c r="B585" s="100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5" customFormat="1" ht="11.25">
      <c r="A586" s="38"/>
      <c r="B586" s="100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5" customFormat="1" ht="11.25">
      <c r="A587" s="38"/>
      <c r="B587" s="100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5" customFormat="1" ht="11.25">
      <c r="A588" s="38"/>
      <c r="B588" s="100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5" customFormat="1" ht="11.25">
      <c r="A589" s="38"/>
      <c r="B589" s="100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5" customFormat="1" ht="11.25">
      <c r="A590" s="38"/>
      <c r="B590" s="100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5" customFormat="1" ht="11.25">
      <c r="A591" s="38"/>
      <c r="B591" s="100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5" customFormat="1" ht="11.25">
      <c r="A592" s="38"/>
      <c r="B592" s="100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5" customFormat="1" ht="11.25">
      <c r="A593" s="38"/>
      <c r="B593" s="100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5" customFormat="1" ht="11.25">
      <c r="A594" s="38"/>
      <c r="B594" s="100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5" customFormat="1" ht="11.25">
      <c r="A595" s="38"/>
      <c r="B595" s="100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5" customFormat="1" ht="11.25">
      <c r="A596" s="38"/>
      <c r="B596" s="100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5" customFormat="1" ht="11.25">
      <c r="A597" s="38"/>
      <c r="B597" s="100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5" customFormat="1" ht="11.25">
      <c r="A598" s="38"/>
      <c r="B598" s="100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5" customFormat="1" ht="11.25">
      <c r="A599" s="38"/>
      <c r="B599" s="100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5" customFormat="1" ht="11.25">
      <c r="A600" s="38"/>
      <c r="B600" s="100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5" customFormat="1" ht="11.25">
      <c r="A601" s="38"/>
      <c r="B601" s="100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5" customFormat="1" ht="11.25">
      <c r="A602" s="38"/>
      <c r="B602" s="100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5" customFormat="1" ht="11.25">
      <c r="A603" s="38"/>
      <c r="B603" s="100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5" customFormat="1" ht="11.25">
      <c r="A604" s="38"/>
      <c r="B604" s="100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5" customFormat="1" ht="11.25">
      <c r="A605" s="38"/>
      <c r="B605" s="100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5" customFormat="1" ht="11.25">
      <c r="A606" s="38"/>
      <c r="B606" s="100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5" customFormat="1" ht="11.25">
      <c r="A607" s="38"/>
      <c r="B607" s="100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5" customFormat="1" ht="11.25">
      <c r="A608" s="38"/>
      <c r="B608" s="100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5" customFormat="1" ht="11.25">
      <c r="A609" s="38"/>
      <c r="B609" s="100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5" customFormat="1" ht="11.25">
      <c r="A610" s="38"/>
      <c r="B610" s="100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5" customFormat="1" ht="11.25">
      <c r="A611" s="38"/>
      <c r="B611" s="100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5" customFormat="1" ht="11.25">
      <c r="A612" s="38"/>
      <c r="B612" s="100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5" customFormat="1" ht="11.25">
      <c r="A613" s="38"/>
      <c r="B613" s="100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5" customFormat="1" ht="11.25">
      <c r="A614" s="38"/>
      <c r="B614" s="100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5" customFormat="1" ht="11.25">
      <c r="A615" s="38"/>
      <c r="B615" s="100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5" customFormat="1" ht="11.25">
      <c r="A616" s="38"/>
      <c r="B616" s="100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5" customFormat="1" ht="11.25">
      <c r="A617" s="38"/>
      <c r="B617" s="100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5" customFormat="1" ht="11.25">
      <c r="A618" s="38"/>
      <c r="B618" s="100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5" customFormat="1" ht="11.25">
      <c r="A619" s="38"/>
      <c r="B619" s="100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5" customFormat="1" ht="11.25">
      <c r="A620" s="38"/>
      <c r="B620" s="100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5" customFormat="1" ht="11.25">
      <c r="A621" s="38"/>
      <c r="B621" s="100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5" customFormat="1" ht="11.25">
      <c r="A622" s="38"/>
      <c r="B622" s="100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5" customFormat="1" ht="11.25">
      <c r="A623" s="38"/>
      <c r="B623" s="100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5" customFormat="1" ht="11.25">
      <c r="A624" s="38"/>
      <c r="B624" s="100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5" customFormat="1" ht="11.25">
      <c r="A625" s="38"/>
      <c r="B625" s="100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5" customFormat="1" ht="11.25">
      <c r="A626" s="38"/>
      <c r="B626" s="100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5" customFormat="1" ht="11.25">
      <c r="A627" s="38"/>
      <c r="B627" s="100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5" customFormat="1" ht="11.25">
      <c r="A628" s="38"/>
      <c r="B628" s="100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5" customFormat="1" ht="11.25">
      <c r="A629" s="38"/>
      <c r="B629" s="100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5" customFormat="1" ht="11.25">
      <c r="A630" s="38"/>
      <c r="B630" s="100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5" customFormat="1" ht="11.25">
      <c r="A631" s="38"/>
      <c r="B631" s="100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5" customFormat="1" ht="11.25">
      <c r="A632" s="38"/>
      <c r="B632" s="100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5" customFormat="1" ht="11.25">
      <c r="A633" s="38"/>
      <c r="B633" s="100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5" customFormat="1" ht="11.25">
      <c r="A634" s="38"/>
      <c r="B634" s="100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5" customFormat="1" ht="11.25">
      <c r="A635" s="38"/>
      <c r="B635" s="100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5" customFormat="1" ht="11.25">
      <c r="A636" s="38"/>
      <c r="B636" s="100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5" customFormat="1" ht="11.25">
      <c r="A637" s="38"/>
      <c r="B637" s="100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5" customFormat="1" ht="11.25">
      <c r="A638" s="38"/>
      <c r="B638" s="100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5" customFormat="1" ht="11.25">
      <c r="A639" s="38"/>
      <c r="B639" s="100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5" customFormat="1" ht="11.25">
      <c r="A640" s="38"/>
      <c r="B640" s="100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5" customFormat="1" ht="11.25">
      <c r="A641" s="38"/>
      <c r="B641" s="100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5" customFormat="1" ht="11.25">
      <c r="A642" s="38"/>
      <c r="B642" s="100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5" customFormat="1" ht="11.25">
      <c r="A643" s="38"/>
      <c r="B643" s="100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5" customFormat="1" ht="11.25">
      <c r="A644" s="38"/>
      <c r="B644" s="100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5" customFormat="1" ht="11.25">
      <c r="A645" s="38"/>
      <c r="B645" s="100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5" customFormat="1" ht="11.25">
      <c r="A646" s="38"/>
      <c r="B646" s="100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5" customFormat="1" ht="11.25">
      <c r="A647" s="38"/>
      <c r="B647" s="100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5" customFormat="1" ht="11.25">
      <c r="A648" s="38"/>
      <c r="B648" s="100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5" customFormat="1" ht="11.25">
      <c r="A649" s="38"/>
      <c r="B649" s="100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5" customFormat="1" ht="11.25">
      <c r="A650" s="38"/>
      <c r="B650" s="100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5" customFormat="1" ht="11.25">
      <c r="A651" s="38"/>
      <c r="B651" s="100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5" customFormat="1" ht="11.25">
      <c r="A652" s="38"/>
      <c r="B652" s="100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5" customFormat="1" ht="11.25">
      <c r="A653" s="38"/>
      <c r="B653" s="100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5" customFormat="1" ht="11.25">
      <c r="A654" s="38"/>
      <c r="B654" s="100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5" customFormat="1" ht="11.25">
      <c r="A655" s="38"/>
      <c r="B655" s="100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5" customFormat="1" ht="11.25">
      <c r="A656" s="38"/>
      <c r="B656" s="100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5" customFormat="1" ht="11.25">
      <c r="A657" s="38"/>
      <c r="B657" s="100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5" customFormat="1" ht="11.25">
      <c r="A658" s="38"/>
      <c r="B658" s="100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5" customFormat="1" ht="11.25">
      <c r="A659" s="38"/>
      <c r="B659" s="100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5" customFormat="1" ht="11.25">
      <c r="A660" s="38"/>
      <c r="B660" s="100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5" customFormat="1" ht="11.25">
      <c r="A661" s="38"/>
      <c r="B661" s="100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5" customFormat="1" ht="11.25">
      <c r="A662" s="38"/>
      <c r="B662" s="100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5" customFormat="1" ht="11.25">
      <c r="A663" s="38"/>
      <c r="B663" s="100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5" customFormat="1" ht="11.25">
      <c r="A664" s="38"/>
      <c r="B664" s="100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5" customFormat="1" ht="11.25">
      <c r="A665" s="38"/>
      <c r="B665" s="100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5" customFormat="1" ht="11.25">
      <c r="A666" s="38"/>
      <c r="B666" s="100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5" customFormat="1" ht="11.25">
      <c r="A667" s="38"/>
      <c r="B667" s="100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5" customFormat="1" ht="11.25">
      <c r="A668" s="38"/>
      <c r="B668" s="100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5" customFormat="1" ht="11.25">
      <c r="A669" s="38"/>
      <c r="B669" s="100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5" customFormat="1" ht="11.25">
      <c r="A670" s="38"/>
      <c r="B670" s="100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5" customFormat="1" ht="11.25">
      <c r="A671" s="38"/>
      <c r="B671" s="100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5" customFormat="1" ht="11.25">
      <c r="A672" s="38"/>
      <c r="B672" s="100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5" customFormat="1" ht="11.25">
      <c r="A673" s="38"/>
      <c r="B673" s="100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5" customFormat="1" ht="11.25">
      <c r="A674" s="38"/>
      <c r="B674" s="100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5" customFormat="1" ht="11.25">
      <c r="A675" s="38"/>
      <c r="B675" s="100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5" customFormat="1" ht="11.25">
      <c r="A676" s="38"/>
      <c r="B676" s="100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5" customFormat="1" ht="11.25">
      <c r="A677" s="38"/>
      <c r="B677" s="100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5" customFormat="1" ht="11.25">
      <c r="A678" s="38"/>
      <c r="B678" s="100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5" customFormat="1" ht="11.25">
      <c r="A679" s="38"/>
      <c r="B679" s="100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5" customFormat="1" ht="11.25">
      <c r="A680" s="38"/>
      <c r="B680" s="100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5" customFormat="1" ht="11.25">
      <c r="A681" s="38"/>
      <c r="B681" s="100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5" customFormat="1" ht="11.25">
      <c r="A682" s="38"/>
      <c r="B682" s="100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5" customFormat="1" ht="11.25">
      <c r="A683" s="38"/>
      <c r="B683" s="100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5" customFormat="1" ht="11.25">
      <c r="A684" s="38"/>
      <c r="B684" s="100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5" customFormat="1" ht="11.25">
      <c r="A685" s="38"/>
      <c r="B685" s="100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5" customFormat="1" ht="11.25">
      <c r="A686" s="38"/>
      <c r="B686" s="100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5" customFormat="1" ht="11.25">
      <c r="A687" s="38"/>
      <c r="B687" s="100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5" customFormat="1" ht="11.25">
      <c r="A688" s="38"/>
      <c r="B688" s="100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5" customFormat="1" ht="11.25">
      <c r="A689" s="38"/>
      <c r="B689" s="100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5" customFormat="1" ht="11.25">
      <c r="A690" s="38"/>
      <c r="B690" s="100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5" customFormat="1" ht="11.25">
      <c r="A691" s="38"/>
      <c r="B691" s="100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5" customFormat="1" ht="11.25">
      <c r="A692" s="38"/>
      <c r="B692" s="100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5" customFormat="1" ht="11.25">
      <c r="A693" s="38"/>
      <c r="B693" s="100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5" customFormat="1" ht="11.25">
      <c r="A694" s="38"/>
      <c r="B694" s="100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5" customFormat="1" ht="11.25">
      <c r="A695" s="38"/>
      <c r="B695" s="100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5" customFormat="1" ht="11.25">
      <c r="A696" s="38"/>
      <c r="B696" s="100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5" customFormat="1" ht="11.25">
      <c r="A697" s="38"/>
      <c r="B697" s="100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5" customFormat="1" ht="11.25">
      <c r="A698" s="38"/>
      <c r="B698" s="100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5" customFormat="1" ht="11.25">
      <c r="A699" s="38"/>
      <c r="B699" s="100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5" customFormat="1" ht="11.25">
      <c r="A700" s="38"/>
      <c r="B700" s="100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5" customFormat="1" ht="11.25">
      <c r="A701" s="38"/>
      <c r="B701" s="100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5" customFormat="1" ht="11.25">
      <c r="A702" s="38"/>
      <c r="B702" s="100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5" customFormat="1" ht="11.25">
      <c r="A703" s="38"/>
      <c r="B703" s="100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5" customFormat="1" ht="11.25">
      <c r="A704" s="38"/>
      <c r="B704" s="100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5" customFormat="1" ht="11.25">
      <c r="A705" s="38"/>
      <c r="B705" s="100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5" customFormat="1" ht="11.25">
      <c r="A706" s="38"/>
      <c r="B706" s="100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5" customFormat="1" ht="11.25">
      <c r="A707" s="38"/>
      <c r="B707" s="100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5" customFormat="1" ht="11.25">
      <c r="A708" s="38"/>
      <c r="B708" s="100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5" customFormat="1" ht="11.25">
      <c r="A709" s="38"/>
      <c r="B709" s="100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5" customFormat="1" ht="11.25">
      <c r="A710" s="38"/>
      <c r="B710" s="100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5" customFormat="1" ht="11.25">
      <c r="A711" s="38"/>
      <c r="B711" s="100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5" customFormat="1" ht="11.25">
      <c r="A712" s="38"/>
      <c r="B712" s="100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5" customFormat="1" ht="11.25">
      <c r="A713" s="38"/>
      <c r="B713" s="100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5" customFormat="1" ht="11.25">
      <c r="A714" s="38"/>
      <c r="B714" s="100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5" customFormat="1" ht="11.25">
      <c r="A715" s="38"/>
      <c r="B715" s="100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5" customFormat="1" ht="11.25">
      <c r="A716" s="38"/>
      <c r="B716" s="100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5" customFormat="1" ht="11.25">
      <c r="A717" s="38"/>
      <c r="B717" s="100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5" customFormat="1" ht="11.25">
      <c r="A718" s="38"/>
      <c r="B718" s="100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5" customFormat="1" ht="11.25">
      <c r="A719" s="38"/>
      <c r="B719" s="100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5" customFormat="1" ht="11.25">
      <c r="A720" s="38"/>
      <c r="B720" s="100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5" customFormat="1" ht="11.25">
      <c r="A721" s="38"/>
      <c r="B721" s="100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5" customFormat="1" ht="11.25">
      <c r="A722" s="38"/>
      <c r="B722" s="100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5" customFormat="1" ht="11.25">
      <c r="A723" s="38"/>
      <c r="B723" s="100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5" customFormat="1" ht="11.25">
      <c r="A724" s="38"/>
      <c r="B724" s="100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5" customFormat="1" ht="11.25">
      <c r="A725" s="38"/>
      <c r="B725" s="100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5" customFormat="1" ht="11.25">
      <c r="A726" s="38"/>
      <c r="B726" s="100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5" customFormat="1" ht="11.25">
      <c r="A727" s="38"/>
      <c r="B727" s="100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5" customFormat="1" ht="11.25">
      <c r="A728" s="38"/>
      <c r="B728" s="100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5" customFormat="1" ht="11.25">
      <c r="A729" s="38"/>
      <c r="B729" s="100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5" customFormat="1" ht="11.25">
      <c r="A730" s="38"/>
      <c r="B730" s="100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5" customFormat="1" ht="11.25">
      <c r="A731" s="38"/>
      <c r="B731" s="100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5" customFormat="1" ht="11.25">
      <c r="A732" s="38"/>
      <c r="B732" s="100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5" customFormat="1" ht="11.25">
      <c r="A733" s="38"/>
      <c r="B733" s="100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5" customFormat="1" ht="11.25">
      <c r="A734" s="38"/>
      <c r="B734" s="100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5" customFormat="1" ht="11.25">
      <c r="A735" s="38"/>
      <c r="B735" s="100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5" customFormat="1" ht="11.25">
      <c r="A736" s="38"/>
      <c r="B736" s="100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5" customFormat="1" ht="11.25">
      <c r="A737" s="38"/>
      <c r="B737" s="100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5" customFormat="1" ht="11.25">
      <c r="A738" s="38"/>
      <c r="B738" s="100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5" customFormat="1" ht="11.25">
      <c r="A739" s="38"/>
      <c r="B739" s="100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5" customFormat="1" ht="11.25">
      <c r="A740" s="38"/>
      <c r="B740" s="100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5" customFormat="1" ht="11.25">
      <c r="A741" s="38"/>
      <c r="B741" s="100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5" customFormat="1" ht="11.25">
      <c r="A742" s="38"/>
      <c r="B742" s="100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5" customFormat="1" ht="11.25">
      <c r="A743" s="38"/>
      <c r="B743" s="100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5" customFormat="1" ht="11.25">
      <c r="A744" s="38"/>
      <c r="B744" s="100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5" customFormat="1" ht="11.25">
      <c r="A745" s="38"/>
      <c r="B745" s="100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5" customFormat="1" ht="11.25">
      <c r="A746" s="38"/>
      <c r="B746" s="100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5" customFormat="1" ht="11.25">
      <c r="A747" s="38"/>
      <c r="B747" s="100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5" customFormat="1" ht="11.25">
      <c r="A748" s="38"/>
      <c r="B748" s="100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5" customFormat="1" ht="11.25">
      <c r="A749" s="38"/>
      <c r="B749" s="100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5" customFormat="1" ht="11.25">
      <c r="A750" s="38"/>
      <c r="B750" s="100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5" customFormat="1" ht="11.25">
      <c r="A751" s="38"/>
      <c r="B751" s="100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5" customFormat="1" ht="11.25">
      <c r="A752" s="38"/>
      <c r="B752" s="100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5" customFormat="1" ht="11.25">
      <c r="A753" s="38"/>
      <c r="B753" s="100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5" customFormat="1" ht="11.25">
      <c r="A754" s="38"/>
      <c r="B754" s="100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5" customFormat="1" ht="11.25">
      <c r="A755" s="38"/>
      <c r="B755" s="100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5" customFormat="1" ht="11.25">
      <c r="A756" s="38"/>
      <c r="B756" s="100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5" customFormat="1" ht="11.25">
      <c r="A757" s="38"/>
      <c r="B757" s="100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5" customFormat="1" ht="11.25">
      <c r="A758" s="38"/>
      <c r="B758" s="100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5" customFormat="1" ht="11.25">
      <c r="A759" s="38"/>
      <c r="B759" s="10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5" customFormat="1" ht="11.25">
      <c r="A760" s="38"/>
      <c r="B760" s="100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5" customFormat="1" ht="11.25">
      <c r="A761" s="38"/>
      <c r="B761" s="100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5" customFormat="1" ht="11.25">
      <c r="A762" s="38"/>
      <c r="B762" s="100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5" customFormat="1" ht="11.25">
      <c r="A763" s="38"/>
      <c r="B763" s="100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5" customFormat="1" ht="11.25">
      <c r="A764" s="38"/>
      <c r="B764" s="100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5" customFormat="1" ht="11.25">
      <c r="A765" s="38"/>
      <c r="B765" s="100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5" customFormat="1" ht="11.25">
      <c r="A766" s="38"/>
      <c r="B766" s="100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5" customFormat="1" ht="11.25">
      <c r="A767" s="38"/>
      <c r="B767" s="100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5" customFormat="1" ht="11.25">
      <c r="A768" s="38"/>
      <c r="B768" s="100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5" customFormat="1" ht="11.25">
      <c r="A769" s="38"/>
      <c r="B769" s="100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5" customFormat="1" ht="11.25">
      <c r="A770" s="38"/>
      <c r="B770" s="100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5" customFormat="1" ht="11.25">
      <c r="A771" s="38"/>
      <c r="B771" s="100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5" customFormat="1" ht="11.25">
      <c r="A772" s="38"/>
      <c r="B772" s="100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5" customFormat="1" ht="11.25">
      <c r="A773" s="38"/>
      <c r="B773" s="100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5" customFormat="1" ht="11.25">
      <c r="A774" s="38"/>
      <c r="B774" s="100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5" customFormat="1" ht="11.25">
      <c r="A775" s="38"/>
      <c r="B775" s="100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5" customFormat="1" ht="11.25">
      <c r="A776" s="38"/>
      <c r="B776" s="100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5" customFormat="1" ht="11.25">
      <c r="A777" s="38"/>
      <c r="B777" s="100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5" customFormat="1" ht="11.25">
      <c r="A778" s="38"/>
      <c r="B778" s="100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5" customFormat="1" ht="11.25">
      <c r="A779" s="38"/>
      <c r="B779" s="100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5" customFormat="1" ht="11.25">
      <c r="A780" s="38"/>
      <c r="B780" s="100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5" customFormat="1" ht="11.25">
      <c r="A781" s="38"/>
      <c r="B781" s="100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5" customFormat="1" ht="11.25">
      <c r="A782" s="38"/>
      <c r="B782" s="100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5" customFormat="1" ht="11.25">
      <c r="A783" s="38"/>
      <c r="B783" s="100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5" customFormat="1" ht="11.25">
      <c r="A784" s="38"/>
      <c r="B784" s="100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5" customFormat="1" ht="11.25">
      <c r="A785" s="38"/>
      <c r="B785" s="100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5" customFormat="1" ht="11.25">
      <c r="A786" s="38"/>
      <c r="B786" s="100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5" customFormat="1" ht="11.25">
      <c r="A787" s="38"/>
      <c r="B787" s="100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5" customFormat="1" ht="11.25">
      <c r="A788" s="38"/>
      <c r="B788" s="100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5" customFormat="1" ht="11.25">
      <c r="A789" s="38"/>
      <c r="B789" s="100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5" customFormat="1" ht="11.25">
      <c r="A790" s="38"/>
      <c r="B790" s="100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5" customFormat="1" ht="11.25">
      <c r="A791" s="38"/>
      <c r="B791" s="100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5" customFormat="1" ht="11.25">
      <c r="A792" s="38"/>
      <c r="B792" s="100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5" customFormat="1" ht="11.25">
      <c r="A793" s="38"/>
      <c r="B793" s="100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5" customFormat="1" ht="11.25">
      <c r="A794" s="38"/>
      <c r="B794" s="100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5" customFormat="1" ht="11.25">
      <c r="A795" s="38"/>
      <c r="B795" s="100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5" customFormat="1" ht="11.25">
      <c r="A796" s="38"/>
      <c r="B796" s="100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5" customFormat="1" ht="11.25">
      <c r="A797" s="38"/>
      <c r="B797" s="100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5" customFormat="1" ht="11.25">
      <c r="A798" s="38"/>
      <c r="B798" s="100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5" customFormat="1" ht="11.25">
      <c r="A799" s="38"/>
      <c r="B799" s="100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5" customFormat="1" ht="11.25">
      <c r="A800" s="38"/>
      <c r="B800" s="100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5" customFormat="1" ht="11.25">
      <c r="A801" s="38"/>
      <c r="B801" s="100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5" customFormat="1" ht="11.25">
      <c r="A802" s="38"/>
      <c r="B802" s="100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5" customFormat="1" ht="11.25">
      <c r="A803" s="38"/>
      <c r="B803" s="100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5" customFormat="1" ht="11.25">
      <c r="A804" s="38"/>
      <c r="B804" s="100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5" customFormat="1" ht="11.25">
      <c r="A805" s="38"/>
      <c r="B805" s="100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5" customFormat="1" ht="11.25">
      <c r="A806" s="38"/>
      <c r="B806" s="100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5" customFormat="1" ht="11.25">
      <c r="A807" s="38"/>
      <c r="B807" s="100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5" customFormat="1" ht="11.25">
      <c r="A808" s="38"/>
      <c r="B808" s="100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5" customFormat="1" ht="11.25">
      <c r="A809" s="38"/>
      <c r="B809" s="10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5" customFormat="1" ht="11.25">
      <c r="A810" s="38"/>
      <c r="B810" s="100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5" customFormat="1" ht="11.25">
      <c r="A811" s="38"/>
      <c r="B811" s="100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5" customFormat="1" ht="11.25">
      <c r="A812" s="38"/>
      <c r="B812" s="100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5" customFormat="1" ht="11.25">
      <c r="A813" s="38"/>
      <c r="B813" s="100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5" customFormat="1" ht="11.25">
      <c r="A814" s="38"/>
      <c r="B814" s="100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5" customFormat="1" ht="11.25">
      <c r="A815" s="38"/>
      <c r="B815" s="100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5" customFormat="1" ht="11.25">
      <c r="A816" s="38"/>
      <c r="B816" s="100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5" customFormat="1" ht="11.25">
      <c r="A817" s="38"/>
      <c r="B817" s="100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5" customFormat="1" ht="11.25">
      <c r="A818" s="38"/>
      <c r="B818" s="100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5" customFormat="1" ht="11.25">
      <c r="A819" s="38"/>
      <c r="B819" s="100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5" customFormat="1" ht="11.25">
      <c r="A820" s="38"/>
      <c r="B820" s="100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5" customFormat="1" ht="11.25">
      <c r="A821" s="38"/>
      <c r="B821" s="100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5" customFormat="1" ht="11.25">
      <c r="A822" s="38"/>
      <c r="B822" s="100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5" customFormat="1" ht="11.25">
      <c r="A823" s="38"/>
      <c r="B823" s="100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5" customFormat="1" ht="11.25">
      <c r="A824" s="38"/>
      <c r="B824" s="100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5" customFormat="1" ht="11.25">
      <c r="A825" s="38"/>
      <c r="B825" s="100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5" customFormat="1" ht="11.25">
      <c r="A826" s="38"/>
      <c r="B826" s="100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5" customFormat="1" ht="11.25">
      <c r="A827" s="38"/>
      <c r="B827" s="100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5" customFormat="1" ht="11.25">
      <c r="A828" s="38"/>
      <c r="B828" s="100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5" customFormat="1" ht="11.25">
      <c r="A829" s="38"/>
      <c r="B829" s="100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5" customFormat="1" ht="11.25">
      <c r="A830" s="38"/>
      <c r="B830" s="100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5" customFormat="1" ht="11.25">
      <c r="A831" s="38"/>
      <c r="B831" s="100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5" customFormat="1" ht="11.25">
      <c r="A832" s="38"/>
      <c r="B832" s="100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5" customFormat="1" ht="11.25">
      <c r="A833" s="38"/>
      <c r="B833" s="100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5" customFormat="1" ht="11.25">
      <c r="A834" s="38"/>
      <c r="B834" s="100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5" customFormat="1" ht="11.25">
      <c r="A835" s="38"/>
      <c r="B835" s="100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5" customFormat="1" ht="11.25">
      <c r="A836" s="38"/>
      <c r="B836" s="100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5" customFormat="1" ht="11.25">
      <c r="A837" s="38"/>
      <c r="B837" s="100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5" customFormat="1" ht="11.25">
      <c r="A838" s="38"/>
      <c r="B838" s="100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5" customFormat="1" ht="11.25">
      <c r="A839" s="38"/>
      <c r="B839" s="100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5" customFormat="1" ht="11.25">
      <c r="A840" s="38"/>
      <c r="B840" s="100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5" customFormat="1" ht="11.25">
      <c r="A841" s="38"/>
      <c r="B841" s="100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5" customFormat="1" ht="11.25">
      <c r="A842" s="38"/>
      <c r="B842" s="100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5" customFormat="1" ht="11.25">
      <c r="A843" s="38"/>
      <c r="B843" s="100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5" customFormat="1" ht="11.25">
      <c r="A844" s="38"/>
      <c r="B844" s="100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5" customFormat="1" ht="11.25">
      <c r="A845" s="38"/>
      <c r="B845" s="100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5" customFormat="1" ht="11.25">
      <c r="A846" s="38"/>
      <c r="B846" s="100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5" customFormat="1" ht="11.25">
      <c r="A847" s="38"/>
      <c r="B847" s="100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5" customFormat="1" ht="11.25">
      <c r="A848" s="38"/>
      <c r="B848" s="100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5" customFormat="1" ht="11.25">
      <c r="A849" s="38"/>
      <c r="B849" s="100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5" customFormat="1" ht="11.25">
      <c r="A850" s="38"/>
      <c r="B850" s="100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5" customFormat="1" ht="11.25">
      <c r="A851" s="38"/>
      <c r="B851" s="100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5" customFormat="1" ht="11.25">
      <c r="A852" s="38"/>
      <c r="B852" s="100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5" customFormat="1" ht="11.25">
      <c r="A853" s="38"/>
      <c r="B853" s="100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5" customFormat="1" ht="11.25">
      <c r="A854" s="38"/>
      <c r="B854" s="100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5" customFormat="1" ht="11.25">
      <c r="A855" s="38"/>
      <c r="B855" s="100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5" customFormat="1" ht="11.25">
      <c r="A856" s="38"/>
      <c r="B856" s="100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5" customFormat="1" ht="11.25">
      <c r="A857" s="38"/>
      <c r="B857" s="100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5" customFormat="1" ht="11.25">
      <c r="A858" s="38"/>
      <c r="B858" s="100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5" customFormat="1" ht="11.25">
      <c r="A859" s="38"/>
      <c r="B859" s="100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5" customFormat="1" ht="11.25">
      <c r="A860" s="38"/>
      <c r="B860" s="100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5" customFormat="1" ht="11.25">
      <c r="A861" s="38"/>
      <c r="B861" s="100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5" customFormat="1" ht="11.25">
      <c r="A862" s="38"/>
      <c r="B862" s="100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5" customFormat="1" ht="11.25">
      <c r="A863" s="38"/>
      <c r="B863" s="100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5" customFormat="1" ht="11.25">
      <c r="A864" s="38"/>
      <c r="B864" s="100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5" customFormat="1" ht="11.25">
      <c r="A865" s="38"/>
      <c r="B865" s="100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5" customFormat="1" ht="11.25">
      <c r="A866" s="38"/>
      <c r="B866" s="100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5" customFormat="1" ht="11.25">
      <c r="A867" s="38"/>
      <c r="B867" s="100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5" customFormat="1" ht="11.25">
      <c r="A868" s="38"/>
      <c r="B868" s="100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5" customFormat="1" ht="11.25">
      <c r="A869" s="38"/>
      <c r="B869" s="100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5" customFormat="1" ht="11.25">
      <c r="A870" s="38"/>
      <c r="B870" s="100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5" customFormat="1" ht="11.25">
      <c r="A871" s="38"/>
      <c r="B871" s="100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5" customFormat="1" ht="11.25">
      <c r="A872" s="38"/>
      <c r="B872" s="100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5" customFormat="1" ht="11.25">
      <c r="A873" s="38"/>
      <c r="B873" s="100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5" customFormat="1" ht="11.25">
      <c r="A874" s="38"/>
      <c r="B874" s="100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5" customFormat="1" ht="11.25">
      <c r="A875" s="38"/>
      <c r="B875" s="100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5" customFormat="1" ht="11.25">
      <c r="A876" s="38"/>
      <c r="B876" s="100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5" customFormat="1" ht="11.25">
      <c r="A877" s="38"/>
      <c r="B877" s="100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5" customFormat="1" ht="11.25">
      <c r="A878" s="38"/>
      <c r="B878" s="100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5" customFormat="1" ht="11.25">
      <c r="A879" s="38"/>
      <c r="B879" s="100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5" customFormat="1" ht="11.25">
      <c r="A880" s="38"/>
      <c r="B880" s="100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5" customFormat="1" ht="11.25">
      <c r="A881" s="38"/>
      <c r="B881" s="100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5" customFormat="1" ht="11.25">
      <c r="A882" s="38"/>
      <c r="B882" s="100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5" customFormat="1" ht="11.25">
      <c r="A883" s="38"/>
      <c r="B883" s="100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5" customFormat="1" ht="11.25">
      <c r="A884" s="38"/>
      <c r="B884" s="100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5" customFormat="1" ht="11.25">
      <c r="A885" s="38"/>
      <c r="B885" s="100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5" customFormat="1" ht="11.25">
      <c r="A886" s="38"/>
      <c r="B886" s="100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5" customFormat="1" ht="11.25">
      <c r="A887" s="38"/>
      <c r="B887" s="100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5" customFormat="1" ht="11.25">
      <c r="A888" s="38"/>
      <c r="B888" s="100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5" customFormat="1" ht="11.25">
      <c r="A889" s="38"/>
      <c r="B889" s="100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5" customFormat="1" ht="11.25">
      <c r="A890" s="38"/>
      <c r="B890" s="100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5" customFormat="1" ht="11.25">
      <c r="A891" s="38"/>
      <c r="B891" s="100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5" customFormat="1" ht="11.25">
      <c r="A892" s="38"/>
      <c r="B892" s="100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5" customFormat="1" ht="11.25">
      <c r="A893" s="38"/>
      <c r="B893" s="100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5" customFormat="1" ht="11.25">
      <c r="A894" s="38"/>
      <c r="B894" s="100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5" customFormat="1" ht="11.25">
      <c r="A895" s="38"/>
      <c r="B895" s="100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5" customFormat="1" ht="11.25">
      <c r="A896" s="38"/>
      <c r="B896" s="100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5" customFormat="1" ht="11.25">
      <c r="A897" s="38"/>
      <c r="B897" s="100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5" customFormat="1" ht="11.25">
      <c r="A898" s="38"/>
      <c r="B898" s="100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5" customFormat="1" ht="11.25">
      <c r="A899" s="38"/>
      <c r="B899" s="100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5" customFormat="1" ht="11.25">
      <c r="A900" s="38"/>
      <c r="B900" s="100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5" customFormat="1" ht="11.25">
      <c r="A901" s="38"/>
      <c r="B901" s="100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5" customFormat="1" ht="11.25">
      <c r="A902" s="38"/>
      <c r="B902" s="100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5" customFormat="1" ht="11.25">
      <c r="A903" s="38"/>
      <c r="B903" s="100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5" customFormat="1" ht="11.25">
      <c r="A904" s="38"/>
      <c r="B904" s="100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5" customFormat="1" ht="11.25">
      <c r="A905" s="38"/>
      <c r="B905" s="100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5" customFormat="1" ht="11.25">
      <c r="A906" s="38"/>
      <c r="B906" s="100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5" customFormat="1" ht="11.25">
      <c r="A907" s="38"/>
      <c r="B907" s="100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5" customFormat="1" ht="11.25">
      <c r="A908" s="38"/>
      <c r="B908" s="100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5" customFormat="1" ht="11.25">
      <c r="A909" s="38"/>
      <c r="B909" s="100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5" customFormat="1" ht="11.25">
      <c r="A910" s="38"/>
      <c r="B910" s="100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5" customFormat="1" ht="11.25">
      <c r="A911" s="38"/>
      <c r="B911" s="100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5" customFormat="1" ht="11.25">
      <c r="A912" s="38"/>
      <c r="B912" s="100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5" customFormat="1" ht="11.25">
      <c r="A913" s="38"/>
      <c r="B913" s="100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5" customFormat="1" ht="11.25">
      <c r="A914" s="38"/>
      <c r="B914" s="100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5" customFormat="1" ht="11.25">
      <c r="A915" s="38"/>
      <c r="B915" s="100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5" customFormat="1" ht="11.25">
      <c r="A916" s="38"/>
      <c r="B916" s="100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5" customFormat="1" ht="11.25">
      <c r="A917" s="38"/>
      <c r="B917" s="100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5" customFormat="1" ht="11.25">
      <c r="A918" s="38"/>
      <c r="B918" s="100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5" customFormat="1" ht="11.25">
      <c r="A919" s="38"/>
      <c r="B919" s="100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5" customFormat="1" ht="11.25">
      <c r="A920" s="38"/>
      <c r="B920" s="100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5" customFormat="1" ht="11.25">
      <c r="A921" s="38"/>
      <c r="B921" s="100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5" customFormat="1" ht="11.25">
      <c r="A922" s="38"/>
      <c r="B922" s="100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5" customFormat="1" ht="11.25">
      <c r="A923" s="38"/>
      <c r="B923" s="100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5" customFormat="1" ht="11.25">
      <c r="A924" s="38"/>
      <c r="B924" s="100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5" customFormat="1" ht="11.25">
      <c r="A925" s="38"/>
      <c r="B925" s="100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5" customFormat="1" ht="11.25">
      <c r="A926" s="38"/>
      <c r="B926" s="100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5" customFormat="1" ht="11.25">
      <c r="A927" s="38"/>
      <c r="B927" s="100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5" customFormat="1" ht="11.25">
      <c r="A928" s="38"/>
      <c r="B928" s="100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5" customFormat="1" ht="11.25">
      <c r="A929" s="38"/>
      <c r="B929" s="100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5" customFormat="1" ht="11.25">
      <c r="A930" s="38"/>
      <c r="B930" s="100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5" customFormat="1" ht="11.25">
      <c r="A931" s="38"/>
      <c r="B931" s="100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5" customFormat="1" ht="11.25">
      <c r="A932" s="38"/>
      <c r="B932" s="100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5" customFormat="1" ht="11.25">
      <c r="A933" s="38"/>
      <c r="B933" s="100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5" customFormat="1" ht="11.25">
      <c r="A934" s="38"/>
      <c r="B934" s="100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5" customFormat="1" ht="11.25">
      <c r="A935" s="38"/>
      <c r="B935" s="100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5" customFormat="1" ht="11.25">
      <c r="A936" s="38"/>
      <c r="B936" s="100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5" customFormat="1" ht="11.25">
      <c r="A937" s="38"/>
      <c r="B937" s="100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5" customFormat="1" ht="11.25">
      <c r="A938" s="38"/>
      <c r="B938" s="100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5" customFormat="1" ht="11.25">
      <c r="A939" s="38"/>
      <c r="B939" s="100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5" customFormat="1" ht="11.25">
      <c r="A940" s="38"/>
      <c r="B940" s="100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5" customFormat="1" ht="11.25">
      <c r="A941" s="38"/>
      <c r="B941" s="100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5" customFormat="1" ht="11.25">
      <c r="A942" s="38"/>
      <c r="B942" s="100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5" customFormat="1" ht="11.25">
      <c r="A943" s="38"/>
      <c r="B943" s="100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5" customFormat="1" ht="11.25">
      <c r="A944" s="38"/>
      <c r="B944" s="100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5" customFormat="1" ht="11.25">
      <c r="A945" s="38"/>
      <c r="B945" s="100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5" customFormat="1" ht="11.25">
      <c r="A946" s="38"/>
      <c r="B946" s="100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5" customFormat="1" ht="11.25">
      <c r="A947" s="38"/>
      <c r="B947" s="100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5" customFormat="1" ht="11.25">
      <c r="A948" s="38"/>
      <c r="B948" s="100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5" customFormat="1" ht="11.25">
      <c r="A949" s="38"/>
      <c r="B949" s="100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5" customFormat="1" ht="11.25">
      <c r="A950" s="38"/>
      <c r="B950" s="100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5" customFormat="1" ht="11.25">
      <c r="A951" s="38"/>
      <c r="B951" s="100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5" customFormat="1" ht="11.25">
      <c r="A952" s="38"/>
      <c r="B952" s="100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5" customFormat="1" ht="11.25">
      <c r="A953" s="38"/>
      <c r="B953" s="100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5" customFormat="1" ht="11.25">
      <c r="A954" s="38"/>
      <c r="B954" s="100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5" customFormat="1" ht="11.25">
      <c r="A955" s="38"/>
      <c r="B955" s="100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5" customFormat="1" ht="11.25">
      <c r="A956" s="38"/>
      <c r="B956" s="100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5" customFormat="1" ht="11.25">
      <c r="A957" s="38"/>
      <c r="B957" s="100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5" customFormat="1" ht="11.25">
      <c r="A958" s="38"/>
      <c r="B958" s="100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5" customFormat="1" ht="11.25">
      <c r="A959" s="38"/>
      <c r="B959" s="100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5" customFormat="1" ht="11.25">
      <c r="A960" s="38"/>
      <c r="B960" s="100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5" customFormat="1" ht="11.25">
      <c r="A961" s="38"/>
      <c r="B961" s="100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5" customFormat="1" ht="11.25">
      <c r="A962" s="38"/>
      <c r="B962" s="100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5" customFormat="1" ht="11.25">
      <c r="A963" s="38"/>
      <c r="B963" s="100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5" customFormat="1" ht="11.25">
      <c r="A964" s="38"/>
      <c r="B964" s="100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5" customFormat="1" ht="11.25">
      <c r="A965" s="38"/>
      <c r="B965" s="100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5" customFormat="1" ht="11.25">
      <c r="A966" s="38"/>
      <c r="B966" s="100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5" customFormat="1" ht="11.25">
      <c r="A967" s="38"/>
      <c r="B967" s="100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5" customFormat="1" ht="11.25">
      <c r="A968" s="38"/>
      <c r="B968" s="100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5" customFormat="1" ht="11.25">
      <c r="A969" s="38"/>
      <c r="B969" s="100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5" customFormat="1" ht="11.25">
      <c r="A970" s="38"/>
      <c r="B970" s="100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5" customFormat="1" ht="11.25">
      <c r="A971" s="38"/>
      <c r="B971" s="100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5" customFormat="1" ht="11.25">
      <c r="A972" s="38"/>
      <c r="B972" s="100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5" customFormat="1" ht="11.25">
      <c r="A973" s="38"/>
      <c r="B973" s="100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5" customFormat="1" ht="11.25">
      <c r="A974" s="38"/>
      <c r="B974" s="100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5" customFormat="1" ht="11.25">
      <c r="A975" s="38"/>
      <c r="B975" s="100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5" customFormat="1" ht="11.25">
      <c r="A976" s="38"/>
      <c r="B976" s="100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5" customFormat="1" ht="11.25">
      <c r="A977" s="38"/>
      <c r="B977" s="100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5" customFormat="1" ht="11.25">
      <c r="A978" s="38"/>
      <c r="B978" s="100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5" customFormat="1" ht="11.25">
      <c r="A979" s="38"/>
      <c r="B979" s="100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5" customFormat="1" ht="11.25">
      <c r="A980" s="38"/>
      <c r="B980" s="100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5" customFormat="1" ht="11.25">
      <c r="A981" s="38"/>
      <c r="B981" s="100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5" customFormat="1" ht="11.25">
      <c r="A982" s="38"/>
      <c r="B982" s="100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5" customFormat="1" ht="11.25">
      <c r="A983" s="38"/>
      <c r="B983" s="100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5" customFormat="1" ht="11.25">
      <c r="A984" s="38"/>
      <c r="B984" s="100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5" customFormat="1" ht="11.25">
      <c r="A985" s="38"/>
      <c r="B985" s="100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5" customFormat="1" ht="11.25">
      <c r="A986" s="38"/>
      <c r="B986" s="100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5" customFormat="1" ht="11.25">
      <c r="A987" s="38"/>
      <c r="B987" s="100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5" customFormat="1" ht="11.25">
      <c r="A988" s="38"/>
      <c r="B988" s="100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5" customFormat="1" ht="11.25">
      <c r="A989" s="38"/>
      <c r="B989" s="100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5" customFormat="1" ht="11.25">
      <c r="A990" s="38"/>
      <c r="B990" s="100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5" customFormat="1" ht="11.25">
      <c r="A991" s="38"/>
      <c r="B991" s="100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5" customFormat="1" ht="11.25">
      <c r="A992" s="38"/>
      <c r="B992" s="100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5" customFormat="1" ht="11.25">
      <c r="A993" s="38"/>
      <c r="B993" s="100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5" customFormat="1" ht="11.25">
      <c r="A994" s="38"/>
      <c r="B994" s="100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5" customFormat="1" ht="11.25">
      <c r="A995" s="38"/>
      <c r="B995" s="100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5" customFormat="1" ht="11.25">
      <c r="A996" s="38"/>
      <c r="B996" s="100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5" customFormat="1" ht="11.25">
      <c r="A997" s="38"/>
      <c r="B997" s="100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5" customFormat="1" ht="11.25">
      <c r="A998" s="38"/>
      <c r="B998" s="100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5" customFormat="1" ht="11.25">
      <c r="A999" s="38"/>
      <c r="B999" s="100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5" customFormat="1" ht="11.25">
      <c r="A1000" s="38"/>
      <c r="B1000" s="100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5" customFormat="1" ht="11.25">
      <c r="A1001" s="38"/>
      <c r="B1001" s="100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5" customFormat="1" ht="11.25">
      <c r="A1002" s="38"/>
      <c r="B1002" s="100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5" customFormat="1" ht="11.25">
      <c r="A1003" s="38"/>
      <c r="B1003" s="100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5" customFormat="1" ht="11.25">
      <c r="A1004" s="38"/>
      <c r="B1004" s="100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5" customFormat="1" ht="11.25">
      <c r="A1005" s="38"/>
      <c r="B1005" s="100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5" customFormat="1" ht="11.25">
      <c r="A1006" s="38"/>
      <c r="B1006" s="100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5" customFormat="1" ht="11.25">
      <c r="A1007" s="38"/>
      <c r="B1007" s="100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5" customFormat="1" ht="11.25">
      <c r="A1008" s="38"/>
      <c r="B1008" s="100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5" customFormat="1" ht="11.25">
      <c r="A1009" s="38"/>
      <c r="B1009" s="100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5" customFormat="1" ht="11.25">
      <c r="A1010" s="38"/>
      <c r="B1010" s="100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5" customFormat="1" ht="11.25">
      <c r="A1011" s="38"/>
      <c r="B1011" s="100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5" customFormat="1" ht="11.25">
      <c r="A1012" s="38"/>
      <c r="B1012" s="100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5" customFormat="1" ht="11.25">
      <c r="A1013" s="38"/>
      <c r="B1013" s="100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5" customFormat="1" ht="11.25">
      <c r="A1014" s="38"/>
      <c r="B1014" s="100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5" customFormat="1" ht="11.25">
      <c r="A1015" s="38"/>
      <c r="B1015" s="100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5" customFormat="1" ht="11.25">
      <c r="A1016" s="38"/>
      <c r="B1016" s="100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5" customFormat="1" ht="11.25">
      <c r="A1017" s="38"/>
      <c r="B1017" s="100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5" customFormat="1" ht="11.25">
      <c r="A1018" s="38"/>
      <c r="B1018" s="100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5" customFormat="1" ht="11.25">
      <c r="A1019" s="38"/>
      <c r="B1019" s="100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5" customFormat="1" ht="11.25">
      <c r="A1020" s="38"/>
      <c r="B1020" s="100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5" customFormat="1" ht="11.25">
      <c r="A1021" s="38"/>
      <c r="B1021" s="100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5" customFormat="1" ht="11.25">
      <c r="A1022" s="38"/>
      <c r="B1022" s="100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5" customFormat="1" ht="11.25">
      <c r="A1023" s="38"/>
      <c r="B1023" s="100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5" customFormat="1" ht="11.25">
      <c r="A1024" s="38"/>
      <c r="B1024" s="100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5" customFormat="1" ht="11.25">
      <c r="A1025" s="38"/>
      <c r="B1025" s="100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5" customFormat="1" ht="11.25">
      <c r="A1026" s="38"/>
      <c r="B1026" s="100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5" customFormat="1" ht="11.25">
      <c r="A1027" s="38"/>
      <c r="B1027" s="100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5" customFormat="1" ht="11.25">
      <c r="A1028" s="38"/>
      <c r="B1028" s="100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5" customFormat="1" ht="11.25">
      <c r="A1029" s="38"/>
      <c r="B1029" s="100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5" customFormat="1" ht="11.25">
      <c r="A1030" s="38"/>
      <c r="B1030" s="100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5" customFormat="1" ht="11.25">
      <c r="A1031" s="38"/>
      <c r="B1031" s="100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5" customFormat="1" ht="11.25">
      <c r="A1032" s="38"/>
      <c r="B1032" s="100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5" customFormat="1" ht="11.25">
      <c r="A1033" s="38"/>
      <c r="B1033" s="100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5" customFormat="1" ht="11.25">
      <c r="A1034" s="38"/>
      <c r="B1034" s="100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5" customFormat="1" ht="11.25">
      <c r="A1035" s="38"/>
      <c r="B1035" s="100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5" customFormat="1" ht="11.25">
      <c r="A1036" s="38"/>
      <c r="B1036" s="100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5" customFormat="1" ht="11.25">
      <c r="A1037" s="38"/>
      <c r="B1037" s="100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5" customFormat="1" ht="11.25">
      <c r="A1038" s="38"/>
      <c r="B1038" s="100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5" customFormat="1" ht="11.25">
      <c r="A1039" s="38"/>
      <c r="B1039" s="100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5" customFormat="1" ht="11.25">
      <c r="A1040" s="38"/>
      <c r="B1040" s="100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5" customFormat="1" ht="11.25">
      <c r="A1041" s="38"/>
      <c r="B1041" s="100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5" customFormat="1" ht="11.25">
      <c r="A1042" s="38"/>
      <c r="B1042" s="100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5" customFormat="1" ht="11.25">
      <c r="A1043" s="38"/>
      <c r="B1043" s="100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5" customFormat="1" ht="11.25">
      <c r="A1044" s="38"/>
      <c r="B1044" s="100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5" customFormat="1" ht="11.25">
      <c r="A1045" s="38"/>
      <c r="B1045" s="100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5" customFormat="1" ht="11.25">
      <c r="A1046" s="38"/>
      <c r="B1046" s="100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5" customFormat="1" ht="11.25">
      <c r="A1047" s="38"/>
      <c r="B1047" s="100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5" customFormat="1" ht="11.25">
      <c r="A1048" s="38"/>
      <c r="B1048" s="100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5" customFormat="1" ht="11.25">
      <c r="A1049" s="38"/>
      <c r="B1049" s="100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5" customFormat="1" ht="11.25">
      <c r="A1050" s="38"/>
      <c r="B1050" s="100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5" customFormat="1" ht="11.25">
      <c r="A1051" s="38"/>
      <c r="B1051" s="100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5" customFormat="1" ht="11.25">
      <c r="A1052" s="38"/>
      <c r="B1052" s="100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5" customFormat="1" ht="11.25">
      <c r="A1053" s="38"/>
      <c r="B1053" s="100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5" customFormat="1" ht="11.25">
      <c r="A1054" s="38"/>
      <c r="B1054" s="100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5" customFormat="1" ht="11.25">
      <c r="A1055" s="38"/>
      <c r="B1055" s="100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5" customFormat="1" ht="11.25">
      <c r="A1056" s="38"/>
      <c r="B1056" s="100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5" customFormat="1" ht="11.25">
      <c r="A1057" s="38"/>
      <c r="B1057" s="100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5" customFormat="1" ht="11.25">
      <c r="A1058" s="38"/>
      <c r="B1058" s="100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5" customFormat="1" ht="11.25">
      <c r="A1059" s="38"/>
      <c r="B1059" s="100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5" customFormat="1" ht="11.25">
      <c r="A1060" s="38"/>
      <c r="B1060" s="100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5" customFormat="1" ht="11.25">
      <c r="A1061" s="38"/>
      <c r="B1061" s="100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5" customFormat="1" ht="11.25">
      <c r="A1062" s="38"/>
      <c r="B1062" s="100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5" customFormat="1" ht="11.25">
      <c r="A1063" s="38"/>
      <c r="B1063" s="100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5" customFormat="1" ht="11.25">
      <c r="A1064" s="38"/>
      <c r="B1064" s="100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5" customFormat="1" ht="11.25">
      <c r="A1065" s="38"/>
      <c r="B1065" s="100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5" customFormat="1" ht="11.25">
      <c r="A1066" s="38"/>
      <c r="B1066" s="100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5" customFormat="1" ht="11.25">
      <c r="A1067" s="38"/>
      <c r="B1067" s="100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5" customFormat="1" ht="11.25">
      <c r="A1068" s="38"/>
      <c r="B1068" s="100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5" customFormat="1" ht="11.25">
      <c r="A1069" s="38"/>
      <c r="B1069" s="100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5" customFormat="1" ht="11.25">
      <c r="A1070" s="38"/>
      <c r="B1070" s="100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5" customFormat="1" ht="11.25">
      <c r="A1071" s="38"/>
      <c r="B1071" s="100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5" customFormat="1" ht="11.25">
      <c r="A1072" s="38"/>
      <c r="B1072" s="100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5" customFormat="1" ht="11.25">
      <c r="A1073" s="38"/>
      <c r="B1073" s="100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5" customFormat="1" ht="11.25">
      <c r="A1074" s="38"/>
      <c r="B1074" s="100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5" customFormat="1" ht="11.25">
      <c r="A1075" s="38"/>
      <c r="B1075" s="100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5" customFormat="1" ht="11.25">
      <c r="A1076" s="38"/>
      <c r="B1076" s="100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5" customFormat="1" ht="11.25">
      <c r="A1077" s="38"/>
      <c r="B1077" s="100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5" customFormat="1" ht="11.25">
      <c r="A1078" s="38"/>
      <c r="B1078" s="100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5" customFormat="1" ht="11.25">
      <c r="A1079" s="38"/>
      <c r="B1079" s="100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5" customFormat="1" ht="11.25">
      <c r="A1080" s="38"/>
      <c r="B1080" s="100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5" customFormat="1" ht="11.25">
      <c r="A1081" s="38"/>
      <c r="B1081" s="100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5" customFormat="1" ht="11.25">
      <c r="A1082" s="38"/>
      <c r="B1082" s="100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5" customFormat="1" ht="11.25">
      <c r="A1083" s="38"/>
      <c r="B1083" s="100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5" customFormat="1" ht="11.25">
      <c r="A1084" s="38"/>
      <c r="B1084" s="100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5" customFormat="1" ht="11.25">
      <c r="A1085" s="38"/>
      <c r="B1085" s="100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5" customFormat="1" ht="11.25">
      <c r="A1086" s="38"/>
      <c r="B1086" s="100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5" customFormat="1" ht="11.25">
      <c r="A1087" s="38"/>
      <c r="B1087" s="100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5" customFormat="1" ht="11.25">
      <c r="A1088" s="38"/>
      <c r="B1088" s="100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5" customFormat="1" ht="11.25">
      <c r="A1089" s="38"/>
      <c r="B1089" s="100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5" customFormat="1" ht="11.25">
      <c r="A1090" s="38"/>
      <c r="B1090" s="100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5" customFormat="1" ht="11.25">
      <c r="A1091" s="38"/>
      <c r="B1091" s="100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5" customFormat="1" ht="11.25">
      <c r="A1092" s="38"/>
      <c r="B1092" s="100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5" customFormat="1" ht="11.25">
      <c r="A1093" s="38"/>
      <c r="B1093" s="100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5" customFormat="1" ht="11.25">
      <c r="A1094" s="38"/>
      <c r="B1094" s="100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5" customFormat="1" ht="11.25">
      <c r="A1095" s="38"/>
      <c r="B1095" s="100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5" customFormat="1" ht="11.25">
      <c r="A1096" s="38"/>
      <c r="B1096" s="100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5" customFormat="1" ht="11.25">
      <c r="A1097" s="38"/>
      <c r="B1097" s="100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5" customFormat="1" ht="11.25">
      <c r="A1098" s="38"/>
      <c r="B1098" s="100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5" customFormat="1" ht="11.25">
      <c r="A1099" s="38"/>
      <c r="B1099" s="100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5" customFormat="1" ht="11.25">
      <c r="A1100" s="38"/>
      <c r="B1100" s="100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5" customFormat="1" ht="11.25">
      <c r="A1101" s="38"/>
      <c r="B1101" s="100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5" customFormat="1" ht="11.25">
      <c r="A1102" s="38"/>
      <c r="B1102" s="100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5" customFormat="1" ht="11.25">
      <c r="A1103" s="38"/>
      <c r="B1103" s="100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5" customFormat="1" ht="11.25">
      <c r="A1104" s="38"/>
      <c r="B1104" s="100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5" customFormat="1" ht="11.25">
      <c r="A1105" s="38"/>
      <c r="B1105" s="100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5" customFormat="1" ht="11.25">
      <c r="A1106" s="38"/>
      <c r="B1106" s="100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5" customFormat="1" ht="11.25">
      <c r="A1107" s="38"/>
      <c r="B1107" s="100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5" customFormat="1" ht="11.25">
      <c r="A1108" s="38"/>
      <c r="B1108" s="100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5" customFormat="1" ht="11.25">
      <c r="A1109" s="38"/>
      <c r="B1109" s="100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5" customFormat="1" ht="11.25">
      <c r="A1110" s="38"/>
      <c r="B1110" s="100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5" customFormat="1" ht="11.25">
      <c r="A1111" s="38"/>
      <c r="B1111" s="100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5" customFormat="1" ht="11.25">
      <c r="A1112" s="38"/>
      <c r="B1112" s="100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5" customFormat="1" ht="11.25">
      <c r="A1113" s="38"/>
      <c r="B1113" s="100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5" customFormat="1" ht="11.25">
      <c r="A1114" s="38"/>
      <c r="B1114" s="100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5" customFormat="1" ht="11.25">
      <c r="A1115" s="38"/>
      <c r="B1115" s="100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5" customFormat="1" ht="11.25">
      <c r="A1116" s="38"/>
      <c r="B1116" s="100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5" customFormat="1" ht="11.25">
      <c r="A1117" s="38"/>
      <c r="B1117" s="100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5" customFormat="1" ht="11.25">
      <c r="A1118" s="38"/>
      <c r="B1118" s="100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5" customFormat="1" ht="11.25">
      <c r="A1119" s="38"/>
      <c r="B1119" s="100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5" customFormat="1" ht="11.25">
      <c r="A1120" s="38"/>
      <c r="B1120" s="100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5" customFormat="1" ht="11.25">
      <c r="A1121" s="38"/>
      <c r="B1121" s="100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5" customFormat="1" ht="11.25">
      <c r="A1122" s="38"/>
      <c r="B1122" s="100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5" customFormat="1" ht="11.25">
      <c r="A1123" s="38"/>
      <c r="B1123" s="100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5" customFormat="1" ht="11.25">
      <c r="A1124" s="38"/>
      <c r="B1124" s="100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5" customFormat="1" ht="11.25">
      <c r="A1125" s="38"/>
      <c r="B1125" s="100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5" customFormat="1" ht="11.25">
      <c r="A1126" s="38"/>
      <c r="B1126" s="100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5" customFormat="1" ht="11.25">
      <c r="A1127" s="38"/>
      <c r="B1127" s="100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5" customFormat="1" ht="11.25">
      <c r="A1128" s="38"/>
      <c r="B1128" s="100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5" customFormat="1" ht="11.25">
      <c r="A1129" s="38"/>
      <c r="B1129" s="100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5" customFormat="1" ht="11.25">
      <c r="A1130" s="38"/>
      <c r="B1130" s="100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5" customFormat="1" ht="11.25">
      <c r="A1131" s="38"/>
      <c r="B1131" s="100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5" customFormat="1" ht="11.25">
      <c r="A1132" s="38"/>
      <c r="B1132" s="100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5" customFormat="1" ht="11.25">
      <c r="A1133" s="38"/>
      <c r="B1133" s="100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5" customFormat="1" ht="11.25">
      <c r="A1134" s="38"/>
      <c r="B1134" s="100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5" customFormat="1" ht="11.25">
      <c r="A1135" s="38"/>
      <c r="B1135" s="100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5" customFormat="1" ht="11.25">
      <c r="A1136" s="38"/>
      <c r="B1136" s="100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5" customFormat="1" ht="11.25">
      <c r="A1137" s="38"/>
      <c r="B1137" s="100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5" customFormat="1" ht="11.25">
      <c r="A1138" s="38"/>
      <c r="B1138" s="100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5" customFormat="1" ht="11.25">
      <c r="A1139" s="38"/>
      <c r="B1139" s="100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5" customFormat="1" ht="11.25">
      <c r="A1140" s="38"/>
      <c r="B1140" s="100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5" customFormat="1" ht="11.25">
      <c r="A1141" s="38"/>
      <c r="B1141" s="100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5" customFormat="1" ht="11.25">
      <c r="A1142" s="38"/>
      <c r="B1142" s="100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5" customFormat="1" ht="11.25">
      <c r="A1143" s="38"/>
      <c r="B1143" s="100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5" customFormat="1" ht="11.25">
      <c r="A1144" s="38"/>
      <c r="B1144" s="100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5" customFormat="1" ht="11.25">
      <c r="A1145" s="38"/>
      <c r="B1145" s="100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5" customFormat="1" ht="11.25">
      <c r="A1146" s="38"/>
      <c r="B1146" s="100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5" customFormat="1" ht="11.25">
      <c r="A1147" s="38"/>
      <c r="B1147" s="100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5" customFormat="1" ht="11.25">
      <c r="A1148" s="38"/>
      <c r="B1148" s="100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5" customFormat="1" ht="11.25">
      <c r="A1149" s="38"/>
      <c r="B1149" s="100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5" customFormat="1" ht="11.25">
      <c r="A1150" s="38"/>
      <c r="B1150" s="100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5" customFormat="1" ht="11.25">
      <c r="A1151" s="38"/>
      <c r="B1151" s="100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5" customFormat="1" ht="11.25">
      <c r="A1152" s="38"/>
      <c r="B1152" s="100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5" customFormat="1" ht="11.25">
      <c r="A1153" s="38"/>
      <c r="B1153" s="100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5" customFormat="1" ht="11.25">
      <c r="A1154" s="38"/>
      <c r="B1154" s="100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5" customFormat="1" ht="11.25">
      <c r="A1155" s="38"/>
      <c r="B1155" s="100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5" customFormat="1" ht="11.25">
      <c r="A1156" s="38"/>
      <c r="B1156" s="100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5" customFormat="1" ht="11.25">
      <c r="A1157" s="38"/>
      <c r="B1157" s="100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5" customFormat="1" ht="11.25">
      <c r="A1158" s="38"/>
      <c r="B1158" s="100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5" customFormat="1" ht="11.25">
      <c r="A1159" s="38"/>
      <c r="B1159" s="100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5" customFormat="1" ht="11.25">
      <c r="A1160" s="38"/>
      <c r="B1160" s="100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5" customFormat="1" ht="11.25">
      <c r="A1161" s="38"/>
      <c r="B1161" s="100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5" customFormat="1" ht="11.25">
      <c r="A1162" s="38"/>
      <c r="B1162" s="100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2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5" customFormat="1" ht="11.25">
      <c r="A7" s="176" t="s">
        <v>120</v>
      </c>
      <c r="B7" s="177" t="s">
        <v>270</v>
      </c>
      <c r="C7" s="176" t="s">
        <v>268</v>
      </c>
      <c r="D7" s="101">
        <f>SUM(D8:D300)</f>
        <v>499177</v>
      </c>
      <c r="E7" s="101">
        <f>SUM(E8:E300)</f>
        <v>0</v>
      </c>
      <c r="F7" s="101">
        <f>SUM(F8:F300)</f>
        <v>0</v>
      </c>
      <c r="G7" s="101">
        <f>SUM(G8:G300)</f>
        <v>0</v>
      </c>
      <c r="H7" s="101">
        <f>SUM(H8:H300)</f>
        <v>0</v>
      </c>
      <c r="I7" s="101">
        <f>SUM(I8:I300)</f>
        <v>0</v>
      </c>
      <c r="J7" s="101">
        <f>SUM(J8:J300)</f>
        <v>0</v>
      </c>
      <c r="K7" s="101">
        <f>SUM(K8:K300)</f>
        <v>499177</v>
      </c>
      <c r="L7" s="101">
        <f>SUM(L8:L300)</f>
        <v>311025</v>
      </c>
      <c r="M7" s="101">
        <f>SUM(M8:M300)</f>
        <v>188152</v>
      </c>
      <c r="N7" s="101">
        <f>SUM(N8:N300)</f>
        <v>499177</v>
      </c>
      <c r="O7" s="101">
        <f>SUM(O8:O300)</f>
        <v>311025</v>
      </c>
      <c r="P7" s="101">
        <f>SUM(P8:P300)</f>
        <v>311025</v>
      </c>
      <c r="Q7" s="101">
        <f>SUM(Q8:Q300)</f>
        <v>0</v>
      </c>
      <c r="R7" s="101">
        <f>SUM(R8:R300)</f>
        <v>0</v>
      </c>
      <c r="S7" s="101">
        <f>SUM(S8:S300)</f>
        <v>0</v>
      </c>
      <c r="T7" s="101">
        <f>SUM(T8:T300)</f>
        <v>0</v>
      </c>
      <c r="U7" s="101">
        <f>SUM(U8:U300)</f>
        <v>0</v>
      </c>
      <c r="V7" s="101">
        <f>SUM(V8:V300)</f>
        <v>188152</v>
      </c>
      <c r="W7" s="101">
        <f>SUM(W8:W300)</f>
        <v>188152</v>
      </c>
      <c r="X7" s="101">
        <f>SUM(X8:X300)</f>
        <v>0</v>
      </c>
      <c r="Y7" s="101">
        <f>SUM(Y8:Y300)</f>
        <v>0</v>
      </c>
      <c r="Z7" s="101">
        <f>SUM(Z8:Z300)</f>
        <v>0</v>
      </c>
      <c r="AA7" s="101">
        <f>SUM(AA8:AA300)</f>
        <v>0</v>
      </c>
      <c r="AB7" s="101">
        <f>SUM(AB8:AB300)</f>
        <v>0</v>
      </c>
      <c r="AC7" s="101">
        <f>SUM(AC8:AC300)</f>
        <v>0</v>
      </c>
      <c r="AD7" s="101">
        <f>SUM(AD8:AD300)</f>
        <v>0</v>
      </c>
      <c r="AE7" s="101">
        <f>SUM(AE8:AE300)</f>
        <v>0</v>
      </c>
      <c r="AF7" s="101">
        <f>SUM(AF8:AF300)</f>
        <v>3697</v>
      </c>
      <c r="AG7" s="101">
        <f>SUM(AG8:AG300)</f>
        <v>3697</v>
      </c>
      <c r="AH7" s="101">
        <f>SUM(AH8:AH300)</f>
        <v>0</v>
      </c>
      <c r="AI7" s="101">
        <f>SUM(AI8:AI300)</f>
        <v>0</v>
      </c>
      <c r="AJ7" s="101">
        <f>SUM(AJ8:AJ300)</f>
        <v>61736</v>
      </c>
      <c r="AK7" s="101">
        <f>SUM(AK8:AK300)</f>
        <v>59109</v>
      </c>
      <c r="AL7" s="101">
        <f>SUM(AL8:AL300)</f>
        <v>0</v>
      </c>
      <c r="AM7" s="101">
        <f>SUM(AM8:AM300)</f>
        <v>141</v>
      </c>
      <c r="AN7" s="101">
        <f>SUM(AN8:AN300)</f>
        <v>0</v>
      </c>
      <c r="AO7" s="101">
        <f>SUM(AO8:AO300)</f>
        <v>0</v>
      </c>
      <c r="AP7" s="101">
        <f>SUM(AP8:AP300)</f>
        <v>0</v>
      </c>
      <c r="AQ7" s="101">
        <f>SUM(AQ8:AQ300)</f>
        <v>58</v>
      </c>
      <c r="AR7" s="101">
        <f>SUM(AR8:AR300)</f>
        <v>142</v>
      </c>
      <c r="AS7" s="101">
        <f>SUM(AS8:AS300)</f>
        <v>2286</v>
      </c>
      <c r="AT7" s="101">
        <f>SUM(AT8:AT300)</f>
        <v>1070</v>
      </c>
      <c r="AU7" s="101">
        <f>SUM(AU8:AU300)</f>
        <v>1070</v>
      </c>
      <c r="AV7" s="101">
        <f>SUM(AV8:AV300)</f>
        <v>0</v>
      </c>
      <c r="AW7" s="101">
        <f>SUM(AW8:AW300)</f>
        <v>0</v>
      </c>
      <c r="AX7" s="101">
        <f>SUM(AX8:AX300)</f>
        <v>0</v>
      </c>
      <c r="AY7" s="101">
        <f>SUM(AY8:AY300)</f>
        <v>0</v>
      </c>
      <c r="AZ7" s="101">
        <f>SUM(AZ8:AZ300)</f>
        <v>59</v>
      </c>
      <c r="BA7" s="101">
        <f>SUM(BA8:BA300)</f>
        <v>59</v>
      </c>
      <c r="BB7" s="101">
        <f>SUM(BB8:BB300)</f>
        <v>0</v>
      </c>
      <c r="BC7" s="101">
        <f>SUM(BC8:BC300)</f>
        <v>0</v>
      </c>
    </row>
    <row r="8" spans="1:55" s="95" customFormat="1" ht="11.25">
      <c r="A8" s="96" t="s">
        <v>120</v>
      </c>
      <c r="B8" s="97" t="s">
        <v>271</v>
      </c>
      <c r="C8" s="96" t="s">
        <v>272</v>
      </c>
      <c r="D8" s="101">
        <f aca="true" t="shared" si="0" ref="D7:D32">E8+H8+K8</f>
        <v>57996</v>
      </c>
      <c r="E8" s="101">
        <f aca="true" t="shared" si="1" ref="E7:E32">SUM(F8:G8)</f>
        <v>0</v>
      </c>
      <c r="F8" s="98">
        <v>0</v>
      </c>
      <c r="G8" s="98">
        <v>0</v>
      </c>
      <c r="H8" s="101">
        <f aca="true" t="shared" si="2" ref="H7:H32">SUM(I8:J8)</f>
        <v>0</v>
      </c>
      <c r="I8" s="98">
        <v>0</v>
      </c>
      <c r="J8" s="98">
        <v>0</v>
      </c>
      <c r="K8" s="101">
        <f aca="true" t="shared" si="3" ref="K7:K32">SUM(L8:M8)</f>
        <v>57996</v>
      </c>
      <c r="L8" s="98">
        <v>34180</v>
      </c>
      <c r="M8" s="98">
        <v>23816</v>
      </c>
      <c r="N8" s="101">
        <f aca="true" t="shared" si="4" ref="N7:N32">O8+V8+AC8</f>
        <v>57996</v>
      </c>
      <c r="O8" s="101">
        <f aca="true" t="shared" si="5" ref="O7:O32">SUM(P8:U8)</f>
        <v>34180</v>
      </c>
      <c r="P8" s="98">
        <v>34180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101">
        <f aca="true" t="shared" si="6" ref="V7:V32">SUM(W8:AB8)</f>
        <v>23816</v>
      </c>
      <c r="W8" s="98">
        <v>23816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101">
        <f aca="true" t="shared" si="7" ref="AC7:AC32">SUM(AD8:AE8)</f>
        <v>0</v>
      </c>
      <c r="AD8" s="98">
        <v>0</v>
      </c>
      <c r="AE8" s="98">
        <v>0</v>
      </c>
      <c r="AF8" s="101">
        <f aca="true" t="shared" si="8" ref="AF7:AF32">SUM(AG8:AI8)</f>
        <v>141</v>
      </c>
      <c r="AG8" s="98">
        <v>141</v>
      </c>
      <c r="AH8" s="98">
        <v>0</v>
      </c>
      <c r="AI8" s="98">
        <v>0</v>
      </c>
      <c r="AJ8" s="101">
        <f aca="true" t="shared" si="9" ref="AJ7:AJ32">SUM(AK8:AS8)</f>
        <v>2200</v>
      </c>
      <c r="AK8" s="98">
        <v>2059</v>
      </c>
      <c r="AL8" s="98">
        <v>0</v>
      </c>
      <c r="AM8" s="98">
        <v>141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101">
        <f aca="true" t="shared" si="10" ref="AT7:AT32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101">
        <f aca="true" t="shared" si="11" ref="AZ7:AZ32">SUM(BA8:BC8)</f>
        <v>0</v>
      </c>
      <c r="BA8" s="98">
        <v>0</v>
      </c>
      <c r="BB8" s="98">
        <v>0</v>
      </c>
      <c r="BC8" s="98">
        <v>0</v>
      </c>
    </row>
    <row r="9" spans="1:55" s="95" customFormat="1" ht="11.25">
      <c r="A9" s="96" t="s">
        <v>120</v>
      </c>
      <c r="B9" s="97" t="s">
        <v>273</v>
      </c>
      <c r="C9" s="96" t="s">
        <v>274</v>
      </c>
      <c r="D9" s="101">
        <f t="shared" si="0"/>
        <v>33115</v>
      </c>
      <c r="E9" s="101">
        <f t="shared" si="1"/>
        <v>0</v>
      </c>
      <c r="F9" s="98">
        <v>0</v>
      </c>
      <c r="G9" s="98">
        <v>0</v>
      </c>
      <c r="H9" s="101">
        <f t="shared" si="2"/>
        <v>0</v>
      </c>
      <c r="I9" s="98">
        <v>0</v>
      </c>
      <c r="J9" s="98">
        <v>0</v>
      </c>
      <c r="K9" s="101">
        <f t="shared" si="3"/>
        <v>33115</v>
      </c>
      <c r="L9" s="98">
        <v>22483</v>
      </c>
      <c r="M9" s="98">
        <v>10632</v>
      </c>
      <c r="N9" s="101">
        <f t="shared" si="4"/>
        <v>33115</v>
      </c>
      <c r="O9" s="101">
        <f t="shared" si="5"/>
        <v>22483</v>
      </c>
      <c r="P9" s="98">
        <v>22483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101">
        <f t="shared" si="6"/>
        <v>10632</v>
      </c>
      <c r="W9" s="98">
        <v>10632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101">
        <f t="shared" si="7"/>
        <v>0</v>
      </c>
      <c r="AD9" s="98">
        <v>0</v>
      </c>
      <c r="AE9" s="98">
        <v>0</v>
      </c>
      <c r="AF9" s="101">
        <f t="shared" si="8"/>
        <v>314</v>
      </c>
      <c r="AG9" s="98">
        <v>314</v>
      </c>
      <c r="AH9" s="98">
        <v>0</v>
      </c>
      <c r="AI9" s="98">
        <v>0</v>
      </c>
      <c r="AJ9" s="101">
        <f t="shared" si="9"/>
        <v>1507</v>
      </c>
      <c r="AK9" s="98">
        <v>1314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193</v>
      </c>
      <c r="AT9" s="101">
        <f t="shared" si="10"/>
        <v>121</v>
      </c>
      <c r="AU9" s="98">
        <v>121</v>
      </c>
      <c r="AV9" s="98">
        <v>0</v>
      </c>
      <c r="AW9" s="98">
        <v>0</v>
      </c>
      <c r="AX9" s="98">
        <v>0</v>
      </c>
      <c r="AY9" s="98">
        <v>0</v>
      </c>
      <c r="AZ9" s="101">
        <f t="shared" si="11"/>
        <v>0</v>
      </c>
      <c r="BA9" s="98">
        <v>0</v>
      </c>
      <c r="BB9" s="98">
        <v>0</v>
      </c>
      <c r="BC9" s="98">
        <v>0</v>
      </c>
    </row>
    <row r="10" spans="1:55" s="95" customFormat="1" ht="11.25">
      <c r="A10" s="96" t="s">
        <v>120</v>
      </c>
      <c r="B10" s="97" t="s">
        <v>275</v>
      </c>
      <c r="C10" s="96" t="s">
        <v>276</v>
      </c>
      <c r="D10" s="101">
        <f t="shared" si="0"/>
        <v>61247</v>
      </c>
      <c r="E10" s="101">
        <f t="shared" si="1"/>
        <v>0</v>
      </c>
      <c r="F10" s="98">
        <v>0</v>
      </c>
      <c r="G10" s="98">
        <v>0</v>
      </c>
      <c r="H10" s="101">
        <f t="shared" si="2"/>
        <v>0</v>
      </c>
      <c r="I10" s="98">
        <v>0</v>
      </c>
      <c r="J10" s="98">
        <v>0</v>
      </c>
      <c r="K10" s="101">
        <f t="shared" si="3"/>
        <v>61247</v>
      </c>
      <c r="L10" s="98">
        <v>39577</v>
      </c>
      <c r="M10" s="98">
        <v>21670</v>
      </c>
      <c r="N10" s="101">
        <f t="shared" si="4"/>
        <v>61247</v>
      </c>
      <c r="O10" s="101">
        <f t="shared" si="5"/>
        <v>39577</v>
      </c>
      <c r="P10" s="98">
        <v>39577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101">
        <f t="shared" si="6"/>
        <v>21670</v>
      </c>
      <c r="W10" s="98">
        <v>21670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101">
        <f t="shared" si="7"/>
        <v>0</v>
      </c>
      <c r="AD10" s="98">
        <v>0</v>
      </c>
      <c r="AE10" s="98">
        <v>0</v>
      </c>
      <c r="AF10" s="101">
        <f t="shared" si="8"/>
        <v>310</v>
      </c>
      <c r="AG10" s="98">
        <v>310</v>
      </c>
      <c r="AH10" s="98">
        <v>0</v>
      </c>
      <c r="AI10" s="98">
        <v>0</v>
      </c>
      <c r="AJ10" s="101">
        <f t="shared" si="9"/>
        <v>135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135</v>
      </c>
      <c r="AT10" s="101">
        <f t="shared" si="10"/>
        <v>175</v>
      </c>
      <c r="AU10" s="98">
        <v>175</v>
      </c>
      <c r="AV10" s="98">
        <v>0</v>
      </c>
      <c r="AW10" s="98">
        <v>0</v>
      </c>
      <c r="AX10" s="98">
        <v>0</v>
      </c>
      <c r="AY10" s="98">
        <v>0</v>
      </c>
      <c r="AZ10" s="101">
        <f t="shared" si="11"/>
        <v>0</v>
      </c>
      <c r="BA10" s="98">
        <v>0</v>
      </c>
      <c r="BB10" s="98">
        <v>0</v>
      </c>
      <c r="BC10" s="98">
        <v>0</v>
      </c>
    </row>
    <row r="11" spans="1:55" s="95" customFormat="1" ht="11.25">
      <c r="A11" s="96" t="s">
        <v>120</v>
      </c>
      <c r="B11" s="97" t="s">
        <v>277</v>
      </c>
      <c r="C11" s="96" t="s">
        <v>278</v>
      </c>
      <c r="D11" s="101">
        <f t="shared" si="0"/>
        <v>57387</v>
      </c>
      <c r="E11" s="101">
        <f t="shared" si="1"/>
        <v>0</v>
      </c>
      <c r="F11" s="98">
        <v>0</v>
      </c>
      <c r="G11" s="98">
        <v>0</v>
      </c>
      <c r="H11" s="101">
        <f t="shared" si="2"/>
        <v>0</v>
      </c>
      <c r="I11" s="98">
        <v>0</v>
      </c>
      <c r="J11" s="98">
        <v>0</v>
      </c>
      <c r="K11" s="101">
        <f t="shared" si="3"/>
        <v>57387</v>
      </c>
      <c r="L11" s="98">
        <v>43790</v>
      </c>
      <c r="M11" s="98">
        <v>13597</v>
      </c>
      <c r="N11" s="101">
        <f t="shared" si="4"/>
        <v>57387</v>
      </c>
      <c r="O11" s="101">
        <f t="shared" si="5"/>
        <v>43790</v>
      </c>
      <c r="P11" s="98">
        <v>43790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101">
        <f t="shared" si="6"/>
        <v>13597</v>
      </c>
      <c r="W11" s="98">
        <v>13597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101">
        <f t="shared" si="7"/>
        <v>0</v>
      </c>
      <c r="AD11" s="98">
        <v>0</v>
      </c>
      <c r="AE11" s="98">
        <v>0</v>
      </c>
      <c r="AF11" s="101">
        <f t="shared" si="8"/>
        <v>1595</v>
      </c>
      <c r="AG11" s="98">
        <v>1595</v>
      </c>
      <c r="AH11" s="98">
        <v>0</v>
      </c>
      <c r="AI11" s="98">
        <v>0</v>
      </c>
      <c r="AJ11" s="101">
        <f t="shared" si="9"/>
        <v>1595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45</v>
      </c>
      <c r="AS11" s="98">
        <v>1550</v>
      </c>
      <c r="AT11" s="101">
        <f t="shared" si="10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101">
        <f t="shared" si="11"/>
        <v>0</v>
      </c>
      <c r="BA11" s="98">
        <v>0</v>
      </c>
      <c r="BB11" s="98">
        <v>0</v>
      </c>
      <c r="BC11" s="98">
        <v>0</v>
      </c>
    </row>
    <row r="12" spans="1:55" s="95" customFormat="1" ht="11.25">
      <c r="A12" s="96" t="s">
        <v>120</v>
      </c>
      <c r="B12" s="97" t="s">
        <v>279</v>
      </c>
      <c r="C12" s="96" t="s">
        <v>280</v>
      </c>
      <c r="D12" s="101">
        <f t="shared" si="0"/>
        <v>17111</v>
      </c>
      <c r="E12" s="101">
        <f t="shared" si="1"/>
        <v>0</v>
      </c>
      <c r="F12" s="98">
        <v>0</v>
      </c>
      <c r="G12" s="98">
        <v>0</v>
      </c>
      <c r="H12" s="101">
        <f t="shared" si="2"/>
        <v>0</v>
      </c>
      <c r="I12" s="98">
        <v>0</v>
      </c>
      <c r="J12" s="98">
        <v>0</v>
      </c>
      <c r="K12" s="101">
        <f t="shared" si="3"/>
        <v>17111</v>
      </c>
      <c r="L12" s="98">
        <v>13861</v>
      </c>
      <c r="M12" s="98">
        <v>3250</v>
      </c>
      <c r="N12" s="101">
        <f t="shared" si="4"/>
        <v>17111</v>
      </c>
      <c r="O12" s="101">
        <f t="shared" si="5"/>
        <v>13861</v>
      </c>
      <c r="P12" s="98">
        <v>13861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101">
        <f t="shared" si="6"/>
        <v>3250</v>
      </c>
      <c r="W12" s="98">
        <v>3250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101">
        <f t="shared" si="7"/>
        <v>0</v>
      </c>
      <c r="AD12" s="98">
        <v>0</v>
      </c>
      <c r="AE12" s="98">
        <v>0</v>
      </c>
      <c r="AF12" s="101">
        <f t="shared" si="8"/>
        <v>52</v>
      </c>
      <c r="AG12" s="98">
        <v>52</v>
      </c>
      <c r="AH12" s="98">
        <v>0</v>
      </c>
      <c r="AI12" s="98">
        <v>0</v>
      </c>
      <c r="AJ12" s="101">
        <f t="shared" si="9"/>
        <v>393</v>
      </c>
      <c r="AK12" s="98">
        <v>393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101">
        <f t="shared" si="10"/>
        <v>52</v>
      </c>
      <c r="AU12" s="98">
        <v>52</v>
      </c>
      <c r="AV12" s="98">
        <v>0</v>
      </c>
      <c r="AW12" s="98">
        <v>0</v>
      </c>
      <c r="AX12" s="98">
        <v>0</v>
      </c>
      <c r="AY12" s="98">
        <v>0</v>
      </c>
      <c r="AZ12" s="101">
        <f t="shared" si="11"/>
        <v>0</v>
      </c>
      <c r="BA12" s="98">
        <v>0</v>
      </c>
      <c r="BB12" s="98">
        <v>0</v>
      </c>
      <c r="BC12" s="98">
        <v>0</v>
      </c>
    </row>
    <row r="13" spans="1:55" s="95" customFormat="1" ht="11.25">
      <c r="A13" s="96" t="s">
        <v>120</v>
      </c>
      <c r="B13" s="97" t="s">
        <v>281</v>
      </c>
      <c r="C13" s="96" t="s">
        <v>282</v>
      </c>
      <c r="D13" s="101">
        <f t="shared" si="0"/>
        <v>38415</v>
      </c>
      <c r="E13" s="101">
        <f t="shared" si="1"/>
        <v>0</v>
      </c>
      <c r="F13" s="98">
        <v>0</v>
      </c>
      <c r="G13" s="98">
        <v>0</v>
      </c>
      <c r="H13" s="101">
        <f t="shared" si="2"/>
        <v>0</v>
      </c>
      <c r="I13" s="98">
        <v>0</v>
      </c>
      <c r="J13" s="98">
        <v>0</v>
      </c>
      <c r="K13" s="101">
        <f t="shared" si="3"/>
        <v>38415</v>
      </c>
      <c r="L13" s="98">
        <v>25096</v>
      </c>
      <c r="M13" s="98">
        <v>13319</v>
      </c>
      <c r="N13" s="101">
        <f t="shared" si="4"/>
        <v>38415</v>
      </c>
      <c r="O13" s="101">
        <f t="shared" si="5"/>
        <v>25096</v>
      </c>
      <c r="P13" s="98">
        <v>25096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101">
        <f t="shared" si="6"/>
        <v>13319</v>
      </c>
      <c r="W13" s="98">
        <v>13319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101">
        <f t="shared" si="7"/>
        <v>0</v>
      </c>
      <c r="AD13" s="98">
        <v>0</v>
      </c>
      <c r="AE13" s="98">
        <v>0</v>
      </c>
      <c r="AF13" s="101">
        <f t="shared" si="8"/>
        <v>123</v>
      </c>
      <c r="AG13" s="98">
        <v>123</v>
      </c>
      <c r="AH13" s="98">
        <v>0</v>
      </c>
      <c r="AI13" s="98">
        <v>0</v>
      </c>
      <c r="AJ13" s="101">
        <f t="shared" si="9"/>
        <v>38415</v>
      </c>
      <c r="AK13" s="98">
        <v>38415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101">
        <f t="shared" si="10"/>
        <v>123</v>
      </c>
      <c r="AU13" s="98">
        <v>123</v>
      </c>
      <c r="AV13" s="98">
        <v>0</v>
      </c>
      <c r="AW13" s="98">
        <v>0</v>
      </c>
      <c r="AX13" s="98">
        <v>0</v>
      </c>
      <c r="AY13" s="98">
        <v>0</v>
      </c>
      <c r="AZ13" s="101">
        <f t="shared" si="11"/>
        <v>1</v>
      </c>
      <c r="BA13" s="98">
        <v>1</v>
      </c>
      <c r="BB13" s="98">
        <v>0</v>
      </c>
      <c r="BC13" s="98">
        <v>0</v>
      </c>
    </row>
    <row r="14" spans="1:55" s="95" customFormat="1" ht="11.25">
      <c r="A14" s="96" t="s">
        <v>120</v>
      </c>
      <c r="B14" s="97" t="s">
        <v>283</v>
      </c>
      <c r="C14" s="96" t="s">
        <v>284</v>
      </c>
      <c r="D14" s="101">
        <f t="shared" si="0"/>
        <v>22867</v>
      </c>
      <c r="E14" s="101">
        <f t="shared" si="1"/>
        <v>0</v>
      </c>
      <c r="F14" s="98">
        <v>0</v>
      </c>
      <c r="G14" s="98">
        <v>0</v>
      </c>
      <c r="H14" s="101">
        <f t="shared" si="2"/>
        <v>0</v>
      </c>
      <c r="I14" s="98">
        <v>0</v>
      </c>
      <c r="J14" s="98">
        <v>0</v>
      </c>
      <c r="K14" s="101">
        <f t="shared" si="3"/>
        <v>22867</v>
      </c>
      <c r="L14" s="98">
        <v>16108</v>
      </c>
      <c r="M14" s="98">
        <v>6759</v>
      </c>
      <c r="N14" s="101">
        <f t="shared" si="4"/>
        <v>22867</v>
      </c>
      <c r="O14" s="101">
        <f t="shared" si="5"/>
        <v>16108</v>
      </c>
      <c r="P14" s="98">
        <v>16108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101">
        <f t="shared" si="6"/>
        <v>6759</v>
      </c>
      <c r="W14" s="98">
        <v>6759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101">
        <f t="shared" si="7"/>
        <v>0</v>
      </c>
      <c r="AD14" s="98">
        <v>0</v>
      </c>
      <c r="AE14" s="98">
        <v>0</v>
      </c>
      <c r="AF14" s="101">
        <f t="shared" si="8"/>
        <v>56</v>
      </c>
      <c r="AG14" s="98">
        <v>56</v>
      </c>
      <c r="AH14" s="98">
        <v>0</v>
      </c>
      <c r="AI14" s="98">
        <v>0</v>
      </c>
      <c r="AJ14" s="101">
        <f t="shared" si="9"/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101">
        <f t="shared" si="10"/>
        <v>56</v>
      </c>
      <c r="AU14" s="98">
        <v>56</v>
      </c>
      <c r="AV14" s="98">
        <v>0</v>
      </c>
      <c r="AW14" s="98">
        <v>0</v>
      </c>
      <c r="AX14" s="98">
        <v>0</v>
      </c>
      <c r="AY14" s="98">
        <v>0</v>
      </c>
      <c r="AZ14" s="101">
        <f t="shared" si="11"/>
        <v>0</v>
      </c>
      <c r="BA14" s="98">
        <v>0</v>
      </c>
      <c r="BB14" s="98">
        <v>0</v>
      </c>
      <c r="BC14" s="98">
        <v>0</v>
      </c>
    </row>
    <row r="15" spans="1:55" s="95" customFormat="1" ht="11.25">
      <c r="A15" s="96" t="s">
        <v>120</v>
      </c>
      <c r="B15" s="97" t="s">
        <v>285</v>
      </c>
      <c r="C15" s="96" t="s">
        <v>286</v>
      </c>
      <c r="D15" s="101">
        <f t="shared" si="0"/>
        <v>48212</v>
      </c>
      <c r="E15" s="101">
        <f t="shared" si="1"/>
        <v>0</v>
      </c>
      <c r="F15" s="98">
        <v>0</v>
      </c>
      <c r="G15" s="98">
        <v>0</v>
      </c>
      <c r="H15" s="101">
        <f t="shared" si="2"/>
        <v>0</v>
      </c>
      <c r="I15" s="98">
        <v>0</v>
      </c>
      <c r="J15" s="98">
        <v>0</v>
      </c>
      <c r="K15" s="101">
        <f t="shared" si="3"/>
        <v>48212</v>
      </c>
      <c r="L15" s="98">
        <v>16145</v>
      </c>
      <c r="M15" s="98">
        <v>32067</v>
      </c>
      <c r="N15" s="101">
        <f t="shared" si="4"/>
        <v>48212</v>
      </c>
      <c r="O15" s="101">
        <f t="shared" si="5"/>
        <v>16145</v>
      </c>
      <c r="P15" s="98">
        <v>16145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101">
        <f t="shared" si="6"/>
        <v>32067</v>
      </c>
      <c r="W15" s="98">
        <v>32067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101">
        <f t="shared" si="7"/>
        <v>0</v>
      </c>
      <c r="AD15" s="98">
        <v>0</v>
      </c>
      <c r="AE15" s="98">
        <v>0</v>
      </c>
      <c r="AF15" s="101">
        <f t="shared" si="8"/>
        <v>180</v>
      </c>
      <c r="AG15" s="98">
        <v>180</v>
      </c>
      <c r="AH15" s="98">
        <v>0</v>
      </c>
      <c r="AI15" s="98">
        <v>0</v>
      </c>
      <c r="AJ15" s="101">
        <f t="shared" si="9"/>
        <v>3796</v>
      </c>
      <c r="AK15" s="98">
        <v>3796</v>
      </c>
      <c r="AL15" s="98">
        <v>0</v>
      </c>
      <c r="AM15" s="98">
        <v>0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101">
        <f t="shared" si="10"/>
        <v>180</v>
      </c>
      <c r="AU15" s="98">
        <v>180</v>
      </c>
      <c r="AV15" s="98">
        <v>0</v>
      </c>
      <c r="AW15" s="98">
        <v>0</v>
      </c>
      <c r="AX15" s="98">
        <v>0</v>
      </c>
      <c r="AY15" s="98">
        <v>0</v>
      </c>
      <c r="AZ15" s="101">
        <f t="shared" si="11"/>
        <v>0</v>
      </c>
      <c r="BA15" s="98">
        <v>0</v>
      </c>
      <c r="BB15" s="98">
        <v>0</v>
      </c>
      <c r="BC15" s="98">
        <v>0</v>
      </c>
    </row>
    <row r="16" spans="1:55" s="95" customFormat="1" ht="11.25">
      <c r="A16" s="96" t="s">
        <v>120</v>
      </c>
      <c r="B16" s="97" t="s">
        <v>287</v>
      </c>
      <c r="C16" s="96" t="s">
        <v>288</v>
      </c>
      <c r="D16" s="101">
        <f t="shared" si="0"/>
        <v>10365</v>
      </c>
      <c r="E16" s="101">
        <f t="shared" si="1"/>
        <v>0</v>
      </c>
      <c r="F16" s="98">
        <v>0</v>
      </c>
      <c r="G16" s="98">
        <v>0</v>
      </c>
      <c r="H16" s="101">
        <f t="shared" si="2"/>
        <v>0</v>
      </c>
      <c r="I16" s="98">
        <v>0</v>
      </c>
      <c r="J16" s="98">
        <v>0</v>
      </c>
      <c r="K16" s="101">
        <f t="shared" si="3"/>
        <v>10365</v>
      </c>
      <c r="L16" s="98">
        <v>6436</v>
      </c>
      <c r="M16" s="98">
        <v>3929</v>
      </c>
      <c r="N16" s="101">
        <f t="shared" si="4"/>
        <v>10365</v>
      </c>
      <c r="O16" s="101">
        <f t="shared" si="5"/>
        <v>6436</v>
      </c>
      <c r="P16" s="98">
        <v>6436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101">
        <f t="shared" si="6"/>
        <v>3929</v>
      </c>
      <c r="W16" s="98">
        <v>3929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101">
        <f t="shared" si="7"/>
        <v>0</v>
      </c>
      <c r="AD16" s="98">
        <v>0</v>
      </c>
      <c r="AE16" s="98">
        <v>0</v>
      </c>
      <c r="AF16" s="101">
        <f t="shared" si="8"/>
        <v>153</v>
      </c>
      <c r="AG16" s="98">
        <v>153</v>
      </c>
      <c r="AH16" s="98">
        <v>0</v>
      </c>
      <c r="AI16" s="98">
        <v>0</v>
      </c>
      <c r="AJ16" s="101">
        <f t="shared" si="9"/>
        <v>296</v>
      </c>
      <c r="AK16" s="98">
        <v>165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12</v>
      </c>
      <c r="AR16" s="98">
        <v>0</v>
      </c>
      <c r="AS16" s="98">
        <v>119</v>
      </c>
      <c r="AT16" s="101">
        <f t="shared" si="10"/>
        <v>22</v>
      </c>
      <c r="AU16" s="98">
        <v>22</v>
      </c>
      <c r="AV16" s="98">
        <v>0</v>
      </c>
      <c r="AW16" s="98">
        <v>0</v>
      </c>
      <c r="AX16" s="98">
        <v>0</v>
      </c>
      <c r="AY16" s="98">
        <v>0</v>
      </c>
      <c r="AZ16" s="101">
        <f t="shared" si="11"/>
        <v>12</v>
      </c>
      <c r="BA16" s="98">
        <v>12</v>
      </c>
      <c r="BB16" s="98">
        <v>0</v>
      </c>
      <c r="BC16" s="98">
        <v>0</v>
      </c>
    </row>
    <row r="17" spans="1:55" s="95" customFormat="1" ht="11.25">
      <c r="A17" s="96" t="s">
        <v>120</v>
      </c>
      <c r="B17" s="97" t="s">
        <v>289</v>
      </c>
      <c r="C17" s="96" t="s">
        <v>290</v>
      </c>
      <c r="D17" s="101">
        <f t="shared" si="0"/>
        <v>48394</v>
      </c>
      <c r="E17" s="101">
        <f t="shared" si="1"/>
        <v>0</v>
      </c>
      <c r="F17" s="98">
        <v>0</v>
      </c>
      <c r="G17" s="98">
        <v>0</v>
      </c>
      <c r="H17" s="101">
        <f t="shared" si="2"/>
        <v>0</v>
      </c>
      <c r="I17" s="98">
        <v>0</v>
      </c>
      <c r="J17" s="98">
        <v>0</v>
      </c>
      <c r="K17" s="101">
        <f t="shared" si="3"/>
        <v>48394</v>
      </c>
      <c r="L17" s="98">
        <v>26396</v>
      </c>
      <c r="M17" s="98">
        <v>21998</v>
      </c>
      <c r="N17" s="101">
        <f t="shared" si="4"/>
        <v>48394</v>
      </c>
      <c r="O17" s="101">
        <f t="shared" si="5"/>
        <v>26396</v>
      </c>
      <c r="P17" s="98">
        <v>26396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1">
        <f t="shared" si="6"/>
        <v>21998</v>
      </c>
      <c r="W17" s="98">
        <v>21998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101">
        <f t="shared" si="7"/>
        <v>0</v>
      </c>
      <c r="AD17" s="98">
        <v>0</v>
      </c>
      <c r="AE17" s="98">
        <v>0</v>
      </c>
      <c r="AF17" s="101">
        <f t="shared" si="8"/>
        <v>104</v>
      </c>
      <c r="AG17" s="98">
        <v>104</v>
      </c>
      <c r="AH17" s="98">
        <v>0</v>
      </c>
      <c r="AI17" s="98">
        <v>0</v>
      </c>
      <c r="AJ17" s="101">
        <f t="shared" si="9"/>
        <v>438</v>
      </c>
      <c r="AK17" s="98">
        <v>438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101">
        <f t="shared" si="10"/>
        <v>104</v>
      </c>
      <c r="AU17" s="98">
        <v>104</v>
      </c>
      <c r="AV17" s="98">
        <v>0</v>
      </c>
      <c r="AW17" s="98">
        <v>0</v>
      </c>
      <c r="AX17" s="98">
        <v>0</v>
      </c>
      <c r="AY17" s="98">
        <v>0</v>
      </c>
      <c r="AZ17" s="101">
        <f t="shared" si="11"/>
        <v>0</v>
      </c>
      <c r="BA17" s="98">
        <v>0</v>
      </c>
      <c r="BB17" s="98">
        <v>0</v>
      </c>
      <c r="BC17" s="98">
        <v>0</v>
      </c>
    </row>
    <row r="18" spans="1:55" s="95" customFormat="1" ht="11.25">
      <c r="A18" s="96" t="s">
        <v>120</v>
      </c>
      <c r="B18" s="97" t="s">
        <v>291</v>
      </c>
      <c r="C18" s="96" t="s">
        <v>292</v>
      </c>
      <c r="D18" s="101">
        <f t="shared" si="0"/>
        <v>22583</v>
      </c>
      <c r="E18" s="101">
        <f t="shared" si="1"/>
        <v>0</v>
      </c>
      <c r="F18" s="98">
        <v>0</v>
      </c>
      <c r="G18" s="98">
        <v>0</v>
      </c>
      <c r="H18" s="101">
        <f t="shared" si="2"/>
        <v>0</v>
      </c>
      <c r="I18" s="98">
        <v>0</v>
      </c>
      <c r="J18" s="98">
        <v>0</v>
      </c>
      <c r="K18" s="101">
        <f t="shared" si="3"/>
        <v>22583</v>
      </c>
      <c r="L18" s="98">
        <v>14521</v>
      </c>
      <c r="M18" s="98">
        <v>8062</v>
      </c>
      <c r="N18" s="101">
        <f t="shared" si="4"/>
        <v>22583</v>
      </c>
      <c r="O18" s="101">
        <f t="shared" si="5"/>
        <v>14521</v>
      </c>
      <c r="P18" s="98">
        <v>14521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101">
        <f t="shared" si="6"/>
        <v>8062</v>
      </c>
      <c r="W18" s="98">
        <v>8062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101">
        <f t="shared" si="7"/>
        <v>0</v>
      </c>
      <c r="AD18" s="98">
        <v>0</v>
      </c>
      <c r="AE18" s="98">
        <v>0</v>
      </c>
      <c r="AF18" s="101">
        <f t="shared" si="8"/>
        <v>294</v>
      </c>
      <c r="AG18" s="98">
        <v>294</v>
      </c>
      <c r="AH18" s="98">
        <v>0</v>
      </c>
      <c r="AI18" s="98">
        <v>0</v>
      </c>
      <c r="AJ18" s="101">
        <f t="shared" si="9"/>
        <v>1538</v>
      </c>
      <c r="AK18" s="98">
        <v>1306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232</v>
      </c>
      <c r="AT18" s="101">
        <f t="shared" si="10"/>
        <v>62</v>
      </c>
      <c r="AU18" s="98">
        <v>62</v>
      </c>
      <c r="AV18" s="98">
        <v>0</v>
      </c>
      <c r="AW18" s="98">
        <v>0</v>
      </c>
      <c r="AX18" s="98">
        <v>0</v>
      </c>
      <c r="AY18" s="98">
        <v>0</v>
      </c>
      <c r="AZ18" s="101">
        <f t="shared" si="11"/>
        <v>0</v>
      </c>
      <c r="BA18" s="98">
        <v>0</v>
      </c>
      <c r="BB18" s="98">
        <v>0</v>
      </c>
      <c r="BC18" s="98">
        <v>0</v>
      </c>
    </row>
    <row r="19" spans="1:55" s="95" customFormat="1" ht="11.25">
      <c r="A19" s="96" t="s">
        <v>120</v>
      </c>
      <c r="B19" s="97" t="s">
        <v>293</v>
      </c>
      <c r="C19" s="96" t="s">
        <v>294</v>
      </c>
      <c r="D19" s="101">
        <f t="shared" si="0"/>
        <v>10878</v>
      </c>
      <c r="E19" s="101">
        <f t="shared" si="1"/>
        <v>0</v>
      </c>
      <c r="F19" s="98">
        <v>0</v>
      </c>
      <c r="G19" s="98">
        <v>0</v>
      </c>
      <c r="H19" s="101">
        <f t="shared" si="2"/>
        <v>0</v>
      </c>
      <c r="I19" s="98">
        <v>0</v>
      </c>
      <c r="J19" s="98">
        <v>0</v>
      </c>
      <c r="K19" s="101">
        <f t="shared" si="3"/>
        <v>10878</v>
      </c>
      <c r="L19" s="98">
        <v>3929</v>
      </c>
      <c r="M19" s="98">
        <v>6949</v>
      </c>
      <c r="N19" s="101">
        <f t="shared" si="4"/>
        <v>10878</v>
      </c>
      <c r="O19" s="101">
        <f t="shared" si="5"/>
        <v>3929</v>
      </c>
      <c r="P19" s="98">
        <v>3929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101">
        <f t="shared" si="6"/>
        <v>6949</v>
      </c>
      <c r="W19" s="98">
        <v>6949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101">
        <f t="shared" si="7"/>
        <v>0</v>
      </c>
      <c r="AD19" s="98">
        <v>0</v>
      </c>
      <c r="AE19" s="98">
        <v>0</v>
      </c>
      <c r="AF19" s="101">
        <f t="shared" si="8"/>
        <v>41</v>
      </c>
      <c r="AG19" s="98">
        <v>41</v>
      </c>
      <c r="AH19" s="98">
        <v>0</v>
      </c>
      <c r="AI19" s="98">
        <v>0</v>
      </c>
      <c r="AJ19" s="101">
        <f t="shared" si="9"/>
        <v>860</v>
      </c>
      <c r="AK19" s="98">
        <v>860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101">
        <f t="shared" si="10"/>
        <v>41</v>
      </c>
      <c r="AU19" s="98">
        <v>41</v>
      </c>
      <c r="AV19" s="98">
        <v>0</v>
      </c>
      <c r="AW19" s="98">
        <v>0</v>
      </c>
      <c r="AX19" s="98">
        <v>0</v>
      </c>
      <c r="AY19" s="98">
        <v>0</v>
      </c>
      <c r="AZ19" s="101">
        <f t="shared" si="11"/>
        <v>0</v>
      </c>
      <c r="BA19" s="98">
        <v>0</v>
      </c>
      <c r="BB19" s="98">
        <v>0</v>
      </c>
      <c r="BC19" s="98">
        <v>0</v>
      </c>
    </row>
    <row r="20" spans="1:55" s="95" customFormat="1" ht="11.25">
      <c r="A20" s="96" t="s">
        <v>120</v>
      </c>
      <c r="B20" s="97" t="s">
        <v>295</v>
      </c>
      <c r="C20" s="96" t="s">
        <v>296</v>
      </c>
      <c r="D20" s="101">
        <f t="shared" si="0"/>
        <v>22716</v>
      </c>
      <c r="E20" s="101">
        <f t="shared" si="1"/>
        <v>0</v>
      </c>
      <c r="F20" s="98">
        <v>0</v>
      </c>
      <c r="G20" s="98">
        <v>0</v>
      </c>
      <c r="H20" s="101">
        <f t="shared" si="2"/>
        <v>0</v>
      </c>
      <c r="I20" s="98">
        <v>0</v>
      </c>
      <c r="J20" s="98">
        <v>0</v>
      </c>
      <c r="K20" s="101">
        <f t="shared" si="3"/>
        <v>22716</v>
      </c>
      <c r="L20" s="98">
        <v>18965</v>
      </c>
      <c r="M20" s="98">
        <v>3751</v>
      </c>
      <c r="N20" s="101">
        <f t="shared" si="4"/>
        <v>22716</v>
      </c>
      <c r="O20" s="101">
        <f t="shared" si="5"/>
        <v>18965</v>
      </c>
      <c r="P20" s="98">
        <v>18965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101">
        <f t="shared" si="6"/>
        <v>3751</v>
      </c>
      <c r="W20" s="98">
        <v>3751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101">
        <f t="shared" si="7"/>
        <v>0</v>
      </c>
      <c r="AD20" s="98">
        <v>0</v>
      </c>
      <c r="AE20" s="98">
        <v>0</v>
      </c>
      <c r="AF20" s="101">
        <f t="shared" si="8"/>
        <v>27</v>
      </c>
      <c r="AG20" s="98">
        <v>27</v>
      </c>
      <c r="AH20" s="98">
        <v>0</v>
      </c>
      <c r="AI20" s="98">
        <v>0</v>
      </c>
      <c r="AJ20" s="101">
        <f t="shared" si="9"/>
        <v>27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27</v>
      </c>
      <c r="AS20" s="98">
        <v>0</v>
      </c>
      <c r="AT20" s="101">
        <f t="shared" si="10"/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101">
        <f t="shared" si="11"/>
        <v>0</v>
      </c>
      <c r="BA20" s="98">
        <v>0</v>
      </c>
      <c r="BB20" s="98">
        <v>0</v>
      </c>
      <c r="BC20" s="98">
        <v>0</v>
      </c>
    </row>
    <row r="21" spans="1:55" s="95" customFormat="1" ht="11.25">
      <c r="A21" s="96" t="s">
        <v>120</v>
      </c>
      <c r="B21" s="97" t="s">
        <v>297</v>
      </c>
      <c r="C21" s="96" t="s">
        <v>298</v>
      </c>
      <c r="D21" s="101">
        <f t="shared" si="0"/>
        <v>4488</v>
      </c>
      <c r="E21" s="101">
        <f t="shared" si="1"/>
        <v>0</v>
      </c>
      <c r="F21" s="98">
        <v>0</v>
      </c>
      <c r="G21" s="98">
        <v>0</v>
      </c>
      <c r="H21" s="101">
        <f t="shared" si="2"/>
        <v>0</v>
      </c>
      <c r="I21" s="98">
        <v>0</v>
      </c>
      <c r="J21" s="98">
        <v>0</v>
      </c>
      <c r="K21" s="101">
        <f t="shared" si="3"/>
        <v>4488</v>
      </c>
      <c r="L21" s="98">
        <v>2748</v>
      </c>
      <c r="M21" s="98">
        <v>1740</v>
      </c>
      <c r="N21" s="101">
        <f t="shared" si="4"/>
        <v>4488</v>
      </c>
      <c r="O21" s="101">
        <f t="shared" si="5"/>
        <v>2748</v>
      </c>
      <c r="P21" s="98">
        <v>2748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101">
        <f t="shared" si="6"/>
        <v>1740</v>
      </c>
      <c r="W21" s="98">
        <v>1740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101">
        <f t="shared" si="7"/>
        <v>0</v>
      </c>
      <c r="AD21" s="98">
        <v>0</v>
      </c>
      <c r="AE21" s="98">
        <v>0</v>
      </c>
      <c r="AF21" s="101">
        <f t="shared" si="8"/>
        <v>11</v>
      </c>
      <c r="AG21" s="98">
        <v>11</v>
      </c>
      <c r="AH21" s="98">
        <v>0</v>
      </c>
      <c r="AI21" s="98">
        <v>0</v>
      </c>
      <c r="AJ21" s="101">
        <f t="shared" si="9"/>
        <v>11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11</v>
      </c>
      <c r="AT21" s="101">
        <f t="shared" si="10"/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101">
        <f t="shared" si="11"/>
        <v>0</v>
      </c>
      <c r="BA21" s="98">
        <v>0</v>
      </c>
      <c r="BB21" s="98">
        <v>0</v>
      </c>
      <c r="BC21" s="98">
        <v>0</v>
      </c>
    </row>
    <row r="22" spans="1:55" s="95" customFormat="1" ht="11.25">
      <c r="A22" s="96" t="s">
        <v>120</v>
      </c>
      <c r="B22" s="97" t="s">
        <v>299</v>
      </c>
      <c r="C22" s="96" t="s">
        <v>300</v>
      </c>
      <c r="D22" s="101">
        <f t="shared" si="0"/>
        <v>1217</v>
      </c>
      <c r="E22" s="101">
        <f t="shared" si="1"/>
        <v>0</v>
      </c>
      <c r="F22" s="98">
        <v>0</v>
      </c>
      <c r="G22" s="98">
        <v>0</v>
      </c>
      <c r="H22" s="101">
        <f t="shared" si="2"/>
        <v>0</v>
      </c>
      <c r="I22" s="98">
        <v>0</v>
      </c>
      <c r="J22" s="98">
        <v>0</v>
      </c>
      <c r="K22" s="101">
        <f t="shared" si="3"/>
        <v>1217</v>
      </c>
      <c r="L22" s="98">
        <v>637</v>
      </c>
      <c r="M22" s="98">
        <v>580</v>
      </c>
      <c r="N22" s="101">
        <f t="shared" si="4"/>
        <v>1217</v>
      </c>
      <c r="O22" s="101">
        <f t="shared" si="5"/>
        <v>637</v>
      </c>
      <c r="P22" s="98">
        <v>637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101">
        <f t="shared" si="6"/>
        <v>580</v>
      </c>
      <c r="W22" s="98">
        <v>580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101">
        <f t="shared" si="7"/>
        <v>0</v>
      </c>
      <c r="AD22" s="98">
        <v>0</v>
      </c>
      <c r="AE22" s="98">
        <v>0</v>
      </c>
      <c r="AF22" s="101">
        <f t="shared" si="8"/>
        <v>14</v>
      </c>
      <c r="AG22" s="98">
        <v>14</v>
      </c>
      <c r="AH22" s="98">
        <v>0</v>
      </c>
      <c r="AI22" s="98">
        <v>0</v>
      </c>
      <c r="AJ22" s="101">
        <f t="shared" si="9"/>
        <v>72</v>
      </c>
      <c r="AK22" s="98">
        <v>61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11</v>
      </c>
      <c r="AT22" s="101">
        <f t="shared" si="10"/>
        <v>3</v>
      </c>
      <c r="AU22" s="98">
        <v>3</v>
      </c>
      <c r="AV22" s="98">
        <v>0</v>
      </c>
      <c r="AW22" s="98">
        <v>0</v>
      </c>
      <c r="AX22" s="98">
        <v>0</v>
      </c>
      <c r="AY22" s="98">
        <v>0</v>
      </c>
      <c r="AZ22" s="101">
        <f t="shared" si="11"/>
        <v>0</v>
      </c>
      <c r="BA22" s="98">
        <v>0</v>
      </c>
      <c r="BB22" s="98">
        <v>0</v>
      </c>
      <c r="BC22" s="98">
        <v>0</v>
      </c>
    </row>
    <row r="23" spans="1:55" s="95" customFormat="1" ht="11.25">
      <c r="A23" s="96" t="s">
        <v>120</v>
      </c>
      <c r="B23" s="97" t="s">
        <v>301</v>
      </c>
      <c r="C23" s="96" t="s">
        <v>302</v>
      </c>
      <c r="D23" s="101">
        <f t="shared" si="0"/>
        <v>1651</v>
      </c>
      <c r="E23" s="101">
        <f t="shared" si="1"/>
        <v>0</v>
      </c>
      <c r="F23" s="98">
        <v>0</v>
      </c>
      <c r="G23" s="98">
        <v>0</v>
      </c>
      <c r="H23" s="101">
        <f t="shared" si="2"/>
        <v>0</v>
      </c>
      <c r="I23" s="98">
        <v>0</v>
      </c>
      <c r="J23" s="98">
        <v>0</v>
      </c>
      <c r="K23" s="101">
        <f t="shared" si="3"/>
        <v>1651</v>
      </c>
      <c r="L23" s="98">
        <v>828</v>
      </c>
      <c r="M23" s="98">
        <v>823</v>
      </c>
      <c r="N23" s="101">
        <f t="shared" si="4"/>
        <v>1651</v>
      </c>
      <c r="O23" s="101">
        <f t="shared" si="5"/>
        <v>828</v>
      </c>
      <c r="P23" s="98">
        <v>828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1">
        <f t="shared" si="6"/>
        <v>823</v>
      </c>
      <c r="W23" s="98">
        <v>823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101">
        <f t="shared" si="7"/>
        <v>0</v>
      </c>
      <c r="AD23" s="98">
        <v>0</v>
      </c>
      <c r="AE23" s="98">
        <v>0</v>
      </c>
      <c r="AF23" s="101">
        <f t="shared" si="8"/>
        <v>0</v>
      </c>
      <c r="AG23" s="98">
        <v>0</v>
      </c>
      <c r="AH23" s="98">
        <v>0</v>
      </c>
      <c r="AI23" s="98">
        <v>0</v>
      </c>
      <c r="AJ23" s="101">
        <f t="shared" si="9"/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101">
        <f t="shared" si="10"/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101">
        <f t="shared" si="11"/>
        <v>0</v>
      </c>
      <c r="BA23" s="98">
        <v>0</v>
      </c>
      <c r="BB23" s="98">
        <v>0</v>
      </c>
      <c r="BC23" s="98">
        <v>0</v>
      </c>
    </row>
    <row r="24" spans="1:55" s="95" customFormat="1" ht="11.25">
      <c r="A24" s="96" t="s">
        <v>120</v>
      </c>
      <c r="B24" s="97" t="s">
        <v>303</v>
      </c>
      <c r="C24" s="96" t="s">
        <v>304</v>
      </c>
      <c r="D24" s="101">
        <f t="shared" si="0"/>
        <v>7880</v>
      </c>
      <c r="E24" s="101">
        <f t="shared" si="1"/>
        <v>0</v>
      </c>
      <c r="F24" s="98">
        <v>0</v>
      </c>
      <c r="G24" s="98">
        <v>0</v>
      </c>
      <c r="H24" s="101">
        <f t="shared" si="2"/>
        <v>0</v>
      </c>
      <c r="I24" s="98">
        <v>0</v>
      </c>
      <c r="J24" s="98">
        <v>0</v>
      </c>
      <c r="K24" s="101">
        <f t="shared" si="3"/>
        <v>7880</v>
      </c>
      <c r="L24" s="98">
        <v>6250</v>
      </c>
      <c r="M24" s="98">
        <v>1630</v>
      </c>
      <c r="N24" s="101">
        <f t="shared" si="4"/>
        <v>7880</v>
      </c>
      <c r="O24" s="101">
        <f t="shared" si="5"/>
        <v>6250</v>
      </c>
      <c r="P24" s="98">
        <v>6250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101">
        <f t="shared" si="6"/>
        <v>1630</v>
      </c>
      <c r="W24" s="98">
        <v>1630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101">
        <f t="shared" si="7"/>
        <v>0</v>
      </c>
      <c r="AD24" s="98">
        <v>0</v>
      </c>
      <c r="AE24" s="98">
        <v>0</v>
      </c>
      <c r="AF24" s="101">
        <f t="shared" si="8"/>
        <v>32</v>
      </c>
      <c r="AG24" s="98">
        <v>32</v>
      </c>
      <c r="AH24" s="98">
        <v>0</v>
      </c>
      <c r="AI24" s="98">
        <v>0</v>
      </c>
      <c r="AJ24" s="101">
        <f t="shared" si="9"/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101">
        <f t="shared" si="10"/>
        <v>32</v>
      </c>
      <c r="AU24" s="98">
        <v>32</v>
      </c>
      <c r="AV24" s="98">
        <v>0</v>
      </c>
      <c r="AW24" s="98">
        <v>0</v>
      </c>
      <c r="AX24" s="98">
        <v>0</v>
      </c>
      <c r="AY24" s="98">
        <v>0</v>
      </c>
      <c r="AZ24" s="101">
        <f t="shared" si="11"/>
        <v>0</v>
      </c>
      <c r="BA24" s="98">
        <v>0</v>
      </c>
      <c r="BB24" s="98">
        <v>0</v>
      </c>
      <c r="BC24" s="98">
        <v>0</v>
      </c>
    </row>
    <row r="25" spans="1:55" s="95" customFormat="1" ht="11.25">
      <c r="A25" s="96" t="s">
        <v>120</v>
      </c>
      <c r="B25" s="97" t="s">
        <v>305</v>
      </c>
      <c r="C25" s="96" t="s">
        <v>306</v>
      </c>
      <c r="D25" s="101">
        <f t="shared" si="0"/>
        <v>3603</v>
      </c>
      <c r="E25" s="101">
        <f t="shared" si="1"/>
        <v>0</v>
      </c>
      <c r="F25" s="98">
        <v>0</v>
      </c>
      <c r="G25" s="98">
        <v>0</v>
      </c>
      <c r="H25" s="101">
        <f t="shared" si="2"/>
        <v>0</v>
      </c>
      <c r="I25" s="98">
        <v>0</v>
      </c>
      <c r="J25" s="98">
        <v>0</v>
      </c>
      <c r="K25" s="101">
        <f t="shared" si="3"/>
        <v>3603</v>
      </c>
      <c r="L25" s="98">
        <v>3065</v>
      </c>
      <c r="M25" s="98">
        <v>538</v>
      </c>
      <c r="N25" s="101">
        <f t="shared" si="4"/>
        <v>3603</v>
      </c>
      <c r="O25" s="101">
        <f t="shared" si="5"/>
        <v>3065</v>
      </c>
      <c r="P25" s="98">
        <v>3065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1">
        <f t="shared" si="6"/>
        <v>538</v>
      </c>
      <c r="W25" s="98">
        <v>538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101">
        <f t="shared" si="7"/>
        <v>0</v>
      </c>
      <c r="AD25" s="98">
        <v>0</v>
      </c>
      <c r="AE25" s="98">
        <v>0</v>
      </c>
      <c r="AF25" s="101">
        <f t="shared" si="8"/>
        <v>15</v>
      </c>
      <c r="AG25" s="98">
        <v>15</v>
      </c>
      <c r="AH25" s="98">
        <v>0</v>
      </c>
      <c r="AI25" s="98">
        <v>0</v>
      </c>
      <c r="AJ25" s="101">
        <f t="shared" si="9"/>
        <v>115</v>
      </c>
      <c r="AK25" s="98">
        <v>115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101">
        <f t="shared" si="10"/>
        <v>15</v>
      </c>
      <c r="AU25" s="98">
        <v>15</v>
      </c>
      <c r="AV25" s="98">
        <v>0</v>
      </c>
      <c r="AW25" s="98">
        <v>0</v>
      </c>
      <c r="AX25" s="98">
        <v>0</v>
      </c>
      <c r="AY25" s="98">
        <v>0</v>
      </c>
      <c r="AZ25" s="101">
        <f t="shared" si="11"/>
        <v>0</v>
      </c>
      <c r="BA25" s="98">
        <v>0</v>
      </c>
      <c r="BB25" s="98">
        <v>0</v>
      </c>
      <c r="BC25" s="98">
        <v>0</v>
      </c>
    </row>
    <row r="26" spans="1:55" s="95" customFormat="1" ht="11.25">
      <c r="A26" s="96" t="s">
        <v>120</v>
      </c>
      <c r="B26" s="97" t="s">
        <v>307</v>
      </c>
      <c r="C26" s="96" t="s">
        <v>308</v>
      </c>
      <c r="D26" s="101">
        <f t="shared" si="0"/>
        <v>3692</v>
      </c>
      <c r="E26" s="101">
        <f t="shared" si="1"/>
        <v>0</v>
      </c>
      <c r="F26" s="98">
        <v>0</v>
      </c>
      <c r="G26" s="98">
        <v>0</v>
      </c>
      <c r="H26" s="101">
        <f t="shared" si="2"/>
        <v>0</v>
      </c>
      <c r="I26" s="98">
        <v>0</v>
      </c>
      <c r="J26" s="98">
        <v>0</v>
      </c>
      <c r="K26" s="101">
        <f t="shared" si="3"/>
        <v>3692</v>
      </c>
      <c r="L26" s="98">
        <v>2230</v>
      </c>
      <c r="M26" s="98">
        <v>1462</v>
      </c>
      <c r="N26" s="101">
        <f t="shared" si="4"/>
        <v>3692</v>
      </c>
      <c r="O26" s="101">
        <f t="shared" si="5"/>
        <v>2230</v>
      </c>
      <c r="P26" s="98">
        <v>2230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101">
        <f t="shared" si="6"/>
        <v>1462</v>
      </c>
      <c r="W26" s="98">
        <v>1462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101">
        <f t="shared" si="7"/>
        <v>0</v>
      </c>
      <c r="AD26" s="98">
        <v>0</v>
      </c>
      <c r="AE26" s="98">
        <v>0</v>
      </c>
      <c r="AF26" s="101">
        <f t="shared" si="8"/>
        <v>53</v>
      </c>
      <c r="AG26" s="98">
        <v>53</v>
      </c>
      <c r="AH26" s="98">
        <v>0</v>
      </c>
      <c r="AI26" s="98">
        <v>0</v>
      </c>
      <c r="AJ26" s="101">
        <f t="shared" si="9"/>
        <v>367</v>
      </c>
      <c r="AK26" s="98">
        <v>332</v>
      </c>
      <c r="AL26" s="98">
        <v>0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35</v>
      </c>
      <c r="AT26" s="101">
        <f t="shared" si="10"/>
        <v>18</v>
      </c>
      <c r="AU26" s="98">
        <v>18</v>
      </c>
      <c r="AV26" s="98">
        <v>0</v>
      </c>
      <c r="AW26" s="98">
        <v>0</v>
      </c>
      <c r="AX26" s="98">
        <v>0</v>
      </c>
      <c r="AY26" s="98">
        <v>0</v>
      </c>
      <c r="AZ26" s="101">
        <f t="shared" si="11"/>
        <v>0</v>
      </c>
      <c r="BA26" s="98">
        <v>0</v>
      </c>
      <c r="BB26" s="98">
        <v>0</v>
      </c>
      <c r="BC26" s="98">
        <v>0</v>
      </c>
    </row>
    <row r="27" spans="1:55" s="95" customFormat="1" ht="11.25">
      <c r="A27" s="96" t="s">
        <v>120</v>
      </c>
      <c r="B27" s="97" t="s">
        <v>309</v>
      </c>
      <c r="C27" s="96" t="s">
        <v>310</v>
      </c>
      <c r="D27" s="101">
        <f t="shared" si="0"/>
        <v>1211</v>
      </c>
      <c r="E27" s="101">
        <f t="shared" si="1"/>
        <v>0</v>
      </c>
      <c r="F27" s="98">
        <v>0</v>
      </c>
      <c r="G27" s="98">
        <v>0</v>
      </c>
      <c r="H27" s="101">
        <f t="shared" si="2"/>
        <v>0</v>
      </c>
      <c r="I27" s="98">
        <v>0</v>
      </c>
      <c r="J27" s="98">
        <v>0</v>
      </c>
      <c r="K27" s="101">
        <f t="shared" si="3"/>
        <v>1211</v>
      </c>
      <c r="L27" s="98">
        <v>734</v>
      </c>
      <c r="M27" s="98">
        <v>477</v>
      </c>
      <c r="N27" s="101">
        <f t="shared" si="4"/>
        <v>1211</v>
      </c>
      <c r="O27" s="101">
        <f t="shared" si="5"/>
        <v>734</v>
      </c>
      <c r="P27" s="98">
        <v>734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101">
        <f t="shared" si="6"/>
        <v>477</v>
      </c>
      <c r="W27" s="98">
        <v>477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101">
        <f t="shared" si="7"/>
        <v>0</v>
      </c>
      <c r="AD27" s="98">
        <v>0</v>
      </c>
      <c r="AE27" s="98">
        <v>0</v>
      </c>
      <c r="AF27" s="101">
        <f t="shared" si="8"/>
        <v>70</v>
      </c>
      <c r="AG27" s="98">
        <v>70</v>
      </c>
      <c r="AH27" s="98">
        <v>0</v>
      </c>
      <c r="AI27" s="98">
        <v>0</v>
      </c>
      <c r="AJ27" s="101">
        <f t="shared" si="9"/>
        <v>70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70</v>
      </c>
      <c r="AS27" s="98">
        <v>0</v>
      </c>
      <c r="AT27" s="101">
        <f t="shared" si="10"/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101">
        <f t="shared" si="11"/>
        <v>0</v>
      </c>
      <c r="BA27" s="98">
        <v>0</v>
      </c>
      <c r="BB27" s="98">
        <v>0</v>
      </c>
      <c r="BC27" s="98">
        <v>0</v>
      </c>
    </row>
    <row r="28" spans="1:55" s="95" customFormat="1" ht="11.25">
      <c r="A28" s="96" t="s">
        <v>120</v>
      </c>
      <c r="B28" s="97" t="s">
        <v>311</v>
      </c>
      <c r="C28" s="96" t="s">
        <v>312</v>
      </c>
      <c r="D28" s="101">
        <f t="shared" si="0"/>
        <v>792</v>
      </c>
      <c r="E28" s="101">
        <f t="shared" si="1"/>
        <v>0</v>
      </c>
      <c r="F28" s="98">
        <v>0</v>
      </c>
      <c r="G28" s="98">
        <v>0</v>
      </c>
      <c r="H28" s="101">
        <f t="shared" si="2"/>
        <v>0</v>
      </c>
      <c r="I28" s="98">
        <v>0</v>
      </c>
      <c r="J28" s="98">
        <v>0</v>
      </c>
      <c r="K28" s="101">
        <f t="shared" si="3"/>
        <v>792</v>
      </c>
      <c r="L28" s="98">
        <v>399</v>
      </c>
      <c r="M28" s="98">
        <v>393</v>
      </c>
      <c r="N28" s="101">
        <f t="shared" si="4"/>
        <v>792</v>
      </c>
      <c r="O28" s="101">
        <f t="shared" si="5"/>
        <v>399</v>
      </c>
      <c r="P28" s="98">
        <v>399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101">
        <f t="shared" si="6"/>
        <v>393</v>
      </c>
      <c r="W28" s="98">
        <v>393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101">
        <f t="shared" si="7"/>
        <v>0</v>
      </c>
      <c r="AD28" s="98">
        <v>0</v>
      </c>
      <c r="AE28" s="98">
        <v>0</v>
      </c>
      <c r="AF28" s="101">
        <f t="shared" si="8"/>
        <v>46</v>
      </c>
      <c r="AG28" s="98">
        <v>46</v>
      </c>
      <c r="AH28" s="98">
        <v>0</v>
      </c>
      <c r="AI28" s="98">
        <v>0</v>
      </c>
      <c r="AJ28" s="101">
        <f t="shared" si="9"/>
        <v>46</v>
      </c>
      <c r="AK28" s="98">
        <v>0</v>
      </c>
      <c r="AL28" s="98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46</v>
      </c>
      <c r="AR28" s="98">
        <v>0</v>
      </c>
      <c r="AS28" s="98">
        <v>0</v>
      </c>
      <c r="AT28" s="101">
        <f t="shared" si="10"/>
        <v>0</v>
      </c>
      <c r="AU28" s="98">
        <v>0</v>
      </c>
      <c r="AV28" s="98">
        <v>0</v>
      </c>
      <c r="AW28" s="98">
        <v>0</v>
      </c>
      <c r="AX28" s="98">
        <v>0</v>
      </c>
      <c r="AY28" s="98">
        <v>0</v>
      </c>
      <c r="AZ28" s="101">
        <f t="shared" si="11"/>
        <v>46</v>
      </c>
      <c r="BA28" s="98">
        <v>46</v>
      </c>
      <c r="BB28" s="98">
        <v>0</v>
      </c>
      <c r="BC28" s="98">
        <v>0</v>
      </c>
    </row>
    <row r="29" spans="1:55" s="95" customFormat="1" ht="11.25">
      <c r="A29" s="96" t="s">
        <v>120</v>
      </c>
      <c r="B29" s="97" t="s">
        <v>313</v>
      </c>
      <c r="C29" s="96" t="s">
        <v>314</v>
      </c>
      <c r="D29" s="101">
        <f t="shared" si="0"/>
        <v>0</v>
      </c>
      <c r="E29" s="101">
        <f t="shared" si="1"/>
        <v>0</v>
      </c>
      <c r="F29" s="98">
        <v>0</v>
      </c>
      <c r="G29" s="98">
        <v>0</v>
      </c>
      <c r="H29" s="101">
        <f t="shared" si="2"/>
        <v>0</v>
      </c>
      <c r="I29" s="98">
        <v>0</v>
      </c>
      <c r="J29" s="98">
        <v>0</v>
      </c>
      <c r="K29" s="101">
        <f t="shared" si="3"/>
        <v>0</v>
      </c>
      <c r="L29" s="98">
        <v>0</v>
      </c>
      <c r="M29" s="98">
        <v>0</v>
      </c>
      <c r="N29" s="101">
        <f t="shared" si="4"/>
        <v>0</v>
      </c>
      <c r="O29" s="101">
        <f t="shared" si="5"/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101">
        <f t="shared" si="6"/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101">
        <f t="shared" si="7"/>
        <v>0</v>
      </c>
      <c r="AD29" s="98">
        <v>0</v>
      </c>
      <c r="AE29" s="98">
        <v>0</v>
      </c>
      <c r="AF29" s="101">
        <f t="shared" si="8"/>
        <v>0</v>
      </c>
      <c r="AG29" s="98">
        <v>0</v>
      </c>
      <c r="AH29" s="98">
        <v>0</v>
      </c>
      <c r="AI29" s="98">
        <v>0</v>
      </c>
      <c r="AJ29" s="101">
        <f t="shared" si="9"/>
        <v>0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101">
        <f t="shared" si="10"/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101">
        <f t="shared" si="11"/>
        <v>0</v>
      </c>
      <c r="BA29" s="98">
        <v>0</v>
      </c>
      <c r="BB29" s="98">
        <v>0</v>
      </c>
      <c r="BC29" s="98">
        <v>0</v>
      </c>
    </row>
    <row r="30" spans="1:55" s="95" customFormat="1" ht="11.25">
      <c r="A30" s="96" t="s">
        <v>120</v>
      </c>
      <c r="B30" s="97" t="s">
        <v>315</v>
      </c>
      <c r="C30" s="96" t="s">
        <v>316</v>
      </c>
      <c r="D30" s="101">
        <f t="shared" si="0"/>
        <v>10934</v>
      </c>
      <c r="E30" s="101">
        <f t="shared" si="1"/>
        <v>0</v>
      </c>
      <c r="F30" s="98">
        <v>0</v>
      </c>
      <c r="G30" s="98">
        <v>0</v>
      </c>
      <c r="H30" s="101">
        <f t="shared" si="2"/>
        <v>0</v>
      </c>
      <c r="I30" s="98">
        <v>0</v>
      </c>
      <c r="J30" s="98">
        <v>0</v>
      </c>
      <c r="K30" s="101">
        <f t="shared" si="3"/>
        <v>10934</v>
      </c>
      <c r="L30" s="98">
        <v>5000</v>
      </c>
      <c r="M30" s="98">
        <v>5934</v>
      </c>
      <c r="N30" s="101">
        <f t="shared" si="4"/>
        <v>10934</v>
      </c>
      <c r="O30" s="101">
        <f t="shared" si="5"/>
        <v>5000</v>
      </c>
      <c r="P30" s="98">
        <v>5000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101">
        <f t="shared" si="6"/>
        <v>5934</v>
      </c>
      <c r="W30" s="98">
        <v>5934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101">
        <f t="shared" si="7"/>
        <v>0</v>
      </c>
      <c r="AD30" s="98">
        <v>0</v>
      </c>
      <c r="AE30" s="98">
        <v>0</v>
      </c>
      <c r="AF30" s="101">
        <f t="shared" si="8"/>
        <v>26</v>
      </c>
      <c r="AG30" s="98">
        <v>26</v>
      </c>
      <c r="AH30" s="98">
        <v>0</v>
      </c>
      <c r="AI30" s="98">
        <v>0</v>
      </c>
      <c r="AJ30" s="101">
        <f t="shared" si="9"/>
        <v>110</v>
      </c>
      <c r="AK30" s="98">
        <v>110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101">
        <f t="shared" si="10"/>
        <v>26</v>
      </c>
      <c r="AU30" s="98">
        <v>26</v>
      </c>
      <c r="AV30" s="98">
        <v>0</v>
      </c>
      <c r="AW30" s="98">
        <v>0</v>
      </c>
      <c r="AX30" s="98">
        <v>0</v>
      </c>
      <c r="AY30" s="98">
        <v>0</v>
      </c>
      <c r="AZ30" s="101">
        <f t="shared" si="11"/>
        <v>0</v>
      </c>
      <c r="BA30" s="98">
        <v>0</v>
      </c>
      <c r="BB30" s="98">
        <v>0</v>
      </c>
      <c r="BC30" s="98">
        <v>0</v>
      </c>
    </row>
    <row r="31" spans="1:55" s="95" customFormat="1" ht="11.25">
      <c r="A31" s="96" t="s">
        <v>120</v>
      </c>
      <c r="B31" s="97" t="s">
        <v>317</v>
      </c>
      <c r="C31" s="96" t="s">
        <v>318</v>
      </c>
      <c r="D31" s="101">
        <f t="shared" si="0"/>
        <v>9745</v>
      </c>
      <c r="E31" s="101">
        <f t="shared" si="1"/>
        <v>0</v>
      </c>
      <c r="F31" s="98">
        <v>0</v>
      </c>
      <c r="G31" s="98">
        <v>0</v>
      </c>
      <c r="H31" s="101">
        <f t="shared" si="2"/>
        <v>0</v>
      </c>
      <c r="I31" s="98">
        <v>0</v>
      </c>
      <c r="J31" s="98">
        <v>0</v>
      </c>
      <c r="K31" s="101">
        <f t="shared" si="3"/>
        <v>9745</v>
      </c>
      <c r="L31" s="98">
        <v>6961</v>
      </c>
      <c r="M31" s="98">
        <v>2784</v>
      </c>
      <c r="N31" s="101">
        <f t="shared" si="4"/>
        <v>9745</v>
      </c>
      <c r="O31" s="101">
        <f t="shared" si="5"/>
        <v>6961</v>
      </c>
      <c r="P31" s="98">
        <v>6961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101">
        <f t="shared" si="6"/>
        <v>2784</v>
      </c>
      <c r="W31" s="98">
        <v>2784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101">
        <f t="shared" si="7"/>
        <v>0</v>
      </c>
      <c r="AD31" s="98">
        <v>0</v>
      </c>
      <c r="AE31" s="98">
        <v>0</v>
      </c>
      <c r="AF31" s="101">
        <f t="shared" si="8"/>
        <v>31</v>
      </c>
      <c r="AG31" s="98">
        <v>31</v>
      </c>
      <c r="AH31" s="98">
        <v>0</v>
      </c>
      <c r="AI31" s="98">
        <v>0</v>
      </c>
      <c r="AJ31" s="101">
        <f t="shared" si="9"/>
        <v>9745</v>
      </c>
      <c r="AK31" s="98">
        <v>9745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101">
        <f t="shared" si="10"/>
        <v>31</v>
      </c>
      <c r="AU31" s="98">
        <v>31</v>
      </c>
      <c r="AV31" s="98">
        <v>0</v>
      </c>
      <c r="AW31" s="98">
        <v>0</v>
      </c>
      <c r="AX31" s="98">
        <v>0</v>
      </c>
      <c r="AY31" s="98">
        <v>0</v>
      </c>
      <c r="AZ31" s="101">
        <f t="shared" si="11"/>
        <v>0</v>
      </c>
      <c r="BA31" s="98">
        <v>0</v>
      </c>
      <c r="BB31" s="98">
        <v>0</v>
      </c>
      <c r="BC31" s="98">
        <v>0</v>
      </c>
    </row>
    <row r="32" spans="1:55" s="95" customFormat="1" ht="11.25">
      <c r="A32" s="96" t="s">
        <v>120</v>
      </c>
      <c r="B32" s="97" t="s">
        <v>319</v>
      </c>
      <c r="C32" s="96" t="s">
        <v>320</v>
      </c>
      <c r="D32" s="101">
        <f t="shared" si="0"/>
        <v>2678</v>
      </c>
      <c r="E32" s="101">
        <f t="shared" si="1"/>
        <v>0</v>
      </c>
      <c r="F32" s="98">
        <v>0</v>
      </c>
      <c r="G32" s="98">
        <v>0</v>
      </c>
      <c r="H32" s="101">
        <f t="shared" si="2"/>
        <v>0</v>
      </c>
      <c r="I32" s="98">
        <v>0</v>
      </c>
      <c r="J32" s="98">
        <v>0</v>
      </c>
      <c r="K32" s="101">
        <f t="shared" si="3"/>
        <v>2678</v>
      </c>
      <c r="L32" s="98">
        <v>686</v>
      </c>
      <c r="M32" s="98">
        <v>1992</v>
      </c>
      <c r="N32" s="101">
        <f t="shared" si="4"/>
        <v>2678</v>
      </c>
      <c r="O32" s="101">
        <f t="shared" si="5"/>
        <v>686</v>
      </c>
      <c r="P32" s="98">
        <v>686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101">
        <f t="shared" si="6"/>
        <v>1992</v>
      </c>
      <c r="W32" s="98">
        <v>1992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101">
        <f t="shared" si="7"/>
        <v>0</v>
      </c>
      <c r="AD32" s="98">
        <v>0</v>
      </c>
      <c r="AE32" s="98">
        <v>0</v>
      </c>
      <c r="AF32" s="101">
        <f t="shared" si="8"/>
        <v>9</v>
      </c>
      <c r="AG32" s="98">
        <v>9</v>
      </c>
      <c r="AH32" s="98">
        <v>0</v>
      </c>
      <c r="AI32" s="98">
        <v>0</v>
      </c>
      <c r="AJ32" s="101">
        <f t="shared" si="9"/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101">
        <f t="shared" si="10"/>
        <v>9</v>
      </c>
      <c r="AU32" s="98">
        <v>9</v>
      </c>
      <c r="AV32" s="98">
        <v>0</v>
      </c>
      <c r="AW32" s="98">
        <v>0</v>
      </c>
      <c r="AX32" s="98">
        <v>0</v>
      </c>
      <c r="AY32" s="98">
        <v>0</v>
      </c>
      <c r="AZ32" s="101">
        <f t="shared" si="11"/>
        <v>0</v>
      </c>
      <c r="BA32" s="98">
        <v>0</v>
      </c>
      <c r="BB32" s="98">
        <v>0</v>
      </c>
      <c r="BC32" s="98">
        <v>0</v>
      </c>
    </row>
    <row r="33" spans="1:55" s="95" customFormat="1" ht="11.25">
      <c r="A33" s="102"/>
      <c r="B33" s="10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5" customFormat="1" ht="11.25">
      <c r="A34" s="102"/>
      <c r="B34" s="10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5" customFormat="1" ht="11.25">
      <c r="A35" s="102"/>
      <c r="B35" s="10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5" customFormat="1" ht="11.25">
      <c r="A36" s="102"/>
      <c r="B36" s="10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5" customFormat="1" ht="11.25">
      <c r="A37" s="102"/>
      <c r="B37" s="103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5" customFormat="1" ht="11.25">
      <c r="A38" s="102"/>
      <c r="B38" s="103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5" customFormat="1" ht="11.25">
      <c r="A39" s="102"/>
      <c r="B39" s="10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5" customFormat="1" ht="11.25">
      <c r="A40" s="102"/>
      <c r="B40" s="10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5" customFormat="1" ht="11.25">
      <c r="A41" s="102"/>
      <c r="B41" s="10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5" customFormat="1" ht="11.25">
      <c r="A42" s="102"/>
      <c r="B42" s="10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5" customFormat="1" ht="11.25">
      <c r="A43" s="102"/>
      <c r="B43" s="10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5" customFormat="1" ht="11.25">
      <c r="A44" s="102"/>
      <c r="B44" s="10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5" customFormat="1" ht="11.25">
      <c r="A45" s="102"/>
      <c r="B45" s="10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5" customFormat="1" ht="11.25">
      <c r="A46" s="102"/>
      <c r="B46" s="10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5" customFormat="1" ht="11.25">
      <c r="A47" s="102"/>
      <c r="B47" s="10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5" customFormat="1" ht="11.25">
      <c r="A48" s="102"/>
      <c r="B48" s="10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5" customFormat="1" ht="11.25">
      <c r="A49" s="102"/>
      <c r="B49" s="103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5" customFormat="1" ht="11.25">
      <c r="A50" s="102"/>
      <c r="B50" s="10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5" customFormat="1" ht="11.25">
      <c r="A51" s="102"/>
      <c r="B51" s="10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5" customFormat="1" ht="11.25">
      <c r="A52" s="102"/>
      <c r="B52" s="10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5" customFormat="1" ht="11.25">
      <c r="A53" s="102"/>
      <c r="B53" s="10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5" customFormat="1" ht="11.25">
      <c r="A54" s="102"/>
      <c r="B54" s="10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5" customFormat="1" ht="11.25">
      <c r="A55" s="102"/>
      <c r="B55" s="10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5" customFormat="1" ht="11.25">
      <c r="A56" s="102"/>
      <c r="B56" s="103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5" customFormat="1" ht="11.25">
      <c r="A57" s="102"/>
      <c r="B57" s="103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5" customFormat="1" ht="11.25">
      <c r="A58" s="102"/>
      <c r="B58" s="10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5" customFormat="1" ht="11.25">
      <c r="A59" s="102"/>
      <c r="B59" s="10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5" customFormat="1" ht="11.25">
      <c r="A60" s="102"/>
      <c r="B60" s="10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5" customFormat="1" ht="11.25">
      <c r="A61" s="102"/>
      <c r="B61" s="10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5" customFormat="1" ht="11.25">
      <c r="A62" s="102"/>
      <c r="B62" s="10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5" customFormat="1" ht="11.25">
      <c r="A63" s="102"/>
      <c r="B63" s="10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5" customFormat="1" ht="11.25">
      <c r="A64" s="102"/>
      <c r="B64" s="10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5" customFormat="1" ht="11.25">
      <c r="A65" s="102"/>
      <c r="B65" s="10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5" customFormat="1" ht="11.25">
      <c r="A66" s="102"/>
      <c r="B66" s="10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5" customFormat="1" ht="11.25">
      <c r="A67" s="102"/>
      <c r="B67" s="10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5" customFormat="1" ht="11.25">
      <c r="A68" s="102"/>
      <c r="B68" s="103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5" customFormat="1" ht="11.25">
      <c r="A69" s="102"/>
      <c r="B69" s="10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5" customFormat="1" ht="11.25">
      <c r="A70" s="102"/>
      <c r="B70" s="103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5" customFormat="1" ht="11.25">
      <c r="A71" s="102"/>
      <c r="B71" s="10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5" customFormat="1" ht="11.25">
      <c r="A72" s="102"/>
      <c r="B72" s="10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5" customFormat="1" ht="11.25">
      <c r="A73" s="102"/>
      <c r="B73" s="103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5" customFormat="1" ht="11.25">
      <c r="A74" s="102"/>
      <c r="B74" s="103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5" customFormat="1" ht="11.25">
      <c r="A75" s="102"/>
      <c r="B75" s="10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5" customFormat="1" ht="11.25">
      <c r="A76" s="102"/>
      <c r="B76" s="10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5" customFormat="1" ht="11.25">
      <c r="A77" s="102"/>
      <c r="B77" s="10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5" customFormat="1" ht="11.25">
      <c r="A78" s="102"/>
      <c r="B78" s="10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5" customFormat="1" ht="11.25">
      <c r="A79" s="102"/>
      <c r="B79" s="103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5" customFormat="1" ht="11.25">
      <c r="A80" s="102"/>
      <c r="B80" s="103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5" customFormat="1" ht="11.25">
      <c r="A81" s="102"/>
      <c r="B81" s="103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5" customFormat="1" ht="11.25">
      <c r="A82" s="102"/>
      <c r="B82" s="10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5" customFormat="1" ht="11.25">
      <c r="A83" s="102"/>
      <c r="B83" s="10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5" customFormat="1" ht="11.25">
      <c r="A84" s="102"/>
      <c r="B84" s="10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5" customFormat="1" ht="11.25">
      <c r="A85" s="102"/>
      <c r="B85" s="10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5" customFormat="1" ht="11.25">
      <c r="A86" s="102"/>
      <c r="B86" s="10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5" customFormat="1" ht="11.25">
      <c r="A87" s="102"/>
      <c r="B87" s="103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5" customFormat="1" ht="11.25">
      <c r="A88" s="102"/>
      <c r="B88" s="103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5" customFormat="1" ht="11.25">
      <c r="A89" s="102"/>
      <c r="B89" s="103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5" customFormat="1" ht="11.25">
      <c r="A90" s="102"/>
      <c r="B90" s="10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5" customFormat="1" ht="11.25">
      <c r="A91" s="102"/>
      <c r="B91" s="103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5" customFormat="1" ht="11.25">
      <c r="A92" s="102"/>
      <c r="B92" s="10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5" customFormat="1" ht="11.25">
      <c r="A93" s="102"/>
      <c r="B93" s="10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5" customFormat="1" ht="11.25">
      <c r="A94" s="102"/>
      <c r="B94" s="103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5" customFormat="1" ht="11.25">
      <c r="A95" s="102"/>
      <c r="B95" s="103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5" customFormat="1" ht="11.25">
      <c r="A96" s="102"/>
      <c r="B96" s="103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5" customFormat="1" ht="11.25">
      <c r="A97" s="102"/>
      <c r="B97" s="103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5" customFormat="1" ht="11.25">
      <c r="A98" s="102"/>
      <c r="B98" s="103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5" customFormat="1" ht="11.25">
      <c r="A99" s="102"/>
      <c r="B99" s="103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5" customFormat="1" ht="11.25">
      <c r="A100" s="102"/>
      <c r="B100" s="103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5" customFormat="1" ht="11.25">
      <c r="A101" s="102"/>
      <c r="B101" s="103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5" customFormat="1" ht="11.25">
      <c r="A102" s="102"/>
      <c r="B102" s="10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5" customFormat="1" ht="11.25">
      <c r="A103" s="102"/>
      <c r="B103" s="10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5" customFormat="1" ht="11.25">
      <c r="A104" s="102"/>
      <c r="B104" s="10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5" customFormat="1" ht="11.25">
      <c r="A105" s="102"/>
      <c r="B105" s="103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5" customFormat="1" ht="11.25">
      <c r="A106" s="102"/>
      <c r="B106" s="103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5" customFormat="1" ht="11.25">
      <c r="A107" s="102"/>
      <c r="B107" s="10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5" customFormat="1" ht="11.25">
      <c r="A108" s="102"/>
      <c r="B108" s="10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5" customFormat="1" ht="11.25">
      <c r="A109" s="102"/>
      <c r="B109" s="10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5" customFormat="1" ht="11.25">
      <c r="A110" s="102"/>
      <c r="B110" s="10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5" customFormat="1" ht="11.25">
      <c r="A111" s="102"/>
      <c r="B111" s="103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5" customFormat="1" ht="11.25">
      <c r="A112" s="102"/>
      <c r="B112" s="10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5" customFormat="1" ht="11.25">
      <c r="A113" s="102"/>
      <c r="B113" s="10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5" customFormat="1" ht="11.25">
      <c r="A114" s="102"/>
      <c r="B114" s="10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5" customFormat="1" ht="11.25">
      <c r="A115" s="102"/>
      <c r="B115" s="10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5" customFormat="1" ht="11.25">
      <c r="A116" s="102"/>
      <c r="B116" s="10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5" customFormat="1" ht="11.25">
      <c r="A117" s="102"/>
      <c r="B117" s="103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5" customFormat="1" ht="11.25">
      <c r="A118" s="102"/>
      <c r="B118" s="103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5" customFormat="1" ht="11.25">
      <c r="A119" s="102"/>
      <c r="B119" s="10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5" customFormat="1" ht="11.25">
      <c r="A120" s="102"/>
      <c r="B120" s="103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5" customFormat="1" ht="11.25">
      <c r="A121" s="102"/>
      <c r="B121" s="103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5" customFormat="1" ht="11.25">
      <c r="A122" s="102"/>
      <c r="B122" s="103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5" customFormat="1" ht="11.25">
      <c r="A123" s="102"/>
      <c r="B123" s="10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5" customFormat="1" ht="11.25">
      <c r="A124" s="102"/>
      <c r="B124" s="103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5" customFormat="1" ht="11.25">
      <c r="A125" s="102"/>
      <c r="B125" s="10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5" customFormat="1" ht="11.25">
      <c r="A126" s="102"/>
      <c r="B126" s="103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5" customFormat="1" ht="11.25">
      <c r="A127" s="102"/>
      <c r="B127" s="10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5" customFormat="1" ht="11.25">
      <c r="A128" s="102"/>
      <c r="B128" s="103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5" customFormat="1" ht="11.25">
      <c r="A129" s="102"/>
      <c r="B129" s="103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5" customFormat="1" ht="11.25">
      <c r="A130" s="102"/>
      <c r="B130" s="103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5" customFormat="1" ht="11.25">
      <c r="A131" s="102"/>
      <c r="B131" s="103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5" customFormat="1" ht="11.25">
      <c r="A132" s="102"/>
      <c r="B132" s="103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5" customFormat="1" ht="11.25">
      <c r="A133" s="102"/>
      <c r="B133" s="103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5" customFormat="1" ht="11.25">
      <c r="A134" s="102"/>
      <c r="B134" s="103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5" customFormat="1" ht="11.25">
      <c r="A135" s="102"/>
      <c r="B135" s="103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5" customFormat="1" ht="11.25">
      <c r="A136" s="102"/>
      <c r="B136" s="103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5" customFormat="1" ht="11.25">
      <c r="A137" s="102"/>
      <c r="B137" s="103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5" customFormat="1" ht="11.25">
      <c r="A138" s="102"/>
      <c r="B138" s="103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5" customFormat="1" ht="11.25">
      <c r="A139" s="102"/>
      <c r="B139" s="103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5" customFormat="1" ht="11.25">
      <c r="A140" s="102"/>
      <c r="B140" s="10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5" customFormat="1" ht="11.25">
      <c r="A141" s="102"/>
      <c r="B141" s="103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5" customFormat="1" ht="11.25">
      <c r="A142" s="102"/>
      <c r="B142" s="103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5" customFormat="1" ht="11.25">
      <c r="A143" s="102"/>
      <c r="B143" s="103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5" customFormat="1" ht="11.25">
      <c r="A144" s="102"/>
      <c r="B144" s="103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5" customFormat="1" ht="11.25">
      <c r="A145" s="102"/>
      <c r="B145" s="10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5" customFormat="1" ht="11.25">
      <c r="A146" s="102"/>
      <c r="B146" s="10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5" customFormat="1" ht="11.25">
      <c r="A147" s="102"/>
      <c r="B147" s="103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5" customFormat="1" ht="11.25">
      <c r="A148" s="102"/>
      <c r="B148" s="103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5" customFormat="1" ht="11.25">
      <c r="A149" s="102"/>
      <c r="B149" s="103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5" customFormat="1" ht="11.25">
      <c r="A150" s="102"/>
      <c r="B150" s="103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5" customFormat="1" ht="11.25">
      <c r="A151" s="102"/>
      <c r="B151" s="10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5" customFormat="1" ht="11.25">
      <c r="A152" s="102"/>
      <c r="B152" s="103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5" customFormat="1" ht="11.25">
      <c r="A153" s="102"/>
      <c r="B153" s="10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5" customFormat="1" ht="11.25">
      <c r="A154" s="102"/>
      <c r="B154" s="10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5" customFormat="1" ht="11.25">
      <c r="A155" s="102"/>
      <c r="B155" s="10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5" customFormat="1" ht="11.25">
      <c r="A156" s="102"/>
      <c r="B156" s="10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5" customFormat="1" ht="11.25">
      <c r="A157" s="102"/>
      <c r="B157" s="103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5" customFormat="1" ht="11.25">
      <c r="A158" s="102"/>
      <c r="B158" s="103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5" customFormat="1" ht="11.25">
      <c r="A159" s="102"/>
      <c r="B159" s="103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5" customFormat="1" ht="11.25">
      <c r="A160" s="102"/>
      <c r="B160" s="103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5" customFormat="1" ht="11.25">
      <c r="A161" s="102"/>
      <c r="B161" s="103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5" customFormat="1" ht="11.25">
      <c r="A162" s="102"/>
      <c r="B162" s="103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5" customFormat="1" ht="11.25">
      <c r="A163" s="102"/>
      <c r="B163" s="10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5" customFormat="1" ht="11.25">
      <c r="A164" s="102"/>
      <c r="B164" s="103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5" customFormat="1" ht="11.25">
      <c r="A165" s="102"/>
      <c r="B165" s="103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5" customFormat="1" ht="11.25">
      <c r="A166" s="102"/>
      <c r="B166" s="103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5" customFormat="1" ht="11.25">
      <c r="A167" s="102"/>
      <c r="B167" s="103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5" customFormat="1" ht="11.25">
      <c r="A168" s="102"/>
      <c r="B168" s="103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5" customFormat="1" ht="11.25">
      <c r="A169" s="102"/>
      <c r="B169" s="103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5" customFormat="1" ht="11.25">
      <c r="A170" s="102"/>
      <c r="B170" s="103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5" customFormat="1" ht="11.25">
      <c r="A171" s="102"/>
      <c r="B171" s="103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5" customFormat="1" ht="11.25">
      <c r="A172" s="102"/>
      <c r="B172" s="103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5" customFormat="1" ht="11.25">
      <c r="A173" s="102"/>
      <c r="B173" s="10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5" customFormat="1" ht="11.25">
      <c r="A174" s="102"/>
      <c r="B174" s="103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5" customFormat="1" ht="11.25">
      <c r="A175" s="102"/>
      <c r="B175" s="10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5" customFormat="1" ht="11.25">
      <c r="A176" s="102"/>
      <c r="B176" s="103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5" customFormat="1" ht="11.25">
      <c r="A177" s="102"/>
      <c r="B177" s="103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5" customFormat="1" ht="11.25">
      <c r="A178" s="102"/>
      <c r="B178" s="103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5" customFormat="1" ht="11.25">
      <c r="A179" s="102"/>
      <c r="B179" s="103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5" customFormat="1" ht="11.25">
      <c r="A180" s="102"/>
      <c r="B180" s="10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5" customFormat="1" ht="11.25">
      <c r="A181" s="102"/>
      <c r="B181" s="103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5" customFormat="1" ht="11.25">
      <c r="A182" s="102"/>
      <c r="B182" s="103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5" customFormat="1" ht="11.25">
      <c r="A183" s="102"/>
      <c r="B183" s="10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5" customFormat="1" ht="11.25">
      <c r="A184" s="102"/>
      <c r="B184" s="103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5" customFormat="1" ht="11.25">
      <c r="A185" s="102"/>
      <c r="B185" s="103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5" customFormat="1" ht="11.25">
      <c r="A186" s="102"/>
      <c r="B186" s="10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5" customFormat="1" ht="11.25">
      <c r="A187" s="102"/>
      <c r="B187" s="10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5" customFormat="1" ht="11.25">
      <c r="A188" s="102"/>
      <c r="B188" s="10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5" customFormat="1" ht="11.25">
      <c r="A189" s="102"/>
      <c r="B189" s="10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5" customFormat="1" ht="11.25">
      <c r="A190" s="102"/>
      <c r="B190" s="10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5" customFormat="1" ht="11.25">
      <c r="A191" s="102"/>
      <c r="B191" s="10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5" customFormat="1" ht="11.25">
      <c r="A192" s="102"/>
      <c r="B192" s="10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5" customFormat="1" ht="11.25">
      <c r="A193" s="102"/>
      <c r="B193" s="10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5" customFormat="1" ht="11.25">
      <c r="A194" s="102"/>
      <c r="B194" s="10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5" customFormat="1" ht="11.25">
      <c r="A195" s="102"/>
      <c r="B195" s="103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5" customFormat="1" ht="11.25">
      <c r="A196" s="102"/>
      <c r="B196" s="103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5" customFormat="1" ht="11.25">
      <c r="A197" s="102"/>
      <c r="B197" s="103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5" customFormat="1" ht="11.25">
      <c r="A198" s="102"/>
      <c r="B198" s="10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5" customFormat="1" ht="11.25">
      <c r="A199" s="102"/>
      <c r="B199" s="103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5" customFormat="1" ht="11.25">
      <c r="A200" s="102"/>
      <c r="B200" s="103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5" customFormat="1" ht="11.25">
      <c r="A201" s="102"/>
      <c r="B201" s="10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5" customFormat="1" ht="11.25">
      <c r="A202" s="102"/>
      <c r="B202" s="10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5" customFormat="1" ht="11.25">
      <c r="A203" s="102"/>
      <c r="B203" s="103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5" customFormat="1" ht="11.25">
      <c r="A204" s="102"/>
      <c r="B204" s="10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5" customFormat="1" ht="11.25">
      <c r="A205" s="102"/>
      <c r="B205" s="10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5" customFormat="1" ht="11.25">
      <c r="A206" s="102"/>
      <c r="B206" s="10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5" customFormat="1" ht="11.25">
      <c r="A207" s="102"/>
      <c r="B207" s="10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5" customFormat="1" ht="11.25">
      <c r="A208" s="102"/>
      <c r="B208" s="10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5" customFormat="1" ht="11.25">
      <c r="A209" s="102"/>
      <c r="B209" s="10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5" customFormat="1" ht="11.25">
      <c r="A210" s="102"/>
      <c r="B210" s="10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5" customFormat="1" ht="11.25">
      <c r="A211" s="102"/>
      <c r="B211" s="10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5" customFormat="1" ht="11.25">
      <c r="A212" s="102"/>
      <c r="B212" s="10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5" customFormat="1" ht="11.25">
      <c r="A213" s="102"/>
      <c r="B213" s="10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5" customFormat="1" ht="11.25">
      <c r="A214" s="102"/>
      <c r="B214" s="10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5" customFormat="1" ht="11.25">
      <c r="A215" s="102"/>
      <c r="B215" s="10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5" customFormat="1" ht="11.25">
      <c r="A216" s="102"/>
      <c r="B216" s="10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5" customFormat="1" ht="11.25">
      <c r="A217" s="102"/>
      <c r="B217" s="10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5" customFormat="1" ht="11.25">
      <c r="A218" s="102"/>
      <c r="B218" s="10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5" customFormat="1" ht="11.25">
      <c r="A219" s="102"/>
      <c r="B219" s="10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5" customFormat="1" ht="11.25">
      <c r="A220" s="102"/>
      <c r="B220" s="10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5" customFormat="1" ht="11.25">
      <c r="A221" s="102"/>
      <c r="B221" s="10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5" customFormat="1" ht="11.25">
      <c r="A222" s="102"/>
      <c r="B222" s="10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5" customFormat="1" ht="11.25">
      <c r="A223" s="102"/>
      <c r="B223" s="103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5" customFormat="1" ht="11.25">
      <c r="A224" s="102"/>
      <c r="B224" s="103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5" customFormat="1" ht="11.25">
      <c r="A225" s="102"/>
      <c r="B225" s="103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5" customFormat="1" ht="11.25">
      <c r="A226" s="102"/>
      <c r="B226" s="103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5" customFormat="1" ht="11.25">
      <c r="A227" s="102"/>
      <c r="B227" s="103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5" customFormat="1" ht="11.25">
      <c r="A228" s="102"/>
      <c r="B228" s="103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5" customFormat="1" ht="11.25">
      <c r="A229" s="102"/>
      <c r="B229" s="103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5" customFormat="1" ht="11.25">
      <c r="A230" s="102"/>
      <c r="B230" s="103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5" customFormat="1" ht="11.25">
      <c r="A231" s="102"/>
      <c r="B231" s="103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5" customFormat="1" ht="11.25">
      <c r="A232" s="102"/>
      <c r="B232" s="103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5" customFormat="1" ht="11.25">
      <c r="A233" s="102"/>
      <c r="B233" s="103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5" customFormat="1" ht="11.25">
      <c r="A234" s="102"/>
      <c r="B234" s="103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5" customFormat="1" ht="11.25">
      <c r="A235" s="102"/>
      <c r="B235" s="103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5" customFormat="1" ht="11.25">
      <c r="A236" s="102"/>
      <c r="B236" s="103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5" customFormat="1" ht="11.25">
      <c r="A237" s="102"/>
      <c r="B237" s="103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5" customFormat="1" ht="11.25">
      <c r="A238" s="102"/>
      <c r="B238" s="103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5" customFormat="1" ht="11.25">
      <c r="A239" s="102"/>
      <c r="B239" s="103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5" customFormat="1" ht="11.25">
      <c r="A240" s="102"/>
      <c r="B240" s="103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5" customFormat="1" ht="11.25">
      <c r="A241" s="102"/>
      <c r="B241" s="103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5" customFormat="1" ht="11.25">
      <c r="A242" s="102"/>
      <c r="B242" s="103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5" customFormat="1" ht="11.25">
      <c r="A243" s="102"/>
      <c r="B243" s="103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5" customFormat="1" ht="11.25">
      <c r="A244" s="102"/>
      <c r="B244" s="103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5" customFormat="1" ht="11.25">
      <c r="A245" s="102"/>
      <c r="B245" s="103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5" customFormat="1" ht="11.25">
      <c r="A246" s="102"/>
      <c r="B246" s="103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5" customFormat="1" ht="11.25">
      <c r="A247" s="102"/>
      <c r="B247" s="103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5" customFormat="1" ht="11.25">
      <c r="A248" s="102"/>
      <c r="B248" s="103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5" customFormat="1" ht="11.25">
      <c r="A249" s="102"/>
      <c r="B249" s="103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5" customFormat="1" ht="11.25">
      <c r="A250" s="102"/>
      <c r="B250" s="103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5" customFormat="1" ht="11.25">
      <c r="A251" s="102"/>
      <c r="B251" s="103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5" customFormat="1" ht="11.25">
      <c r="A252" s="102"/>
      <c r="B252" s="103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5" customFormat="1" ht="11.25">
      <c r="A253" s="102"/>
      <c r="B253" s="103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5" customFormat="1" ht="11.25">
      <c r="A254" s="102"/>
      <c r="B254" s="103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5" customFormat="1" ht="11.25">
      <c r="A255" s="102"/>
      <c r="B255" s="103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5" customFormat="1" ht="11.25">
      <c r="A256" s="102"/>
      <c r="B256" s="103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5" customFormat="1" ht="11.25">
      <c r="A257" s="102"/>
      <c r="B257" s="103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5" customFormat="1" ht="11.25">
      <c r="A258" s="102"/>
      <c r="B258" s="103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5" customFormat="1" ht="11.25">
      <c r="A259" s="102"/>
      <c r="B259" s="103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5" customFormat="1" ht="11.25">
      <c r="A260" s="102"/>
      <c r="B260" s="103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5" customFormat="1" ht="11.25">
      <c r="A261" s="102"/>
      <c r="B261" s="103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5" customFormat="1" ht="11.25">
      <c r="A262" s="102"/>
      <c r="B262" s="103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5" customFormat="1" ht="11.25">
      <c r="A263" s="102"/>
      <c r="B263" s="103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5" customFormat="1" ht="11.25">
      <c r="A264" s="102"/>
      <c r="B264" s="103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5" customFormat="1" ht="11.25">
      <c r="A265" s="102"/>
      <c r="B265" s="103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5" customFormat="1" ht="11.25">
      <c r="A266" s="102"/>
      <c r="B266" s="103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5" customFormat="1" ht="11.25">
      <c r="A267" s="102"/>
      <c r="B267" s="103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5" customFormat="1" ht="11.25">
      <c r="A268" s="102"/>
      <c r="B268" s="103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5" customFormat="1" ht="11.25">
      <c r="A269" s="102"/>
      <c r="B269" s="103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5" customFormat="1" ht="11.25">
      <c r="A270" s="102"/>
      <c r="B270" s="103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5" customFormat="1" ht="11.25">
      <c r="A271" s="102"/>
      <c r="B271" s="103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5" customFormat="1" ht="11.25">
      <c r="A272" s="102"/>
      <c r="B272" s="103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5" customFormat="1" ht="11.25">
      <c r="A273" s="102"/>
      <c r="B273" s="103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5" customFormat="1" ht="11.25">
      <c r="A274" s="102"/>
      <c r="B274" s="103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5" customFormat="1" ht="11.25">
      <c r="A275" s="102"/>
      <c r="B275" s="103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5" customFormat="1" ht="11.25">
      <c r="A276" s="102"/>
      <c r="B276" s="103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5" customFormat="1" ht="11.25">
      <c r="A277" s="102"/>
      <c r="B277" s="103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5" customFormat="1" ht="11.25">
      <c r="A278" s="102"/>
      <c r="B278" s="103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5" customFormat="1" ht="11.25">
      <c r="A279" s="102"/>
      <c r="B279" s="103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5" customFormat="1" ht="11.25">
      <c r="A280" s="102"/>
      <c r="B280" s="103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5" customFormat="1" ht="11.25">
      <c r="A281" s="102"/>
      <c r="B281" s="103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5" customFormat="1" ht="11.25">
      <c r="A282" s="102"/>
      <c r="B282" s="103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5" customFormat="1" ht="11.25">
      <c r="A283" s="102"/>
      <c r="B283" s="103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5" customFormat="1" ht="11.25">
      <c r="A284" s="102"/>
      <c r="B284" s="103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5" customFormat="1" ht="11.25">
      <c r="A285" s="102"/>
      <c r="B285" s="103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5" customFormat="1" ht="11.25">
      <c r="A286" s="102"/>
      <c r="B286" s="103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5" customFormat="1" ht="11.25">
      <c r="A287" s="102"/>
      <c r="B287" s="103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5" customFormat="1" ht="11.25">
      <c r="A288" s="102"/>
      <c r="B288" s="103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5" customFormat="1" ht="11.25">
      <c r="A289" s="102"/>
      <c r="B289" s="103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5" customFormat="1" ht="11.25">
      <c r="A290" s="102"/>
      <c r="B290" s="103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5" customFormat="1" ht="11.25">
      <c r="A291" s="102"/>
      <c r="B291" s="103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5" customFormat="1" ht="11.25">
      <c r="A292" s="102"/>
      <c r="B292" s="103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5" customFormat="1" ht="11.25">
      <c r="A293" s="102"/>
      <c r="B293" s="103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5" customFormat="1" ht="11.25">
      <c r="A294" s="102"/>
      <c r="B294" s="103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5" customFormat="1" ht="11.25">
      <c r="A295" s="102"/>
      <c r="B295" s="103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5" customFormat="1" ht="11.25">
      <c r="A296" s="102"/>
      <c r="B296" s="103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5" customFormat="1" ht="11.25">
      <c r="A297" s="102"/>
      <c r="B297" s="103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5" customFormat="1" ht="11.25">
      <c r="A298" s="102"/>
      <c r="B298" s="103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5" customFormat="1" ht="11.25">
      <c r="A299" s="102"/>
      <c r="B299" s="103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5" customFormat="1" ht="11.25">
      <c r="A300" s="102"/>
      <c r="B300" s="103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5" customFormat="1" ht="11.25">
      <c r="A301" s="102"/>
      <c r="B301" s="103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5" customFormat="1" ht="11.25">
      <c r="A302" s="102"/>
      <c r="B302" s="103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5" customFormat="1" ht="11.25">
      <c r="A303" s="102"/>
      <c r="B303" s="103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5" customFormat="1" ht="11.25">
      <c r="A304" s="102"/>
      <c r="B304" s="103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5" customFormat="1" ht="11.25">
      <c r="A305" s="102"/>
      <c r="B305" s="103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5" customFormat="1" ht="11.25">
      <c r="A306" s="102"/>
      <c r="B306" s="103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5" customFormat="1" ht="11.25">
      <c r="A307" s="102"/>
      <c r="B307" s="103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5" customFormat="1" ht="11.25">
      <c r="A308" s="102"/>
      <c r="B308" s="103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5" customFormat="1" ht="11.25">
      <c r="A309" s="102"/>
      <c r="B309" s="103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5" customFormat="1" ht="11.25">
      <c r="A310" s="102"/>
      <c r="B310" s="103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5" customFormat="1" ht="11.25">
      <c r="A311" s="102"/>
      <c r="B311" s="103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5" customFormat="1" ht="11.25">
      <c r="A312" s="102"/>
      <c r="B312" s="103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5" customFormat="1" ht="11.25">
      <c r="A313" s="102"/>
      <c r="B313" s="103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5" customFormat="1" ht="11.25">
      <c r="A314" s="102"/>
      <c r="B314" s="103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5" customFormat="1" ht="11.25">
      <c r="A315" s="102"/>
      <c r="B315" s="103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5" customFormat="1" ht="11.25">
      <c r="A316" s="102"/>
      <c r="B316" s="103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5" customFormat="1" ht="11.25">
      <c r="A317" s="102"/>
      <c r="B317" s="103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5" customFormat="1" ht="11.25">
      <c r="A318" s="102"/>
      <c r="B318" s="103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5" customFormat="1" ht="11.25">
      <c r="A319" s="102"/>
      <c r="B319" s="103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5" customFormat="1" ht="11.25">
      <c r="A320" s="102"/>
      <c r="B320" s="103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5" customFormat="1" ht="11.25">
      <c r="A321" s="102"/>
      <c r="B321" s="103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5" customFormat="1" ht="11.25">
      <c r="A322" s="102"/>
      <c r="B322" s="103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5" customFormat="1" ht="11.25">
      <c r="A323" s="102"/>
      <c r="B323" s="103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5" customFormat="1" ht="11.25">
      <c r="A324" s="102"/>
      <c r="B324" s="103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5" customFormat="1" ht="11.25">
      <c r="A325" s="102"/>
      <c r="B325" s="103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5" customFormat="1" ht="11.25">
      <c r="A326" s="102"/>
      <c r="B326" s="103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5" customFormat="1" ht="11.25">
      <c r="A327" s="102"/>
      <c r="B327" s="103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5" customFormat="1" ht="11.25">
      <c r="A328" s="102"/>
      <c r="B328" s="103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5" customFormat="1" ht="11.25">
      <c r="A329" s="102"/>
      <c r="B329" s="103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5" customFormat="1" ht="11.25">
      <c r="A330" s="102"/>
      <c r="B330" s="103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5" customFormat="1" ht="11.25">
      <c r="A331" s="102"/>
      <c r="B331" s="103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5" customFormat="1" ht="11.25">
      <c r="A332" s="102"/>
      <c r="B332" s="103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5" customFormat="1" ht="11.25">
      <c r="A333" s="102"/>
      <c r="B333" s="103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5" customFormat="1" ht="11.25">
      <c r="A334" s="102"/>
      <c r="B334" s="103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5" customFormat="1" ht="11.25">
      <c r="A335" s="102"/>
      <c r="B335" s="103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5" customFormat="1" ht="11.25">
      <c r="A336" s="102"/>
      <c r="B336" s="103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5" customFormat="1" ht="11.25">
      <c r="A337" s="102"/>
      <c r="B337" s="103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5" customFormat="1" ht="11.25">
      <c r="A338" s="102"/>
      <c r="B338" s="103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5" customFormat="1" ht="11.25">
      <c r="A339" s="102"/>
      <c r="B339" s="103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5" customFormat="1" ht="11.25">
      <c r="A340" s="102"/>
      <c r="B340" s="103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5" customFormat="1" ht="11.25">
      <c r="A341" s="102"/>
      <c r="B341" s="103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5" customFormat="1" ht="11.25">
      <c r="A342" s="102"/>
      <c r="B342" s="103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5" customFormat="1" ht="11.25">
      <c r="A343" s="102"/>
      <c r="B343" s="103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5" customFormat="1" ht="11.25">
      <c r="A344" s="102"/>
      <c r="B344" s="103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5" customFormat="1" ht="11.25">
      <c r="A345" s="102"/>
      <c r="B345" s="103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5" customFormat="1" ht="11.25">
      <c r="A346" s="102"/>
      <c r="B346" s="103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5" customFormat="1" ht="11.25">
      <c r="A347" s="102"/>
      <c r="B347" s="103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5" customFormat="1" ht="11.25">
      <c r="A348" s="102"/>
      <c r="B348" s="103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5" customFormat="1" ht="11.25">
      <c r="A349" s="102"/>
      <c r="B349" s="103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5" customFormat="1" ht="11.25">
      <c r="A350" s="102"/>
      <c r="B350" s="103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5" customFormat="1" ht="11.25">
      <c r="A351" s="102"/>
      <c r="B351" s="103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5" customFormat="1" ht="11.25">
      <c r="A352" s="102"/>
      <c r="B352" s="103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5" customFormat="1" ht="11.25">
      <c r="A353" s="102"/>
      <c r="B353" s="103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5" customFormat="1" ht="11.25">
      <c r="A354" s="102"/>
      <c r="B354" s="103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5" customFormat="1" ht="11.25">
      <c r="A355" s="102"/>
      <c r="B355" s="103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5" customFormat="1" ht="11.25">
      <c r="A356" s="102"/>
      <c r="B356" s="103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5" customFormat="1" ht="11.25">
      <c r="A357" s="102"/>
      <c r="B357" s="103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5" customFormat="1" ht="11.25">
      <c r="A358" s="102"/>
      <c r="B358" s="103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5" customFormat="1" ht="11.25">
      <c r="A359" s="102"/>
      <c r="B359" s="103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5" customFormat="1" ht="11.25">
      <c r="A360" s="102"/>
      <c r="B360" s="103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5" customFormat="1" ht="11.25">
      <c r="A361" s="102"/>
      <c r="B361" s="103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5" customFormat="1" ht="11.25">
      <c r="A362" s="102"/>
      <c r="B362" s="103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5" customFormat="1" ht="11.25">
      <c r="A363" s="102"/>
      <c r="B363" s="103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5" customFormat="1" ht="11.25">
      <c r="A364" s="102"/>
      <c r="B364" s="103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5" customFormat="1" ht="11.25">
      <c r="A365" s="102"/>
      <c r="B365" s="103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5" customFormat="1" ht="11.25">
      <c r="A366" s="102"/>
      <c r="B366" s="103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5" customFormat="1" ht="11.25">
      <c r="A367" s="102"/>
      <c r="B367" s="103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5" customFormat="1" ht="11.25">
      <c r="A368" s="102"/>
      <c r="B368" s="103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5" customFormat="1" ht="11.25">
      <c r="A369" s="102"/>
      <c r="B369" s="103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5" customFormat="1" ht="11.25">
      <c r="A370" s="102"/>
      <c r="B370" s="103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5" customFormat="1" ht="11.25">
      <c r="A371" s="102"/>
      <c r="B371" s="103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5" customFormat="1" ht="11.25">
      <c r="A372" s="102"/>
      <c r="B372" s="103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5" customFormat="1" ht="11.25">
      <c r="A373" s="102"/>
      <c r="B373" s="103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5" customFormat="1" ht="11.25">
      <c r="A374" s="102"/>
      <c r="B374" s="103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5" customFormat="1" ht="11.25">
      <c r="A375" s="102"/>
      <c r="B375" s="103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5" customFormat="1" ht="11.25">
      <c r="A376" s="102"/>
      <c r="B376" s="103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5" customFormat="1" ht="11.25">
      <c r="A377" s="102"/>
      <c r="B377" s="103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5" customFormat="1" ht="11.25">
      <c r="A378" s="102"/>
      <c r="B378" s="103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5" customFormat="1" ht="11.25">
      <c r="A379" s="102"/>
      <c r="B379" s="103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5" customFormat="1" ht="11.25">
      <c r="A380" s="102"/>
      <c r="B380" s="103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5" customFormat="1" ht="11.25">
      <c r="A381" s="102"/>
      <c r="B381" s="103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5" customFormat="1" ht="11.25">
      <c r="A382" s="102"/>
      <c r="B382" s="103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5" customFormat="1" ht="11.25">
      <c r="A383" s="102"/>
      <c r="B383" s="103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5" customFormat="1" ht="11.25">
      <c r="A384" s="102"/>
      <c r="B384" s="103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5" customFormat="1" ht="11.25">
      <c r="A385" s="102"/>
      <c r="B385" s="103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5" customFormat="1" ht="11.25">
      <c r="A386" s="102"/>
      <c r="B386" s="103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5" customFormat="1" ht="11.25">
      <c r="A387" s="102"/>
      <c r="B387" s="103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5" customFormat="1" ht="11.25">
      <c r="A388" s="102"/>
      <c r="B388" s="103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5" customFormat="1" ht="11.25">
      <c r="A389" s="102"/>
      <c r="B389" s="103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5" customFormat="1" ht="11.25">
      <c r="A390" s="102"/>
      <c r="B390" s="103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5" customFormat="1" ht="11.25">
      <c r="A391" s="102"/>
      <c r="B391" s="103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5" customFormat="1" ht="11.25">
      <c r="A392" s="102"/>
      <c r="B392" s="103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5" customFormat="1" ht="11.25">
      <c r="A393" s="102"/>
      <c r="B393" s="103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5" customFormat="1" ht="11.25">
      <c r="A394" s="102"/>
      <c r="B394" s="103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5" customFormat="1" ht="11.25">
      <c r="A395" s="102"/>
      <c r="B395" s="103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5" customFormat="1" ht="11.25">
      <c r="A396" s="102"/>
      <c r="B396" s="103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5" customFormat="1" ht="11.25">
      <c r="A397" s="102"/>
      <c r="B397" s="103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5" customFormat="1" ht="11.25">
      <c r="A398" s="102"/>
      <c r="B398" s="103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5" customFormat="1" ht="11.25">
      <c r="A399" s="102"/>
      <c r="B399" s="103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5" customFormat="1" ht="11.25">
      <c r="A400" s="102"/>
      <c r="B400" s="103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5" customFormat="1" ht="11.25">
      <c r="A401" s="102"/>
      <c r="B401" s="103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5" customFormat="1" ht="11.25">
      <c r="A402" s="102"/>
      <c r="B402" s="103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5" customFormat="1" ht="11.25">
      <c r="A403" s="102"/>
      <c r="B403" s="103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5" customFormat="1" ht="11.25">
      <c r="A404" s="102"/>
      <c r="B404" s="103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5" customFormat="1" ht="11.25">
      <c r="A405" s="102"/>
      <c r="B405" s="103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5" customFormat="1" ht="11.25">
      <c r="A406" s="102"/>
      <c r="B406" s="103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5" customFormat="1" ht="11.25">
      <c r="A407" s="102"/>
      <c r="B407" s="103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5" customFormat="1" ht="11.25">
      <c r="A408" s="102"/>
      <c r="B408" s="103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5" customFormat="1" ht="11.25">
      <c r="A409" s="102"/>
      <c r="B409" s="103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5" customFormat="1" ht="11.25">
      <c r="A410" s="102"/>
      <c r="B410" s="103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5" customFormat="1" ht="11.25">
      <c r="A411" s="102"/>
      <c r="B411" s="103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5" customFormat="1" ht="11.25">
      <c r="A412" s="102"/>
      <c r="B412" s="103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5" customFormat="1" ht="11.25">
      <c r="A413" s="102"/>
      <c r="B413" s="103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5" customFormat="1" ht="11.25">
      <c r="A414" s="102"/>
      <c r="B414" s="103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5" customFormat="1" ht="11.25">
      <c r="A415" s="102"/>
      <c r="B415" s="103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5" customFormat="1" ht="11.25">
      <c r="A416" s="102"/>
      <c r="B416" s="103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5" customFormat="1" ht="11.25">
      <c r="A417" s="102"/>
      <c r="B417" s="103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5" customFormat="1" ht="11.25">
      <c r="A418" s="102"/>
      <c r="B418" s="103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5" customFormat="1" ht="11.25">
      <c r="A419" s="102"/>
      <c r="B419" s="103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5" customFormat="1" ht="11.25">
      <c r="A420" s="102"/>
      <c r="B420" s="103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5" customFormat="1" ht="11.25">
      <c r="A421" s="102"/>
      <c r="B421" s="103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5" customFormat="1" ht="11.25">
      <c r="A422" s="102"/>
      <c r="B422" s="103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5" customFormat="1" ht="11.25">
      <c r="A423" s="102"/>
      <c r="B423" s="103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5" customFormat="1" ht="11.25">
      <c r="A424" s="102"/>
      <c r="B424" s="103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5" customFormat="1" ht="11.25">
      <c r="A425" s="102"/>
      <c r="B425" s="103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5" customFormat="1" ht="11.25">
      <c r="A426" s="102"/>
      <c r="B426" s="103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5" customFormat="1" ht="11.25">
      <c r="A427" s="102"/>
      <c r="B427" s="103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5" customFormat="1" ht="11.25">
      <c r="A428" s="102"/>
      <c r="B428" s="103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5" customFormat="1" ht="11.25">
      <c r="A429" s="102"/>
      <c r="B429" s="103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5" customFormat="1" ht="11.25">
      <c r="A430" s="102"/>
      <c r="B430" s="103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5" customFormat="1" ht="11.25">
      <c r="A431" s="102"/>
      <c r="B431" s="103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5" customFormat="1" ht="11.25">
      <c r="A432" s="102"/>
      <c r="B432" s="103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5" customFormat="1" ht="11.25">
      <c r="A433" s="102"/>
      <c r="B433" s="103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5" customFormat="1" ht="11.25">
      <c r="A434" s="102"/>
      <c r="B434" s="103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5" customFormat="1" ht="11.25">
      <c r="A435" s="102"/>
      <c r="B435" s="103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5" customFormat="1" ht="11.25">
      <c r="A436" s="102"/>
      <c r="B436" s="103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5" customFormat="1" ht="11.25">
      <c r="A437" s="102"/>
      <c r="B437" s="103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5" customFormat="1" ht="11.25">
      <c r="A438" s="102"/>
      <c r="B438" s="103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5" customFormat="1" ht="11.25">
      <c r="A439" s="102"/>
      <c r="B439" s="103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5" customFormat="1" ht="11.25">
      <c r="A440" s="102"/>
      <c r="B440" s="103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5" customFormat="1" ht="11.25">
      <c r="A441" s="102"/>
      <c r="B441" s="103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5" customFormat="1" ht="11.25">
      <c r="A442" s="102"/>
      <c r="B442" s="103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5" customFormat="1" ht="11.25">
      <c r="A443" s="102"/>
      <c r="B443" s="103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5" customFormat="1" ht="11.25">
      <c r="A444" s="102"/>
      <c r="B444" s="103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5" customFormat="1" ht="11.25">
      <c r="A445" s="102"/>
      <c r="B445" s="103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5" customFormat="1" ht="11.25">
      <c r="A446" s="102"/>
      <c r="B446" s="103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5" customFormat="1" ht="11.25">
      <c r="A447" s="102"/>
      <c r="B447" s="103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5" customFormat="1" ht="11.25">
      <c r="A448" s="102"/>
      <c r="B448" s="103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5" customFormat="1" ht="11.25">
      <c r="A449" s="102"/>
      <c r="B449" s="103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5" customFormat="1" ht="11.25">
      <c r="A450" s="102"/>
      <c r="B450" s="103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5" customFormat="1" ht="11.25">
      <c r="A451" s="102"/>
      <c r="B451" s="103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5" customFormat="1" ht="11.25">
      <c r="A452" s="102"/>
      <c r="B452" s="103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5" customFormat="1" ht="11.25">
      <c r="A453" s="102"/>
      <c r="B453" s="103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5" customFormat="1" ht="11.25">
      <c r="A454" s="102"/>
      <c r="B454" s="103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5" customFormat="1" ht="11.25">
      <c r="A455" s="102"/>
      <c r="B455" s="103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5" customFormat="1" ht="11.25">
      <c r="A456" s="102"/>
      <c r="B456" s="103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5" customFormat="1" ht="11.25">
      <c r="A457" s="102"/>
      <c r="B457" s="103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5" customFormat="1" ht="11.25">
      <c r="A458" s="102"/>
      <c r="B458" s="103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5" customFormat="1" ht="11.25">
      <c r="A459" s="102"/>
      <c r="B459" s="103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5" customFormat="1" ht="11.25">
      <c r="A460" s="102"/>
      <c r="B460" s="103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5" customFormat="1" ht="11.25">
      <c r="A461" s="102"/>
      <c r="B461" s="103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5" customFormat="1" ht="11.25">
      <c r="A462" s="102"/>
      <c r="B462" s="103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5" customFormat="1" ht="11.25">
      <c r="A463" s="102"/>
      <c r="B463" s="103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5" customFormat="1" ht="11.25">
      <c r="A464" s="102"/>
      <c r="B464" s="103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5" customFormat="1" ht="11.25">
      <c r="A465" s="102"/>
      <c r="B465" s="103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5" customFormat="1" ht="11.25">
      <c r="A466" s="102"/>
      <c r="B466" s="103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5" customFormat="1" ht="11.25">
      <c r="A467" s="102"/>
      <c r="B467" s="103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5" customFormat="1" ht="11.25">
      <c r="A468" s="102"/>
      <c r="B468" s="103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5" customFormat="1" ht="11.25">
      <c r="A469" s="102"/>
      <c r="B469" s="103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5" customFormat="1" ht="11.25">
      <c r="A470" s="102"/>
      <c r="B470" s="103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5" customFormat="1" ht="11.25">
      <c r="A471" s="102"/>
      <c r="B471" s="103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5" customFormat="1" ht="11.25">
      <c r="A472" s="102"/>
      <c r="B472" s="103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5" customFormat="1" ht="11.25">
      <c r="A473" s="102"/>
      <c r="B473" s="103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5" customFormat="1" ht="11.25">
      <c r="A474" s="102"/>
      <c r="B474" s="103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5" customFormat="1" ht="11.25">
      <c r="A475" s="102"/>
      <c r="B475" s="103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5" customFormat="1" ht="11.25">
      <c r="A476" s="102"/>
      <c r="B476" s="103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5" customFormat="1" ht="11.25">
      <c r="A477" s="102"/>
      <c r="B477" s="103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5" customFormat="1" ht="11.25">
      <c r="A478" s="102"/>
      <c r="B478" s="103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5" customFormat="1" ht="11.25">
      <c r="A479" s="102"/>
      <c r="B479" s="103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5" customFormat="1" ht="11.25">
      <c r="A480" s="102"/>
      <c r="B480" s="103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5" customFormat="1" ht="11.25">
      <c r="A481" s="102"/>
      <c r="B481" s="103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5" customFormat="1" ht="11.25">
      <c r="A482" s="102"/>
      <c r="B482" s="103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5" customFormat="1" ht="11.25">
      <c r="A483" s="102"/>
      <c r="B483" s="103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5" customFormat="1" ht="11.25">
      <c r="A484" s="102"/>
      <c r="B484" s="103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5" customFormat="1" ht="11.25">
      <c r="A485" s="102"/>
      <c r="B485" s="103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5" customFormat="1" ht="11.25">
      <c r="A486" s="102"/>
      <c r="B486" s="103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5" customFormat="1" ht="11.25">
      <c r="A487" s="102"/>
      <c r="B487" s="103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5" customFormat="1" ht="11.25">
      <c r="A488" s="102"/>
      <c r="B488" s="103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5" customFormat="1" ht="11.25">
      <c r="A489" s="102"/>
      <c r="B489" s="103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5" customFormat="1" ht="11.25">
      <c r="A490" s="102"/>
      <c r="B490" s="103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5" customFormat="1" ht="11.25">
      <c r="A491" s="102"/>
      <c r="B491" s="103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5" customFormat="1" ht="11.25">
      <c r="A492" s="102"/>
      <c r="B492" s="103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5" customFormat="1" ht="11.25">
      <c r="A493" s="102"/>
      <c r="B493" s="103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5" customFormat="1" ht="11.25">
      <c r="A494" s="102"/>
      <c r="B494" s="103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5" customFormat="1" ht="11.25">
      <c r="A495" s="102"/>
      <c r="B495" s="103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5" customFormat="1" ht="11.25">
      <c r="A496" s="102"/>
      <c r="B496" s="103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5" customFormat="1" ht="11.25">
      <c r="A497" s="102"/>
      <c r="B497" s="103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5" customFormat="1" ht="11.25">
      <c r="A498" s="102"/>
      <c r="B498" s="103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5" customFormat="1" ht="11.25">
      <c r="A499" s="102"/>
      <c r="B499" s="103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5" customFormat="1" ht="11.25">
      <c r="A500" s="102"/>
      <c r="B500" s="103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5" customFormat="1" ht="11.25">
      <c r="A501" s="102"/>
      <c r="B501" s="103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5" customFormat="1" ht="11.25">
      <c r="A502" s="102"/>
      <c r="B502" s="103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5" customFormat="1" ht="11.25">
      <c r="A503" s="102"/>
      <c r="B503" s="103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5" customFormat="1" ht="11.25">
      <c r="A504" s="102"/>
      <c r="B504" s="103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5" customFormat="1" ht="11.25">
      <c r="A505" s="102"/>
      <c r="B505" s="103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5" customFormat="1" ht="11.25">
      <c r="A506" s="102"/>
      <c r="B506" s="103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5" customFormat="1" ht="11.25">
      <c r="A507" s="102"/>
      <c r="B507" s="103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5" customFormat="1" ht="11.25">
      <c r="A508" s="102"/>
      <c r="B508" s="103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5" customFormat="1" ht="11.25">
      <c r="A509" s="102"/>
      <c r="B509" s="103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5" customFormat="1" ht="11.25">
      <c r="A510" s="102"/>
      <c r="B510" s="103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5" customFormat="1" ht="11.25">
      <c r="A511" s="102"/>
      <c r="B511" s="103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5" customFormat="1" ht="11.25">
      <c r="A512" s="102"/>
      <c r="B512" s="103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5" customFormat="1" ht="11.25">
      <c r="A513" s="102"/>
      <c r="B513" s="103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5" customFormat="1" ht="11.25">
      <c r="A514" s="102"/>
      <c r="B514" s="103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5" customFormat="1" ht="11.25">
      <c r="A515" s="102"/>
      <c r="B515" s="103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5" customFormat="1" ht="11.25">
      <c r="A516" s="102"/>
      <c r="B516" s="103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5" customFormat="1" ht="11.25">
      <c r="A517" s="102"/>
      <c r="B517" s="103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5" customFormat="1" ht="11.25">
      <c r="A518" s="102"/>
      <c r="B518" s="103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5" customFormat="1" ht="11.25">
      <c r="A519" s="102"/>
      <c r="B519" s="103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5" customFormat="1" ht="11.25">
      <c r="A520" s="102"/>
      <c r="B520" s="10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5" customFormat="1" ht="11.25">
      <c r="A521" s="102"/>
      <c r="B521" s="103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5" customFormat="1" ht="11.25">
      <c r="A522" s="102"/>
      <c r="B522" s="103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5" customFormat="1" ht="11.25">
      <c r="A523" s="102"/>
      <c r="B523" s="103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5" customFormat="1" ht="11.25">
      <c r="A524" s="102"/>
      <c r="B524" s="103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5" customFormat="1" ht="11.25">
      <c r="A525" s="102"/>
      <c r="B525" s="103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5" customFormat="1" ht="11.25">
      <c r="A526" s="102"/>
      <c r="B526" s="103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5" customFormat="1" ht="11.25">
      <c r="A527" s="102"/>
      <c r="B527" s="103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5" customFormat="1" ht="11.25">
      <c r="A528" s="102"/>
      <c r="B528" s="103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5" customFormat="1" ht="11.25">
      <c r="A529" s="102"/>
      <c r="B529" s="103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5" customFormat="1" ht="11.25">
      <c r="A530" s="102"/>
      <c r="B530" s="103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5" customFormat="1" ht="11.25">
      <c r="A531" s="102"/>
      <c r="B531" s="103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5" customFormat="1" ht="11.25">
      <c r="A532" s="102"/>
      <c r="B532" s="103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5" customFormat="1" ht="11.25">
      <c r="A533" s="102"/>
      <c r="B533" s="103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5" customFormat="1" ht="11.25">
      <c r="A534" s="102"/>
      <c r="B534" s="103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5" customFormat="1" ht="11.25">
      <c r="A535" s="102"/>
      <c r="B535" s="103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5" customFormat="1" ht="11.25">
      <c r="A536" s="102"/>
      <c r="B536" s="103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5" customFormat="1" ht="11.25">
      <c r="A537" s="102"/>
      <c r="B537" s="103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5" customFormat="1" ht="11.25">
      <c r="A538" s="102"/>
      <c r="B538" s="103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5" customFormat="1" ht="11.25">
      <c r="A539" s="102"/>
      <c r="B539" s="103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5" customFormat="1" ht="11.25">
      <c r="A540" s="102"/>
      <c r="B540" s="103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5" customFormat="1" ht="11.25">
      <c r="A541" s="102"/>
      <c r="B541" s="103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5" customFormat="1" ht="11.25">
      <c r="A542" s="102"/>
      <c r="B542" s="103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5" customFormat="1" ht="11.25">
      <c r="A543" s="102"/>
      <c r="B543" s="103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5" customFormat="1" ht="11.25">
      <c r="A544" s="102"/>
      <c r="B544" s="103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5" customFormat="1" ht="11.25">
      <c r="A545" s="102"/>
      <c r="B545" s="103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5" customFormat="1" ht="11.25">
      <c r="A546" s="102"/>
      <c r="B546" s="103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5" customFormat="1" ht="11.25">
      <c r="A547" s="102"/>
      <c r="B547" s="103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5" customFormat="1" ht="11.25">
      <c r="A548" s="102"/>
      <c r="B548" s="103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5" customFormat="1" ht="11.25">
      <c r="A549" s="102"/>
      <c r="B549" s="103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5" customFormat="1" ht="11.25">
      <c r="A550" s="102"/>
      <c r="B550" s="103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5" customFormat="1" ht="11.25">
      <c r="A551" s="102"/>
      <c r="B551" s="103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5" customFormat="1" ht="11.25">
      <c r="A552" s="102"/>
      <c r="B552" s="103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5" customFormat="1" ht="11.25">
      <c r="A553" s="102"/>
      <c r="B553" s="103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5" customFormat="1" ht="11.25">
      <c r="A554" s="102"/>
      <c r="B554" s="103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5" customFormat="1" ht="11.25">
      <c r="A555" s="102"/>
      <c r="B555" s="103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5" customFormat="1" ht="11.25">
      <c r="A556" s="102"/>
      <c r="B556" s="103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5" customFormat="1" ht="11.25">
      <c r="A557" s="102"/>
      <c r="B557" s="103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5" customFormat="1" ht="11.25">
      <c r="A558" s="102"/>
      <c r="B558" s="103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5" customFormat="1" ht="11.25">
      <c r="A559" s="102"/>
      <c r="B559" s="103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5" customFormat="1" ht="11.25">
      <c r="A560" s="102"/>
      <c r="B560" s="103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5" customFormat="1" ht="11.25">
      <c r="A561" s="102"/>
      <c r="B561" s="103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5" customFormat="1" ht="11.25">
      <c r="A562" s="102"/>
      <c r="B562" s="103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5" customFormat="1" ht="11.25">
      <c r="A563" s="102"/>
      <c r="B563" s="103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5" customFormat="1" ht="11.25">
      <c r="A564" s="102"/>
      <c r="B564" s="103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5" customFormat="1" ht="11.25">
      <c r="A565" s="102"/>
      <c r="B565" s="103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5" customFormat="1" ht="11.25">
      <c r="A566" s="102"/>
      <c r="B566" s="103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5" customFormat="1" ht="11.25">
      <c r="A567" s="102"/>
      <c r="B567" s="103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5" customFormat="1" ht="11.25">
      <c r="A568" s="102"/>
      <c r="B568" s="103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5" customFormat="1" ht="11.25">
      <c r="A569" s="102"/>
      <c r="B569" s="103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5" customFormat="1" ht="11.25">
      <c r="A570" s="102"/>
      <c r="B570" s="103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5" customFormat="1" ht="11.25">
      <c r="A571" s="102"/>
      <c r="B571" s="103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5" customFormat="1" ht="11.25">
      <c r="A572" s="102"/>
      <c r="B572" s="103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5" customFormat="1" ht="11.25">
      <c r="A573" s="102"/>
      <c r="B573" s="103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5" customFormat="1" ht="11.25">
      <c r="A574" s="102"/>
      <c r="B574" s="103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5" customFormat="1" ht="11.25">
      <c r="A575" s="102"/>
      <c r="B575" s="103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5" customFormat="1" ht="11.25">
      <c r="A576" s="102"/>
      <c r="B576" s="103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5" customFormat="1" ht="11.25">
      <c r="A577" s="102"/>
      <c r="B577" s="103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5" customFormat="1" ht="11.25">
      <c r="A578" s="102"/>
      <c r="B578" s="103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5" customFormat="1" ht="11.25">
      <c r="A579" s="102"/>
      <c r="B579" s="103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5" customFormat="1" ht="11.25">
      <c r="A580" s="102"/>
      <c r="B580" s="103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5" customFormat="1" ht="11.25">
      <c r="A581" s="102"/>
      <c r="B581" s="103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5" customFormat="1" ht="11.25">
      <c r="A582" s="102"/>
      <c r="B582" s="103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5" customFormat="1" ht="11.25">
      <c r="A583" s="102"/>
      <c r="B583" s="103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5" customFormat="1" ht="11.25">
      <c r="A584" s="102"/>
      <c r="B584" s="103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5" customFormat="1" ht="11.25">
      <c r="A585" s="102"/>
      <c r="B585" s="103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5" customFormat="1" ht="11.25">
      <c r="A586" s="102"/>
      <c r="B586" s="103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5" customFormat="1" ht="11.25">
      <c r="A587" s="102"/>
      <c r="B587" s="103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5" customFormat="1" ht="11.25">
      <c r="A588" s="102"/>
      <c r="B588" s="103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5" customFormat="1" ht="11.25">
      <c r="A589" s="102"/>
      <c r="B589" s="103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5" customFormat="1" ht="11.25">
      <c r="A590" s="102"/>
      <c r="B590" s="103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5" customFormat="1" ht="11.25">
      <c r="A591" s="102"/>
      <c r="B591" s="103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5" customFormat="1" ht="11.25">
      <c r="A592" s="102"/>
      <c r="B592" s="103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5" customFormat="1" ht="11.25">
      <c r="A593" s="102"/>
      <c r="B593" s="103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5" customFormat="1" ht="11.25">
      <c r="A594" s="102"/>
      <c r="B594" s="103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5" customFormat="1" ht="11.25">
      <c r="A595" s="102"/>
      <c r="B595" s="103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5" customFormat="1" ht="11.25">
      <c r="A596" s="102"/>
      <c r="B596" s="103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5" customFormat="1" ht="11.25">
      <c r="A597" s="102"/>
      <c r="B597" s="103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5" customFormat="1" ht="11.25">
      <c r="A598" s="102"/>
      <c r="B598" s="103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5" customFormat="1" ht="11.25">
      <c r="A599" s="102"/>
      <c r="B599" s="103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5" customFormat="1" ht="11.25">
      <c r="A600" s="102"/>
      <c r="B600" s="103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5" customFormat="1" ht="11.25">
      <c r="A601" s="102"/>
      <c r="B601" s="103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5" customFormat="1" ht="11.25">
      <c r="A602" s="102"/>
      <c r="B602" s="103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5" customFormat="1" ht="11.25">
      <c r="A603" s="102"/>
      <c r="B603" s="103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5" customFormat="1" ht="11.25">
      <c r="A604" s="102"/>
      <c r="B604" s="103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5" customFormat="1" ht="11.25">
      <c r="A605" s="102"/>
      <c r="B605" s="103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5" customFormat="1" ht="11.25">
      <c r="A606" s="102"/>
      <c r="B606" s="103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5" customFormat="1" ht="11.25">
      <c r="A607" s="102"/>
      <c r="B607" s="103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5" customFormat="1" ht="11.25">
      <c r="A608" s="102"/>
      <c r="B608" s="103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5" customFormat="1" ht="11.25">
      <c r="A609" s="102"/>
      <c r="B609" s="103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5" customFormat="1" ht="11.25">
      <c r="A610" s="102"/>
      <c r="B610" s="103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5" customFormat="1" ht="11.25">
      <c r="A611" s="102"/>
      <c r="B611" s="103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5" customFormat="1" ht="11.25">
      <c r="A612" s="102"/>
      <c r="B612" s="103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5" customFormat="1" ht="11.25">
      <c r="A613" s="102"/>
      <c r="B613" s="103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5" customFormat="1" ht="11.25">
      <c r="A614" s="102"/>
      <c r="B614" s="103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5" customFormat="1" ht="11.25">
      <c r="A615" s="102"/>
      <c r="B615" s="103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5" customFormat="1" ht="11.25">
      <c r="A616" s="102"/>
      <c r="B616" s="103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5" customFormat="1" ht="11.25">
      <c r="A617" s="102"/>
      <c r="B617" s="103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5" customFormat="1" ht="11.25">
      <c r="A618" s="102"/>
      <c r="B618" s="103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5" customFormat="1" ht="11.25">
      <c r="A619" s="102"/>
      <c r="B619" s="103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5" customFormat="1" ht="11.25">
      <c r="A620" s="102"/>
      <c r="B620" s="103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5" customFormat="1" ht="11.25">
      <c r="A621" s="102"/>
      <c r="B621" s="103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5" customFormat="1" ht="11.25">
      <c r="A622" s="102"/>
      <c r="B622" s="103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5" customFormat="1" ht="11.25">
      <c r="A623" s="102"/>
      <c r="B623" s="103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5" customFormat="1" ht="11.25">
      <c r="A624" s="102"/>
      <c r="B624" s="103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5" customFormat="1" ht="11.25">
      <c r="A625" s="102"/>
      <c r="B625" s="103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5" customFormat="1" ht="11.25">
      <c r="A626" s="102"/>
      <c r="B626" s="103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5" customFormat="1" ht="11.25">
      <c r="A627" s="102"/>
      <c r="B627" s="103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5" customFormat="1" ht="11.25">
      <c r="A628" s="102"/>
      <c r="B628" s="103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5" customFormat="1" ht="11.25">
      <c r="A629" s="102"/>
      <c r="B629" s="103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5" customFormat="1" ht="11.25">
      <c r="A630" s="102"/>
      <c r="B630" s="103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5" customFormat="1" ht="11.25">
      <c r="A631" s="102"/>
      <c r="B631" s="103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5" customFormat="1" ht="11.25">
      <c r="A632" s="102"/>
      <c r="B632" s="103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5" customFormat="1" ht="11.25">
      <c r="A633" s="102"/>
      <c r="B633" s="103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5" customFormat="1" ht="11.25">
      <c r="A634" s="102"/>
      <c r="B634" s="103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5" customFormat="1" ht="11.25">
      <c r="A635" s="102"/>
      <c r="B635" s="103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5" customFormat="1" ht="11.25">
      <c r="A636" s="102"/>
      <c r="B636" s="103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5" customFormat="1" ht="11.25">
      <c r="A637" s="102"/>
      <c r="B637" s="103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5" customFormat="1" ht="11.25">
      <c r="A638" s="102"/>
      <c r="B638" s="103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5" customFormat="1" ht="11.25">
      <c r="A639" s="102"/>
      <c r="B639" s="103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5" customFormat="1" ht="11.25">
      <c r="A640" s="102"/>
      <c r="B640" s="103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5" customFormat="1" ht="11.25">
      <c r="A641" s="102"/>
      <c r="B641" s="103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5" customFormat="1" ht="11.25">
      <c r="A642" s="102"/>
      <c r="B642" s="103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5" customFormat="1" ht="11.25">
      <c r="A643" s="102"/>
      <c r="B643" s="103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5" customFormat="1" ht="11.25">
      <c r="A644" s="102"/>
      <c r="B644" s="103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5" customFormat="1" ht="11.25">
      <c r="A645" s="102"/>
      <c r="B645" s="103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5" customFormat="1" ht="11.25">
      <c r="A646" s="102"/>
      <c r="B646" s="103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5" customFormat="1" ht="11.25">
      <c r="A647" s="102"/>
      <c r="B647" s="103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5" customFormat="1" ht="11.25">
      <c r="A648" s="102"/>
      <c r="B648" s="103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5" customFormat="1" ht="11.25">
      <c r="A649" s="102"/>
      <c r="B649" s="103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5" customFormat="1" ht="11.25">
      <c r="A650" s="102"/>
      <c r="B650" s="103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5" customFormat="1" ht="11.25">
      <c r="A651" s="102"/>
      <c r="B651" s="103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5" customFormat="1" ht="11.25">
      <c r="A652" s="102"/>
      <c r="B652" s="103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5" customFormat="1" ht="11.25">
      <c r="A653" s="102"/>
      <c r="B653" s="103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5" customFormat="1" ht="11.25">
      <c r="A654" s="102"/>
      <c r="B654" s="103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5" customFormat="1" ht="11.25">
      <c r="A655" s="102"/>
      <c r="B655" s="103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5" customFormat="1" ht="11.25">
      <c r="A656" s="102"/>
      <c r="B656" s="103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5" customFormat="1" ht="11.25">
      <c r="A657" s="102"/>
      <c r="B657" s="103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5" customFormat="1" ht="11.25">
      <c r="A658" s="102"/>
      <c r="B658" s="103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5" customFormat="1" ht="11.25">
      <c r="A659" s="102"/>
      <c r="B659" s="103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5" customFormat="1" ht="11.25">
      <c r="A660" s="102"/>
      <c r="B660" s="103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5" customFormat="1" ht="11.25">
      <c r="A661" s="102"/>
      <c r="B661" s="103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5" customFormat="1" ht="11.25">
      <c r="A662" s="102"/>
      <c r="B662" s="103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5" customFormat="1" ht="11.25">
      <c r="A663" s="102"/>
      <c r="B663" s="103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5" customFormat="1" ht="11.25">
      <c r="A664" s="102"/>
      <c r="B664" s="103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5" customFormat="1" ht="11.25">
      <c r="A665" s="102"/>
      <c r="B665" s="103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5" customFormat="1" ht="11.25">
      <c r="A666" s="102"/>
      <c r="B666" s="103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5" customFormat="1" ht="11.25">
      <c r="A667" s="102"/>
      <c r="B667" s="103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5" customFormat="1" ht="11.25">
      <c r="A668" s="102"/>
      <c r="B668" s="103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5" customFormat="1" ht="11.25">
      <c r="A669" s="102"/>
      <c r="B669" s="103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5" customFormat="1" ht="11.25">
      <c r="A670" s="102"/>
      <c r="B670" s="103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5" customFormat="1" ht="11.25">
      <c r="A671" s="102"/>
      <c r="B671" s="103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5" customFormat="1" ht="11.25">
      <c r="A672" s="102"/>
      <c r="B672" s="103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5" customFormat="1" ht="11.25">
      <c r="A673" s="102"/>
      <c r="B673" s="103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5" customFormat="1" ht="11.25">
      <c r="A674" s="102"/>
      <c r="B674" s="103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5" customFormat="1" ht="11.25">
      <c r="A675" s="102"/>
      <c r="B675" s="103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5" customFormat="1" ht="11.25">
      <c r="A676" s="102"/>
      <c r="B676" s="103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5" customFormat="1" ht="11.25">
      <c r="A677" s="102"/>
      <c r="B677" s="103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5" customFormat="1" ht="11.25">
      <c r="A678" s="102"/>
      <c r="B678" s="103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5" customFormat="1" ht="11.25">
      <c r="A679" s="102"/>
      <c r="B679" s="103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5" customFormat="1" ht="11.25">
      <c r="A680" s="102"/>
      <c r="B680" s="103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5" customFormat="1" ht="11.25">
      <c r="A681" s="102"/>
      <c r="B681" s="103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5" customFormat="1" ht="11.25">
      <c r="A682" s="102"/>
      <c r="B682" s="103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5" customFormat="1" ht="11.25">
      <c r="A683" s="102"/>
      <c r="B683" s="103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5" customFormat="1" ht="11.25">
      <c r="A684" s="102"/>
      <c r="B684" s="103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5" customFormat="1" ht="11.25">
      <c r="A685" s="102"/>
      <c r="B685" s="103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5" customFormat="1" ht="11.25">
      <c r="A686" s="102"/>
      <c r="B686" s="103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5" customFormat="1" ht="11.25">
      <c r="A687" s="102"/>
      <c r="B687" s="103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5" customFormat="1" ht="11.25">
      <c r="A688" s="102"/>
      <c r="B688" s="103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5" customFormat="1" ht="11.25">
      <c r="A689" s="102"/>
      <c r="B689" s="103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5" customFormat="1" ht="11.25">
      <c r="A690" s="102"/>
      <c r="B690" s="103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5" customFormat="1" ht="11.25">
      <c r="A691" s="102"/>
      <c r="B691" s="103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5" customFormat="1" ht="11.25">
      <c r="A692" s="102"/>
      <c r="B692" s="103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5" customFormat="1" ht="11.25">
      <c r="A693" s="102"/>
      <c r="B693" s="103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5" customFormat="1" ht="11.25">
      <c r="A694" s="102"/>
      <c r="B694" s="103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5" customFormat="1" ht="11.25">
      <c r="A695" s="102"/>
      <c r="B695" s="103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5" customFormat="1" ht="11.25">
      <c r="A696" s="102"/>
      <c r="B696" s="103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5" customFormat="1" ht="11.25">
      <c r="A697" s="102"/>
      <c r="B697" s="103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5" customFormat="1" ht="11.25">
      <c r="A698" s="102"/>
      <c r="B698" s="103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5" customFormat="1" ht="11.25">
      <c r="A699" s="102"/>
      <c r="B699" s="103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5" customFormat="1" ht="11.25">
      <c r="A700" s="102"/>
      <c r="B700" s="103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5" customFormat="1" ht="11.25">
      <c r="A701" s="102"/>
      <c r="B701" s="103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5" customFormat="1" ht="11.25">
      <c r="A702" s="102"/>
      <c r="B702" s="103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5" customFormat="1" ht="11.25">
      <c r="A703" s="102"/>
      <c r="B703" s="103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5" customFormat="1" ht="11.25">
      <c r="A704" s="102"/>
      <c r="B704" s="103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5" customFormat="1" ht="11.25">
      <c r="A705" s="102"/>
      <c r="B705" s="103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5" customFormat="1" ht="11.25">
      <c r="A706" s="102"/>
      <c r="B706" s="103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5" customFormat="1" ht="11.25">
      <c r="A707" s="102"/>
      <c r="B707" s="103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5" customFormat="1" ht="11.25">
      <c r="A708" s="102"/>
      <c r="B708" s="103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5" customFormat="1" ht="11.25">
      <c r="A709" s="102"/>
      <c r="B709" s="103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5" customFormat="1" ht="11.25">
      <c r="A710" s="102"/>
      <c r="B710" s="103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5" customFormat="1" ht="11.25">
      <c r="A711" s="102"/>
      <c r="B711" s="103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5" customFormat="1" ht="11.25">
      <c r="A712" s="102"/>
      <c r="B712" s="103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5" customFormat="1" ht="11.25">
      <c r="A713" s="102"/>
      <c r="B713" s="103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5" customFormat="1" ht="11.25">
      <c r="A714" s="102"/>
      <c r="B714" s="103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5" customFormat="1" ht="11.25">
      <c r="A715" s="102"/>
      <c r="B715" s="103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5" customFormat="1" ht="11.25">
      <c r="A716" s="102"/>
      <c r="B716" s="103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5" customFormat="1" ht="11.25">
      <c r="A717" s="102"/>
      <c r="B717" s="103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5" customFormat="1" ht="11.25">
      <c r="A718" s="102"/>
      <c r="B718" s="103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5" customFormat="1" ht="11.25">
      <c r="A719" s="102"/>
      <c r="B719" s="103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5" customFormat="1" ht="11.25">
      <c r="A720" s="102"/>
      <c r="B720" s="103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5" customFormat="1" ht="11.25">
      <c r="A721" s="102"/>
      <c r="B721" s="103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5" customFormat="1" ht="11.25">
      <c r="A722" s="102"/>
      <c r="B722" s="103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5" customFormat="1" ht="11.25">
      <c r="A723" s="102"/>
      <c r="B723" s="103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5" customFormat="1" ht="11.25">
      <c r="A724" s="102"/>
      <c r="B724" s="103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5" customFormat="1" ht="11.25">
      <c r="A725" s="102"/>
      <c r="B725" s="103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5" customFormat="1" ht="11.25">
      <c r="A726" s="102"/>
      <c r="B726" s="103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5" customFormat="1" ht="11.25">
      <c r="A727" s="102"/>
      <c r="B727" s="103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5" customFormat="1" ht="11.25">
      <c r="A728" s="102"/>
      <c r="B728" s="103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5" customFormat="1" ht="11.25">
      <c r="A729" s="102"/>
      <c r="B729" s="103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5" customFormat="1" ht="11.25">
      <c r="A730" s="102"/>
      <c r="B730" s="103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5" customFormat="1" ht="11.25">
      <c r="A731" s="102"/>
      <c r="B731" s="103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5" customFormat="1" ht="11.25">
      <c r="A732" s="102"/>
      <c r="B732" s="103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5" customFormat="1" ht="11.25">
      <c r="A733" s="102"/>
      <c r="B733" s="103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5" customFormat="1" ht="11.25">
      <c r="A734" s="102"/>
      <c r="B734" s="103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5" customFormat="1" ht="11.25">
      <c r="A735" s="102"/>
      <c r="B735" s="103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5" customFormat="1" ht="11.25">
      <c r="A736" s="102"/>
      <c r="B736" s="103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5" customFormat="1" ht="11.25">
      <c r="A737" s="102"/>
      <c r="B737" s="103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5" customFormat="1" ht="11.25">
      <c r="A738" s="102"/>
      <c r="B738" s="103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5" customFormat="1" ht="11.25">
      <c r="A739" s="102"/>
      <c r="B739" s="103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5" customFormat="1" ht="11.25">
      <c r="A740" s="102"/>
      <c r="B740" s="103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5" customFormat="1" ht="11.25">
      <c r="A741" s="102"/>
      <c r="B741" s="103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5" customFormat="1" ht="11.25">
      <c r="A742" s="102"/>
      <c r="B742" s="103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5" customFormat="1" ht="11.25">
      <c r="A743" s="102"/>
      <c r="B743" s="103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5" customFormat="1" ht="11.25">
      <c r="A744" s="102"/>
      <c r="B744" s="103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5" customFormat="1" ht="11.25">
      <c r="A745" s="102"/>
      <c r="B745" s="103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5" customFormat="1" ht="11.25">
      <c r="A746" s="102"/>
      <c r="B746" s="103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5" customFormat="1" ht="11.25">
      <c r="A747" s="102"/>
      <c r="B747" s="103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5" customFormat="1" ht="11.25">
      <c r="A748" s="102"/>
      <c r="B748" s="103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5" customFormat="1" ht="11.25">
      <c r="A749" s="102"/>
      <c r="B749" s="103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5" customFormat="1" ht="11.25">
      <c r="A750" s="102"/>
      <c r="B750" s="103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5" customFormat="1" ht="11.25">
      <c r="A751" s="102"/>
      <c r="B751" s="103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5" customFormat="1" ht="11.25">
      <c r="A752" s="102"/>
      <c r="B752" s="103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5" customFormat="1" ht="11.25">
      <c r="A753" s="102"/>
      <c r="B753" s="103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5" customFormat="1" ht="11.25">
      <c r="A754" s="102"/>
      <c r="B754" s="103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5" customFormat="1" ht="11.25">
      <c r="A755" s="102"/>
      <c r="B755" s="103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5" customFormat="1" ht="11.25">
      <c r="A756" s="102"/>
      <c r="B756" s="103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5" customFormat="1" ht="11.25">
      <c r="A757" s="102"/>
      <c r="B757" s="103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5" customFormat="1" ht="11.25">
      <c r="A758" s="102"/>
      <c r="B758" s="103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5" customFormat="1" ht="11.25">
      <c r="A759" s="102"/>
      <c r="B759" s="103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5" customFormat="1" ht="11.25">
      <c r="A760" s="102"/>
      <c r="B760" s="103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5" customFormat="1" ht="11.25">
      <c r="A761" s="102"/>
      <c r="B761" s="103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5" customFormat="1" ht="11.25">
      <c r="A762" s="102"/>
      <c r="B762" s="103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5" customFormat="1" ht="11.25">
      <c r="A763" s="102"/>
      <c r="B763" s="103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5" customFormat="1" ht="11.25">
      <c r="A764" s="102"/>
      <c r="B764" s="103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5" customFormat="1" ht="11.25">
      <c r="A765" s="102"/>
      <c r="B765" s="103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5" customFormat="1" ht="11.25">
      <c r="A766" s="102"/>
      <c r="B766" s="103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5" customFormat="1" ht="11.25">
      <c r="A767" s="102"/>
      <c r="B767" s="103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5" customFormat="1" ht="11.25">
      <c r="A768" s="102"/>
      <c r="B768" s="103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5" customFormat="1" ht="11.25">
      <c r="A769" s="102"/>
      <c r="B769" s="103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5" customFormat="1" ht="11.25">
      <c r="A770" s="102"/>
      <c r="B770" s="103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5" customFormat="1" ht="11.25">
      <c r="A771" s="102"/>
      <c r="B771" s="103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5" customFormat="1" ht="11.25">
      <c r="A772" s="102"/>
      <c r="B772" s="103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5" customFormat="1" ht="11.25">
      <c r="A773" s="102"/>
      <c r="B773" s="103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5" customFormat="1" ht="11.25">
      <c r="A774" s="102"/>
      <c r="B774" s="103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5" customFormat="1" ht="11.25">
      <c r="A775" s="102"/>
      <c r="B775" s="103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5" customFormat="1" ht="11.25">
      <c r="A776" s="102"/>
      <c r="B776" s="103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5" customFormat="1" ht="11.25">
      <c r="A777" s="102"/>
      <c r="B777" s="103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5" customFormat="1" ht="11.25">
      <c r="A778" s="102"/>
      <c r="B778" s="103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5" customFormat="1" ht="11.25">
      <c r="A779" s="102"/>
      <c r="B779" s="103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5" customFormat="1" ht="11.25">
      <c r="A780" s="102"/>
      <c r="B780" s="103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5" customFormat="1" ht="11.25">
      <c r="A781" s="102"/>
      <c r="B781" s="103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5" customFormat="1" ht="11.25">
      <c r="A782" s="102"/>
      <c r="B782" s="103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5" customFormat="1" ht="11.25">
      <c r="A783" s="102"/>
      <c r="B783" s="103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5" customFormat="1" ht="11.25">
      <c r="A784" s="102"/>
      <c r="B784" s="103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5" customFormat="1" ht="11.25">
      <c r="A785" s="102"/>
      <c r="B785" s="103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5" customFormat="1" ht="11.25">
      <c r="A786" s="102"/>
      <c r="B786" s="103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5" customFormat="1" ht="11.25">
      <c r="A787" s="102"/>
      <c r="B787" s="103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5" customFormat="1" ht="11.25">
      <c r="A788" s="102"/>
      <c r="B788" s="103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5" customFormat="1" ht="11.25">
      <c r="A789" s="102"/>
      <c r="B789" s="103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5" customFormat="1" ht="11.25">
      <c r="A790" s="102"/>
      <c r="B790" s="103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5" customFormat="1" ht="11.25">
      <c r="A791" s="102"/>
      <c r="B791" s="103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5" customFormat="1" ht="11.25">
      <c r="A792" s="102"/>
      <c r="B792" s="103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5" customFormat="1" ht="11.25">
      <c r="A793" s="102"/>
      <c r="B793" s="103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5" customFormat="1" ht="11.25">
      <c r="A794" s="102"/>
      <c r="B794" s="103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5" customFormat="1" ht="11.25">
      <c r="A795" s="102"/>
      <c r="B795" s="103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5" customFormat="1" ht="11.25">
      <c r="A796" s="102"/>
      <c r="B796" s="103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5" customFormat="1" ht="11.25">
      <c r="A797" s="102"/>
      <c r="B797" s="103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5" customFormat="1" ht="11.25">
      <c r="A798" s="102"/>
      <c r="B798" s="103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5" customFormat="1" ht="11.25">
      <c r="A799" s="102"/>
      <c r="B799" s="103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5" customFormat="1" ht="11.25">
      <c r="A800" s="102"/>
      <c r="B800" s="103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5" customFormat="1" ht="11.25">
      <c r="A801" s="102"/>
      <c r="B801" s="103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5" customFormat="1" ht="11.25">
      <c r="A802" s="102"/>
      <c r="B802" s="103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5" customFormat="1" ht="11.25">
      <c r="A803" s="102"/>
      <c r="B803" s="103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5" customFormat="1" ht="11.25">
      <c r="A804" s="102"/>
      <c r="B804" s="103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5" customFormat="1" ht="11.25">
      <c r="A805" s="102"/>
      <c r="B805" s="103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5" customFormat="1" ht="11.25">
      <c r="A806" s="102"/>
      <c r="B806" s="103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5" customFormat="1" ht="11.25">
      <c r="A807" s="102"/>
      <c r="B807" s="103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5" customFormat="1" ht="11.25">
      <c r="A808" s="102"/>
      <c r="B808" s="103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5" customFormat="1" ht="11.25">
      <c r="A809" s="102"/>
      <c r="B809" s="103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5" customFormat="1" ht="11.25">
      <c r="A810" s="102"/>
      <c r="B810" s="103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5" customFormat="1" ht="11.25">
      <c r="A811" s="102"/>
      <c r="B811" s="103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5" customFormat="1" ht="11.25">
      <c r="A812" s="102"/>
      <c r="B812" s="103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5" customFormat="1" ht="11.25">
      <c r="A813" s="102"/>
      <c r="B813" s="103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5" customFormat="1" ht="11.25">
      <c r="A814" s="102"/>
      <c r="B814" s="103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5" customFormat="1" ht="11.25">
      <c r="A815" s="102"/>
      <c r="B815" s="103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5" customFormat="1" ht="11.25">
      <c r="A816" s="102"/>
      <c r="B816" s="103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5" customFormat="1" ht="11.25">
      <c r="A817" s="102"/>
      <c r="B817" s="103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5" customFormat="1" ht="11.25">
      <c r="A818" s="102"/>
      <c r="B818" s="103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5" customFormat="1" ht="11.25">
      <c r="A819" s="102"/>
      <c r="B819" s="103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5" customFormat="1" ht="11.25">
      <c r="A820" s="102"/>
      <c r="B820" s="103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5" customFormat="1" ht="11.25">
      <c r="A821" s="102"/>
      <c r="B821" s="103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5" customFormat="1" ht="11.25">
      <c r="A822" s="102"/>
      <c r="B822" s="103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5" customFormat="1" ht="11.25">
      <c r="A823" s="102"/>
      <c r="B823" s="103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5" customFormat="1" ht="11.25">
      <c r="A824" s="102"/>
      <c r="B824" s="103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5" customFormat="1" ht="11.25">
      <c r="A825" s="102"/>
      <c r="B825" s="103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5" customFormat="1" ht="11.25">
      <c r="A826" s="102"/>
      <c r="B826" s="103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5" customFormat="1" ht="11.25">
      <c r="A827" s="102"/>
      <c r="B827" s="103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5" customFormat="1" ht="11.25">
      <c r="A828" s="102"/>
      <c r="B828" s="103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5" customFormat="1" ht="11.25">
      <c r="A829" s="102"/>
      <c r="B829" s="103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5" customFormat="1" ht="11.25">
      <c r="A830" s="102"/>
      <c r="B830" s="103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5" customFormat="1" ht="11.25">
      <c r="A831" s="102"/>
      <c r="B831" s="103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5" customFormat="1" ht="11.25">
      <c r="A832" s="102"/>
      <c r="B832" s="103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5" customFormat="1" ht="11.25">
      <c r="A833" s="102"/>
      <c r="B833" s="103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5" customFormat="1" ht="11.25">
      <c r="A834" s="102"/>
      <c r="B834" s="103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5" customFormat="1" ht="11.25">
      <c r="A835" s="102"/>
      <c r="B835" s="103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5" customFormat="1" ht="11.25">
      <c r="A836" s="102"/>
      <c r="B836" s="103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5" customFormat="1" ht="11.25">
      <c r="A837" s="102"/>
      <c r="B837" s="103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5" customFormat="1" ht="11.25">
      <c r="A838" s="102"/>
      <c r="B838" s="103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5" customFormat="1" ht="11.25">
      <c r="A839" s="102"/>
      <c r="B839" s="103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5" customFormat="1" ht="11.25">
      <c r="A840" s="102"/>
      <c r="B840" s="103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5" customFormat="1" ht="11.25">
      <c r="A841" s="102"/>
      <c r="B841" s="103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5" customFormat="1" ht="11.25">
      <c r="A842" s="102"/>
      <c r="B842" s="103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5" customFormat="1" ht="11.25">
      <c r="A843" s="102"/>
      <c r="B843" s="103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5" customFormat="1" ht="11.25">
      <c r="A844" s="102"/>
      <c r="B844" s="103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5" customFormat="1" ht="11.25">
      <c r="A845" s="102"/>
      <c r="B845" s="103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5" customFormat="1" ht="11.25">
      <c r="A846" s="102"/>
      <c r="B846" s="103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5" customFormat="1" ht="11.25">
      <c r="A847" s="102"/>
      <c r="B847" s="103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5" customFormat="1" ht="11.25">
      <c r="A848" s="102"/>
      <c r="B848" s="103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5" customFormat="1" ht="11.25">
      <c r="A849" s="102"/>
      <c r="B849" s="103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5" customFormat="1" ht="11.25">
      <c r="A850" s="102"/>
      <c r="B850" s="103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5" customFormat="1" ht="11.25">
      <c r="A851" s="102"/>
      <c r="B851" s="103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5" customFormat="1" ht="11.25">
      <c r="A852" s="102"/>
      <c r="B852" s="103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5" customFormat="1" ht="11.25">
      <c r="A853" s="102"/>
      <c r="B853" s="103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5" customFormat="1" ht="11.25">
      <c r="A854" s="102"/>
      <c r="B854" s="103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5" customFormat="1" ht="11.25">
      <c r="A855" s="102"/>
      <c r="B855" s="103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5" customFormat="1" ht="11.25">
      <c r="A856" s="102"/>
      <c r="B856" s="103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5" customFormat="1" ht="11.25">
      <c r="A857" s="102"/>
      <c r="B857" s="103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5" customFormat="1" ht="11.25">
      <c r="A858" s="102"/>
      <c r="B858" s="103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5" customFormat="1" ht="11.25">
      <c r="A859" s="102"/>
      <c r="B859" s="103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5" customFormat="1" ht="11.25">
      <c r="A860" s="102"/>
      <c r="B860" s="103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5" customFormat="1" ht="11.25">
      <c r="A861" s="102"/>
      <c r="B861" s="103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5" customFormat="1" ht="11.25">
      <c r="A862" s="102"/>
      <c r="B862" s="103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5" customFormat="1" ht="11.25">
      <c r="A863" s="102"/>
      <c r="B863" s="103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5" customFormat="1" ht="11.25">
      <c r="A864" s="102"/>
      <c r="B864" s="103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5" customFormat="1" ht="11.25">
      <c r="A865" s="102"/>
      <c r="B865" s="103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5" customFormat="1" ht="11.25">
      <c r="A866" s="102"/>
      <c r="B866" s="103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5" customFormat="1" ht="11.25">
      <c r="A867" s="102"/>
      <c r="B867" s="103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5" customFormat="1" ht="11.25">
      <c r="A868" s="102"/>
      <c r="B868" s="103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5" customFormat="1" ht="11.25">
      <c r="A869" s="102"/>
      <c r="B869" s="103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5" customFormat="1" ht="11.25">
      <c r="A870" s="102"/>
      <c r="B870" s="103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5" customFormat="1" ht="11.25">
      <c r="A871" s="102"/>
      <c r="B871" s="103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5" customFormat="1" ht="11.25">
      <c r="A872" s="102"/>
      <c r="B872" s="103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5" customFormat="1" ht="11.25">
      <c r="A873" s="102"/>
      <c r="B873" s="103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5" customFormat="1" ht="11.25">
      <c r="A874" s="102"/>
      <c r="B874" s="103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5" customFormat="1" ht="11.25">
      <c r="A875" s="102"/>
      <c r="B875" s="103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5" customFormat="1" ht="11.25">
      <c r="A876" s="102"/>
      <c r="B876" s="103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5" customFormat="1" ht="11.25">
      <c r="A877" s="102"/>
      <c r="B877" s="103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5" customFormat="1" ht="11.25">
      <c r="A878" s="102"/>
      <c r="B878" s="103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5" customFormat="1" ht="11.25">
      <c r="A879" s="102"/>
      <c r="B879" s="103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5" customFormat="1" ht="11.25">
      <c r="A880" s="102"/>
      <c r="B880" s="103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5" customFormat="1" ht="11.25">
      <c r="A881" s="102"/>
      <c r="B881" s="103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5" customFormat="1" ht="11.25">
      <c r="A882" s="102"/>
      <c r="B882" s="103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5" customFormat="1" ht="11.25">
      <c r="A883" s="102"/>
      <c r="B883" s="103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5" customFormat="1" ht="11.25">
      <c r="A884" s="102"/>
      <c r="B884" s="103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5" customFormat="1" ht="11.25">
      <c r="A885" s="102"/>
      <c r="B885" s="103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5" customFormat="1" ht="11.25">
      <c r="A886" s="102"/>
      <c r="B886" s="103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5" customFormat="1" ht="11.25">
      <c r="A887" s="102"/>
      <c r="B887" s="103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5" customFormat="1" ht="11.25">
      <c r="A888" s="102"/>
      <c r="B888" s="103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5" customFormat="1" ht="11.25">
      <c r="A889" s="102"/>
      <c r="B889" s="103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5" customFormat="1" ht="11.25">
      <c r="A890" s="102"/>
      <c r="B890" s="103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5" customFormat="1" ht="11.25">
      <c r="A891" s="102"/>
      <c r="B891" s="103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5" customFormat="1" ht="11.25">
      <c r="A892" s="102"/>
      <c r="B892" s="103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5" customFormat="1" ht="11.25">
      <c r="A893" s="102"/>
      <c r="B893" s="103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5" customFormat="1" ht="11.25">
      <c r="A894" s="102"/>
      <c r="B894" s="103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5" customFormat="1" ht="11.25">
      <c r="A895" s="102"/>
      <c r="B895" s="103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5" customFormat="1" ht="11.25">
      <c r="A896" s="102"/>
      <c r="B896" s="103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5" customFormat="1" ht="11.25">
      <c r="A897" s="102"/>
      <c r="B897" s="103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5" customFormat="1" ht="11.25">
      <c r="A898" s="102"/>
      <c r="B898" s="103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5" customFormat="1" ht="11.25">
      <c r="A899" s="102"/>
      <c r="B899" s="103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5" customFormat="1" ht="11.25">
      <c r="A900" s="102"/>
      <c r="B900" s="103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5" customFormat="1" ht="11.25">
      <c r="A901" s="102"/>
      <c r="B901" s="103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5" customFormat="1" ht="11.25">
      <c r="A902" s="102"/>
      <c r="B902" s="103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5" customFormat="1" ht="11.25">
      <c r="A903" s="102"/>
      <c r="B903" s="103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5" customFormat="1" ht="11.25">
      <c r="A904" s="102"/>
      <c r="B904" s="103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5" customFormat="1" ht="11.25">
      <c r="A905" s="102"/>
      <c r="B905" s="103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5" customFormat="1" ht="11.25">
      <c r="A906" s="102"/>
      <c r="B906" s="103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5" customFormat="1" ht="11.25">
      <c r="A907" s="102"/>
      <c r="B907" s="103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5" customFormat="1" ht="11.25">
      <c r="A908" s="102"/>
      <c r="B908" s="103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5" customFormat="1" ht="11.25">
      <c r="A909" s="102"/>
      <c r="B909" s="103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5" customFormat="1" ht="11.25">
      <c r="A910" s="102"/>
      <c r="B910" s="103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5" customFormat="1" ht="11.25">
      <c r="A911" s="102"/>
      <c r="B911" s="103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5" customFormat="1" ht="11.25">
      <c r="A912" s="102"/>
      <c r="B912" s="103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5" customFormat="1" ht="11.25">
      <c r="A913" s="102"/>
      <c r="B913" s="103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5" customFormat="1" ht="11.25">
      <c r="A914" s="102"/>
      <c r="B914" s="103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5" customFormat="1" ht="11.25">
      <c r="A915" s="102"/>
      <c r="B915" s="103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5" customFormat="1" ht="11.25">
      <c r="A916" s="102"/>
      <c r="B916" s="103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5" customFormat="1" ht="11.25">
      <c r="A917" s="102"/>
      <c r="B917" s="103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5" customFormat="1" ht="11.25">
      <c r="A918" s="102"/>
      <c r="B918" s="103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5" customFormat="1" ht="11.25">
      <c r="A919" s="102"/>
      <c r="B919" s="103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5" customFormat="1" ht="11.25">
      <c r="A920" s="102"/>
      <c r="B920" s="103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5" customFormat="1" ht="11.25">
      <c r="A921" s="102"/>
      <c r="B921" s="103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5" customFormat="1" ht="11.25">
      <c r="A922" s="102"/>
      <c r="B922" s="103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5" customFormat="1" ht="11.25">
      <c r="A923" s="102"/>
      <c r="B923" s="103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5" customFormat="1" ht="11.25">
      <c r="A924" s="102"/>
      <c r="B924" s="103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5" customFormat="1" ht="11.25">
      <c r="A925" s="102"/>
      <c r="B925" s="103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5" customFormat="1" ht="11.25">
      <c r="A926" s="102"/>
      <c r="B926" s="103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5" customFormat="1" ht="11.25">
      <c r="A927" s="102"/>
      <c r="B927" s="103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5" customFormat="1" ht="11.25">
      <c r="A928" s="102"/>
      <c r="B928" s="103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5" customFormat="1" ht="11.25">
      <c r="A929" s="102"/>
      <c r="B929" s="103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5" customFormat="1" ht="11.25">
      <c r="A930" s="102"/>
      <c r="B930" s="103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5" customFormat="1" ht="11.25">
      <c r="A931" s="102"/>
      <c r="B931" s="103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5" customFormat="1" ht="11.25">
      <c r="A932" s="102"/>
      <c r="B932" s="103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5" customFormat="1" ht="11.25">
      <c r="A933" s="102"/>
      <c r="B933" s="103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5" customFormat="1" ht="11.25">
      <c r="A934" s="102"/>
      <c r="B934" s="103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5" customFormat="1" ht="11.25">
      <c r="A935" s="102"/>
      <c r="B935" s="103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5" customFormat="1" ht="11.25">
      <c r="A936" s="102"/>
      <c r="B936" s="103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5" customFormat="1" ht="11.25">
      <c r="A937" s="102"/>
      <c r="B937" s="103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5" customFormat="1" ht="11.25">
      <c r="A938" s="102"/>
      <c r="B938" s="103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5" customFormat="1" ht="11.25">
      <c r="A939" s="102"/>
      <c r="B939" s="103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5" customFormat="1" ht="11.25">
      <c r="A940" s="102"/>
      <c r="B940" s="103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5" customFormat="1" ht="11.25">
      <c r="A941" s="102"/>
      <c r="B941" s="103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5" customFormat="1" ht="11.25">
      <c r="A942" s="102"/>
      <c r="B942" s="103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5" customFormat="1" ht="11.25">
      <c r="A943" s="102"/>
      <c r="B943" s="103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5" customFormat="1" ht="11.25">
      <c r="A944" s="102"/>
      <c r="B944" s="103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5" customFormat="1" ht="11.25">
      <c r="A945" s="102"/>
      <c r="B945" s="103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5" customFormat="1" ht="11.25">
      <c r="A946" s="102"/>
      <c r="B946" s="103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5" customFormat="1" ht="11.25">
      <c r="A947" s="102"/>
      <c r="B947" s="103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5" customFormat="1" ht="11.25">
      <c r="A948" s="102"/>
      <c r="B948" s="103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5" customFormat="1" ht="11.25">
      <c r="A949" s="102"/>
      <c r="B949" s="103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5" customFormat="1" ht="11.25">
      <c r="A950" s="102"/>
      <c r="B950" s="103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5" customFormat="1" ht="11.25">
      <c r="A951" s="102"/>
      <c r="B951" s="103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5" customFormat="1" ht="11.25">
      <c r="A952" s="102"/>
      <c r="B952" s="103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5" customFormat="1" ht="11.25">
      <c r="A953" s="102"/>
      <c r="B953" s="103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5" customFormat="1" ht="11.25">
      <c r="A954" s="102"/>
      <c r="B954" s="103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5" customFormat="1" ht="11.25">
      <c r="A955" s="102"/>
      <c r="B955" s="103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5" customFormat="1" ht="11.25">
      <c r="A956" s="102"/>
      <c r="B956" s="103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5" customFormat="1" ht="11.25">
      <c r="A957" s="102"/>
      <c r="B957" s="103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5" customFormat="1" ht="11.25">
      <c r="A958" s="102"/>
      <c r="B958" s="103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5" customFormat="1" ht="11.25">
      <c r="A959" s="102"/>
      <c r="B959" s="103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5" customFormat="1" ht="11.25">
      <c r="A960" s="102"/>
      <c r="B960" s="103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5" customFormat="1" ht="11.25">
      <c r="A961" s="102"/>
      <c r="B961" s="103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5" customFormat="1" ht="11.25">
      <c r="A962" s="102"/>
      <c r="B962" s="103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5" customFormat="1" ht="11.25">
      <c r="A963" s="102"/>
      <c r="B963" s="103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5" customFormat="1" ht="11.25">
      <c r="A964" s="102"/>
      <c r="B964" s="103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5" customFormat="1" ht="11.25">
      <c r="A965" s="102"/>
      <c r="B965" s="103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5" customFormat="1" ht="11.25">
      <c r="A966" s="102"/>
      <c r="B966" s="103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5" customFormat="1" ht="11.25">
      <c r="A967" s="102"/>
      <c r="B967" s="103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5" customFormat="1" ht="11.25">
      <c r="A968" s="102"/>
      <c r="B968" s="103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5" customFormat="1" ht="11.25">
      <c r="A969" s="102"/>
      <c r="B969" s="103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5" customFormat="1" ht="11.25">
      <c r="A970" s="102"/>
      <c r="B970" s="103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5" customFormat="1" ht="11.25">
      <c r="A971" s="102"/>
      <c r="B971" s="103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5" customFormat="1" ht="11.25">
      <c r="A972" s="102"/>
      <c r="B972" s="103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5" customFormat="1" ht="11.25">
      <c r="A973" s="102"/>
      <c r="B973" s="103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5" customFormat="1" ht="11.25">
      <c r="A974" s="102"/>
      <c r="B974" s="103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5" customFormat="1" ht="11.25">
      <c r="A975" s="102"/>
      <c r="B975" s="103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5" customFormat="1" ht="11.25">
      <c r="A976" s="102"/>
      <c r="B976" s="103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5" customFormat="1" ht="11.25">
      <c r="A977" s="102"/>
      <c r="B977" s="103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5" customFormat="1" ht="11.25">
      <c r="A978" s="102"/>
      <c r="B978" s="103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5" customFormat="1" ht="11.25">
      <c r="A979" s="102"/>
      <c r="B979" s="103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5" customFormat="1" ht="11.25">
      <c r="A980" s="102"/>
      <c r="B980" s="103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5" customFormat="1" ht="11.25">
      <c r="A981" s="102"/>
      <c r="B981" s="103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5" customFormat="1" ht="11.25">
      <c r="A982" s="102"/>
      <c r="B982" s="103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5" customFormat="1" ht="11.25">
      <c r="A983" s="102"/>
      <c r="B983" s="103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5" customFormat="1" ht="11.25">
      <c r="A984" s="102"/>
      <c r="B984" s="103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5" customFormat="1" ht="11.25">
      <c r="A985" s="102"/>
      <c r="B985" s="103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5" customFormat="1" ht="11.25">
      <c r="A986" s="102"/>
      <c r="B986" s="103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5" customFormat="1" ht="11.25">
      <c r="A987" s="102"/>
      <c r="B987" s="103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5" customFormat="1" ht="11.25">
      <c r="A988" s="102"/>
      <c r="B988" s="103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5" customFormat="1" ht="11.25">
      <c r="A989" s="102"/>
      <c r="B989" s="103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5" customFormat="1" ht="11.25">
      <c r="A990" s="102"/>
      <c r="B990" s="103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5" customFormat="1" ht="11.25">
      <c r="A991" s="102"/>
      <c r="B991" s="103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5" customFormat="1" ht="11.25">
      <c r="A992" s="102"/>
      <c r="B992" s="103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5" customFormat="1" ht="11.25">
      <c r="A993" s="102"/>
      <c r="B993" s="103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5" customFormat="1" ht="11.25">
      <c r="A994" s="102"/>
      <c r="B994" s="103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5" customFormat="1" ht="11.25">
      <c r="A995" s="102"/>
      <c r="B995" s="103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5" customFormat="1" ht="11.25">
      <c r="A996" s="102"/>
      <c r="B996" s="103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5" customFormat="1" ht="11.25">
      <c r="A997" s="102"/>
      <c r="B997" s="103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5" customFormat="1" ht="11.25">
      <c r="A998" s="102"/>
      <c r="B998" s="103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5" customFormat="1" ht="11.25">
      <c r="A999" s="102"/>
      <c r="B999" s="103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5" customFormat="1" ht="11.25">
      <c r="A1000" s="102"/>
      <c r="B1000" s="103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5" customFormat="1" ht="11.25">
      <c r="A1001" s="102"/>
      <c r="B1001" s="103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5" customFormat="1" ht="11.25">
      <c r="A1002" s="102"/>
      <c r="B1002" s="103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5" customFormat="1" ht="11.25">
      <c r="A1003" s="102"/>
      <c r="B1003" s="103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5" customFormat="1" ht="11.25">
      <c r="A1004" s="102"/>
      <c r="B1004" s="103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5" customFormat="1" ht="11.25">
      <c r="A1005" s="102"/>
      <c r="B1005" s="103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5" customFormat="1" ht="11.25">
      <c r="A1006" s="102"/>
      <c r="B1006" s="103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5" customFormat="1" ht="11.25">
      <c r="A1007" s="102"/>
      <c r="B1007" s="103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5" customFormat="1" ht="11.25">
      <c r="A1008" s="102"/>
      <c r="B1008" s="103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5" customFormat="1" ht="11.25">
      <c r="A1009" s="102"/>
      <c r="B1009" s="103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5" customFormat="1" ht="11.25">
      <c r="A1010" s="102"/>
      <c r="B1010" s="103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5" customFormat="1" ht="11.25">
      <c r="A1011" s="102"/>
      <c r="B1011" s="103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5" customFormat="1" ht="11.25">
      <c r="A1012" s="102"/>
      <c r="B1012" s="103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5" customFormat="1" ht="11.25">
      <c r="A1013" s="102"/>
      <c r="B1013" s="103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5" customFormat="1" ht="11.25">
      <c r="A1014" s="102"/>
      <c r="B1014" s="103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5" customFormat="1" ht="11.25">
      <c r="A1015" s="102"/>
      <c r="B1015" s="103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5" customFormat="1" ht="11.25">
      <c r="A1016" s="102"/>
      <c r="B1016" s="103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5" customFormat="1" ht="11.25">
      <c r="A1017" s="102"/>
      <c r="B1017" s="103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5" customFormat="1" ht="11.25">
      <c r="A1018" s="102"/>
      <c r="B1018" s="103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5" customFormat="1" ht="11.25">
      <c r="A1019" s="102"/>
      <c r="B1019" s="103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5" customFormat="1" ht="11.25">
      <c r="A1020" s="102"/>
      <c r="B1020" s="103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5" customFormat="1" ht="11.25">
      <c r="A1021" s="102"/>
      <c r="B1021" s="103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5" customFormat="1" ht="11.25">
      <c r="A1022" s="102"/>
      <c r="B1022" s="103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5" customFormat="1" ht="11.25">
      <c r="A1023" s="102"/>
      <c r="B1023" s="103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5" customFormat="1" ht="11.25">
      <c r="A1024" s="102"/>
      <c r="B1024" s="103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5" customFormat="1" ht="11.25">
      <c r="A1025" s="102"/>
      <c r="B1025" s="103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5" customFormat="1" ht="11.25">
      <c r="A1026" s="102"/>
      <c r="B1026" s="103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5" customFormat="1" ht="11.25">
      <c r="A1027" s="102"/>
      <c r="B1027" s="103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5" customFormat="1" ht="11.25">
      <c r="A1028" s="102"/>
      <c r="B1028" s="103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5" customFormat="1" ht="11.25">
      <c r="A1029" s="102"/>
      <c r="B1029" s="103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5" customFormat="1" ht="11.25">
      <c r="A1030" s="102"/>
      <c r="B1030" s="103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5" customFormat="1" ht="11.25">
      <c r="A1031" s="102"/>
      <c r="B1031" s="103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5" customFormat="1" ht="11.25">
      <c r="A1032" s="102"/>
      <c r="B1032" s="103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5" customFormat="1" ht="11.25">
      <c r="A1033" s="102"/>
      <c r="B1033" s="103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5" customFormat="1" ht="11.25">
      <c r="A1034" s="102"/>
      <c r="B1034" s="103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5" customFormat="1" ht="11.25">
      <c r="A1035" s="102"/>
      <c r="B1035" s="103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5" customFormat="1" ht="11.25">
      <c r="A1036" s="102"/>
      <c r="B1036" s="103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5" customFormat="1" ht="11.25">
      <c r="A1037" s="102"/>
      <c r="B1037" s="103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5" customFormat="1" ht="11.25">
      <c r="A1038" s="102"/>
      <c r="B1038" s="103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5" customFormat="1" ht="11.25">
      <c r="A1039" s="102"/>
      <c r="B1039" s="103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5" customFormat="1" ht="11.25">
      <c r="A1040" s="102"/>
      <c r="B1040" s="103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5" customFormat="1" ht="11.25">
      <c r="A1041" s="102"/>
      <c r="B1041" s="103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5" customFormat="1" ht="11.25">
      <c r="A1042" s="102"/>
      <c r="B1042" s="103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5" customFormat="1" ht="11.25">
      <c r="A1043" s="102"/>
      <c r="B1043" s="103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5" customFormat="1" ht="11.25">
      <c r="A1044" s="102"/>
      <c r="B1044" s="103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5" customFormat="1" ht="11.25">
      <c r="A1045" s="102"/>
      <c r="B1045" s="103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5" customFormat="1" ht="11.25">
      <c r="A1046" s="102"/>
      <c r="B1046" s="103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5" customFormat="1" ht="11.25">
      <c r="A1047" s="102"/>
      <c r="B1047" s="103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5" customFormat="1" ht="11.25">
      <c r="A1048" s="102"/>
      <c r="B1048" s="103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5" customFormat="1" ht="11.25">
      <c r="A1049" s="102"/>
      <c r="B1049" s="103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5" customFormat="1" ht="11.25">
      <c r="A1050" s="102"/>
      <c r="B1050" s="103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5" customFormat="1" ht="11.25">
      <c r="A1051" s="102"/>
      <c r="B1051" s="103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5" customFormat="1" ht="11.25">
      <c r="A1052" s="102"/>
      <c r="B1052" s="103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5" customFormat="1" ht="11.25">
      <c r="A1053" s="102"/>
      <c r="B1053" s="103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5" customFormat="1" ht="11.25">
      <c r="A1054" s="102"/>
      <c r="B1054" s="103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5" customFormat="1" ht="11.25">
      <c r="A1055" s="102"/>
      <c r="B1055" s="103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5" customFormat="1" ht="11.25">
      <c r="A1056" s="102"/>
      <c r="B1056" s="103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5" customFormat="1" ht="11.25">
      <c r="A1057" s="102"/>
      <c r="B1057" s="103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5" customFormat="1" ht="11.25">
      <c r="A1058" s="102"/>
      <c r="B1058" s="103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5" customFormat="1" ht="11.25">
      <c r="A1059" s="102"/>
      <c r="B1059" s="103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5" customFormat="1" ht="11.25">
      <c r="A1060" s="102"/>
      <c r="B1060" s="103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5" customFormat="1" ht="11.25">
      <c r="A1061" s="102"/>
      <c r="B1061" s="103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5" customFormat="1" ht="11.25">
      <c r="A1062" s="102"/>
      <c r="B1062" s="103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5" customFormat="1" ht="11.25">
      <c r="A1063" s="102"/>
      <c r="B1063" s="103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5" customFormat="1" ht="11.25">
      <c r="A1064" s="102"/>
      <c r="B1064" s="103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5" customFormat="1" ht="11.25">
      <c r="A1065" s="102"/>
      <c r="B1065" s="103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5" customFormat="1" ht="11.25">
      <c r="A1066" s="102"/>
      <c r="B1066" s="103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5" customFormat="1" ht="11.25">
      <c r="A1067" s="102"/>
      <c r="B1067" s="103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5" customFormat="1" ht="11.25">
      <c r="A1068" s="102"/>
      <c r="B1068" s="103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5" customFormat="1" ht="11.25">
      <c r="A1069" s="102"/>
      <c r="B1069" s="103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5" customFormat="1" ht="11.25">
      <c r="A1070" s="102"/>
      <c r="B1070" s="103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5" customFormat="1" ht="11.25">
      <c r="A1071" s="102"/>
      <c r="B1071" s="103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5" customFormat="1" ht="11.25">
      <c r="A1072" s="102"/>
      <c r="B1072" s="103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5" customFormat="1" ht="11.25">
      <c r="A1073" s="102"/>
      <c r="B1073" s="103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5" customFormat="1" ht="11.25">
      <c r="A1074" s="102"/>
      <c r="B1074" s="103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5" customFormat="1" ht="11.25">
      <c r="A1075" s="102"/>
      <c r="B1075" s="103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5" customFormat="1" ht="11.25">
      <c r="A1076" s="102"/>
      <c r="B1076" s="103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5" customFormat="1" ht="11.25">
      <c r="A1077" s="102"/>
      <c r="B1077" s="103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5" customFormat="1" ht="11.25">
      <c r="A1078" s="102"/>
      <c r="B1078" s="103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5" customFormat="1" ht="11.25">
      <c r="A1079" s="102"/>
      <c r="B1079" s="103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5" customFormat="1" ht="11.25">
      <c r="A1080" s="102"/>
      <c r="B1080" s="103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5" customFormat="1" ht="11.25">
      <c r="A1081" s="102"/>
      <c r="B1081" s="103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5" customFormat="1" ht="11.25">
      <c r="A1082" s="102"/>
      <c r="B1082" s="103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5" customFormat="1" ht="11.25">
      <c r="A1083" s="102"/>
      <c r="B1083" s="103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5" customFormat="1" ht="11.25">
      <c r="A1084" s="102"/>
      <c r="B1084" s="103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5" customFormat="1" ht="11.25">
      <c r="A1085" s="102"/>
      <c r="B1085" s="103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5" customFormat="1" ht="11.25">
      <c r="A1086" s="102"/>
      <c r="B1086" s="103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5" customFormat="1" ht="11.25">
      <c r="A1087" s="102"/>
      <c r="B1087" s="103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5" customFormat="1" ht="11.25">
      <c r="A1088" s="102"/>
      <c r="B1088" s="103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5" customFormat="1" ht="11.25">
      <c r="A1089" s="102"/>
      <c r="B1089" s="103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5" customFormat="1" ht="11.25">
      <c r="A1090" s="102"/>
      <c r="B1090" s="103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5" customFormat="1" ht="11.25">
      <c r="A1091" s="102"/>
      <c r="B1091" s="103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5" customFormat="1" ht="11.25">
      <c r="A1092" s="102"/>
      <c r="B1092" s="103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5" customFormat="1" ht="11.25">
      <c r="A1093" s="102"/>
      <c r="B1093" s="103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5" customFormat="1" ht="11.25">
      <c r="A1094" s="102"/>
      <c r="B1094" s="103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5" customFormat="1" ht="11.25">
      <c r="A1095" s="102"/>
      <c r="B1095" s="103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5" customFormat="1" ht="11.25">
      <c r="A1096" s="102"/>
      <c r="B1096" s="103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5" customFormat="1" ht="11.25">
      <c r="A1097" s="102"/>
      <c r="B1097" s="103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5" customFormat="1" ht="11.25">
      <c r="A1098" s="102"/>
      <c r="B1098" s="103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5" customFormat="1" ht="11.25">
      <c r="A1099" s="102"/>
      <c r="B1099" s="103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5" customFormat="1" ht="11.25">
      <c r="A1100" s="102"/>
      <c r="B1100" s="103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5" customFormat="1" ht="11.25">
      <c r="A1101" s="102"/>
      <c r="B1101" s="103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5" customFormat="1" ht="11.25">
      <c r="A1102" s="102"/>
      <c r="B1102" s="103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5" customFormat="1" ht="11.25">
      <c r="A1103" s="102"/>
      <c r="B1103" s="103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5" customFormat="1" ht="11.25">
      <c r="A1104" s="102"/>
      <c r="B1104" s="103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5" customFormat="1" ht="11.25">
      <c r="A1105" s="102"/>
      <c r="B1105" s="103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5" customFormat="1" ht="11.25">
      <c r="A1106" s="102"/>
      <c r="B1106" s="103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5" customFormat="1" ht="11.25">
      <c r="A1107" s="102"/>
      <c r="B1107" s="103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5" customFormat="1" ht="11.25">
      <c r="A1108" s="102"/>
      <c r="B1108" s="103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5" customFormat="1" ht="11.25">
      <c r="A1109" s="102"/>
      <c r="B1109" s="103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5" customFormat="1" ht="11.25">
      <c r="A1110" s="102"/>
      <c r="B1110" s="103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5" customFormat="1" ht="11.25">
      <c r="A1111" s="102"/>
      <c r="B1111" s="103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5" customFormat="1" ht="11.25">
      <c r="A1112" s="102"/>
      <c r="B1112" s="103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5" customFormat="1" ht="11.25">
      <c r="A1113" s="102"/>
      <c r="B1113" s="103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5" customFormat="1" ht="11.25">
      <c r="A1114" s="102"/>
      <c r="B1114" s="103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5" customFormat="1" ht="11.25">
      <c r="A1115" s="102"/>
      <c r="B1115" s="103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5" customFormat="1" ht="11.25">
      <c r="A1116" s="102"/>
      <c r="B1116" s="103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5" customFormat="1" ht="11.25">
      <c r="A1117" s="102"/>
      <c r="B1117" s="103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5" customFormat="1" ht="11.25">
      <c r="A1118" s="102"/>
      <c r="B1118" s="103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5" customFormat="1" ht="11.25">
      <c r="A1119" s="102"/>
      <c r="B1119" s="103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5" customFormat="1" ht="11.25">
      <c r="A1120" s="102"/>
      <c r="B1120" s="103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5" customFormat="1" ht="11.25">
      <c r="A1121" s="102"/>
      <c r="B1121" s="103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5" customFormat="1" ht="11.25">
      <c r="A1122" s="102"/>
      <c r="B1122" s="103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5" customFormat="1" ht="11.25">
      <c r="A1123" s="102"/>
      <c r="B1123" s="103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5" customFormat="1" ht="11.25">
      <c r="A1124" s="102"/>
      <c r="B1124" s="103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5" customFormat="1" ht="11.25">
      <c r="A1125" s="102"/>
      <c r="B1125" s="103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5" customFormat="1" ht="11.25">
      <c r="A1126" s="102"/>
      <c r="B1126" s="103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5" customFormat="1" ht="11.25">
      <c r="A1127" s="102"/>
      <c r="B1127" s="103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5" customFormat="1" ht="11.25">
      <c r="A1128" s="102"/>
      <c r="B1128" s="103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5" customFormat="1" ht="11.25">
      <c r="A1129" s="102"/>
      <c r="B1129" s="103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5" customFormat="1" ht="11.25">
      <c r="A1130" s="102"/>
      <c r="B1130" s="103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5" customFormat="1" ht="11.25">
      <c r="A1131" s="102"/>
      <c r="B1131" s="103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5" customFormat="1" ht="11.25">
      <c r="A1132" s="102"/>
      <c r="B1132" s="103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5" customFormat="1" ht="11.25">
      <c r="A1133" s="102"/>
      <c r="B1133" s="103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5" customFormat="1" ht="11.25">
      <c r="A1134" s="102"/>
      <c r="B1134" s="103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5" customFormat="1" ht="11.25">
      <c r="A1135" s="102"/>
      <c r="B1135" s="103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5" customFormat="1" ht="11.25">
      <c r="A1136" s="102"/>
      <c r="B1136" s="103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5" customFormat="1" ht="11.25">
      <c r="A1137" s="102"/>
      <c r="B1137" s="103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5" customFormat="1" ht="11.25">
      <c r="A1138" s="102"/>
      <c r="B1138" s="103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5" customFormat="1" ht="11.25">
      <c r="A1139" s="102"/>
      <c r="B1139" s="103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5" customFormat="1" ht="11.25">
      <c r="A1140" s="102"/>
      <c r="B1140" s="103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5" customFormat="1" ht="11.25">
      <c r="A1141" s="102"/>
      <c r="B1141" s="103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5" customFormat="1" ht="11.25">
      <c r="A1142" s="102"/>
      <c r="B1142" s="103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5" customFormat="1" ht="11.25">
      <c r="A1143" s="102"/>
      <c r="B1143" s="103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5" customFormat="1" ht="11.25">
      <c r="A1144" s="102"/>
      <c r="B1144" s="103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5" customFormat="1" ht="11.25">
      <c r="A1145" s="102"/>
      <c r="B1145" s="103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5" customFormat="1" ht="11.25">
      <c r="A1146" s="102"/>
      <c r="B1146" s="103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5" customFormat="1" ht="11.25">
      <c r="A1147" s="102"/>
      <c r="B1147" s="103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5" customFormat="1" ht="11.25">
      <c r="A1148" s="102"/>
      <c r="B1148" s="103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5" customFormat="1" ht="11.25">
      <c r="A1149" s="102"/>
      <c r="B1149" s="103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5" customFormat="1" ht="11.25">
      <c r="A1150" s="102"/>
      <c r="B1150" s="103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5" customFormat="1" ht="11.25">
      <c r="A1151" s="102"/>
      <c r="B1151" s="103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5" customFormat="1" ht="11.25">
      <c r="A1152" s="102"/>
      <c r="B1152" s="103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5" customFormat="1" ht="11.25">
      <c r="A1153" s="102"/>
      <c r="B1153" s="103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5" customFormat="1" ht="11.25">
      <c r="A1154" s="102"/>
      <c r="B1154" s="103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5" customFormat="1" ht="11.25">
      <c r="A1155" s="102"/>
      <c r="B1155" s="103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5" customFormat="1" ht="11.25">
      <c r="A1156" s="102"/>
      <c r="B1156" s="103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5" customFormat="1" ht="11.25">
      <c r="A1157" s="102"/>
      <c r="B1157" s="103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5" customFormat="1" ht="11.25">
      <c r="A1158" s="102"/>
      <c r="B1158" s="103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5" customFormat="1" ht="11.25">
      <c r="A1159" s="102"/>
      <c r="B1159" s="103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5" customFormat="1" ht="11.25">
      <c r="A1160" s="102"/>
      <c r="B1160" s="103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5" customFormat="1" ht="11.25">
      <c r="A1161" s="102"/>
      <c r="B1161" s="103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5" customFormat="1" ht="11.25">
      <c r="A1162" s="102"/>
      <c r="B1162" s="103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05000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05</v>
      </c>
      <c r="M2" s="45" t="str">
        <f>IF(L2&lt;&gt;"",VLOOKUP(L2,$AI$6:$AJ$52,2,FALSE),"-")</f>
        <v>秋田県</v>
      </c>
      <c r="AA2" s="44">
        <f>IF(C2=0,0,1)</f>
        <v>1</v>
      </c>
      <c r="AB2" s="45" t="str">
        <f>IF(AA2=0,"",VLOOKUP(C2,'水洗化人口等'!B7:C32,2,FALSE))</f>
        <v>合計</v>
      </c>
      <c r="AC2" s="45"/>
      <c r="AD2" s="44">
        <f>IF(AA2=0,1,IF(ISERROR(AB2),1,0))</f>
        <v>0</v>
      </c>
      <c r="AF2" s="87">
        <f>COUNTA('水洗化人口等'!B7:B32)+6</f>
        <v>32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359184</v>
      </c>
      <c r="F7" s="170" t="s">
        <v>37</v>
      </c>
      <c r="G7" s="49" t="s">
        <v>38</v>
      </c>
      <c r="H7" s="61">
        <f aca="true" t="shared" si="0" ref="H7:H12">AD14</f>
        <v>311025</v>
      </c>
      <c r="I7" s="61">
        <f aca="true" t="shared" si="1" ref="I7:I12">AD24</f>
        <v>188152</v>
      </c>
      <c r="J7" s="61">
        <f aca="true" t="shared" si="2" ref="J7:J12">SUM(H7:I7)</f>
        <v>499177</v>
      </c>
      <c r="K7" s="62">
        <f aca="true" t="shared" si="3" ref="K7:K12">IF(J$13&gt;0,J7/J$13,0)</f>
        <v>1</v>
      </c>
      <c r="L7" s="63">
        <f>AD34</f>
        <v>3697</v>
      </c>
      <c r="M7" s="64">
        <f>AD37</f>
        <v>59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359184</v>
      </c>
      <c r="AF7" s="54" t="str">
        <f>'水洗化人口等'!B7</f>
        <v>05000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0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0</v>
      </c>
      <c r="AF8" s="54" t="str">
        <f>'水洗化人口等'!B8</f>
        <v>05201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359184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502737</v>
      </c>
      <c r="AF9" s="54" t="str">
        <f>'水洗化人口等'!B9</f>
        <v>05202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502737</v>
      </c>
      <c r="F10" s="171"/>
      <c r="G10" s="49" t="s">
        <v>45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0</v>
      </c>
      <c r="AF10" s="54" t="str">
        <f>'水洗化人口等'!B10</f>
        <v>05203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0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274493</v>
      </c>
      <c r="AF11" s="54" t="str">
        <f>'水洗化人口等'!B11</f>
        <v>05204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274493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166417</v>
      </c>
      <c r="AF12" s="54" t="str">
        <f>'水洗化人口等'!B12</f>
        <v>05206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777230</v>
      </c>
      <c r="F13" s="172"/>
      <c r="G13" s="49" t="s">
        <v>41</v>
      </c>
      <c r="H13" s="61">
        <f>SUM(H7:H12)</f>
        <v>311025</v>
      </c>
      <c r="I13" s="61">
        <f>SUM(I7:I12)</f>
        <v>188152</v>
      </c>
      <c r="J13" s="61">
        <f>SUM(J7:J12)</f>
        <v>499177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4608</v>
      </c>
      <c r="AF13" s="54" t="str">
        <f>'水洗化人口等'!B13</f>
        <v>05207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1136414</v>
      </c>
      <c r="F14" s="141" t="s">
        <v>51</v>
      </c>
      <c r="G14" s="142"/>
      <c r="H14" s="61">
        <f>AD20</f>
        <v>0</v>
      </c>
      <c r="I14" s="61">
        <f>AD30</f>
        <v>0</v>
      </c>
      <c r="J14" s="61">
        <f>SUM(H14:I14)</f>
        <v>0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311025</v>
      </c>
      <c r="AF14" s="54" t="str">
        <f>'水洗化人口等'!B14</f>
        <v>05209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4608</v>
      </c>
      <c r="F15" s="146" t="s">
        <v>5</v>
      </c>
      <c r="G15" s="147"/>
      <c r="H15" s="71">
        <f>SUM(H13:H14)</f>
        <v>311025</v>
      </c>
      <c r="I15" s="71">
        <f>SUM(I13:I14)</f>
        <v>188152</v>
      </c>
      <c r="J15" s="71">
        <f>SUM(J13:J14)</f>
        <v>499177</v>
      </c>
      <c r="K15" s="72" t="s">
        <v>146</v>
      </c>
      <c r="L15" s="73">
        <f>SUM(L7:L9)</f>
        <v>3697</v>
      </c>
      <c r="M15" s="74">
        <f>SUM(M7:M9)</f>
        <v>59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05210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05211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166417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05212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05213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0.6839320881298541</v>
      </c>
      <c r="F19" s="141" t="s">
        <v>57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05214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0.31606791187014593</v>
      </c>
      <c r="F20" s="141" t="s">
        <v>59</v>
      </c>
      <c r="G20" s="142"/>
      <c r="H20" s="61">
        <f>AD22</f>
        <v>0</v>
      </c>
      <c r="I20" s="61">
        <f>AD32</f>
        <v>0</v>
      </c>
      <c r="J20" s="65">
        <f>SUM(H20:I20)</f>
        <v>0</v>
      </c>
      <c r="AA20" s="46" t="s">
        <v>51</v>
      </c>
      <c r="AB20" s="46" t="s">
        <v>75</v>
      </c>
      <c r="AC20" s="46" t="s">
        <v>152</v>
      </c>
      <c r="AD20" s="45">
        <f ca="1" t="shared" si="4"/>
        <v>0</v>
      </c>
      <c r="AF20" s="54" t="str">
        <f>'水洗化人口等'!B20</f>
        <v>05215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0.4423889533215888</v>
      </c>
      <c r="F21" s="141" t="s">
        <v>61</v>
      </c>
      <c r="G21" s="142"/>
      <c r="H21" s="61">
        <f>AD23</f>
        <v>311025</v>
      </c>
      <c r="I21" s="61">
        <f>AD33</f>
        <v>188152</v>
      </c>
      <c r="J21" s="65">
        <f>SUM(H21:I21)</f>
        <v>499177</v>
      </c>
      <c r="AA21" s="46" t="s">
        <v>57</v>
      </c>
      <c r="AB21" s="46" t="s">
        <v>75</v>
      </c>
      <c r="AC21" s="46" t="s">
        <v>153</v>
      </c>
      <c r="AD21" s="45">
        <f ca="1" t="shared" si="4"/>
        <v>0</v>
      </c>
      <c r="AF21" s="54" t="str">
        <f>'水洗化人口等'!B21</f>
        <v>05303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0.2415431348082653</v>
      </c>
      <c r="F22" s="146" t="s">
        <v>5</v>
      </c>
      <c r="G22" s="147"/>
      <c r="H22" s="71">
        <f>SUM(H19:H21)</f>
        <v>311025</v>
      </c>
      <c r="I22" s="71">
        <f>SUM(I19:I21)</f>
        <v>188152</v>
      </c>
      <c r="J22" s="76">
        <f>SUM(J19:J21)</f>
        <v>499177</v>
      </c>
      <c r="AA22" s="46" t="s">
        <v>59</v>
      </c>
      <c r="AB22" s="46" t="s">
        <v>75</v>
      </c>
      <c r="AC22" s="46" t="s">
        <v>154</v>
      </c>
      <c r="AD22" s="45">
        <f ca="1" t="shared" si="4"/>
        <v>0</v>
      </c>
      <c r="AF22" s="54" t="str">
        <f>'水洗化人口等'!B22</f>
        <v>05327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0.14644046975838032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311025</v>
      </c>
      <c r="AF23" s="54" t="str">
        <f>'水洗化人口等'!B23</f>
        <v>05346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1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188152</v>
      </c>
      <c r="AF24" s="54" t="str">
        <f>'水洗化人口等'!B24</f>
        <v>05348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05349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05361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59109</v>
      </c>
      <c r="J27" s="79">
        <f>AD49</f>
        <v>1070</v>
      </c>
      <c r="AA27" s="46" t="s">
        <v>45</v>
      </c>
      <c r="AB27" s="46" t="s">
        <v>75</v>
      </c>
      <c r="AC27" s="46" t="s">
        <v>159</v>
      </c>
      <c r="AD27" s="45">
        <f ca="1" t="shared" si="4"/>
        <v>0</v>
      </c>
      <c r="AF27" s="54" t="str">
        <f>'水洗化人口等'!B27</f>
        <v>05363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0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05366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141</v>
      </c>
      <c r="J29" s="79">
        <f>AD51</f>
        <v>0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05368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05434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0</v>
      </c>
      <c r="AF31" s="54" t="str">
        <f>'水洗化人口等'!B31</f>
        <v>05463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0</v>
      </c>
      <c r="AF32" s="54" t="str">
        <f>'水洗化人口等'!B32</f>
        <v>05464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58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188152</v>
      </c>
      <c r="AF33" s="54" t="e">
        <f>水洗化人口等!#REF!</f>
        <v>#REF!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142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3697</v>
      </c>
      <c r="AF34" s="54" t="e">
        <f>水洗化人口等!#REF!</f>
        <v>#REF!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2286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61736</v>
      </c>
      <c r="J36" s="81">
        <f>SUM(J27:J31)</f>
        <v>1070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59</v>
      </c>
      <c r="AF37" s="54" t="e">
        <f>水洗化人口等!#REF!</f>
        <v>#REF!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59109</v>
      </c>
      <c r="AF40" s="54" t="e">
        <f>水洗化人口等!#REF!</f>
        <v>#REF!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0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141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58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142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2286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1070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0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