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'市町村分担金内訳'!$A$7:$DU$19</definedName>
    <definedName name="_xlnm.Print_Area" localSheetId="4">'組合分担金内訳'!$A$7:$BE$48</definedName>
    <definedName name="_xlnm.Print_Area" localSheetId="3">'廃棄物事業経費（歳出）'!$A$7:$BW$60</definedName>
    <definedName name="_xlnm.Print_Area" localSheetId="2">'廃棄物事業経費（歳入）'!$A$7:$AD$60</definedName>
    <definedName name="_xlnm.Print_Area" localSheetId="0">'廃棄物事業経費（市町村）'!$A$7:$CX$48</definedName>
    <definedName name="_xlnm.Print_Area" localSheetId="1">'廃棄物事業経費（組合）'!$A$7:$CX$19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<sst xmlns="http://schemas.openxmlformats.org/spreadsheetml/2006/main" count="1737" uniqueCount="288">
  <si>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</si>
  <si>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</si>
  <si>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</si>
  <si>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</si>
  <si>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</si>
  <si>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</si>
  <si>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</si>
  <si>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</si>
  <si>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</si>
  <si>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</si>
  <si>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</si>
  <si>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</si>
  <si>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</si>
  <si>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</si>
  <si>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</si>
  <si>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</si>
  <si>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</si>
  <si>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</si>
  <si>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</si>
  <si>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</si>
  <si>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</si>
  <si>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</si>
  <si>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</si>
  <si>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</si>
  <si>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</si>
  <si>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</si>
  <si>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</si>
  <si>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</si>
  <si>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</si>
  <si>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</si>
  <si>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</si>
  <si>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</si>
  <si>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</si>
  <si>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</si>
  <si>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</si>
  <si>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</si>
  <si>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</si>
  <si>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</si>
  <si>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</si>
  <si>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</si>
  <si>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</si>
  <si>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</si>
  <si>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</si>
  <si>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</si>
  <si>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</si>
  <si>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</si>
  <si>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</si>
  <si>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</si>
  <si>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</si>
  <si>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</si>
  <si>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</si>
  <si>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</si>
  <si>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</si>
  <si>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</si>
  <si>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</si>
  <si>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</si>
  <si>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</si>
  <si>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</si>
  <si>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</si>
  <si>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</si>
  <si>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</si>
  <si>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</si>
  <si>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</si>
  <si>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</si>
  <si>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</si>
  <si>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</si>
  <si>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</si>
  <si>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</si>
  <si>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</si>
  <si>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</si>
  <si>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</si>
  <si>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</si>
  <si>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</si>
  <si>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</si>
  <si>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</si>
  <si>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</si>
  <si>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</si>
  <si>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</si>
  <si>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</si>
  <si>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</si>
  <si>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</si>
  <si>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</si>
  <si>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</si>
  <si>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</si>
  <si>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</si>
  <si>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</si>
  <si>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</si>
  <si>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</si>
  <si>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</si>
  <si>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</si>
  <si>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</si>
  <si>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</si>
  <si>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</si>
  <si>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</si>
  <si>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</si>
  <si>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</si>
  <si>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</si>
  <si>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</si>
  <si>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</si>
  <si>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</si>
  <si>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</si>
  <si>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</si>
  <si>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</si>
  <si>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</si>
  <si>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</si>
  <si>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</si>
  <si>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</si>
  <si>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</si>
  <si>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</si>
  <si>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</si>
  <si>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</si>
  <si>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</si>
  <si>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</si>
  <si>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</si>
  <si>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</si>
  <si>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</si>
  <si>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</si>
  <si>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</si>
  <si>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</si>
  <si>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</si>
  <si>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</si>
  <si>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</si>
  <si>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</si>
  <si>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</si>
  <si>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</si>
  <si>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</si>
  <si>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</si>
  <si>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</si>
  <si>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</si>
  <si>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</si>
  <si>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</si>
  <si>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</si>
  <si>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</si>
  <si>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</si>
  <si>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</si>
  <si>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</si>
  <si>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</si>
  <si>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</si>
  <si>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</si>
  <si>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</si>
  <si>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</si>
  <si>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</si>
  <si>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</si>
  <si>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</si>
  <si>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</si>
  <si>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</si>
  <si>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</si>
  <si>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</si>
  <si>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</si>
  <si>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</si>
  <si>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</si>
  <si>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</si>
  <si>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</si>
  <si>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</si>
  <si>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</si>
  <si>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</si>
  <si>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</si>
  <si>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</si>
  <si>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</si>
  <si>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</si>
  <si>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</si>
  <si>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</si>
  <si>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</si>
  <si>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</si>
  <si>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</si>
  <si>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</si>
  <si>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</si>
  <si>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</si>
  <si>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</si>
  <si>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</si>
  <si>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</si>
  <si>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</si>
  <si>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</si>
  <si>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</si>
  <si>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</si>
  <si>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</si>
  <si>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</si>
  <si>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</si>
  <si>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</si>
  <si>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</si>
  <si>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</si>
  <si>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</si>
  <si>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</si>
  <si>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</si>
  <si>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</si>
  <si>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</si>
  <si>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</si>
  <si>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</si>
  <si>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</si>
  <si>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</si>
  <si>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</si>
  <si>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</si>
  <si>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</si>
  <si>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</si>
  <si>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</si>
  <si>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</si>
  <si>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</si>
  <si>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</si>
  <si>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</si>
  <si>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</si>
  <si>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</si>
  <si>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</si>
  <si>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</si>
  <si>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</si>
  <si>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</si>
  <si>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</si>
  <si>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</si>
  <si>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</si>
  <si>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</si>
  <si>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</si>
  <si>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</si>
  <si>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</si>
  <si>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</si>
  <si>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</si>
  <si>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</si>
  <si>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</si>
  <si>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</si>
  <si>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</si>
  <si>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</si>
  <si>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</si>
  <si>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</si>
  <si>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</si>
  <si>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</si>
  <si>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</si>
  <si>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</si>
  <si>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</si>
  <si>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</si>
  <si>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</si>
  <si>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</si>
  <si>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</si>
  <si>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</si>
  <si>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</si>
  <si>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</si>
  <si>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</si>
  <si>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</si>
  <si>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</si>
  <si>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</si>
  <si>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</si>
  <si>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</si>
  <si>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</si>
  <si>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</si>
  <si>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</si>
  <si>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</si>
  <si>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</si>
  <si>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</si>
  <si>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</si>
  <si>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</si>
  <si>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</si>
  <si>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</si>
  <si>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</si>
  <si>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</si>
  <si>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</si>
  <si>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</si>
  <si>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</si>
  <si>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</si>
  <si>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</si>
  <si>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</si>
  <si>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</si>
  <si>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</si>
  <si>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</si>
  <si>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</si>
  <si>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</si>
  <si>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</si>
  <si>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</si>
  <si>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</si>
  <si>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</si>
  <si>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</si>
  <si>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</si>
  <si>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</si>
  <si>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</si>
  <si>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</si>
  <si>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</si>
  <si>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</si>
  <si>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</si>
  <si>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</si>
  <si>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倉浜衛生施設組合</t>
  </si>
  <si>
    <t>東部清掃施設組合</t>
  </si>
  <si>
    <t>糸満市豊見城市清掃施設組合</t>
  </si>
  <si>
    <t>本部町今帰仁村清掃施設組合</t>
  </si>
  <si>
    <t>島尻消防清掃組合</t>
  </si>
  <si>
    <t>中城村北中城村清掃事務組合</t>
  </si>
  <si>
    <t>中部衛生施設組合</t>
  </si>
  <si>
    <t>金武地区消防衛生組合</t>
  </si>
  <si>
    <t>国頭地区行政事務組合</t>
  </si>
  <si>
    <t>比謝川行政事務組合</t>
  </si>
  <si>
    <t>中部北環境施設組合</t>
  </si>
  <si>
    <t>那覇市・南風原町環境施設組合</t>
  </si>
  <si>
    <t>本部、今帰仁施設清掃組合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</si>
</sst>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>SUM(D8:D200)</f>
        <v>13686584</v>
      </c>
      <c r="E7" s="141">
        <f aca="true" t="shared" si="0" ref="E7:BP7">SUM(E8:E200)</f>
        <v>3428159</v>
      </c>
      <c r="F7" s="141">
        <f t="shared" si="0"/>
        <v>914982</v>
      </c>
      <c r="G7" s="141">
        <f t="shared" si="0"/>
        <v>0</v>
      </c>
      <c r="H7" s="141">
        <f t="shared" si="0"/>
        <v>988600</v>
      </c>
      <c r="I7" s="141">
        <f t="shared" si="0"/>
        <v>1196059</v>
      </c>
      <c r="J7" s="141">
        <f t="shared" si="0"/>
        <v>0</v>
      </c>
      <c r="K7" s="141">
        <f t="shared" si="0"/>
        <v>328518</v>
      </c>
      <c r="L7" s="141">
        <f t="shared" si="0"/>
        <v>10258425</v>
      </c>
      <c r="M7" s="141">
        <f t="shared" si="0"/>
        <v>1145964</v>
      </c>
      <c r="N7" s="141">
        <f t="shared" si="0"/>
        <v>245095</v>
      </c>
      <c r="O7" s="141">
        <f t="shared" si="0"/>
        <v>68315</v>
      </c>
      <c r="P7" s="141">
        <f t="shared" si="0"/>
        <v>81338</v>
      </c>
      <c r="Q7" s="141">
        <f t="shared" si="0"/>
        <v>47300</v>
      </c>
      <c r="R7" s="141">
        <f t="shared" si="0"/>
        <v>27610</v>
      </c>
      <c r="S7" s="141">
        <f t="shared" si="0"/>
        <v>0</v>
      </c>
      <c r="T7" s="141">
        <f t="shared" si="0"/>
        <v>20532</v>
      </c>
      <c r="U7" s="141">
        <f t="shared" si="0"/>
        <v>900869</v>
      </c>
      <c r="V7" s="141">
        <f t="shared" si="0"/>
        <v>14832548</v>
      </c>
      <c r="W7" s="141">
        <f t="shared" si="0"/>
        <v>3673254</v>
      </c>
      <c r="X7" s="141">
        <f t="shared" si="0"/>
        <v>983297</v>
      </c>
      <c r="Y7" s="141">
        <f t="shared" si="0"/>
        <v>81338</v>
      </c>
      <c r="Z7" s="141">
        <f t="shared" si="0"/>
        <v>1035900</v>
      </c>
      <c r="AA7" s="141">
        <f t="shared" si="0"/>
        <v>1223669</v>
      </c>
      <c r="AB7" s="141">
        <f t="shared" si="0"/>
        <v>0</v>
      </c>
      <c r="AC7" s="141">
        <f t="shared" si="0"/>
        <v>349050</v>
      </c>
      <c r="AD7" s="141">
        <f t="shared" si="0"/>
        <v>11159294</v>
      </c>
      <c r="AE7" s="141">
        <f t="shared" si="0"/>
        <v>2079531</v>
      </c>
      <c r="AF7" s="141">
        <f t="shared" si="0"/>
        <v>2078271</v>
      </c>
      <c r="AG7" s="141">
        <f t="shared" si="0"/>
        <v>5042</v>
      </c>
      <c r="AH7" s="141">
        <f t="shared" si="0"/>
        <v>1727416</v>
      </c>
      <c r="AI7" s="141">
        <f t="shared" si="0"/>
        <v>345813</v>
      </c>
      <c r="AJ7" s="141">
        <f t="shared" si="0"/>
        <v>0</v>
      </c>
      <c r="AK7" s="141">
        <f t="shared" si="0"/>
        <v>1260</v>
      </c>
      <c r="AL7" s="141">
        <f t="shared" si="0"/>
        <v>506546</v>
      </c>
      <c r="AM7" s="141">
        <f t="shared" si="0"/>
        <v>6677205</v>
      </c>
      <c r="AN7" s="141">
        <f t="shared" si="0"/>
        <v>1745085</v>
      </c>
      <c r="AO7" s="141">
        <f t="shared" si="0"/>
        <v>916878</v>
      </c>
      <c r="AP7" s="141">
        <f t="shared" si="0"/>
        <v>92156</v>
      </c>
      <c r="AQ7" s="141">
        <f t="shared" si="0"/>
        <v>758992</v>
      </c>
      <c r="AR7" s="141">
        <f t="shared" si="0"/>
        <v>65730</v>
      </c>
      <c r="AS7" s="141">
        <f t="shared" si="0"/>
        <v>24365</v>
      </c>
      <c r="AT7" s="141">
        <f t="shared" si="0"/>
        <v>3978287</v>
      </c>
      <c r="AU7" s="141">
        <f t="shared" si="0"/>
        <v>2672691</v>
      </c>
      <c r="AV7" s="141">
        <f t="shared" si="0"/>
        <v>828374</v>
      </c>
      <c r="AW7" s="141">
        <f t="shared" si="0"/>
        <v>255827</v>
      </c>
      <c r="AX7" s="141">
        <f t="shared" si="0"/>
        <v>221395</v>
      </c>
      <c r="AY7" s="141">
        <f t="shared" si="0"/>
        <v>4059638</v>
      </c>
      <c r="AZ7" s="141">
        <f t="shared" si="0"/>
        <v>12590</v>
      </c>
      <c r="BA7" s="141">
        <f t="shared" si="0"/>
        <v>363664</v>
      </c>
      <c r="BB7" s="141">
        <f t="shared" si="0"/>
        <v>9120400</v>
      </c>
      <c r="BC7" s="141">
        <f t="shared" si="0"/>
        <v>210027</v>
      </c>
      <c r="BD7" s="141">
        <f t="shared" si="0"/>
        <v>210027</v>
      </c>
      <c r="BE7" s="141">
        <f t="shared" si="0"/>
        <v>114090</v>
      </c>
      <c r="BF7" s="141">
        <f t="shared" si="0"/>
        <v>95937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410499</v>
      </c>
      <c r="BL7" s="141">
        <f t="shared" si="0"/>
        <v>54409</v>
      </c>
      <c r="BM7" s="141">
        <f t="shared" si="0"/>
        <v>39800</v>
      </c>
      <c r="BN7" s="141">
        <f t="shared" si="0"/>
        <v>0</v>
      </c>
      <c r="BO7" s="141">
        <f t="shared" si="0"/>
        <v>39800</v>
      </c>
      <c r="BP7" s="141">
        <f t="shared" si="0"/>
        <v>0</v>
      </c>
      <c r="BQ7" s="141">
        <f aca="true" t="shared" si="1" ref="BQ7:CX7">SUM(BQ8:BQ200)</f>
        <v>670</v>
      </c>
      <c r="BR7" s="141">
        <f t="shared" si="1"/>
        <v>314045</v>
      </c>
      <c r="BS7" s="141">
        <f t="shared" si="1"/>
        <v>8364</v>
      </c>
      <c r="BT7" s="141">
        <f t="shared" si="1"/>
        <v>238608</v>
      </c>
      <c r="BU7" s="141">
        <f t="shared" si="1"/>
        <v>35711</v>
      </c>
      <c r="BV7" s="141">
        <f t="shared" si="1"/>
        <v>31362</v>
      </c>
      <c r="BW7" s="141">
        <f t="shared" si="1"/>
        <v>499665</v>
      </c>
      <c r="BX7" s="141">
        <f t="shared" si="1"/>
        <v>1575</v>
      </c>
      <c r="BY7" s="141">
        <f t="shared" si="1"/>
        <v>25773</v>
      </c>
      <c r="BZ7" s="141">
        <f t="shared" si="1"/>
        <v>646299</v>
      </c>
      <c r="CA7" s="141">
        <f t="shared" si="1"/>
        <v>2289558</v>
      </c>
      <c r="CB7" s="141">
        <f t="shared" si="1"/>
        <v>2288298</v>
      </c>
      <c r="CC7" s="141">
        <f t="shared" si="1"/>
        <v>119132</v>
      </c>
      <c r="CD7" s="141">
        <f t="shared" si="1"/>
        <v>1823353</v>
      </c>
      <c r="CE7" s="141">
        <f t="shared" si="1"/>
        <v>345813</v>
      </c>
      <c r="CF7" s="141">
        <f t="shared" si="1"/>
        <v>0</v>
      </c>
      <c r="CG7" s="141">
        <f t="shared" si="1"/>
        <v>1260</v>
      </c>
      <c r="CH7" s="141">
        <f t="shared" si="1"/>
        <v>506546</v>
      </c>
      <c r="CI7" s="141">
        <f t="shared" si="1"/>
        <v>7087704</v>
      </c>
      <c r="CJ7" s="141">
        <f t="shared" si="1"/>
        <v>1799494</v>
      </c>
      <c r="CK7" s="141">
        <f t="shared" si="1"/>
        <v>956678</v>
      </c>
      <c r="CL7" s="141">
        <f t="shared" si="1"/>
        <v>92156</v>
      </c>
      <c r="CM7" s="141">
        <f t="shared" si="1"/>
        <v>798792</v>
      </c>
      <c r="CN7" s="141">
        <f t="shared" si="1"/>
        <v>65730</v>
      </c>
      <c r="CO7" s="141">
        <f t="shared" si="1"/>
        <v>25035</v>
      </c>
      <c r="CP7" s="141">
        <f t="shared" si="1"/>
        <v>4292332</v>
      </c>
      <c r="CQ7" s="141">
        <f t="shared" si="1"/>
        <v>2681055</v>
      </c>
      <c r="CR7" s="141">
        <f t="shared" si="1"/>
        <v>1066982</v>
      </c>
      <c r="CS7" s="141">
        <f t="shared" si="1"/>
        <v>291538</v>
      </c>
      <c r="CT7" s="141">
        <f t="shared" si="1"/>
        <v>252757</v>
      </c>
      <c r="CU7" s="141">
        <f t="shared" si="1"/>
        <v>4559303</v>
      </c>
      <c r="CV7" s="141">
        <f t="shared" si="1"/>
        <v>14165</v>
      </c>
      <c r="CW7" s="141">
        <f t="shared" si="1"/>
        <v>389437</v>
      </c>
      <c r="CX7" s="141">
        <f t="shared" si="1"/>
        <v>9766699</v>
      </c>
    </row>
    <row r="8" spans="1:102" ht="13.5">
      <c r="A8" s="208" t="s">
        <v>226</v>
      </c>
      <c r="B8" s="208">
        <v>47201</v>
      </c>
      <c r="C8" s="208" t="s">
        <v>234</v>
      </c>
      <c r="D8" s="209">
        <f aca="true" t="shared" si="2" ref="D8:D48">SUM(E8,L8)</f>
        <v>2836568</v>
      </c>
      <c r="E8" s="209">
        <f aca="true" t="shared" si="3" ref="E8:E48">SUM(F8:K8)-J8</f>
        <v>548210</v>
      </c>
      <c r="F8" s="210"/>
      <c r="G8" s="210"/>
      <c r="H8" s="210"/>
      <c r="I8" s="210">
        <v>355256</v>
      </c>
      <c r="J8" s="210"/>
      <c r="K8" s="210">
        <v>192954</v>
      </c>
      <c r="L8" s="210">
        <v>2288358</v>
      </c>
      <c r="M8" s="209">
        <f aca="true" t="shared" si="4" ref="M8:M48">SUM(N8,U8)</f>
        <v>309490</v>
      </c>
      <c r="N8" s="209">
        <f aca="true" t="shared" si="5" ref="N8:N48">SUM(O8:T8)-S8</f>
        <v>108475</v>
      </c>
      <c r="O8" s="210">
        <v>64524</v>
      </c>
      <c r="P8" s="210"/>
      <c r="Q8" s="210">
        <v>39500</v>
      </c>
      <c r="R8" s="210"/>
      <c r="S8" s="210"/>
      <c r="T8" s="210">
        <v>4451</v>
      </c>
      <c r="U8" s="210">
        <v>201015</v>
      </c>
      <c r="V8" s="209">
        <f aca="true" t="shared" si="6" ref="V8:V48">SUM(W8,AD8)</f>
        <v>3146058</v>
      </c>
      <c r="W8" s="209">
        <f aca="true" t="shared" si="7" ref="W8:W48">SUM(X8:AC8)-AB8</f>
        <v>656685</v>
      </c>
      <c r="X8" s="209">
        <f aca="true" t="shared" si="8" ref="X8:AA48">SUM(F8,O8)</f>
        <v>64524</v>
      </c>
      <c r="Y8" s="209">
        <f t="shared" si="8"/>
        <v>0</v>
      </c>
      <c r="Z8" s="209">
        <f t="shared" si="8"/>
        <v>39500</v>
      </c>
      <c r="AA8" s="209">
        <f t="shared" si="8"/>
        <v>355256</v>
      </c>
      <c r="AB8" s="210"/>
      <c r="AC8" s="209">
        <f aca="true" t="shared" si="9" ref="AC8:AD48">SUM(K8,T8)</f>
        <v>197405</v>
      </c>
      <c r="AD8" s="209">
        <f t="shared" si="9"/>
        <v>2489373</v>
      </c>
      <c r="AE8" s="209">
        <f aca="true" t="shared" si="10" ref="AE8:AE48">SUM(AF8,AK8)</f>
        <v>0</v>
      </c>
      <c r="AF8" s="209">
        <f aca="true" t="shared" si="11" ref="AF8:AF48">SUM(AG8:AJ8)</f>
        <v>0</v>
      </c>
      <c r="AG8" s="210"/>
      <c r="AH8" s="210"/>
      <c r="AI8" s="210"/>
      <c r="AJ8" s="210"/>
      <c r="AK8" s="210"/>
      <c r="AL8" s="210">
        <v>69816</v>
      </c>
      <c r="AM8" s="209">
        <f aca="true" t="shared" si="12" ref="AM8:AM48">SUM(AN8:AO8,AS8:AT8,AZ8)</f>
        <v>1998164</v>
      </c>
      <c r="AN8" s="210">
        <v>906095</v>
      </c>
      <c r="AO8" s="209">
        <f aca="true" t="shared" si="13" ref="AO8:AO48">SUM(AP8:AR8)</f>
        <v>72649</v>
      </c>
      <c r="AP8" s="210">
        <v>22441</v>
      </c>
      <c r="AQ8" s="210">
        <v>30940</v>
      </c>
      <c r="AR8" s="210">
        <v>19268</v>
      </c>
      <c r="AS8" s="210">
        <v>2807</v>
      </c>
      <c r="AT8" s="209">
        <f aca="true" t="shared" si="14" ref="AT8:AT48">SUM(AU8:AX8)</f>
        <v>1016613</v>
      </c>
      <c r="AU8" s="210">
        <v>810995</v>
      </c>
      <c r="AV8" s="210">
        <v>105048</v>
      </c>
      <c r="AW8" s="210">
        <v>98239</v>
      </c>
      <c r="AX8" s="210">
        <v>2331</v>
      </c>
      <c r="AY8" s="210">
        <v>594197</v>
      </c>
      <c r="AZ8" s="210"/>
      <c r="BA8" s="210">
        <v>174391</v>
      </c>
      <c r="BB8" s="209">
        <f aca="true" t="shared" si="15" ref="BB8:BB48">SUM(AE8,AM8,BA8)</f>
        <v>2172555</v>
      </c>
      <c r="BC8" s="209">
        <f aca="true" t="shared" si="16" ref="BC8:BC48">SUM(BD8,BI8)</f>
        <v>114090</v>
      </c>
      <c r="BD8" s="209">
        <f aca="true" t="shared" si="17" ref="BD8:BD48">SUM(BE8:BH8)</f>
        <v>114090</v>
      </c>
      <c r="BE8" s="210">
        <v>114090</v>
      </c>
      <c r="BF8" s="210"/>
      <c r="BG8" s="210"/>
      <c r="BH8" s="210"/>
      <c r="BI8" s="210"/>
      <c r="BJ8" s="210"/>
      <c r="BK8" s="209">
        <f aca="true" t="shared" si="18" ref="BK8:BK48">SUM(BL8:BM8,BQ8:BR8,BX8)</f>
        <v>182418</v>
      </c>
      <c r="BL8" s="210">
        <v>35575</v>
      </c>
      <c r="BM8" s="209">
        <f aca="true" t="shared" si="19" ref="BM8:BM48">SUM(BN8:BP8)</f>
        <v>4654</v>
      </c>
      <c r="BN8" s="210"/>
      <c r="BO8" s="210">
        <v>4654</v>
      </c>
      <c r="BP8" s="210"/>
      <c r="BQ8" s="210"/>
      <c r="BR8" s="209">
        <f aca="true" t="shared" si="20" ref="BR8:BR48">SUM(BS8:BV8)</f>
        <v>142189</v>
      </c>
      <c r="BS8" s="210"/>
      <c r="BT8" s="210">
        <v>142189</v>
      </c>
      <c r="BU8" s="210"/>
      <c r="BV8" s="210"/>
      <c r="BW8" s="210"/>
      <c r="BX8" s="210"/>
      <c r="BY8" s="210">
        <v>12982</v>
      </c>
      <c r="BZ8" s="209">
        <f aca="true" t="shared" si="21" ref="BZ8:BZ48">SUM(BC8,BK8,BY8)</f>
        <v>309490</v>
      </c>
      <c r="CA8" s="209">
        <f aca="true" t="shared" si="22" ref="CA8:CA48">SUM(CB8,CG8)</f>
        <v>114090</v>
      </c>
      <c r="CB8" s="209">
        <f aca="true" t="shared" si="23" ref="CB8:CB48">SUM(CC8:CF8)</f>
        <v>114090</v>
      </c>
      <c r="CC8" s="209">
        <f aca="true" t="shared" si="24" ref="CC8:CH48">SUM(AG8,BE8)</f>
        <v>114090</v>
      </c>
      <c r="CD8" s="209">
        <f t="shared" si="24"/>
        <v>0</v>
      </c>
      <c r="CE8" s="209">
        <f t="shared" si="24"/>
        <v>0</v>
      </c>
      <c r="CF8" s="209">
        <f t="shared" si="24"/>
        <v>0</v>
      </c>
      <c r="CG8" s="209">
        <f t="shared" si="24"/>
        <v>0</v>
      </c>
      <c r="CH8" s="209">
        <f t="shared" si="24"/>
        <v>69816</v>
      </c>
      <c r="CI8" s="209">
        <f aca="true" t="shared" si="25" ref="CI8:CI48">SUM(CJ8:CK8,CO8:CP8,CV8)</f>
        <v>2180582</v>
      </c>
      <c r="CJ8" s="209">
        <f aca="true" t="shared" si="26" ref="CJ8:CJ48">SUM(AN8,BL8)</f>
        <v>941670</v>
      </c>
      <c r="CK8" s="209">
        <f aca="true" t="shared" si="27" ref="CK8:CK48">SUM(CL8:CN8)</f>
        <v>77303</v>
      </c>
      <c r="CL8" s="209">
        <f aca="true" t="shared" si="28" ref="CL8:CO48">SUM(AP8,BN8)</f>
        <v>22441</v>
      </c>
      <c r="CM8" s="209">
        <f t="shared" si="28"/>
        <v>35594</v>
      </c>
      <c r="CN8" s="209">
        <f t="shared" si="28"/>
        <v>19268</v>
      </c>
      <c r="CO8" s="209">
        <f t="shared" si="28"/>
        <v>2807</v>
      </c>
      <c r="CP8" s="209">
        <f aca="true" t="shared" si="29" ref="CP8:CP48">SUM(CQ8:CT8)</f>
        <v>1158802</v>
      </c>
      <c r="CQ8" s="209">
        <f aca="true" t="shared" si="30" ref="CQ8:CW48">SUM(AU8,BS8)</f>
        <v>810995</v>
      </c>
      <c r="CR8" s="209">
        <f t="shared" si="30"/>
        <v>247237</v>
      </c>
      <c r="CS8" s="209">
        <f t="shared" si="30"/>
        <v>98239</v>
      </c>
      <c r="CT8" s="209">
        <f t="shared" si="30"/>
        <v>2331</v>
      </c>
      <c r="CU8" s="209">
        <f t="shared" si="30"/>
        <v>594197</v>
      </c>
      <c r="CV8" s="209">
        <f t="shared" si="30"/>
        <v>0</v>
      </c>
      <c r="CW8" s="209">
        <f t="shared" si="30"/>
        <v>187373</v>
      </c>
      <c r="CX8" s="209">
        <f aca="true" t="shared" si="31" ref="CX8:CX48">SUM(CA8,CI8,CW8)</f>
        <v>2482045</v>
      </c>
    </row>
    <row r="9" spans="1:102" ht="13.5">
      <c r="A9" s="208" t="s">
        <v>226</v>
      </c>
      <c r="B9" s="208">
        <v>47205</v>
      </c>
      <c r="C9" s="208" t="s">
        <v>235</v>
      </c>
      <c r="D9" s="209">
        <f t="shared" si="2"/>
        <v>677266</v>
      </c>
      <c r="E9" s="209">
        <f t="shared" si="3"/>
        <v>106254</v>
      </c>
      <c r="F9" s="210"/>
      <c r="G9" s="210"/>
      <c r="H9" s="210"/>
      <c r="I9" s="210">
        <v>106230</v>
      </c>
      <c r="J9" s="210"/>
      <c r="K9" s="210">
        <v>24</v>
      </c>
      <c r="L9" s="210">
        <v>571012</v>
      </c>
      <c r="M9" s="209">
        <f t="shared" si="4"/>
        <v>20829</v>
      </c>
      <c r="N9" s="209">
        <f t="shared" si="5"/>
        <v>4207</v>
      </c>
      <c r="O9" s="210"/>
      <c r="P9" s="210"/>
      <c r="Q9" s="210"/>
      <c r="R9" s="210">
        <v>4196</v>
      </c>
      <c r="S9" s="210"/>
      <c r="T9" s="210">
        <v>11</v>
      </c>
      <c r="U9" s="210">
        <v>16622</v>
      </c>
      <c r="V9" s="209">
        <f t="shared" si="6"/>
        <v>698095</v>
      </c>
      <c r="W9" s="209">
        <f t="shared" si="7"/>
        <v>110461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110426</v>
      </c>
      <c r="AB9" s="210"/>
      <c r="AC9" s="209">
        <f t="shared" si="9"/>
        <v>35</v>
      </c>
      <c r="AD9" s="209">
        <f t="shared" si="9"/>
        <v>587634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>
        <v>146489</v>
      </c>
      <c r="AM9" s="209">
        <f t="shared" si="12"/>
        <v>235397</v>
      </c>
      <c r="AN9" s="210">
        <v>9717</v>
      </c>
      <c r="AO9" s="209">
        <f t="shared" si="13"/>
        <v>3933</v>
      </c>
      <c r="AP9" s="210">
        <v>2803</v>
      </c>
      <c r="AQ9" s="210">
        <v>1130</v>
      </c>
      <c r="AR9" s="210"/>
      <c r="AS9" s="210"/>
      <c r="AT9" s="209">
        <f t="shared" si="14"/>
        <v>221747</v>
      </c>
      <c r="AU9" s="210">
        <v>197037</v>
      </c>
      <c r="AV9" s="210"/>
      <c r="AW9" s="210"/>
      <c r="AX9" s="210">
        <v>24710</v>
      </c>
      <c r="AY9" s="210">
        <v>295380</v>
      </c>
      <c r="AZ9" s="210"/>
      <c r="BA9" s="210"/>
      <c r="BB9" s="209">
        <f t="shared" si="15"/>
        <v>235397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0</v>
      </c>
      <c r="BL9" s="210"/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20829</v>
      </c>
      <c r="BX9" s="210"/>
      <c r="BY9" s="210"/>
      <c r="BZ9" s="209">
        <f t="shared" si="21"/>
        <v>0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146489</v>
      </c>
      <c r="CI9" s="209">
        <f t="shared" si="25"/>
        <v>235397</v>
      </c>
      <c r="CJ9" s="209">
        <f t="shared" si="26"/>
        <v>9717</v>
      </c>
      <c r="CK9" s="209">
        <f t="shared" si="27"/>
        <v>3933</v>
      </c>
      <c r="CL9" s="209">
        <f t="shared" si="28"/>
        <v>2803</v>
      </c>
      <c r="CM9" s="209">
        <f t="shared" si="28"/>
        <v>1130</v>
      </c>
      <c r="CN9" s="209">
        <f t="shared" si="28"/>
        <v>0</v>
      </c>
      <c r="CO9" s="209">
        <f t="shared" si="28"/>
        <v>0</v>
      </c>
      <c r="CP9" s="209">
        <f t="shared" si="29"/>
        <v>221747</v>
      </c>
      <c r="CQ9" s="209">
        <f t="shared" si="30"/>
        <v>197037</v>
      </c>
      <c r="CR9" s="209">
        <f t="shared" si="30"/>
        <v>0</v>
      </c>
      <c r="CS9" s="209">
        <f t="shared" si="30"/>
        <v>0</v>
      </c>
      <c r="CT9" s="209">
        <f t="shared" si="30"/>
        <v>24710</v>
      </c>
      <c r="CU9" s="209">
        <f t="shared" si="30"/>
        <v>316209</v>
      </c>
      <c r="CV9" s="209">
        <f t="shared" si="30"/>
        <v>0</v>
      </c>
      <c r="CW9" s="209">
        <f t="shared" si="30"/>
        <v>0</v>
      </c>
      <c r="CX9" s="209">
        <f t="shared" si="31"/>
        <v>235397</v>
      </c>
    </row>
    <row r="10" spans="1:102" ht="13.5">
      <c r="A10" s="208" t="s">
        <v>226</v>
      </c>
      <c r="B10" s="208">
        <v>47207</v>
      </c>
      <c r="C10" s="208" t="s">
        <v>236</v>
      </c>
      <c r="D10" s="209">
        <f t="shared" si="2"/>
        <v>526883</v>
      </c>
      <c r="E10" s="209">
        <f t="shared" si="3"/>
        <v>85417</v>
      </c>
      <c r="F10" s="210"/>
      <c r="G10" s="210"/>
      <c r="H10" s="210"/>
      <c r="I10" s="210">
        <v>85409</v>
      </c>
      <c r="J10" s="210"/>
      <c r="K10" s="210">
        <v>8</v>
      </c>
      <c r="L10" s="210">
        <v>441466</v>
      </c>
      <c r="M10" s="209">
        <f t="shared" si="4"/>
        <v>21894</v>
      </c>
      <c r="N10" s="209">
        <f t="shared" si="5"/>
        <v>28</v>
      </c>
      <c r="O10" s="210"/>
      <c r="P10" s="210"/>
      <c r="Q10" s="210"/>
      <c r="R10" s="210"/>
      <c r="S10" s="210"/>
      <c r="T10" s="210">
        <v>28</v>
      </c>
      <c r="U10" s="210">
        <v>21866</v>
      </c>
      <c r="V10" s="209">
        <f t="shared" si="6"/>
        <v>548777</v>
      </c>
      <c r="W10" s="209">
        <f t="shared" si="7"/>
        <v>85445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85409</v>
      </c>
      <c r="AB10" s="210"/>
      <c r="AC10" s="209">
        <f t="shared" si="9"/>
        <v>36</v>
      </c>
      <c r="AD10" s="209">
        <f t="shared" si="9"/>
        <v>463332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526883</v>
      </c>
      <c r="AN10" s="210">
        <v>34736</v>
      </c>
      <c r="AO10" s="209">
        <f t="shared" si="13"/>
        <v>91432</v>
      </c>
      <c r="AP10" s="210">
        <v>265</v>
      </c>
      <c r="AQ10" s="210">
        <v>81248</v>
      </c>
      <c r="AR10" s="210">
        <v>9919</v>
      </c>
      <c r="AS10" s="210"/>
      <c r="AT10" s="209">
        <f t="shared" si="14"/>
        <v>400715</v>
      </c>
      <c r="AU10" s="210">
        <v>72488</v>
      </c>
      <c r="AV10" s="210">
        <v>255671</v>
      </c>
      <c r="AW10" s="210">
        <v>72556</v>
      </c>
      <c r="AX10" s="210"/>
      <c r="AY10" s="210"/>
      <c r="AZ10" s="210"/>
      <c r="BA10" s="210"/>
      <c r="BB10" s="209">
        <f t="shared" si="15"/>
        <v>526883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21894</v>
      </c>
      <c r="BL10" s="210"/>
      <c r="BM10" s="209">
        <f t="shared" si="19"/>
        <v>6915</v>
      </c>
      <c r="BN10" s="210"/>
      <c r="BO10" s="210">
        <v>6915</v>
      </c>
      <c r="BP10" s="210"/>
      <c r="BQ10" s="210"/>
      <c r="BR10" s="209">
        <f t="shared" si="20"/>
        <v>14979</v>
      </c>
      <c r="BS10" s="210"/>
      <c r="BT10" s="210">
        <v>14979</v>
      </c>
      <c r="BU10" s="210"/>
      <c r="BV10" s="210"/>
      <c r="BW10" s="210"/>
      <c r="BX10" s="210"/>
      <c r="BY10" s="210"/>
      <c r="BZ10" s="209">
        <f t="shared" si="21"/>
        <v>21894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548777</v>
      </c>
      <c r="CJ10" s="209">
        <f t="shared" si="26"/>
        <v>34736</v>
      </c>
      <c r="CK10" s="209">
        <f t="shared" si="27"/>
        <v>98347</v>
      </c>
      <c r="CL10" s="209">
        <f t="shared" si="28"/>
        <v>265</v>
      </c>
      <c r="CM10" s="209">
        <f t="shared" si="28"/>
        <v>88163</v>
      </c>
      <c r="CN10" s="209">
        <f t="shared" si="28"/>
        <v>9919</v>
      </c>
      <c r="CO10" s="209">
        <f t="shared" si="28"/>
        <v>0</v>
      </c>
      <c r="CP10" s="209">
        <f t="shared" si="29"/>
        <v>415694</v>
      </c>
      <c r="CQ10" s="209">
        <f t="shared" si="30"/>
        <v>72488</v>
      </c>
      <c r="CR10" s="209">
        <f t="shared" si="30"/>
        <v>270650</v>
      </c>
      <c r="CS10" s="209">
        <f t="shared" si="30"/>
        <v>72556</v>
      </c>
      <c r="CT10" s="209">
        <f t="shared" si="30"/>
        <v>0</v>
      </c>
      <c r="CU10" s="209">
        <f t="shared" si="30"/>
        <v>0</v>
      </c>
      <c r="CV10" s="209">
        <f t="shared" si="30"/>
        <v>0</v>
      </c>
      <c r="CW10" s="209">
        <f t="shared" si="30"/>
        <v>0</v>
      </c>
      <c r="CX10" s="209">
        <f t="shared" si="31"/>
        <v>548777</v>
      </c>
    </row>
    <row r="11" spans="1:102" ht="13.5">
      <c r="A11" s="208" t="s">
        <v>226</v>
      </c>
      <c r="B11" s="208">
        <v>47208</v>
      </c>
      <c r="C11" s="208" t="s">
        <v>237</v>
      </c>
      <c r="D11" s="209">
        <f t="shared" si="2"/>
        <v>1619446</v>
      </c>
      <c r="E11" s="209">
        <f t="shared" si="3"/>
        <v>899773</v>
      </c>
      <c r="F11" s="210">
        <v>362149</v>
      </c>
      <c r="G11" s="210"/>
      <c r="H11" s="210">
        <v>325900</v>
      </c>
      <c r="I11" s="210">
        <v>136554</v>
      </c>
      <c r="J11" s="210"/>
      <c r="K11" s="210">
        <v>75170</v>
      </c>
      <c r="L11" s="210">
        <v>719673</v>
      </c>
      <c r="M11" s="209">
        <f t="shared" si="4"/>
        <v>7332</v>
      </c>
      <c r="N11" s="209">
        <f t="shared" si="5"/>
        <v>6397</v>
      </c>
      <c r="O11" s="210">
        <v>376</v>
      </c>
      <c r="P11" s="210">
        <v>150</v>
      </c>
      <c r="Q11" s="210"/>
      <c r="R11" s="210">
        <v>5871</v>
      </c>
      <c r="S11" s="210"/>
      <c r="T11" s="210"/>
      <c r="U11" s="210">
        <v>935</v>
      </c>
      <c r="V11" s="209">
        <f t="shared" si="6"/>
        <v>1626778</v>
      </c>
      <c r="W11" s="209">
        <f t="shared" si="7"/>
        <v>906170</v>
      </c>
      <c r="X11" s="209">
        <f t="shared" si="8"/>
        <v>362525</v>
      </c>
      <c r="Y11" s="209">
        <f t="shared" si="8"/>
        <v>150</v>
      </c>
      <c r="Z11" s="209">
        <f t="shared" si="8"/>
        <v>325900</v>
      </c>
      <c r="AA11" s="209">
        <f t="shared" si="8"/>
        <v>142425</v>
      </c>
      <c r="AB11" s="210"/>
      <c r="AC11" s="209">
        <f t="shared" si="9"/>
        <v>75170</v>
      </c>
      <c r="AD11" s="209">
        <f t="shared" si="9"/>
        <v>720608</v>
      </c>
      <c r="AE11" s="209">
        <f t="shared" si="10"/>
        <v>736575</v>
      </c>
      <c r="AF11" s="209">
        <f t="shared" si="11"/>
        <v>736575</v>
      </c>
      <c r="AG11" s="210"/>
      <c r="AH11" s="210">
        <v>736575</v>
      </c>
      <c r="AI11" s="210"/>
      <c r="AJ11" s="210"/>
      <c r="AK11" s="210"/>
      <c r="AL11" s="210"/>
      <c r="AM11" s="209">
        <f t="shared" si="12"/>
        <v>851944</v>
      </c>
      <c r="AN11" s="210">
        <v>99483</v>
      </c>
      <c r="AO11" s="209">
        <f t="shared" si="13"/>
        <v>276948</v>
      </c>
      <c r="AP11" s="210">
        <v>1393</v>
      </c>
      <c r="AQ11" s="210">
        <v>275555</v>
      </c>
      <c r="AR11" s="210"/>
      <c r="AS11" s="210"/>
      <c r="AT11" s="209">
        <f t="shared" si="14"/>
        <v>469593</v>
      </c>
      <c r="AU11" s="210">
        <v>162108</v>
      </c>
      <c r="AV11" s="210">
        <v>268512</v>
      </c>
      <c r="AW11" s="210"/>
      <c r="AX11" s="210">
        <v>38973</v>
      </c>
      <c r="AY11" s="210"/>
      <c r="AZ11" s="210">
        <v>5920</v>
      </c>
      <c r="BA11" s="210">
        <v>30927</v>
      </c>
      <c r="BB11" s="209">
        <f t="shared" si="15"/>
        <v>1619446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6259</v>
      </c>
      <c r="BL11" s="210"/>
      <c r="BM11" s="209">
        <f t="shared" si="19"/>
        <v>0</v>
      </c>
      <c r="BN11" s="210"/>
      <c r="BO11" s="210"/>
      <c r="BP11" s="210"/>
      <c r="BQ11" s="210"/>
      <c r="BR11" s="209">
        <f t="shared" si="20"/>
        <v>6259</v>
      </c>
      <c r="BS11" s="210">
        <v>6259</v>
      </c>
      <c r="BT11" s="210"/>
      <c r="BU11" s="210"/>
      <c r="BV11" s="210"/>
      <c r="BW11" s="210"/>
      <c r="BX11" s="210"/>
      <c r="BY11" s="210">
        <v>1073</v>
      </c>
      <c r="BZ11" s="209">
        <f t="shared" si="21"/>
        <v>7332</v>
      </c>
      <c r="CA11" s="209">
        <f t="shared" si="22"/>
        <v>736575</v>
      </c>
      <c r="CB11" s="209">
        <f t="shared" si="23"/>
        <v>736575</v>
      </c>
      <c r="CC11" s="209">
        <f t="shared" si="24"/>
        <v>0</v>
      </c>
      <c r="CD11" s="209">
        <f t="shared" si="24"/>
        <v>736575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858203</v>
      </c>
      <c r="CJ11" s="209">
        <f t="shared" si="26"/>
        <v>99483</v>
      </c>
      <c r="CK11" s="209">
        <f t="shared" si="27"/>
        <v>276948</v>
      </c>
      <c r="CL11" s="209">
        <f t="shared" si="28"/>
        <v>1393</v>
      </c>
      <c r="CM11" s="209">
        <f t="shared" si="28"/>
        <v>275555</v>
      </c>
      <c r="CN11" s="209">
        <f t="shared" si="28"/>
        <v>0</v>
      </c>
      <c r="CO11" s="209">
        <f t="shared" si="28"/>
        <v>0</v>
      </c>
      <c r="CP11" s="209">
        <f t="shared" si="29"/>
        <v>475852</v>
      </c>
      <c r="CQ11" s="209">
        <f t="shared" si="30"/>
        <v>168367</v>
      </c>
      <c r="CR11" s="209">
        <f t="shared" si="30"/>
        <v>268512</v>
      </c>
      <c r="CS11" s="209">
        <f t="shared" si="30"/>
        <v>0</v>
      </c>
      <c r="CT11" s="209">
        <f t="shared" si="30"/>
        <v>38973</v>
      </c>
      <c r="CU11" s="209">
        <f t="shared" si="30"/>
        <v>0</v>
      </c>
      <c r="CV11" s="209">
        <f t="shared" si="30"/>
        <v>5920</v>
      </c>
      <c r="CW11" s="209">
        <f t="shared" si="30"/>
        <v>32000</v>
      </c>
      <c r="CX11" s="209">
        <f t="shared" si="31"/>
        <v>1626778</v>
      </c>
    </row>
    <row r="12" spans="1:102" ht="13.5">
      <c r="A12" s="208" t="s">
        <v>226</v>
      </c>
      <c r="B12" s="208">
        <v>47209</v>
      </c>
      <c r="C12" s="208" t="s">
        <v>238</v>
      </c>
      <c r="D12" s="209">
        <f t="shared" si="2"/>
        <v>679560</v>
      </c>
      <c r="E12" s="209">
        <f t="shared" si="3"/>
        <v>366280</v>
      </c>
      <c r="F12" s="210">
        <v>192780</v>
      </c>
      <c r="G12" s="210"/>
      <c r="H12" s="210">
        <v>173500</v>
      </c>
      <c r="I12" s="210"/>
      <c r="J12" s="210"/>
      <c r="K12" s="210"/>
      <c r="L12" s="210">
        <v>313280</v>
      </c>
      <c r="M12" s="209">
        <f t="shared" si="4"/>
        <v>27913</v>
      </c>
      <c r="N12" s="209">
        <f t="shared" si="5"/>
        <v>16882</v>
      </c>
      <c r="O12" s="210"/>
      <c r="P12" s="210"/>
      <c r="Q12" s="210"/>
      <c r="R12" s="210">
        <v>3652</v>
      </c>
      <c r="S12" s="210"/>
      <c r="T12" s="210">
        <v>13230</v>
      </c>
      <c r="U12" s="210">
        <v>11031</v>
      </c>
      <c r="V12" s="209">
        <f t="shared" si="6"/>
        <v>707473</v>
      </c>
      <c r="W12" s="209">
        <f t="shared" si="7"/>
        <v>383162</v>
      </c>
      <c r="X12" s="209">
        <f t="shared" si="8"/>
        <v>192780</v>
      </c>
      <c r="Y12" s="209">
        <f t="shared" si="8"/>
        <v>0</v>
      </c>
      <c r="Z12" s="209">
        <f t="shared" si="8"/>
        <v>173500</v>
      </c>
      <c r="AA12" s="209">
        <f t="shared" si="8"/>
        <v>3652</v>
      </c>
      <c r="AB12" s="210"/>
      <c r="AC12" s="209">
        <f t="shared" si="9"/>
        <v>13230</v>
      </c>
      <c r="AD12" s="209">
        <f t="shared" si="9"/>
        <v>324311</v>
      </c>
      <c r="AE12" s="209">
        <f t="shared" si="10"/>
        <v>390600</v>
      </c>
      <c r="AF12" s="209">
        <f t="shared" si="11"/>
        <v>390600</v>
      </c>
      <c r="AG12" s="210"/>
      <c r="AH12" s="210">
        <v>390600</v>
      </c>
      <c r="AI12" s="210"/>
      <c r="AJ12" s="210"/>
      <c r="AK12" s="210"/>
      <c r="AL12" s="210"/>
      <c r="AM12" s="209">
        <f t="shared" si="12"/>
        <v>288960</v>
      </c>
      <c r="AN12" s="210">
        <v>103263</v>
      </c>
      <c r="AO12" s="209">
        <f t="shared" si="13"/>
        <v>111852</v>
      </c>
      <c r="AP12" s="210">
        <v>19412</v>
      </c>
      <c r="AQ12" s="210">
        <v>83410</v>
      </c>
      <c r="AR12" s="210">
        <v>9030</v>
      </c>
      <c r="AS12" s="210">
        <v>10657</v>
      </c>
      <c r="AT12" s="209">
        <f t="shared" si="14"/>
        <v>63188</v>
      </c>
      <c r="AU12" s="210"/>
      <c r="AV12" s="210">
        <v>42121</v>
      </c>
      <c r="AW12" s="210">
        <v>15052</v>
      </c>
      <c r="AX12" s="210">
        <v>6015</v>
      </c>
      <c r="AY12" s="210"/>
      <c r="AZ12" s="210"/>
      <c r="BA12" s="210"/>
      <c r="BB12" s="209">
        <f t="shared" si="15"/>
        <v>679560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27913</v>
      </c>
      <c r="BL12" s="210"/>
      <c r="BM12" s="209">
        <f t="shared" si="19"/>
        <v>8204</v>
      </c>
      <c r="BN12" s="210"/>
      <c r="BO12" s="210">
        <v>8204</v>
      </c>
      <c r="BP12" s="210"/>
      <c r="BQ12" s="210">
        <v>670</v>
      </c>
      <c r="BR12" s="209">
        <f t="shared" si="20"/>
        <v>19039</v>
      </c>
      <c r="BS12" s="210"/>
      <c r="BT12" s="210">
        <v>19039</v>
      </c>
      <c r="BU12" s="210"/>
      <c r="BV12" s="210"/>
      <c r="BW12" s="210"/>
      <c r="BX12" s="210"/>
      <c r="BY12" s="210"/>
      <c r="BZ12" s="209">
        <f t="shared" si="21"/>
        <v>27913</v>
      </c>
      <c r="CA12" s="209">
        <f t="shared" si="22"/>
        <v>390600</v>
      </c>
      <c r="CB12" s="209">
        <f t="shared" si="23"/>
        <v>390600</v>
      </c>
      <c r="CC12" s="209">
        <f t="shared" si="24"/>
        <v>0</v>
      </c>
      <c r="CD12" s="209">
        <f t="shared" si="24"/>
        <v>390600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316873</v>
      </c>
      <c r="CJ12" s="209">
        <f t="shared" si="26"/>
        <v>103263</v>
      </c>
      <c r="CK12" s="209">
        <f t="shared" si="27"/>
        <v>120056</v>
      </c>
      <c r="CL12" s="209">
        <f t="shared" si="28"/>
        <v>19412</v>
      </c>
      <c r="CM12" s="209">
        <f t="shared" si="28"/>
        <v>91614</v>
      </c>
      <c r="CN12" s="209">
        <f t="shared" si="28"/>
        <v>9030</v>
      </c>
      <c r="CO12" s="209">
        <f t="shared" si="28"/>
        <v>11327</v>
      </c>
      <c r="CP12" s="209">
        <f t="shared" si="29"/>
        <v>82227</v>
      </c>
      <c r="CQ12" s="209">
        <f t="shared" si="30"/>
        <v>0</v>
      </c>
      <c r="CR12" s="209">
        <f t="shared" si="30"/>
        <v>61160</v>
      </c>
      <c r="CS12" s="209">
        <f t="shared" si="30"/>
        <v>15052</v>
      </c>
      <c r="CT12" s="209">
        <f t="shared" si="30"/>
        <v>6015</v>
      </c>
      <c r="CU12" s="209">
        <f t="shared" si="30"/>
        <v>0</v>
      </c>
      <c r="CV12" s="209">
        <f t="shared" si="30"/>
        <v>0</v>
      </c>
      <c r="CW12" s="209">
        <f t="shared" si="30"/>
        <v>0</v>
      </c>
      <c r="CX12" s="209">
        <f t="shared" si="31"/>
        <v>707473</v>
      </c>
    </row>
    <row r="13" spans="1:102" ht="13.5">
      <c r="A13" s="208" t="s">
        <v>226</v>
      </c>
      <c r="B13" s="208">
        <v>47210</v>
      </c>
      <c r="C13" s="208" t="s">
        <v>239</v>
      </c>
      <c r="D13" s="209">
        <f t="shared" si="2"/>
        <v>389915</v>
      </c>
      <c r="E13" s="209">
        <f t="shared" si="3"/>
        <v>54063</v>
      </c>
      <c r="F13" s="210"/>
      <c r="G13" s="210"/>
      <c r="H13" s="210"/>
      <c r="I13" s="210">
        <v>54063</v>
      </c>
      <c r="J13" s="210"/>
      <c r="K13" s="210"/>
      <c r="L13" s="210">
        <v>335852</v>
      </c>
      <c r="M13" s="209">
        <f t="shared" si="4"/>
        <v>48826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48826</v>
      </c>
      <c r="V13" s="209">
        <f t="shared" si="6"/>
        <v>438741</v>
      </c>
      <c r="W13" s="209">
        <f t="shared" si="7"/>
        <v>54063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54063</v>
      </c>
      <c r="AB13" s="210"/>
      <c r="AC13" s="209">
        <f t="shared" si="9"/>
        <v>0</v>
      </c>
      <c r="AD13" s="209">
        <f t="shared" si="9"/>
        <v>384678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153533</v>
      </c>
      <c r="AN13" s="210">
        <v>52095</v>
      </c>
      <c r="AO13" s="209">
        <f t="shared" si="13"/>
        <v>1433</v>
      </c>
      <c r="AP13" s="210">
        <v>1433</v>
      </c>
      <c r="AQ13" s="210"/>
      <c r="AR13" s="210"/>
      <c r="AS13" s="210"/>
      <c r="AT13" s="209">
        <f t="shared" si="14"/>
        <v>99005</v>
      </c>
      <c r="AU13" s="210">
        <v>98907</v>
      </c>
      <c r="AV13" s="210"/>
      <c r="AW13" s="210"/>
      <c r="AX13" s="210">
        <v>98</v>
      </c>
      <c r="AY13" s="210">
        <v>236382</v>
      </c>
      <c r="AZ13" s="210">
        <v>1000</v>
      </c>
      <c r="BA13" s="210"/>
      <c r="BB13" s="209">
        <f t="shared" si="15"/>
        <v>153533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48826</v>
      </c>
      <c r="BX13" s="210"/>
      <c r="BY13" s="210"/>
      <c r="BZ13" s="209">
        <f t="shared" si="21"/>
        <v>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153533</v>
      </c>
      <c r="CJ13" s="209">
        <f t="shared" si="26"/>
        <v>52095</v>
      </c>
      <c r="CK13" s="209">
        <f t="shared" si="27"/>
        <v>1433</v>
      </c>
      <c r="CL13" s="209">
        <f t="shared" si="28"/>
        <v>1433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99005</v>
      </c>
      <c r="CQ13" s="209">
        <f t="shared" si="30"/>
        <v>98907</v>
      </c>
      <c r="CR13" s="209">
        <f t="shared" si="30"/>
        <v>0</v>
      </c>
      <c r="CS13" s="209">
        <f t="shared" si="30"/>
        <v>0</v>
      </c>
      <c r="CT13" s="209">
        <f t="shared" si="30"/>
        <v>98</v>
      </c>
      <c r="CU13" s="209">
        <f t="shared" si="30"/>
        <v>285208</v>
      </c>
      <c r="CV13" s="209">
        <f t="shared" si="30"/>
        <v>1000</v>
      </c>
      <c r="CW13" s="209">
        <f t="shared" si="30"/>
        <v>0</v>
      </c>
      <c r="CX13" s="209">
        <f t="shared" si="31"/>
        <v>153533</v>
      </c>
    </row>
    <row r="14" spans="1:102" ht="13.5">
      <c r="A14" s="208" t="s">
        <v>226</v>
      </c>
      <c r="B14" s="208">
        <v>47211</v>
      </c>
      <c r="C14" s="208" t="s">
        <v>240</v>
      </c>
      <c r="D14" s="209">
        <f t="shared" si="2"/>
        <v>1197373</v>
      </c>
      <c r="E14" s="209">
        <f t="shared" si="3"/>
        <v>138135</v>
      </c>
      <c r="F14" s="210"/>
      <c r="G14" s="210"/>
      <c r="H14" s="210"/>
      <c r="I14" s="210">
        <v>138124</v>
      </c>
      <c r="J14" s="210"/>
      <c r="K14" s="210">
        <v>11</v>
      </c>
      <c r="L14" s="210">
        <v>1059238</v>
      </c>
      <c r="M14" s="209">
        <f t="shared" si="4"/>
        <v>30637</v>
      </c>
      <c r="N14" s="209">
        <f t="shared" si="5"/>
        <v>3</v>
      </c>
      <c r="O14" s="210"/>
      <c r="P14" s="210"/>
      <c r="Q14" s="210"/>
      <c r="R14" s="210"/>
      <c r="S14" s="210"/>
      <c r="T14" s="210">
        <v>3</v>
      </c>
      <c r="U14" s="210">
        <v>30634</v>
      </c>
      <c r="V14" s="209">
        <f t="shared" si="6"/>
        <v>1228010</v>
      </c>
      <c r="W14" s="209">
        <f t="shared" si="7"/>
        <v>138138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138124</v>
      </c>
      <c r="AB14" s="210"/>
      <c r="AC14" s="209">
        <f t="shared" si="9"/>
        <v>14</v>
      </c>
      <c r="AD14" s="209">
        <f t="shared" si="9"/>
        <v>1089872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202769</v>
      </c>
      <c r="AM14" s="209">
        <f t="shared" si="12"/>
        <v>503368</v>
      </c>
      <c r="AN14" s="210">
        <v>135380</v>
      </c>
      <c r="AO14" s="209">
        <f t="shared" si="13"/>
        <v>3199</v>
      </c>
      <c r="AP14" s="210">
        <v>3199</v>
      </c>
      <c r="AQ14" s="210"/>
      <c r="AR14" s="210"/>
      <c r="AS14" s="210"/>
      <c r="AT14" s="209">
        <f t="shared" si="14"/>
        <v>364789</v>
      </c>
      <c r="AU14" s="210">
        <v>330120</v>
      </c>
      <c r="AV14" s="210"/>
      <c r="AW14" s="210"/>
      <c r="AX14" s="210">
        <v>34669</v>
      </c>
      <c r="AY14" s="210">
        <v>491236</v>
      </c>
      <c r="AZ14" s="210"/>
      <c r="BA14" s="210"/>
      <c r="BB14" s="209">
        <f t="shared" si="15"/>
        <v>503368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7521</v>
      </c>
      <c r="BL14" s="210">
        <v>7521</v>
      </c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23116</v>
      </c>
      <c r="BX14" s="210"/>
      <c r="BY14" s="210"/>
      <c r="BZ14" s="209">
        <f t="shared" si="21"/>
        <v>7521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202769</v>
      </c>
      <c r="CI14" s="209">
        <f t="shared" si="25"/>
        <v>510889</v>
      </c>
      <c r="CJ14" s="209">
        <f t="shared" si="26"/>
        <v>142901</v>
      </c>
      <c r="CK14" s="209">
        <f t="shared" si="27"/>
        <v>3199</v>
      </c>
      <c r="CL14" s="209">
        <f t="shared" si="28"/>
        <v>3199</v>
      </c>
      <c r="CM14" s="209">
        <f t="shared" si="28"/>
        <v>0</v>
      </c>
      <c r="CN14" s="209">
        <f t="shared" si="28"/>
        <v>0</v>
      </c>
      <c r="CO14" s="209">
        <f t="shared" si="28"/>
        <v>0</v>
      </c>
      <c r="CP14" s="209">
        <f t="shared" si="29"/>
        <v>364789</v>
      </c>
      <c r="CQ14" s="209">
        <f t="shared" si="30"/>
        <v>330120</v>
      </c>
      <c r="CR14" s="209">
        <f t="shared" si="30"/>
        <v>0</v>
      </c>
      <c r="CS14" s="209">
        <f t="shared" si="30"/>
        <v>0</v>
      </c>
      <c r="CT14" s="209">
        <f t="shared" si="30"/>
        <v>34669</v>
      </c>
      <c r="CU14" s="209">
        <f t="shared" si="30"/>
        <v>514352</v>
      </c>
      <c r="CV14" s="209">
        <f t="shared" si="30"/>
        <v>0</v>
      </c>
      <c r="CW14" s="209">
        <f t="shared" si="30"/>
        <v>0</v>
      </c>
      <c r="CX14" s="209">
        <f t="shared" si="31"/>
        <v>510889</v>
      </c>
    </row>
    <row r="15" spans="1:102" ht="13.5">
      <c r="A15" s="208" t="s">
        <v>226</v>
      </c>
      <c r="B15" s="208">
        <v>47212</v>
      </c>
      <c r="C15" s="208" t="s">
        <v>241</v>
      </c>
      <c r="D15" s="209">
        <f t="shared" si="2"/>
        <v>358205</v>
      </c>
      <c r="E15" s="209">
        <f t="shared" si="3"/>
        <v>54456</v>
      </c>
      <c r="F15" s="210"/>
      <c r="G15" s="210"/>
      <c r="H15" s="210"/>
      <c r="I15" s="210">
        <v>53685</v>
      </c>
      <c r="J15" s="210"/>
      <c r="K15" s="210">
        <v>771</v>
      </c>
      <c r="L15" s="210">
        <v>303749</v>
      </c>
      <c r="M15" s="209">
        <f t="shared" si="4"/>
        <v>45744</v>
      </c>
      <c r="N15" s="209">
        <f t="shared" si="5"/>
        <v>310</v>
      </c>
      <c r="O15" s="210">
        <v>207</v>
      </c>
      <c r="P15" s="210">
        <v>103</v>
      </c>
      <c r="Q15" s="210"/>
      <c r="R15" s="210"/>
      <c r="S15" s="210"/>
      <c r="T15" s="210"/>
      <c r="U15" s="210">
        <v>45434</v>
      </c>
      <c r="V15" s="209">
        <f t="shared" si="6"/>
        <v>403949</v>
      </c>
      <c r="W15" s="209">
        <f t="shared" si="7"/>
        <v>54766</v>
      </c>
      <c r="X15" s="209">
        <f t="shared" si="8"/>
        <v>207</v>
      </c>
      <c r="Y15" s="209">
        <f t="shared" si="8"/>
        <v>103</v>
      </c>
      <c r="Z15" s="209">
        <f t="shared" si="8"/>
        <v>0</v>
      </c>
      <c r="AA15" s="209">
        <f t="shared" si="8"/>
        <v>53685</v>
      </c>
      <c r="AB15" s="210"/>
      <c r="AC15" s="209">
        <f t="shared" si="9"/>
        <v>771</v>
      </c>
      <c r="AD15" s="209">
        <f t="shared" si="9"/>
        <v>349183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136748</v>
      </c>
      <c r="AN15" s="210">
        <v>41378</v>
      </c>
      <c r="AO15" s="209">
        <f t="shared" si="13"/>
        <v>1878</v>
      </c>
      <c r="AP15" s="210">
        <v>1878</v>
      </c>
      <c r="AQ15" s="210"/>
      <c r="AR15" s="210"/>
      <c r="AS15" s="210"/>
      <c r="AT15" s="209">
        <f t="shared" si="14"/>
        <v>93492</v>
      </c>
      <c r="AU15" s="210">
        <v>93492</v>
      </c>
      <c r="AV15" s="210"/>
      <c r="AW15" s="210"/>
      <c r="AX15" s="210"/>
      <c r="AY15" s="210">
        <v>221457</v>
      </c>
      <c r="AZ15" s="210"/>
      <c r="BA15" s="210"/>
      <c r="BB15" s="209">
        <f t="shared" si="15"/>
        <v>136748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45744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136748</v>
      </c>
      <c r="CJ15" s="209">
        <f t="shared" si="26"/>
        <v>41378</v>
      </c>
      <c r="CK15" s="209">
        <f t="shared" si="27"/>
        <v>1878</v>
      </c>
      <c r="CL15" s="209">
        <f t="shared" si="28"/>
        <v>1878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93492</v>
      </c>
      <c r="CQ15" s="209">
        <f t="shared" si="30"/>
        <v>93492</v>
      </c>
      <c r="CR15" s="209">
        <f t="shared" si="30"/>
        <v>0</v>
      </c>
      <c r="CS15" s="209">
        <f t="shared" si="30"/>
        <v>0</v>
      </c>
      <c r="CT15" s="209">
        <f t="shared" si="30"/>
        <v>0</v>
      </c>
      <c r="CU15" s="209">
        <f t="shared" si="30"/>
        <v>267201</v>
      </c>
      <c r="CV15" s="209">
        <f t="shared" si="30"/>
        <v>0</v>
      </c>
      <c r="CW15" s="209">
        <f t="shared" si="30"/>
        <v>0</v>
      </c>
      <c r="CX15" s="209">
        <f t="shared" si="31"/>
        <v>136748</v>
      </c>
    </row>
    <row r="16" spans="1:102" ht="13.5">
      <c r="A16" s="208" t="s">
        <v>226</v>
      </c>
      <c r="B16" s="208">
        <v>47213</v>
      </c>
      <c r="C16" s="208" t="s">
        <v>242</v>
      </c>
      <c r="D16" s="209">
        <f t="shared" si="2"/>
        <v>775812</v>
      </c>
      <c r="E16" s="209">
        <f t="shared" si="3"/>
        <v>0</v>
      </c>
      <c r="F16" s="210"/>
      <c r="G16" s="210"/>
      <c r="H16" s="210"/>
      <c r="I16" s="210"/>
      <c r="J16" s="210"/>
      <c r="K16" s="210"/>
      <c r="L16" s="210">
        <v>775812</v>
      </c>
      <c r="M16" s="209">
        <f t="shared" si="4"/>
        <v>92781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92781</v>
      </c>
      <c r="V16" s="209">
        <f t="shared" si="6"/>
        <v>868593</v>
      </c>
      <c r="W16" s="209">
        <f t="shared" si="7"/>
        <v>0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0</v>
      </c>
      <c r="AB16" s="210"/>
      <c r="AC16" s="209">
        <f t="shared" si="9"/>
        <v>0</v>
      </c>
      <c r="AD16" s="209">
        <f t="shared" si="9"/>
        <v>868593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/>
      <c r="AM16" s="209">
        <f t="shared" si="12"/>
        <v>255149</v>
      </c>
      <c r="AN16" s="210">
        <v>31281</v>
      </c>
      <c r="AO16" s="209">
        <f t="shared" si="13"/>
        <v>10244</v>
      </c>
      <c r="AP16" s="210">
        <v>3040</v>
      </c>
      <c r="AQ16" s="210">
        <v>7204</v>
      </c>
      <c r="AR16" s="210"/>
      <c r="AS16" s="210"/>
      <c r="AT16" s="209">
        <f t="shared" si="14"/>
        <v>213624</v>
      </c>
      <c r="AU16" s="210">
        <v>213624</v>
      </c>
      <c r="AV16" s="210"/>
      <c r="AW16" s="210"/>
      <c r="AX16" s="210"/>
      <c r="AY16" s="210">
        <v>520663</v>
      </c>
      <c r="AZ16" s="210"/>
      <c r="BA16" s="210"/>
      <c r="BB16" s="209">
        <f t="shared" si="15"/>
        <v>255149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92781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0</v>
      </c>
      <c r="CI16" s="209">
        <f t="shared" si="25"/>
        <v>255149</v>
      </c>
      <c r="CJ16" s="209">
        <f t="shared" si="26"/>
        <v>31281</v>
      </c>
      <c r="CK16" s="209">
        <f t="shared" si="27"/>
        <v>10244</v>
      </c>
      <c r="CL16" s="209">
        <f t="shared" si="28"/>
        <v>3040</v>
      </c>
      <c r="CM16" s="209">
        <f t="shared" si="28"/>
        <v>7204</v>
      </c>
      <c r="CN16" s="209">
        <f t="shared" si="28"/>
        <v>0</v>
      </c>
      <c r="CO16" s="209">
        <f t="shared" si="28"/>
        <v>0</v>
      </c>
      <c r="CP16" s="209">
        <f t="shared" si="29"/>
        <v>213624</v>
      </c>
      <c r="CQ16" s="209">
        <f t="shared" si="30"/>
        <v>213624</v>
      </c>
      <c r="CR16" s="209">
        <f t="shared" si="30"/>
        <v>0</v>
      </c>
      <c r="CS16" s="209">
        <f t="shared" si="30"/>
        <v>0</v>
      </c>
      <c r="CT16" s="209">
        <f t="shared" si="30"/>
        <v>0</v>
      </c>
      <c r="CU16" s="209">
        <f t="shared" si="30"/>
        <v>613444</v>
      </c>
      <c r="CV16" s="209">
        <f t="shared" si="30"/>
        <v>0</v>
      </c>
      <c r="CW16" s="209">
        <f t="shared" si="30"/>
        <v>0</v>
      </c>
      <c r="CX16" s="209">
        <f t="shared" si="31"/>
        <v>255149</v>
      </c>
    </row>
    <row r="17" spans="1:102" ht="13.5">
      <c r="A17" s="208" t="s">
        <v>226</v>
      </c>
      <c r="B17" s="208">
        <v>47214</v>
      </c>
      <c r="C17" s="208" t="s">
        <v>243</v>
      </c>
      <c r="D17" s="209">
        <f t="shared" si="2"/>
        <v>310075</v>
      </c>
      <c r="E17" s="209">
        <f t="shared" si="3"/>
        <v>28765</v>
      </c>
      <c r="F17" s="210"/>
      <c r="G17" s="210"/>
      <c r="H17" s="210"/>
      <c r="I17" s="210">
        <v>15062</v>
      </c>
      <c r="J17" s="210"/>
      <c r="K17" s="210">
        <v>13703</v>
      </c>
      <c r="L17" s="210">
        <v>281310</v>
      </c>
      <c r="M17" s="209">
        <f t="shared" si="4"/>
        <v>29507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29507</v>
      </c>
      <c r="V17" s="209">
        <f t="shared" si="6"/>
        <v>339582</v>
      </c>
      <c r="W17" s="209">
        <f t="shared" si="7"/>
        <v>28765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15062</v>
      </c>
      <c r="AB17" s="210"/>
      <c r="AC17" s="209">
        <f t="shared" si="9"/>
        <v>13703</v>
      </c>
      <c r="AD17" s="209">
        <f t="shared" si="9"/>
        <v>310817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310075</v>
      </c>
      <c r="AN17" s="210">
        <v>64272</v>
      </c>
      <c r="AO17" s="209">
        <f t="shared" si="13"/>
        <v>142058</v>
      </c>
      <c r="AP17" s="210">
        <v>4325</v>
      </c>
      <c r="AQ17" s="210">
        <v>136488</v>
      </c>
      <c r="AR17" s="210">
        <v>1245</v>
      </c>
      <c r="AS17" s="210"/>
      <c r="AT17" s="209">
        <f t="shared" si="14"/>
        <v>103745</v>
      </c>
      <c r="AU17" s="210">
        <v>15062</v>
      </c>
      <c r="AV17" s="210">
        <v>82493</v>
      </c>
      <c r="AW17" s="210">
        <v>6190</v>
      </c>
      <c r="AX17" s="210"/>
      <c r="AY17" s="210"/>
      <c r="AZ17" s="210"/>
      <c r="BA17" s="210"/>
      <c r="BB17" s="209">
        <f t="shared" si="15"/>
        <v>310075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29507</v>
      </c>
      <c r="BL17" s="210">
        <v>3383</v>
      </c>
      <c r="BM17" s="209">
        <f t="shared" si="19"/>
        <v>10107</v>
      </c>
      <c r="BN17" s="210"/>
      <c r="BO17" s="210">
        <v>10107</v>
      </c>
      <c r="BP17" s="210"/>
      <c r="BQ17" s="210"/>
      <c r="BR17" s="209">
        <f t="shared" si="20"/>
        <v>16017</v>
      </c>
      <c r="BS17" s="210"/>
      <c r="BT17" s="210">
        <v>16017</v>
      </c>
      <c r="BU17" s="210"/>
      <c r="BV17" s="210"/>
      <c r="BW17" s="210"/>
      <c r="BX17" s="210"/>
      <c r="BY17" s="210"/>
      <c r="BZ17" s="209">
        <f t="shared" si="21"/>
        <v>29507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339582</v>
      </c>
      <c r="CJ17" s="209">
        <f t="shared" si="26"/>
        <v>67655</v>
      </c>
      <c r="CK17" s="209">
        <f t="shared" si="27"/>
        <v>152165</v>
      </c>
      <c r="CL17" s="209">
        <f t="shared" si="28"/>
        <v>4325</v>
      </c>
      <c r="CM17" s="209">
        <f t="shared" si="28"/>
        <v>146595</v>
      </c>
      <c r="CN17" s="209">
        <f t="shared" si="28"/>
        <v>1245</v>
      </c>
      <c r="CO17" s="209">
        <f t="shared" si="28"/>
        <v>0</v>
      </c>
      <c r="CP17" s="209">
        <f t="shared" si="29"/>
        <v>119762</v>
      </c>
      <c r="CQ17" s="209">
        <f t="shared" si="30"/>
        <v>15062</v>
      </c>
      <c r="CR17" s="209">
        <f t="shared" si="30"/>
        <v>98510</v>
      </c>
      <c r="CS17" s="209">
        <f t="shared" si="30"/>
        <v>6190</v>
      </c>
      <c r="CT17" s="209">
        <f t="shared" si="30"/>
        <v>0</v>
      </c>
      <c r="CU17" s="209">
        <f t="shared" si="30"/>
        <v>0</v>
      </c>
      <c r="CV17" s="209">
        <f t="shared" si="30"/>
        <v>0</v>
      </c>
      <c r="CW17" s="209">
        <f t="shared" si="30"/>
        <v>0</v>
      </c>
      <c r="CX17" s="209">
        <f t="shared" si="31"/>
        <v>339582</v>
      </c>
    </row>
    <row r="18" spans="1:102" ht="13.5">
      <c r="A18" s="208" t="s">
        <v>226</v>
      </c>
      <c r="B18" s="208">
        <v>47215</v>
      </c>
      <c r="C18" s="208" t="s">
        <v>244</v>
      </c>
      <c r="D18" s="209">
        <f t="shared" si="2"/>
        <v>321996</v>
      </c>
      <c r="E18" s="209">
        <f t="shared" si="3"/>
        <v>31488</v>
      </c>
      <c r="F18" s="210"/>
      <c r="G18" s="210"/>
      <c r="H18" s="210"/>
      <c r="I18" s="210">
        <v>31414</v>
      </c>
      <c r="J18" s="210"/>
      <c r="K18" s="210">
        <v>74</v>
      </c>
      <c r="L18" s="210">
        <v>290508</v>
      </c>
      <c r="M18" s="209">
        <f t="shared" si="4"/>
        <v>36314</v>
      </c>
      <c r="N18" s="209">
        <f t="shared" si="5"/>
        <v>2576</v>
      </c>
      <c r="O18" s="210">
        <v>1806</v>
      </c>
      <c r="P18" s="210">
        <v>722</v>
      </c>
      <c r="Q18" s="210"/>
      <c r="R18" s="210"/>
      <c r="S18" s="210"/>
      <c r="T18" s="210">
        <v>48</v>
      </c>
      <c r="U18" s="210">
        <v>33738</v>
      </c>
      <c r="V18" s="209">
        <f t="shared" si="6"/>
        <v>358310</v>
      </c>
      <c r="W18" s="209">
        <f t="shared" si="7"/>
        <v>34064</v>
      </c>
      <c r="X18" s="209">
        <f t="shared" si="8"/>
        <v>1806</v>
      </c>
      <c r="Y18" s="209">
        <f t="shared" si="8"/>
        <v>722</v>
      </c>
      <c r="Z18" s="209">
        <f t="shared" si="8"/>
        <v>0</v>
      </c>
      <c r="AA18" s="209">
        <f t="shared" si="8"/>
        <v>31414</v>
      </c>
      <c r="AB18" s="210"/>
      <c r="AC18" s="209">
        <f t="shared" si="9"/>
        <v>122</v>
      </c>
      <c r="AD18" s="209">
        <f t="shared" si="9"/>
        <v>324246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113629</v>
      </c>
      <c r="AN18" s="210">
        <v>1496</v>
      </c>
      <c r="AO18" s="209">
        <f t="shared" si="13"/>
        <v>0</v>
      </c>
      <c r="AP18" s="210"/>
      <c r="AQ18" s="210"/>
      <c r="AR18" s="210"/>
      <c r="AS18" s="210"/>
      <c r="AT18" s="209">
        <f t="shared" si="14"/>
        <v>110642</v>
      </c>
      <c r="AU18" s="210">
        <v>97602</v>
      </c>
      <c r="AV18" s="210"/>
      <c r="AW18" s="210"/>
      <c r="AX18" s="210">
        <v>13040</v>
      </c>
      <c r="AY18" s="210">
        <v>175329</v>
      </c>
      <c r="AZ18" s="210">
        <v>1491</v>
      </c>
      <c r="BA18" s="210">
        <v>33038</v>
      </c>
      <c r="BB18" s="209">
        <f t="shared" si="15"/>
        <v>146667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32680</v>
      </c>
      <c r="BX18" s="210"/>
      <c r="BY18" s="210">
        <v>3634</v>
      </c>
      <c r="BZ18" s="209">
        <f t="shared" si="21"/>
        <v>3634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113629</v>
      </c>
      <c r="CJ18" s="209">
        <f t="shared" si="26"/>
        <v>1496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110642</v>
      </c>
      <c r="CQ18" s="209">
        <f t="shared" si="30"/>
        <v>97602</v>
      </c>
      <c r="CR18" s="209">
        <f t="shared" si="30"/>
        <v>0</v>
      </c>
      <c r="CS18" s="209">
        <f t="shared" si="30"/>
        <v>0</v>
      </c>
      <c r="CT18" s="209">
        <f t="shared" si="30"/>
        <v>13040</v>
      </c>
      <c r="CU18" s="209">
        <f t="shared" si="30"/>
        <v>208009</v>
      </c>
      <c r="CV18" s="209">
        <f t="shared" si="30"/>
        <v>1491</v>
      </c>
      <c r="CW18" s="209">
        <f t="shared" si="30"/>
        <v>36672</v>
      </c>
      <c r="CX18" s="209">
        <f t="shared" si="31"/>
        <v>150301</v>
      </c>
    </row>
    <row r="19" spans="1:102" ht="13.5">
      <c r="A19" s="208" t="s">
        <v>226</v>
      </c>
      <c r="B19" s="208">
        <v>47301</v>
      </c>
      <c r="C19" s="208" t="s">
        <v>245</v>
      </c>
      <c r="D19" s="209">
        <f t="shared" si="2"/>
        <v>53578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53578</v>
      </c>
      <c r="M19" s="209">
        <f t="shared" si="4"/>
        <v>5040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5040</v>
      </c>
      <c r="V19" s="209">
        <f t="shared" si="6"/>
        <v>58618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58618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1379</v>
      </c>
      <c r="AN19" s="210"/>
      <c r="AO19" s="209">
        <f t="shared" si="13"/>
        <v>0</v>
      </c>
      <c r="AP19" s="210"/>
      <c r="AQ19" s="210"/>
      <c r="AR19" s="210"/>
      <c r="AS19" s="210">
        <v>1379</v>
      </c>
      <c r="AT19" s="209">
        <f t="shared" si="14"/>
        <v>0</v>
      </c>
      <c r="AU19" s="210"/>
      <c r="AV19" s="210"/>
      <c r="AW19" s="210"/>
      <c r="AX19" s="210"/>
      <c r="AY19" s="210">
        <v>52199</v>
      </c>
      <c r="AZ19" s="210"/>
      <c r="BA19" s="210"/>
      <c r="BB19" s="209">
        <f t="shared" si="15"/>
        <v>1379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5040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5040</v>
      </c>
      <c r="BS19" s="210"/>
      <c r="BT19" s="210">
        <v>5040</v>
      </c>
      <c r="BU19" s="210"/>
      <c r="BV19" s="210"/>
      <c r="BW19" s="210"/>
      <c r="BX19" s="210"/>
      <c r="BY19" s="210"/>
      <c r="BZ19" s="209">
        <f t="shared" si="21"/>
        <v>5040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6419</v>
      </c>
      <c r="CJ19" s="209">
        <f t="shared" si="26"/>
        <v>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1379</v>
      </c>
      <c r="CP19" s="209">
        <f t="shared" si="29"/>
        <v>5040</v>
      </c>
      <c r="CQ19" s="209">
        <f t="shared" si="30"/>
        <v>0</v>
      </c>
      <c r="CR19" s="209">
        <f t="shared" si="30"/>
        <v>5040</v>
      </c>
      <c r="CS19" s="209">
        <f t="shared" si="30"/>
        <v>0</v>
      </c>
      <c r="CT19" s="209">
        <f t="shared" si="30"/>
        <v>0</v>
      </c>
      <c r="CU19" s="209">
        <f t="shared" si="30"/>
        <v>52199</v>
      </c>
      <c r="CV19" s="209">
        <f t="shared" si="30"/>
        <v>0</v>
      </c>
      <c r="CW19" s="209">
        <f t="shared" si="30"/>
        <v>0</v>
      </c>
      <c r="CX19" s="209">
        <f t="shared" si="31"/>
        <v>6419</v>
      </c>
    </row>
    <row r="20" spans="1:102" ht="13.5">
      <c r="A20" s="208" t="s">
        <v>226</v>
      </c>
      <c r="B20" s="208">
        <v>47302</v>
      </c>
      <c r="C20" s="208" t="s">
        <v>246</v>
      </c>
      <c r="D20" s="209">
        <f t="shared" si="2"/>
        <v>48528</v>
      </c>
      <c r="E20" s="209">
        <f t="shared" si="3"/>
        <v>0</v>
      </c>
      <c r="F20" s="210"/>
      <c r="G20" s="210"/>
      <c r="H20" s="210"/>
      <c r="I20" s="210"/>
      <c r="J20" s="210"/>
      <c r="K20" s="210"/>
      <c r="L20" s="210">
        <v>48528</v>
      </c>
      <c r="M20" s="209">
        <f t="shared" si="4"/>
        <v>4410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4410</v>
      </c>
      <c r="V20" s="209">
        <f t="shared" si="6"/>
        <v>52938</v>
      </c>
      <c r="W20" s="209">
        <f t="shared" si="7"/>
        <v>0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0</v>
      </c>
      <c r="AB20" s="210"/>
      <c r="AC20" s="209">
        <f t="shared" si="9"/>
        <v>0</v>
      </c>
      <c r="AD20" s="209">
        <f t="shared" si="9"/>
        <v>52938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/>
      <c r="AM20" s="209">
        <f t="shared" si="12"/>
        <v>11266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11266</v>
      </c>
      <c r="AU20" s="210">
        <v>59</v>
      </c>
      <c r="AV20" s="210">
        <v>4138</v>
      </c>
      <c r="AW20" s="210"/>
      <c r="AX20" s="210">
        <v>7069</v>
      </c>
      <c r="AY20" s="210">
        <v>36234</v>
      </c>
      <c r="AZ20" s="210"/>
      <c r="BA20" s="210">
        <v>1028</v>
      </c>
      <c r="BB20" s="209">
        <f t="shared" si="15"/>
        <v>12294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4410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4410</v>
      </c>
      <c r="BS20" s="210"/>
      <c r="BT20" s="210"/>
      <c r="BU20" s="210">
        <v>4410</v>
      </c>
      <c r="BV20" s="210"/>
      <c r="BW20" s="210"/>
      <c r="BX20" s="210"/>
      <c r="BY20" s="210"/>
      <c r="BZ20" s="209">
        <f t="shared" si="21"/>
        <v>4410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0</v>
      </c>
      <c r="CI20" s="209">
        <f t="shared" si="25"/>
        <v>15676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15676</v>
      </c>
      <c r="CQ20" s="209">
        <f t="shared" si="30"/>
        <v>59</v>
      </c>
      <c r="CR20" s="209">
        <f t="shared" si="30"/>
        <v>4138</v>
      </c>
      <c r="CS20" s="209">
        <f t="shared" si="30"/>
        <v>4410</v>
      </c>
      <c r="CT20" s="209">
        <f t="shared" si="30"/>
        <v>7069</v>
      </c>
      <c r="CU20" s="209">
        <f t="shared" si="30"/>
        <v>36234</v>
      </c>
      <c r="CV20" s="209">
        <f t="shared" si="30"/>
        <v>0</v>
      </c>
      <c r="CW20" s="209">
        <f t="shared" si="30"/>
        <v>1028</v>
      </c>
      <c r="CX20" s="209">
        <f t="shared" si="31"/>
        <v>16704</v>
      </c>
    </row>
    <row r="21" spans="1:102" ht="13.5">
      <c r="A21" s="208" t="s">
        <v>226</v>
      </c>
      <c r="B21" s="208">
        <v>47303</v>
      </c>
      <c r="C21" s="208" t="s">
        <v>247</v>
      </c>
      <c r="D21" s="209">
        <f t="shared" si="2"/>
        <v>29766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>
        <v>29766</v>
      </c>
      <c r="M21" s="209">
        <f t="shared" si="4"/>
        <v>3780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3780</v>
      </c>
      <c r="V21" s="209">
        <f t="shared" si="6"/>
        <v>33546</v>
      </c>
      <c r="W21" s="209">
        <f t="shared" si="7"/>
        <v>0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0</v>
      </c>
      <c r="AB21" s="210"/>
      <c r="AC21" s="209">
        <f t="shared" si="9"/>
        <v>0</v>
      </c>
      <c r="AD21" s="209">
        <f t="shared" si="9"/>
        <v>33546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4969</v>
      </c>
      <c r="AN21" s="210"/>
      <c r="AO21" s="209">
        <f t="shared" si="13"/>
        <v>0</v>
      </c>
      <c r="AP21" s="210"/>
      <c r="AQ21" s="210"/>
      <c r="AR21" s="210"/>
      <c r="AS21" s="210"/>
      <c r="AT21" s="209">
        <f t="shared" si="14"/>
        <v>4969</v>
      </c>
      <c r="AU21" s="210"/>
      <c r="AV21" s="210"/>
      <c r="AW21" s="210">
        <v>2831</v>
      </c>
      <c r="AX21" s="210">
        <v>2138</v>
      </c>
      <c r="AY21" s="210">
        <v>24797</v>
      </c>
      <c r="AZ21" s="210"/>
      <c r="BA21" s="210"/>
      <c r="BB21" s="209">
        <f t="shared" si="15"/>
        <v>4969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3780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3780</v>
      </c>
      <c r="BS21" s="210"/>
      <c r="BT21" s="210"/>
      <c r="BU21" s="210">
        <v>3780</v>
      </c>
      <c r="BV21" s="210"/>
      <c r="BW21" s="210"/>
      <c r="BX21" s="210"/>
      <c r="BY21" s="210"/>
      <c r="BZ21" s="209">
        <f t="shared" si="21"/>
        <v>3780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8749</v>
      </c>
      <c r="CJ21" s="209">
        <f t="shared" si="26"/>
        <v>0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8749</v>
      </c>
      <c r="CQ21" s="209">
        <f t="shared" si="30"/>
        <v>0</v>
      </c>
      <c r="CR21" s="209">
        <f t="shared" si="30"/>
        <v>0</v>
      </c>
      <c r="CS21" s="209">
        <f t="shared" si="30"/>
        <v>6611</v>
      </c>
      <c r="CT21" s="209">
        <f t="shared" si="30"/>
        <v>2138</v>
      </c>
      <c r="CU21" s="209">
        <f t="shared" si="30"/>
        <v>24797</v>
      </c>
      <c r="CV21" s="209">
        <f t="shared" si="30"/>
        <v>0</v>
      </c>
      <c r="CW21" s="209">
        <f t="shared" si="30"/>
        <v>0</v>
      </c>
      <c r="CX21" s="209">
        <f t="shared" si="31"/>
        <v>8749</v>
      </c>
    </row>
    <row r="22" spans="1:102" ht="13.5">
      <c r="A22" s="208" t="s">
        <v>226</v>
      </c>
      <c r="B22" s="208">
        <v>47306</v>
      </c>
      <c r="C22" s="208" t="s">
        <v>248</v>
      </c>
      <c r="D22" s="209">
        <f t="shared" si="2"/>
        <v>96815</v>
      </c>
      <c r="E22" s="209">
        <f t="shared" si="3"/>
        <v>0</v>
      </c>
      <c r="F22" s="210"/>
      <c r="G22" s="210"/>
      <c r="H22" s="210"/>
      <c r="I22" s="210"/>
      <c r="J22" s="210"/>
      <c r="K22" s="210"/>
      <c r="L22" s="210">
        <v>96815</v>
      </c>
      <c r="M22" s="209">
        <f t="shared" si="4"/>
        <v>33268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33268</v>
      </c>
      <c r="V22" s="209">
        <f t="shared" si="6"/>
        <v>130083</v>
      </c>
      <c r="W22" s="209">
        <f t="shared" si="7"/>
        <v>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0</v>
      </c>
      <c r="AB22" s="210"/>
      <c r="AC22" s="209">
        <f t="shared" si="9"/>
        <v>0</v>
      </c>
      <c r="AD22" s="209">
        <f t="shared" si="9"/>
        <v>130083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14285</v>
      </c>
      <c r="AN22" s="210"/>
      <c r="AO22" s="209">
        <f t="shared" si="13"/>
        <v>0</v>
      </c>
      <c r="AP22" s="210"/>
      <c r="AQ22" s="210"/>
      <c r="AR22" s="210"/>
      <c r="AS22" s="210"/>
      <c r="AT22" s="209">
        <f t="shared" si="14"/>
        <v>14285</v>
      </c>
      <c r="AU22" s="210"/>
      <c r="AV22" s="210"/>
      <c r="AW22" s="210"/>
      <c r="AX22" s="210">
        <v>14285</v>
      </c>
      <c r="AY22" s="210">
        <v>82530</v>
      </c>
      <c r="AZ22" s="210"/>
      <c r="BA22" s="210"/>
      <c r="BB22" s="209">
        <f t="shared" si="15"/>
        <v>14285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33268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14285</v>
      </c>
      <c r="CJ22" s="209">
        <f t="shared" si="26"/>
        <v>0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14285</v>
      </c>
      <c r="CQ22" s="209">
        <f t="shared" si="30"/>
        <v>0</v>
      </c>
      <c r="CR22" s="209">
        <f t="shared" si="30"/>
        <v>0</v>
      </c>
      <c r="CS22" s="209">
        <f t="shared" si="30"/>
        <v>0</v>
      </c>
      <c r="CT22" s="209">
        <f t="shared" si="30"/>
        <v>14285</v>
      </c>
      <c r="CU22" s="209">
        <f t="shared" si="30"/>
        <v>115798</v>
      </c>
      <c r="CV22" s="209">
        <f t="shared" si="30"/>
        <v>0</v>
      </c>
      <c r="CW22" s="209">
        <f t="shared" si="30"/>
        <v>0</v>
      </c>
      <c r="CX22" s="209">
        <f t="shared" si="31"/>
        <v>14285</v>
      </c>
    </row>
    <row r="23" spans="1:102" ht="13.5">
      <c r="A23" s="208" t="s">
        <v>226</v>
      </c>
      <c r="B23" s="208">
        <v>47308</v>
      </c>
      <c r="C23" s="208" t="s">
        <v>249</v>
      </c>
      <c r="D23" s="209">
        <f t="shared" si="2"/>
        <v>128457</v>
      </c>
      <c r="E23" s="209">
        <f t="shared" si="3"/>
        <v>0</v>
      </c>
      <c r="F23" s="210"/>
      <c r="G23" s="210"/>
      <c r="H23" s="210"/>
      <c r="I23" s="210"/>
      <c r="J23" s="210"/>
      <c r="K23" s="210"/>
      <c r="L23" s="210">
        <v>128457</v>
      </c>
      <c r="M23" s="209">
        <f t="shared" si="4"/>
        <v>45187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45187</v>
      </c>
      <c r="V23" s="209">
        <f t="shared" si="6"/>
        <v>173644</v>
      </c>
      <c r="W23" s="209">
        <f t="shared" si="7"/>
        <v>0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0</v>
      </c>
      <c r="AB23" s="210"/>
      <c r="AC23" s="209">
        <f t="shared" si="9"/>
        <v>0</v>
      </c>
      <c r="AD23" s="209">
        <f t="shared" si="9"/>
        <v>173644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16360</v>
      </c>
      <c r="AN23" s="210"/>
      <c r="AO23" s="209">
        <f t="shared" si="13"/>
        <v>156</v>
      </c>
      <c r="AP23" s="210">
        <v>156</v>
      </c>
      <c r="AQ23" s="210"/>
      <c r="AR23" s="210"/>
      <c r="AS23" s="210"/>
      <c r="AT23" s="209">
        <f t="shared" si="14"/>
        <v>16204</v>
      </c>
      <c r="AU23" s="210">
        <v>16204</v>
      </c>
      <c r="AV23" s="210"/>
      <c r="AW23" s="210"/>
      <c r="AX23" s="210"/>
      <c r="AY23" s="210">
        <v>112097</v>
      </c>
      <c r="AZ23" s="210"/>
      <c r="BA23" s="210"/>
      <c r="BB23" s="209">
        <f t="shared" si="15"/>
        <v>16360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45187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16360</v>
      </c>
      <c r="CJ23" s="209">
        <f t="shared" si="26"/>
        <v>0</v>
      </c>
      <c r="CK23" s="209">
        <f t="shared" si="27"/>
        <v>156</v>
      </c>
      <c r="CL23" s="209">
        <f t="shared" si="28"/>
        <v>156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16204</v>
      </c>
      <c r="CQ23" s="209">
        <f t="shared" si="30"/>
        <v>16204</v>
      </c>
      <c r="CR23" s="209">
        <f t="shared" si="30"/>
        <v>0</v>
      </c>
      <c r="CS23" s="209">
        <f t="shared" si="30"/>
        <v>0</v>
      </c>
      <c r="CT23" s="209">
        <f t="shared" si="30"/>
        <v>0</v>
      </c>
      <c r="CU23" s="209">
        <f t="shared" si="30"/>
        <v>157284</v>
      </c>
      <c r="CV23" s="209">
        <f t="shared" si="30"/>
        <v>0</v>
      </c>
      <c r="CW23" s="209">
        <f t="shared" si="30"/>
        <v>0</v>
      </c>
      <c r="CX23" s="209">
        <f t="shared" si="31"/>
        <v>16360</v>
      </c>
    </row>
    <row r="24" spans="1:102" ht="13.5">
      <c r="A24" s="208" t="s">
        <v>226</v>
      </c>
      <c r="B24" s="208">
        <v>47311</v>
      </c>
      <c r="C24" s="208" t="s">
        <v>250</v>
      </c>
      <c r="D24" s="209">
        <f t="shared" si="2"/>
        <v>108398</v>
      </c>
      <c r="E24" s="209">
        <f t="shared" si="3"/>
        <v>32183</v>
      </c>
      <c r="F24" s="210"/>
      <c r="G24" s="210"/>
      <c r="H24" s="210"/>
      <c r="I24" s="210">
        <v>30717</v>
      </c>
      <c r="J24" s="210"/>
      <c r="K24" s="210">
        <v>1466</v>
      </c>
      <c r="L24" s="210">
        <v>76215</v>
      </c>
      <c r="M24" s="209">
        <f t="shared" si="4"/>
        <v>29215</v>
      </c>
      <c r="N24" s="209">
        <f t="shared" si="5"/>
        <v>5461</v>
      </c>
      <c r="O24" s="210"/>
      <c r="P24" s="210"/>
      <c r="Q24" s="210"/>
      <c r="R24" s="210">
        <v>5461</v>
      </c>
      <c r="S24" s="210"/>
      <c r="T24" s="210"/>
      <c r="U24" s="210">
        <v>23754</v>
      </c>
      <c r="V24" s="209">
        <f t="shared" si="6"/>
        <v>137613</v>
      </c>
      <c r="W24" s="209">
        <f t="shared" si="7"/>
        <v>37644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36178</v>
      </c>
      <c r="AB24" s="210"/>
      <c r="AC24" s="209">
        <f t="shared" si="9"/>
        <v>1466</v>
      </c>
      <c r="AD24" s="209">
        <f t="shared" si="9"/>
        <v>99969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45949</v>
      </c>
      <c r="AN24" s="210">
        <v>6632</v>
      </c>
      <c r="AO24" s="209">
        <f t="shared" si="13"/>
        <v>4452</v>
      </c>
      <c r="AP24" s="210">
        <v>682</v>
      </c>
      <c r="AQ24" s="210"/>
      <c r="AR24" s="210">
        <v>3770</v>
      </c>
      <c r="AS24" s="210"/>
      <c r="AT24" s="209">
        <f t="shared" si="14"/>
        <v>34865</v>
      </c>
      <c r="AU24" s="210">
        <v>21089</v>
      </c>
      <c r="AV24" s="210"/>
      <c r="AW24" s="210">
        <v>12998</v>
      </c>
      <c r="AX24" s="210">
        <v>778</v>
      </c>
      <c r="AY24" s="210">
        <v>62449</v>
      </c>
      <c r="AZ24" s="210"/>
      <c r="BA24" s="210"/>
      <c r="BB24" s="209">
        <f t="shared" si="15"/>
        <v>45949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29215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29215</v>
      </c>
      <c r="BS24" s="210"/>
      <c r="BT24" s="210">
        <v>29215</v>
      </c>
      <c r="BU24" s="210"/>
      <c r="BV24" s="210"/>
      <c r="BW24" s="210"/>
      <c r="BX24" s="210"/>
      <c r="BY24" s="210"/>
      <c r="BZ24" s="209">
        <f t="shared" si="21"/>
        <v>29215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75164</v>
      </c>
      <c r="CJ24" s="209">
        <f t="shared" si="26"/>
        <v>6632</v>
      </c>
      <c r="CK24" s="209">
        <f t="shared" si="27"/>
        <v>4452</v>
      </c>
      <c r="CL24" s="209">
        <f t="shared" si="28"/>
        <v>682</v>
      </c>
      <c r="CM24" s="209">
        <f t="shared" si="28"/>
        <v>0</v>
      </c>
      <c r="CN24" s="209">
        <f t="shared" si="28"/>
        <v>3770</v>
      </c>
      <c r="CO24" s="209">
        <f t="shared" si="28"/>
        <v>0</v>
      </c>
      <c r="CP24" s="209">
        <f t="shared" si="29"/>
        <v>64080</v>
      </c>
      <c r="CQ24" s="209">
        <f t="shared" si="30"/>
        <v>21089</v>
      </c>
      <c r="CR24" s="209">
        <f t="shared" si="30"/>
        <v>29215</v>
      </c>
      <c r="CS24" s="209">
        <f t="shared" si="30"/>
        <v>12998</v>
      </c>
      <c r="CT24" s="209">
        <f t="shared" si="30"/>
        <v>778</v>
      </c>
      <c r="CU24" s="209">
        <f t="shared" si="30"/>
        <v>62449</v>
      </c>
      <c r="CV24" s="209">
        <f t="shared" si="30"/>
        <v>0</v>
      </c>
      <c r="CW24" s="209">
        <f t="shared" si="30"/>
        <v>0</v>
      </c>
      <c r="CX24" s="209">
        <f t="shared" si="31"/>
        <v>75164</v>
      </c>
    </row>
    <row r="25" spans="1:102" ht="13.5">
      <c r="A25" s="208" t="s">
        <v>226</v>
      </c>
      <c r="B25" s="208">
        <v>47313</v>
      </c>
      <c r="C25" s="208" t="s">
        <v>251</v>
      </c>
      <c r="D25" s="209">
        <f t="shared" si="2"/>
        <v>67311</v>
      </c>
      <c r="E25" s="209">
        <f t="shared" si="3"/>
        <v>0</v>
      </c>
      <c r="F25" s="210"/>
      <c r="G25" s="210"/>
      <c r="H25" s="210"/>
      <c r="I25" s="210"/>
      <c r="J25" s="210"/>
      <c r="K25" s="210"/>
      <c r="L25" s="210">
        <v>67311</v>
      </c>
      <c r="M25" s="209">
        <f t="shared" si="4"/>
        <v>3375</v>
      </c>
      <c r="N25" s="209">
        <f t="shared" si="5"/>
        <v>921</v>
      </c>
      <c r="O25" s="210">
        <v>646</v>
      </c>
      <c r="P25" s="210">
        <v>275</v>
      </c>
      <c r="Q25" s="210"/>
      <c r="R25" s="210"/>
      <c r="S25" s="210"/>
      <c r="T25" s="210"/>
      <c r="U25" s="210">
        <v>2454</v>
      </c>
      <c r="V25" s="209">
        <f t="shared" si="6"/>
        <v>70686</v>
      </c>
      <c r="W25" s="209">
        <f t="shared" si="7"/>
        <v>921</v>
      </c>
      <c r="X25" s="209">
        <f t="shared" si="8"/>
        <v>646</v>
      </c>
      <c r="Y25" s="209">
        <f t="shared" si="8"/>
        <v>275</v>
      </c>
      <c r="Z25" s="209">
        <f t="shared" si="8"/>
        <v>0</v>
      </c>
      <c r="AA25" s="209">
        <f t="shared" si="8"/>
        <v>0</v>
      </c>
      <c r="AB25" s="210"/>
      <c r="AC25" s="209">
        <f t="shared" si="9"/>
        <v>0</v>
      </c>
      <c r="AD25" s="209">
        <f t="shared" si="9"/>
        <v>69765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14870</v>
      </c>
      <c r="AN25" s="210">
        <v>1868</v>
      </c>
      <c r="AO25" s="209">
        <f t="shared" si="13"/>
        <v>0</v>
      </c>
      <c r="AP25" s="210"/>
      <c r="AQ25" s="210"/>
      <c r="AR25" s="210"/>
      <c r="AS25" s="210"/>
      <c r="AT25" s="209">
        <f t="shared" si="14"/>
        <v>13002</v>
      </c>
      <c r="AU25" s="210">
        <v>13002</v>
      </c>
      <c r="AV25" s="210"/>
      <c r="AW25" s="210"/>
      <c r="AX25" s="210"/>
      <c r="AY25" s="210">
        <v>28246</v>
      </c>
      <c r="AZ25" s="210"/>
      <c r="BA25" s="210">
        <v>24195</v>
      </c>
      <c r="BB25" s="209">
        <f t="shared" si="15"/>
        <v>39065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756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756</v>
      </c>
      <c r="BS25" s="210"/>
      <c r="BT25" s="210"/>
      <c r="BU25" s="210"/>
      <c r="BV25" s="210">
        <v>756</v>
      </c>
      <c r="BW25" s="210"/>
      <c r="BX25" s="210"/>
      <c r="BY25" s="210">
        <v>2619</v>
      </c>
      <c r="BZ25" s="209">
        <f t="shared" si="21"/>
        <v>3375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15626</v>
      </c>
      <c r="CJ25" s="209">
        <f t="shared" si="26"/>
        <v>1868</v>
      </c>
      <c r="CK25" s="209">
        <f t="shared" si="27"/>
        <v>0</v>
      </c>
      <c r="CL25" s="209">
        <f t="shared" si="28"/>
        <v>0</v>
      </c>
      <c r="CM25" s="209">
        <f t="shared" si="28"/>
        <v>0</v>
      </c>
      <c r="CN25" s="209">
        <f t="shared" si="28"/>
        <v>0</v>
      </c>
      <c r="CO25" s="209">
        <f t="shared" si="28"/>
        <v>0</v>
      </c>
      <c r="CP25" s="209">
        <f t="shared" si="29"/>
        <v>13758</v>
      </c>
      <c r="CQ25" s="209">
        <f t="shared" si="30"/>
        <v>13002</v>
      </c>
      <c r="CR25" s="209">
        <f t="shared" si="30"/>
        <v>0</v>
      </c>
      <c r="CS25" s="209">
        <f t="shared" si="30"/>
        <v>0</v>
      </c>
      <c r="CT25" s="209">
        <f t="shared" si="30"/>
        <v>756</v>
      </c>
      <c r="CU25" s="209">
        <f t="shared" si="30"/>
        <v>28246</v>
      </c>
      <c r="CV25" s="209">
        <f t="shared" si="30"/>
        <v>0</v>
      </c>
      <c r="CW25" s="209">
        <f t="shared" si="30"/>
        <v>26814</v>
      </c>
      <c r="CX25" s="209">
        <f t="shared" si="31"/>
        <v>42440</v>
      </c>
    </row>
    <row r="26" spans="1:102" ht="13.5">
      <c r="A26" s="208" t="s">
        <v>226</v>
      </c>
      <c r="B26" s="208">
        <v>47314</v>
      </c>
      <c r="C26" s="208" t="s">
        <v>252</v>
      </c>
      <c r="D26" s="209">
        <f t="shared" si="2"/>
        <v>80502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80502</v>
      </c>
      <c r="M26" s="209">
        <f t="shared" si="4"/>
        <v>30606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30606</v>
      </c>
      <c r="V26" s="209">
        <f t="shared" si="6"/>
        <v>111108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111108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34449</v>
      </c>
      <c r="AN26" s="210">
        <v>16307</v>
      </c>
      <c r="AO26" s="209">
        <f t="shared" si="13"/>
        <v>4490</v>
      </c>
      <c r="AP26" s="210">
        <v>2409</v>
      </c>
      <c r="AQ26" s="210"/>
      <c r="AR26" s="210">
        <v>2081</v>
      </c>
      <c r="AS26" s="210"/>
      <c r="AT26" s="209">
        <f t="shared" si="14"/>
        <v>13652</v>
      </c>
      <c r="AU26" s="210">
        <v>13652</v>
      </c>
      <c r="AV26" s="210"/>
      <c r="AW26" s="210"/>
      <c r="AX26" s="210"/>
      <c r="AY26" s="210">
        <v>46053</v>
      </c>
      <c r="AZ26" s="210"/>
      <c r="BA26" s="210"/>
      <c r="BB26" s="209">
        <f t="shared" si="15"/>
        <v>34449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30606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30606</v>
      </c>
      <c r="BS26" s="210"/>
      <c r="BT26" s="210"/>
      <c r="BU26" s="210"/>
      <c r="BV26" s="210">
        <v>30606</v>
      </c>
      <c r="BW26" s="210"/>
      <c r="BX26" s="210"/>
      <c r="BY26" s="210"/>
      <c r="BZ26" s="209">
        <f t="shared" si="21"/>
        <v>30606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65055</v>
      </c>
      <c r="CJ26" s="209">
        <f t="shared" si="26"/>
        <v>16307</v>
      </c>
      <c r="CK26" s="209">
        <f t="shared" si="27"/>
        <v>4490</v>
      </c>
      <c r="CL26" s="209">
        <f t="shared" si="28"/>
        <v>2409</v>
      </c>
      <c r="CM26" s="209">
        <f t="shared" si="28"/>
        <v>0</v>
      </c>
      <c r="CN26" s="209">
        <f t="shared" si="28"/>
        <v>2081</v>
      </c>
      <c r="CO26" s="209">
        <f t="shared" si="28"/>
        <v>0</v>
      </c>
      <c r="CP26" s="209">
        <f t="shared" si="29"/>
        <v>44258</v>
      </c>
      <c r="CQ26" s="209">
        <f t="shared" si="30"/>
        <v>13652</v>
      </c>
      <c r="CR26" s="209">
        <f t="shared" si="30"/>
        <v>0</v>
      </c>
      <c r="CS26" s="209">
        <f t="shared" si="30"/>
        <v>0</v>
      </c>
      <c r="CT26" s="209">
        <f t="shared" si="30"/>
        <v>30606</v>
      </c>
      <c r="CU26" s="209">
        <f t="shared" si="30"/>
        <v>46053</v>
      </c>
      <c r="CV26" s="209">
        <f t="shared" si="30"/>
        <v>0</v>
      </c>
      <c r="CW26" s="209">
        <f t="shared" si="30"/>
        <v>0</v>
      </c>
      <c r="CX26" s="209">
        <f t="shared" si="31"/>
        <v>65055</v>
      </c>
    </row>
    <row r="27" spans="1:102" ht="13.5">
      <c r="A27" s="208" t="s">
        <v>226</v>
      </c>
      <c r="B27" s="208">
        <v>47315</v>
      </c>
      <c r="C27" s="208" t="s">
        <v>253</v>
      </c>
      <c r="D27" s="209">
        <f t="shared" si="2"/>
        <v>70434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70434</v>
      </c>
      <c r="M27" s="209">
        <f t="shared" si="4"/>
        <v>1512</v>
      </c>
      <c r="N27" s="209">
        <f t="shared" si="5"/>
        <v>1058</v>
      </c>
      <c r="O27" s="210">
        <v>756</v>
      </c>
      <c r="P27" s="210">
        <v>302</v>
      </c>
      <c r="Q27" s="210"/>
      <c r="R27" s="210"/>
      <c r="S27" s="210"/>
      <c r="T27" s="210"/>
      <c r="U27" s="210">
        <v>454</v>
      </c>
      <c r="V27" s="209">
        <f t="shared" si="6"/>
        <v>71946</v>
      </c>
      <c r="W27" s="209">
        <f t="shared" si="7"/>
        <v>1058</v>
      </c>
      <c r="X27" s="209">
        <f t="shared" si="8"/>
        <v>756</v>
      </c>
      <c r="Y27" s="209">
        <f t="shared" si="8"/>
        <v>302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70888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/>
      <c r="AM27" s="209">
        <f t="shared" si="12"/>
        <v>70434</v>
      </c>
      <c r="AN27" s="210">
        <v>26979</v>
      </c>
      <c r="AO27" s="209">
        <f t="shared" si="13"/>
        <v>29240</v>
      </c>
      <c r="AP27" s="210">
        <v>1754</v>
      </c>
      <c r="AQ27" s="210">
        <v>16565</v>
      </c>
      <c r="AR27" s="210">
        <v>10921</v>
      </c>
      <c r="AS27" s="210"/>
      <c r="AT27" s="209">
        <f t="shared" si="14"/>
        <v>14215</v>
      </c>
      <c r="AU27" s="210"/>
      <c r="AV27" s="210">
        <v>7568</v>
      </c>
      <c r="AW27" s="210">
        <v>6647</v>
      </c>
      <c r="AX27" s="210"/>
      <c r="AY27" s="210"/>
      <c r="AZ27" s="210"/>
      <c r="BA27" s="210"/>
      <c r="BB27" s="209">
        <f t="shared" si="15"/>
        <v>70434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/>
      <c r="BX27" s="210"/>
      <c r="BY27" s="210">
        <v>1512</v>
      </c>
      <c r="BZ27" s="209">
        <f t="shared" si="21"/>
        <v>1512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0</v>
      </c>
      <c r="CI27" s="209">
        <f t="shared" si="25"/>
        <v>70434</v>
      </c>
      <c r="CJ27" s="209">
        <f t="shared" si="26"/>
        <v>26979</v>
      </c>
      <c r="CK27" s="209">
        <f t="shared" si="27"/>
        <v>29240</v>
      </c>
      <c r="CL27" s="209">
        <f t="shared" si="28"/>
        <v>1754</v>
      </c>
      <c r="CM27" s="209">
        <f t="shared" si="28"/>
        <v>16565</v>
      </c>
      <c r="CN27" s="209">
        <f t="shared" si="28"/>
        <v>10921</v>
      </c>
      <c r="CO27" s="209">
        <f t="shared" si="28"/>
        <v>0</v>
      </c>
      <c r="CP27" s="209">
        <f t="shared" si="29"/>
        <v>14215</v>
      </c>
      <c r="CQ27" s="209">
        <f t="shared" si="30"/>
        <v>0</v>
      </c>
      <c r="CR27" s="209">
        <f t="shared" si="30"/>
        <v>7568</v>
      </c>
      <c r="CS27" s="209">
        <f t="shared" si="30"/>
        <v>6647</v>
      </c>
      <c r="CT27" s="209">
        <f t="shared" si="30"/>
        <v>0</v>
      </c>
      <c r="CU27" s="209">
        <f t="shared" si="30"/>
        <v>0</v>
      </c>
      <c r="CV27" s="209">
        <f t="shared" si="30"/>
        <v>0</v>
      </c>
      <c r="CW27" s="209">
        <f t="shared" si="30"/>
        <v>1512</v>
      </c>
      <c r="CX27" s="209">
        <f t="shared" si="31"/>
        <v>71946</v>
      </c>
    </row>
    <row r="28" spans="1:102" ht="13.5">
      <c r="A28" s="208" t="s">
        <v>226</v>
      </c>
      <c r="B28" s="208">
        <v>47324</v>
      </c>
      <c r="C28" s="208" t="s">
        <v>254</v>
      </c>
      <c r="D28" s="209">
        <f t="shared" si="2"/>
        <v>275206</v>
      </c>
      <c r="E28" s="209">
        <f t="shared" si="3"/>
        <v>10760</v>
      </c>
      <c r="F28" s="210"/>
      <c r="G28" s="210"/>
      <c r="H28" s="210"/>
      <c r="I28" s="210">
        <v>1118</v>
      </c>
      <c r="J28" s="210"/>
      <c r="K28" s="210">
        <v>9642</v>
      </c>
      <c r="L28" s="210">
        <v>264446</v>
      </c>
      <c r="M28" s="209">
        <f t="shared" si="4"/>
        <v>44968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44968</v>
      </c>
      <c r="V28" s="209">
        <f t="shared" si="6"/>
        <v>320174</v>
      </c>
      <c r="W28" s="209">
        <f t="shared" si="7"/>
        <v>10760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1118</v>
      </c>
      <c r="AB28" s="210"/>
      <c r="AC28" s="209">
        <f t="shared" si="9"/>
        <v>9642</v>
      </c>
      <c r="AD28" s="209">
        <f t="shared" si="9"/>
        <v>309414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111561</v>
      </c>
      <c r="AN28" s="210">
        <v>16177</v>
      </c>
      <c r="AO28" s="209">
        <f t="shared" si="13"/>
        <v>0</v>
      </c>
      <c r="AP28" s="210"/>
      <c r="AQ28" s="210"/>
      <c r="AR28" s="210"/>
      <c r="AS28" s="210">
        <v>2267</v>
      </c>
      <c r="AT28" s="209">
        <f t="shared" si="14"/>
        <v>93117</v>
      </c>
      <c r="AU28" s="210">
        <v>68781</v>
      </c>
      <c r="AV28" s="210"/>
      <c r="AW28" s="210">
        <v>17713</v>
      </c>
      <c r="AX28" s="210">
        <v>6623</v>
      </c>
      <c r="AY28" s="210">
        <v>163645</v>
      </c>
      <c r="AZ28" s="210"/>
      <c r="BA28" s="210"/>
      <c r="BB28" s="209">
        <f t="shared" si="15"/>
        <v>111561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44968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111561</v>
      </c>
      <c r="CJ28" s="209">
        <f t="shared" si="26"/>
        <v>16177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2267</v>
      </c>
      <c r="CP28" s="209">
        <f t="shared" si="29"/>
        <v>93117</v>
      </c>
      <c r="CQ28" s="209">
        <f t="shared" si="30"/>
        <v>68781</v>
      </c>
      <c r="CR28" s="209">
        <f t="shared" si="30"/>
        <v>0</v>
      </c>
      <c r="CS28" s="209">
        <f t="shared" si="30"/>
        <v>17713</v>
      </c>
      <c r="CT28" s="209">
        <f t="shared" si="30"/>
        <v>6623</v>
      </c>
      <c r="CU28" s="209">
        <f t="shared" si="30"/>
        <v>208613</v>
      </c>
      <c r="CV28" s="209">
        <f t="shared" si="30"/>
        <v>0</v>
      </c>
      <c r="CW28" s="209">
        <f t="shared" si="30"/>
        <v>0</v>
      </c>
      <c r="CX28" s="209">
        <f t="shared" si="31"/>
        <v>111561</v>
      </c>
    </row>
    <row r="29" spans="1:102" ht="13.5">
      <c r="A29" s="208" t="s">
        <v>226</v>
      </c>
      <c r="B29" s="208">
        <v>47325</v>
      </c>
      <c r="C29" s="208" t="s">
        <v>255</v>
      </c>
      <c r="D29" s="209">
        <f t="shared" si="2"/>
        <v>106523</v>
      </c>
      <c r="E29" s="209">
        <f t="shared" si="3"/>
        <v>5412</v>
      </c>
      <c r="F29" s="210"/>
      <c r="G29" s="210"/>
      <c r="H29" s="210"/>
      <c r="I29" s="210">
        <v>5410</v>
      </c>
      <c r="J29" s="210"/>
      <c r="K29" s="210">
        <v>2</v>
      </c>
      <c r="L29" s="210">
        <v>101111</v>
      </c>
      <c r="M29" s="209">
        <f t="shared" si="4"/>
        <v>3815</v>
      </c>
      <c r="N29" s="209">
        <f t="shared" si="5"/>
        <v>3</v>
      </c>
      <c r="O29" s="210"/>
      <c r="P29" s="210"/>
      <c r="Q29" s="210"/>
      <c r="R29" s="210"/>
      <c r="S29" s="210"/>
      <c r="T29" s="210">
        <v>3</v>
      </c>
      <c r="U29" s="210">
        <v>3812</v>
      </c>
      <c r="V29" s="209">
        <f t="shared" si="6"/>
        <v>110338</v>
      </c>
      <c r="W29" s="209">
        <f t="shared" si="7"/>
        <v>5415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5410</v>
      </c>
      <c r="AB29" s="210"/>
      <c r="AC29" s="209">
        <f t="shared" si="9"/>
        <v>5</v>
      </c>
      <c r="AD29" s="209">
        <f t="shared" si="9"/>
        <v>104923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28511</v>
      </c>
      <c r="AN29" s="210">
        <v>2325</v>
      </c>
      <c r="AO29" s="209">
        <f t="shared" si="13"/>
        <v>564</v>
      </c>
      <c r="AP29" s="210">
        <v>564</v>
      </c>
      <c r="AQ29" s="210"/>
      <c r="AR29" s="210"/>
      <c r="AS29" s="210"/>
      <c r="AT29" s="209">
        <f t="shared" si="14"/>
        <v>25622</v>
      </c>
      <c r="AU29" s="210">
        <v>25056</v>
      </c>
      <c r="AV29" s="210"/>
      <c r="AW29" s="210"/>
      <c r="AX29" s="210">
        <v>566</v>
      </c>
      <c r="AY29" s="210">
        <v>78012</v>
      </c>
      <c r="AZ29" s="210"/>
      <c r="BA29" s="210"/>
      <c r="BB29" s="209">
        <f t="shared" si="15"/>
        <v>28511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3815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28511</v>
      </c>
      <c r="CJ29" s="209">
        <f t="shared" si="26"/>
        <v>2325</v>
      </c>
      <c r="CK29" s="209">
        <f t="shared" si="27"/>
        <v>564</v>
      </c>
      <c r="CL29" s="209">
        <f t="shared" si="28"/>
        <v>564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25622</v>
      </c>
      <c r="CQ29" s="209">
        <f t="shared" si="30"/>
        <v>25056</v>
      </c>
      <c r="CR29" s="209">
        <f t="shared" si="30"/>
        <v>0</v>
      </c>
      <c r="CS29" s="209">
        <f t="shared" si="30"/>
        <v>0</v>
      </c>
      <c r="CT29" s="209">
        <f t="shared" si="30"/>
        <v>566</v>
      </c>
      <c r="CU29" s="209">
        <f t="shared" si="30"/>
        <v>81827</v>
      </c>
      <c r="CV29" s="209">
        <f t="shared" si="30"/>
        <v>0</v>
      </c>
      <c r="CW29" s="209">
        <f t="shared" si="30"/>
        <v>0</v>
      </c>
      <c r="CX29" s="209">
        <f t="shared" si="31"/>
        <v>28511</v>
      </c>
    </row>
    <row r="30" spans="1:102" ht="13.5">
      <c r="A30" s="208" t="s">
        <v>226</v>
      </c>
      <c r="B30" s="208">
        <v>47326</v>
      </c>
      <c r="C30" s="208" t="s">
        <v>256</v>
      </c>
      <c r="D30" s="209">
        <f t="shared" si="2"/>
        <v>365167</v>
      </c>
      <c r="E30" s="209">
        <f t="shared" si="3"/>
        <v>32810</v>
      </c>
      <c r="F30" s="210"/>
      <c r="G30" s="210"/>
      <c r="H30" s="210"/>
      <c r="I30" s="210">
        <v>32809</v>
      </c>
      <c r="J30" s="210"/>
      <c r="K30" s="210">
        <v>1</v>
      </c>
      <c r="L30" s="210">
        <v>332357</v>
      </c>
      <c r="M30" s="209">
        <f t="shared" si="4"/>
        <v>13795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13795</v>
      </c>
      <c r="V30" s="209">
        <f t="shared" si="6"/>
        <v>378962</v>
      </c>
      <c r="W30" s="209">
        <f t="shared" si="7"/>
        <v>32810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32809</v>
      </c>
      <c r="AB30" s="210"/>
      <c r="AC30" s="209">
        <f t="shared" si="9"/>
        <v>1</v>
      </c>
      <c r="AD30" s="209">
        <f t="shared" si="9"/>
        <v>346152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>
        <v>82217</v>
      </c>
      <c r="AM30" s="209">
        <f t="shared" si="12"/>
        <v>117221</v>
      </c>
      <c r="AN30" s="210">
        <v>56147</v>
      </c>
      <c r="AO30" s="209">
        <f t="shared" si="13"/>
        <v>5697</v>
      </c>
      <c r="AP30" s="210">
        <v>5697</v>
      </c>
      <c r="AQ30" s="210"/>
      <c r="AR30" s="210"/>
      <c r="AS30" s="210"/>
      <c r="AT30" s="209">
        <f t="shared" si="14"/>
        <v>55377</v>
      </c>
      <c r="AU30" s="210">
        <v>55377</v>
      </c>
      <c r="AV30" s="210"/>
      <c r="AW30" s="210"/>
      <c r="AX30" s="210"/>
      <c r="AY30" s="210">
        <v>165729</v>
      </c>
      <c r="AZ30" s="210"/>
      <c r="BA30" s="210"/>
      <c r="BB30" s="209">
        <f t="shared" si="15"/>
        <v>117221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6359</v>
      </c>
      <c r="BL30" s="210">
        <v>6359</v>
      </c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7436</v>
      </c>
      <c r="BX30" s="210"/>
      <c r="BY30" s="210"/>
      <c r="BZ30" s="209">
        <f t="shared" si="21"/>
        <v>6359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82217</v>
      </c>
      <c r="CI30" s="209">
        <f t="shared" si="25"/>
        <v>123580</v>
      </c>
      <c r="CJ30" s="209">
        <f t="shared" si="26"/>
        <v>62506</v>
      </c>
      <c r="CK30" s="209">
        <f t="shared" si="27"/>
        <v>5697</v>
      </c>
      <c r="CL30" s="209">
        <f t="shared" si="28"/>
        <v>5697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55377</v>
      </c>
      <c r="CQ30" s="209">
        <f t="shared" si="30"/>
        <v>55377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173165</v>
      </c>
      <c r="CV30" s="209">
        <f t="shared" si="30"/>
        <v>0</v>
      </c>
      <c r="CW30" s="209">
        <f t="shared" si="30"/>
        <v>0</v>
      </c>
      <c r="CX30" s="209">
        <f t="shared" si="31"/>
        <v>123580</v>
      </c>
    </row>
    <row r="31" spans="1:102" ht="13.5">
      <c r="A31" s="208" t="s">
        <v>226</v>
      </c>
      <c r="B31" s="208">
        <v>47327</v>
      </c>
      <c r="C31" s="208" t="s">
        <v>257</v>
      </c>
      <c r="D31" s="209">
        <f t="shared" si="2"/>
        <v>227990</v>
      </c>
      <c r="E31" s="209">
        <f t="shared" si="3"/>
        <v>12881</v>
      </c>
      <c r="F31" s="210"/>
      <c r="G31" s="210"/>
      <c r="H31" s="210"/>
      <c r="I31" s="210">
        <v>12879</v>
      </c>
      <c r="J31" s="210"/>
      <c r="K31" s="210">
        <v>2</v>
      </c>
      <c r="L31" s="210">
        <v>215109</v>
      </c>
      <c r="M31" s="209">
        <f t="shared" si="4"/>
        <v>21770</v>
      </c>
      <c r="N31" s="209">
        <f t="shared" si="5"/>
        <v>2</v>
      </c>
      <c r="O31" s="210"/>
      <c r="P31" s="210"/>
      <c r="Q31" s="210"/>
      <c r="R31" s="210">
        <v>2</v>
      </c>
      <c r="S31" s="210"/>
      <c r="T31" s="210"/>
      <c r="U31" s="210">
        <v>21768</v>
      </c>
      <c r="V31" s="209">
        <f t="shared" si="6"/>
        <v>249760</v>
      </c>
      <c r="W31" s="209">
        <f t="shared" si="7"/>
        <v>12883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12881</v>
      </c>
      <c r="AB31" s="210"/>
      <c r="AC31" s="209">
        <f t="shared" si="9"/>
        <v>2</v>
      </c>
      <c r="AD31" s="209">
        <f t="shared" si="9"/>
        <v>236877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62170</v>
      </c>
      <c r="AN31" s="210">
        <v>29528</v>
      </c>
      <c r="AO31" s="209">
        <f t="shared" si="13"/>
        <v>3306</v>
      </c>
      <c r="AP31" s="210">
        <v>3306</v>
      </c>
      <c r="AQ31" s="210"/>
      <c r="AR31" s="210"/>
      <c r="AS31" s="210"/>
      <c r="AT31" s="209">
        <f t="shared" si="14"/>
        <v>29336</v>
      </c>
      <c r="AU31" s="210">
        <v>29336</v>
      </c>
      <c r="AV31" s="210"/>
      <c r="AW31" s="210"/>
      <c r="AX31" s="210"/>
      <c r="AY31" s="210">
        <v>165820</v>
      </c>
      <c r="AZ31" s="210"/>
      <c r="BA31" s="210"/>
      <c r="BB31" s="209">
        <f t="shared" si="15"/>
        <v>62170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21770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0</v>
      </c>
      <c r="CI31" s="209">
        <f t="shared" si="25"/>
        <v>62170</v>
      </c>
      <c r="CJ31" s="209">
        <f t="shared" si="26"/>
        <v>29528</v>
      </c>
      <c r="CK31" s="209">
        <f t="shared" si="27"/>
        <v>3306</v>
      </c>
      <c r="CL31" s="209">
        <f t="shared" si="28"/>
        <v>3306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29336</v>
      </c>
      <c r="CQ31" s="209">
        <f t="shared" si="30"/>
        <v>29336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187590</v>
      </c>
      <c r="CV31" s="209">
        <f t="shared" si="30"/>
        <v>0</v>
      </c>
      <c r="CW31" s="209">
        <f t="shared" si="30"/>
        <v>0</v>
      </c>
      <c r="CX31" s="209">
        <f t="shared" si="31"/>
        <v>62170</v>
      </c>
    </row>
    <row r="32" spans="1:102" ht="13.5">
      <c r="A32" s="208" t="s">
        <v>226</v>
      </c>
      <c r="B32" s="208">
        <v>47328</v>
      </c>
      <c r="C32" s="208" t="s">
        <v>258</v>
      </c>
      <c r="D32" s="209">
        <f t="shared" si="2"/>
        <v>199591</v>
      </c>
      <c r="E32" s="209">
        <f t="shared" si="3"/>
        <v>3</v>
      </c>
      <c r="F32" s="210"/>
      <c r="G32" s="210"/>
      <c r="H32" s="210"/>
      <c r="I32" s="210"/>
      <c r="J32" s="210"/>
      <c r="K32" s="210">
        <v>3</v>
      </c>
      <c r="L32" s="210">
        <v>199588</v>
      </c>
      <c r="M32" s="209">
        <f t="shared" si="4"/>
        <v>21266</v>
      </c>
      <c r="N32" s="209">
        <f t="shared" si="5"/>
        <v>5</v>
      </c>
      <c r="O32" s="210"/>
      <c r="P32" s="210"/>
      <c r="Q32" s="210"/>
      <c r="R32" s="210"/>
      <c r="S32" s="210"/>
      <c r="T32" s="210">
        <v>5</v>
      </c>
      <c r="U32" s="210">
        <v>21261</v>
      </c>
      <c r="V32" s="209">
        <f t="shared" si="6"/>
        <v>220857</v>
      </c>
      <c r="W32" s="209">
        <f t="shared" si="7"/>
        <v>8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0</v>
      </c>
      <c r="AB32" s="210"/>
      <c r="AC32" s="209">
        <f t="shared" si="9"/>
        <v>8</v>
      </c>
      <c r="AD32" s="209">
        <f t="shared" si="9"/>
        <v>220849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37605</v>
      </c>
      <c r="AN32" s="210">
        <v>9000</v>
      </c>
      <c r="AO32" s="209">
        <f t="shared" si="13"/>
        <v>657</v>
      </c>
      <c r="AP32" s="210">
        <v>657</v>
      </c>
      <c r="AQ32" s="210"/>
      <c r="AR32" s="210"/>
      <c r="AS32" s="210"/>
      <c r="AT32" s="209">
        <f t="shared" si="14"/>
        <v>27948</v>
      </c>
      <c r="AU32" s="210">
        <v>27948</v>
      </c>
      <c r="AV32" s="210"/>
      <c r="AW32" s="210"/>
      <c r="AX32" s="210"/>
      <c r="AY32" s="210">
        <v>161986</v>
      </c>
      <c r="AZ32" s="210"/>
      <c r="BA32" s="210"/>
      <c r="BB32" s="209">
        <f t="shared" si="15"/>
        <v>37605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21266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37605</v>
      </c>
      <c r="CJ32" s="209">
        <f t="shared" si="26"/>
        <v>9000</v>
      </c>
      <c r="CK32" s="209">
        <f t="shared" si="27"/>
        <v>657</v>
      </c>
      <c r="CL32" s="209">
        <f t="shared" si="28"/>
        <v>657</v>
      </c>
      <c r="CM32" s="209">
        <f t="shared" si="28"/>
        <v>0</v>
      </c>
      <c r="CN32" s="209">
        <f t="shared" si="28"/>
        <v>0</v>
      </c>
      <c r="CO32" s="209">
        <f t="shared" si="28"/>
        <v>0</v>
      </c>
      <c r="CP32" s="209">
        <f t="shared" si="29"/>
        <v>27948</v>
      </c>
      <c r="CQ32" s="209">
        <f t="shared" si="30"/>
        <v>27948</v>
      </c>
      <c r="CR32" s="209">
        <f t="shared" si="30"/>
        <v>0</v>
      </c>
      <c r="CS32" s="209">
        <f t="shared" si="30"/>
        <v>0</v>
      </c>
      <c r="CT32" s="209">
        <f t="shared" si="30"/>
        <v>0</v>
      </c>
      <c r="CU32" s="209">
        <f t="shared" si="30"/>
        <v>183252</v>
      </c>
      <c r="CV32" s="209">
        <f t="shared" si="30"/>
        <v>0</v>
      </c>
      <c r="CW32" s="209">
        <f t="shared" si="30"/>
        <v>0</v>
      </c>
      <c r="CX32" s="209">
        <f t="shared" si="31"/>
        <v>37605</v>
      </c>
    </row>
    <row r="33" spans="1:102" ht="13.5">
      <c r="A33" s="208" t="s">
        <v>226</v>
      </c>
      <c r="B33" s="208">
        <v>47329</v>
      </c>
      <c r="C33" s="208" t="s">
        <v>259</v>
      </c>
      <c r="D33" s="209">
        <f t="shared" si="2"/>
        <v>244307</v>
      </c>
      <c r="E33" s="209">
        <f t="shared" si="3"/>
        <v>48278</v>
      </c>
      <c r="F33" s="210"/>
      <c r="G33" s="210"/>
      <c r="H33" s="210"/>
      <c r="I33" s="210">
        <v>48260</v>
      </c>
      <c r="J33" s="210"/>
      <c r="K33" s="210">
        <v>18</v>
      </c>
      <c r="L33" s="210">
        <v>196029</v>
      </c>
      <c r="M33" s="209">
        <f t="shared" si="4"/>
        <v>36685</v>
      </c>
      <c r="N33" s="209">
        <f t="shared" si="5"/>
        <v>12</v>
      </c>
      <c r="O33" s="210"/>
      <c r="P33" s="210"/>
      <c r="Q33" s="210"/>
      <c r="R33" s="210"/>
      <c r="S33" s="210"/>
      <c r="T33" s="210">
        <v>12</v>
      </c>
      <c r="U33" s="210">
        <v>36673</v>
      </c>
      <c r="V33" s="209">
        <f t="shared" si="6"/>
        <v>280992</v>
      </c>
      <c r="W33" s="209">
        <f t="shared" si="7"/>
        <v>48290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48260</v>
      </c>
      <c r="AB33" s="210"/>
      <c r="AC33" s="209">
        <f t="shared" si="9"/>
        <v>30</v>
      </c>
      <c r="AD33" s="209">
        <f t="shared" si="9"/>
        <v>232702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82780</v>
      </c>
      <c r="AN33" s="210"/>
      <c r="AO33" s="209">
        <f t="shared" si="13"/>
        <v>0</v>
      </c>
      <c r="AP33" s="210"/>
      <c r="AQ33" s="210"/>
      <c r="AR33" s="210"/>
      <c r="AS33" s="210"/>
      <c r="AT33" s="209">
        <f t="shared" si="14"/>
        <v>82780</v>
      </c>
      <c r="AU33" s="210">
        <v>68298</v>
      </c>
      <c r="AV33" s="210">
        <v>2015</v>
      </c>
      <c r="AW33" s="210"/>
      <c r="AX33" s="210">
        <v>12467</v>
      </c>
      <c r="AY33" s="210">
        <v>124733</v>
      </c>
      <c r="AZ33" s="210"/>
      <c r="BA33" s="210">
        <v>36794</v>
      </c>
      <c r="BB33" s="209">
        <f t="shared" si="15"/>
        <v>119574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36685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82780</v>
      </c>
      <c r="CJ33" s="209">
        <f t="shared" si="26"/>
        <v>0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82780</v>
      </c>
      <c r="CQ33" s="209">
        <f t="shared" si="30"/>
        <v>68298</v>
      </c>
      <c r="CR33" s="209">
        <f t="shared" si="30"/>
        <v>2015</v>
      </c>
      <c r="CS33" s="209">
        <f t="shared" si="30"/>
        <v>0</v>
      </c>
      <c r="CT33" s="209">
        <f t="shared" si="30"/>
        <v>12467</v>
      </c>
      <c r="CU33" s="209">
        <f t="shared" si="30"/>
        <v>161418</v>
      </c>
      <c r="CV33" s="209">
        <f t="shared" si="30"/>
        <v>0</v>
      </c>
      <c r="CW33" s="209">
        <f t="shared" si="30"/>
        <v>36794</v>
      </c>
      <c r="CX33" s="209">
        <f t="shared" si="31"/>
        <v>119574</v>
      </c>
    </row>
    <row r="34" spans="1:102" ht="13.5">
      <c r="A34" s="208" t="s">
        <v>226</v>
      </c>
      <c r="B34" s="208">
        <v>47348</v>
      </c>
      <c r="C34" s="208" t="s">
        <v>260</v>
      </c>
      <c r="D34" s="209">
        <f t="shared" si="2"/>
        <v>122572</v>
      </c>
      <c r="E34" s="209">
        <f t="shared" si="3"/>
        <v>18472</v>
      </c>
      <c r="F34" s="210"/>
      <c r="G34" s="210"/>
      <c r="H34" s="210"/>
      <c r="I34" s="210">
        <v>17508</v>
      </c>
      <c r="J34" s="210"/>
      <c r="K34" s="210">
        <v>964</v>
      </c>
      <c r="L34" s="210">
        <v>104100</v>
      </c>
      <c r="M34" s="209">
        <f t="shared" si="4"/>
        <v>17685</v>
      </c>
      <c r="N34" s="209">
        <f t="shared" si="5"/>
        <v>2</v>
      </c>
      <c r="O34" s="210"/>
      <c r="P34" s="210"/>
      <c r="Q34" s="210"/>
      <c r="R34" s="210"/>
      <c r="S34" s="210"/>
      <c r="T34" s="210">
        <v>2</v>
      </c>
      <c r="U34" s="210">
        <v>17683</v>
      </c>
      <c r="V34" s="209">
        <f t="shared" si="6"/>
        <v>140257</v>
      </c>
      <c r="W34" s="209">
        <f t="shared" si="7"/>
        <v>18474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17508</v>
      </c>
      <c r="AB34" s="210"/>
      <c r="AC34" s="209">
        <f t="shared" si="9"/>
        <v>966</v>
      </c>
      <c r="AD34" s="209">
        <f t="shared" si="9"/>
        <v>121783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57176</v>
      </c>
      <c r="AN34" s="210"/>
      <c r="AO34" s="209">
        <f t="shared" si="13"/>
        <v>0</v>
      </c>
      <c r="AP34" s="210"/>
      <c r="AQ34" s="210"/>
      <c r="AR34" s="210"/>
      <c r="AS34" s="210"/>
      <c r="AT34" s="209">
        <f t="shared" si="14"/>
        <v>55727</v>
      </c>
      <c r="AU34" s="210">
        <v>44145</v>
      </c>
      <c r="AV34" s="210">
        <v>1378</v>
      </c>
      <c r="AW34" s="210"/>
      <c r="AX34" s="210">
        <v>10204</v>
      </c>
      <c r="AY34" s="210">
        <v>55275</v>
      </c>
      <c r="AZ34" s="210">
        <v>1449</v>
      </c>
      <c r="BA34" s="210">
        <v>10121</v>
      </c>
      <c r="BB34" s="209">
        <f t="shared" si="15"/>
        <v>67297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17685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0</v>
      </c>
      <c r="CI34" s="209">
        <f t="shared" si="25"/>
        <v>57176</v>
      </c>
      <c r="CJ34" s="209">
        <f t="shared" si="26"/>
        <v>0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55727</v>
      </c>
      <c r="CQ34" s="209">
        <f t="shared" si="30"/>
        <v>44145</v>
      </c>
      <c r="CR34" s="209">
        <f t="shared" si="30"/>
        <v>1378</v>
      </c>
      <c r="CS34" s="209">
        <f t="shared" si="30"/>
        <v>0</v>
      </c>
      <c r="CT34" s="209">
        <f t="shared" si="30"/>
        <v>10204</v>
      </c>
      <c r="CU34" s="209">
        <f t="shared" si="30"/>
        <v>72960</v>
      </c>
      <c r="CV34" s="209">
        <f t="shared" si="30"/>
        <v>1449</v>
      </c>
      <c r="CW34" s="209">
        <f t="shared" si="30"/>
        <v>10121</v>
      </c>
      <c r="CX34" s="209">
        <f t="shared" si="31"/>
        <v>67297</v>
      </c>
    </row>
    <row r="35" spans="1:102" ht="13.5">
      <c r="A35" s="208" t="s">
        <v>226</v>
      </c>
      <c r="B35" s="208">
        <v>47350</v>
      </c>
      <c r="C35" s="208" t="s">
        <v>261</v>
      </c>
      <c r="D35" s="209">
        <f t="shared" si="2"/>
        <v>140730</v>
      </c>
      <c r="E35" s="209">
        <f t="shared" si="3"/>
        <v>30348</v>
      </c>
      <c r="F35" s="210"/>
      <c r="G35" s="210"/>
      <c r="H35" s="210"/>
      <c r="I35" s="210">
        <v>30309</v>
      </c>
      <c r="J35" s="210"/>
      <c r="K35" s="210">
        <v>39</v>
      </c>
      <c r="L35" s="210">
        <v>110382</v>
      </c>
      <c r="M35" s="209">
        <f t="shared" si="4"/>
        <v>28856</v>
      </c>
      <c r="N35" s="209">
        <f t="shared" si="5"/>
        <v>801</v>
      </c>
      <c r="O35" s="210"/>
      <c r="P35" s="210"/>
      <c r="Q35" s="210"/>
      <c r="R35" s="210">
        <v>801</v>
      </c>
      <c r="S35" s="210"/>
      <c r="T35" s="210"/>
      <c r="U35" s="210">
        <v>28055</v>
      </c>
      <c r="V35" s="209">
        <f t="shared" si="6"/>
        <v>169586</v>
      </c>
      <c r="W35" s="209">
        <f t="shared" si="7"/>
        <v>31149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31110</v>
      </c>
      <c r="AB35" s="210"/>
      <c r="AC35" s="209">
        <f t="shared" si="9"/>
        <v>39</v>
      </c>
      <c r="AD35" s="209">
        <f t="shared" si="9"/>
        <v>138437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5255</v>
      </c>
      <c r="AM35" s="209">
        <f t="shared" si="12"/>
        <v>90750</v>
      </c>
      <c r="AN35" s="210"/>
      <c r="AO35" s="209">
        <f t="shared" si="13"/>
        <v>202</v>
      </c>
      <c r="AP35" s="210">
        <v>202</v>
      </c>
      <c r="AQ35" s="210"/>
      <c r="AR35" s="210"/>
      <c r="AS35" s="210">
        <v>1423</v>
      </c>
      <c r="AT35" s="209">
        <f t="shared" si="14"/>
        <v>89125</v>
      </c>
      <c r="AU35" s="210">
        <v>66672</v>
      </c>
      <c r="AV35" s="210">
        <v>7704</v>
      </c>
      <c r="AW35" s="210"/>
      <c r="AX35" s="210">
        <v>14749</v>
      </c>
      <c r="AY35" s="210">
        <v>44725</v>
      </c>
      <c r="AZ35" s="210"/>
      <c r="BA35" s="210"/>
      <c r="BB35" s="209">
        <f t="shared" si="15"/>
        <v>90750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28856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27281</v>
      </c>
      <c r="BS35" s="210"/>
      <c r="BT35" s="210"/>
      <c r="BU35" s="210">
        <v>27281</v>
      </c>
      <c r="BV35" s="210"/>
      <c r="BW35" s="210"/>
      <c r="BX35" s="210">
        <v>1575</v>
      </c>
      <c r="BY35" s="210"/>
      <c r="BZ35" s="209">
        <f t="shared" si="21"/>
        <v>28856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5255</v>
      </c>
      <c r="CI35" s="209">
        <f t="shared" si="25"/>
        <v>119606</v>
      </c>
      <c r="CJ35" s="209">
        <f t="shared" si="26"/>
        <v>0</v>
      </c>
      <c r="CK35" s="209">
        <f t="shared" si="27"/>
        <v>202</v>
      </c>
      <c r="CL35" s="209">
        <f t="shared" si="28"/>
        <v>202</v>
      </c>
      <c r="CM35" s="209">
        <f t="shared" si="28"/>
        <v>0</v>
      </c>
      <c r="CN35" s="209">
        <f t="shared" si="28"/>
        <v>0</v>
      </c>
      <c r="CO35" s="209">
        <f t="shared" si="28"/>
        <v>1423</v>
      </c>
      <c r="CP35" s="209">
        <f t="shared" si="29"/>
        <v>116406</v>
      </c>
      <c r="CQ35" s="209">
        <f t="shared" si="30"/>
        <v>66672</v>
      </c>
      <c r="CR35" s="209">
        <f t="shared" si="30"/>
        <v>7704</v>
      </c>
      <c r="CS35" s="209">
        <f t="shared" si="30"/>
        <v>27281</v>
      </c>
      <c r="CT35" s="209">
        <f t="shared" si="30"/>
        <v>14749</v>
      </c>
      <c r="CU35" s="209">
        <f t="shared" si="30"/>
        <v>44725</v>
      </c>
      <c r="CV35" s="209">
        <f t="shared" si="30"/>
        <v>1575</v>
      </c>
      <c r="CW35" s="209">
        <f t="shared" si="30"/>
        <v>0</v>
      </c>
      <c r="CX35" s="209">
        <f t="shared" si="31"/>
        <v>119606</v>
      </c>
    </row>
    <row r="36" spans="1:102" ht="13.5">
      <c r="A36" s="208" t="s">
        <v>226</v>
      </c>
      <c r="B36" s="208">
        <v>47353</v>
      </c>
      <c r="C36" s="208" t="s">
        <v>262</v>
      </c>
      <c r="D36" s="209">
        <f t="shared" si="2"/>
        <v>32810</v>
      </c>
      <c r="E36" s="209">
        <f t="shared" si="3"/>
        <v>4410</v>
      </c>
      <c r="F36" s="210"/>
      <c r="G36" s="210"/>
      <c r="H36" s="210"/>
      <c r="I36" s="210">
        <v>4410</v>
      </c>
      <c r="J36" s="210"/>
      <c r="K36" s="210"/>
      <c r="L36" s="210">
        <v>28400</v>
      </c>
      <c r="M36" s="209">
        <f t="shared" si="4"/>
        <v>0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/>
      <c r="V36" s="209">
        <f t="shared" si="6"/>
        <v>32810</v>
      </c>
      <c r="W36" s="209">
        <f t="shared" si="7"/>
        <v>4410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4410</v>
      </c>
      <c r="AB36" s="210"/>
      <c r="AC36" s="209">
        <f t="shared" si="9"/>
        <v>0</v>
      </c>
      <c r="AD36" s="209">
        <f t="shared" si="9"/>
        <v>28400</v>
      </c>
      <c r="AE36" s="209">
        <f t="shared" si="10"/>
        <v>5042</v>
      </c>
      <c r="AF36" s="209">
        <f t="shared" si="11"/>
        <v>5042</v>
      </c>
      <c r="AG36" s="210">
        <v>5042</v>
      </c>
      <c r="AH36" s="210"/>
      <c r="AI36" s="210"/>
      <c r="AJ36" s="210"/>
      <c r="AK36" s="210"/>
      <c r="AL36" s="210"/>
      <c r="AM36" s="209">
        <f t="shared" si="12"/>
        <v>27768</v>
      </c>
      <c r="AN36" s="210">
        <v>7585</v>
      </c>
      <c r="AO36" s="209">
        <f t="shared" si="13"/>
        <v>20183</v>
      </c>
      <c r="AP36" s="210">
        <v>1410</v>
      </c>
      <c r="AQ36" s="210">
        <v>18144</v>
      </c>
      <c r="AR36" s="210">
        <v>629</v>
      </c>
      <c r="AS36" s="210"/>
      <c r="AT36" s="209">
        <f t="shared" si="14"/>
        <v>0</v>
      </c>
      <c r="AU36" s="210"/>
      <c r="AV36" s="210"/>
      <c r="AW36" s="210"/>
      <c r="AX36" s="210"/>
      <c r="AY36" s="210"/>
      <c r="AZ36" s="210"/>
      <c r="BA36" s="210"/>
      <c r="BB36" s="209">
        <f t="shared" si="15"/>
        <v>32810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/>
      <c r="BX36" s="210"/>
      <c r="BY36" s="210"/>
      <c r="BZ36" s="209">
        <f t="shared" si="21"/>
        <v>0</v>
      </c>
      <c r="CA36" s="209">
        <f t="shared" si="22"/>
        <v>5042</v>
      </c>
      <c r="CB36" s="209">
        <f t="shared" si="23"/>
        <v>5042</v>
      </c>
      <c r="CC36" s="209">
        <f t="shared" si="24"/>
        <v>5042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27768</v>
      </c>
      <c r="CJ36" s="209">
        <f t="shared" si="26"/>
        <v>7585</v>
      </c>
      <c r="CK36" s="209">
        <f t="shared" si="27"/>
        <v>20183</v>
      </c>
      <c r="CL36" s="209">
        <f t="shared" si="28"/>
        <v>1410</v>
      </c>
      <c r="CM36" s="209">
        <f t="shared" si="28"/>
        <v>18144</v>
      </c>
      <c r="CN36" s="209">
        <f t="shared" si="28"/>
        <v>629</v>
      </c>
      <c r="CO36" s="209">
        <f t="shared" si="28"/>
        <v>0</v>
      </c>
      <c r="CP36" s="209">
        <f t="shared" si="29"/>
        <v>0</v>
      </c>
      <c r="CQ36" s="209">
        <f t="shared" si="30"/>
        <v>0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0</v>
      </c>
      <c r="CV36" s="209">
        <f t="shared" si="30"/>
        <v>0</v>
      </c>
      <c r="CW36" s="209">
        <f t="shared" si="30"/>
        <v>0</v>
      </c>
      <c r="CX36" s="209">
        <f t="shared" si="31"/>
        <v>32810</v>
      </c>
    </row>
    <row r="37" spans="1:102" ht="13.5">
      <c r="A37" s="208" t="s">
        <v>226</v>
      </c>
      <c r="B37" s="208">
        <v>47354</v>
      </c>
      <c r="C37" s="208" t="s">
        <v>263</v>
      </c>
      <c r="D37" s="209">
        <f t="shared" si="2"/>
        <v>85473</v>
      </c>
      <c r="E37" s="209">
        <f t="shared" si="3"/>
        <v>4373</v>
      </c>
      <c r="F37" s="210"/>
      <c r="G37" s="210"/>
      <c r="H37" s="210"/>
      <c r="I37" s="210">
        <v>4373</v>
      </c>
      <c r="J37" s="210"/>
      <c r="K37" s="210"/>
      <c r="L37" s="210">
        <v>81100</v>
      </c>
      <c r="M37" s="209">
        <f t="shared" si="4"/>
        <v>0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/>
      <c r="V37" s="209">
        <f t="shared" si="6"/>
        <v>85473</v>
      </c>
      <c r="W37" s="209">
        <f t="shared" si="7"/>
        <v>4373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4373</v>
      </c>
      <c r="AB37" s="210"/>
      <c r="AC37" s="209">
        <f t="shared" si="9"/>
        <v>0</v>
      </c>
      <c r="AD37" s="209">
        <f t="shared" si="9"/>
        <v>81100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84109</v>
      </c>
      <c r="AN37" s="210">
        <v>7936</v>
      </c>
      <c r="AO37" s="209">
        <f t="shared" si="13"/>
        <v>32300</v>
      </c>
      <c r="AP37" s="210">
        <v>2776</v>
      </c>
      <c r="AQ37" s="210">
        <v>29524</v>
      </c>
      <c r="AR37" s="210"/>
      <c r="AS37" s="210">
        <v>800</v>
      </c>
      <c r="AT37" s="209">
        <f t="shared" si="14"/>
        <v>43073</v>
      </c>
      <c r="AU37" s="210">
        <v>11957</v>
      </c>
      <c r="AV37" s="210">
        <v>31116</v>
      </c>
      <c r="AW37" s="210"/>
      <c r="AX37" s="210"/>
      <c r="AY37" s="210"/>
      <c r="AZ37" s="210"/>
      <c r="BA37" s="210">
        <v>1364</v>
      </c>
      <c r="BB37" s="209">
        <f t="shared" si="15"/>
        <v>85473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/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84109</v>
      </c>
      <c r="CJ37" s="209">
        <f t="shared" si="26"/>
        <v>7936</v>
      </c>
      <c r="CK37" s="209">
        <f t="shared" si="27"/>
        <v>32300</v>
      </c>
      <c r="CL37" s="209">
        <f t="shared" si="28"/>
        <v>2776</v>
      </c>
      <c r="CM37" s="209">
        <f t="shared" si="28"/>
        <v>29524</v>
      </c>
      <c r="CN37" s="209">
        <f t="shared" si="28"/>
        <v>0</v>
      </c>
      <c r="CO37" s="209">
        <f t="shared" si="28"/>
        <v>800</v>
      </c>
      <c r="CP37" s="209">
        <f t="shared" si="29"/>
        <v>43073</v>
      </c>
      <c r="CQ37" s="209">
        <f t="shared" si="30"/>
        <v>11957</v>
      </c>
      <c r="CR37" s="209">
        <f t="shared" si="30"/>
        <v>31116</v>
      </c>
      <c r="CS37" s="209">
        <f t="shared" si="30"/>
        <v>0</v>
      </c>
      <c r="CT37" s="209">
        <f t="shared" si="30"/>
        <v>0</v>
      </c>
      <c r="CU37" s="209">
        <f t="shared" si="30"/>
        <v>0</v>
      </c>
      <c r="CV37" s="209">
        <f t="shared" si="30"/>
        <v>0</v>
      </c>
      <c r="CW37" s="209">
        <f t="shared" si="30"/>
        <v>1364</v>
      </c>
      <c r="CX37" s="209">
        <f t="shared" si="31"/>
        <v>85473</v>
      </c>
    </row>
    <row r="38" spans="1:102" ht="13.5">
      <c r="A38" s="208" t="s">
        <v>226</v>
      </c>
      <c r="B38" s="208">
        <v>47355</v>
      </c>
      <c r="C38" s="208" t="s">
        <v>264</v>
      </c>
      <c r="D38" s="209">
        <f t="shared" si="2"/>
        <v>26635</v>
      </c>
      <c r="E38" s="209">
        <f t="shared" si="3"/>
        <v>0</v>
      </c>
      <c r="F38" s="210"/>
      <c r="G38" s="210"/>
      <c r="H38" s="210"/>
      <c r="I38" s="210"/>
      <c r="J38" s="210"/>
      <c r="K38" s="210"/>
      <c r="L38" s="210">
        <v>26635</v>
      </c>
      <c r="M38" s="209">
        <f t="shared" si="4"/>
        <v>365</v>
      </c>
      <c r="N38" s="209">
        <f t="shared" si="5"/>
        <v>0</v>
      </c>
      <c r="O38" s="210"/>
      <c r="P38" s="210"/>
      <c r="Q38" s="210"/>
      <c r="R38" s="210"/>
      <c r="S38" s="210"/>
      <c r="T38" s="210"/>
      <c r="U38" s="210">
        <v>365</v>
      </c>
      <c r="V38" s="209">
        <f t="shared" si="6"/>
        <v>27000</v>
      </c>
      <c r="W38" s="209">
        <f t="shared" si="7"/>
        <v>0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0</v>
      </c>
      <c r="AB38" s="210"/>
      <c r="AC38" s="209">
        <f t="shared" si="9"/>
        <v>0</v>
      </c>
      <c r="AD38" s="209">
        <f t="shared" si="9"/>
        <v>27000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14659</v>
      </c>
      <c r="AN38" s="210">
        <v>68</v>
      </c>
      <c r="AO38" s="209">
        <f t="shared" si="13"/>
        <v>0</v>
      </c>
      <c r="AP38" s="210"/>
      <c r="AQ38" s="210"/>
      <c r="AR38" s="210"/>
      <c r="AS38" s="210"/>
      <c r="AT38" s="209">
        <f t="shared" si="14"/>
        <v>14591</v>
      </c>
      <c r="AU38" s="210">
        <v>9312</v>
      </c>
      <c r="AV38" s="210"/>
      <c r="AW38" s="210"/>
      <c r="AX38" s="210">
        <v>5279</v>
      </c>
      <c r="AY38" s="210"/>
      <c r="AZ38" s="210"/>
      <c r="BA38" s="210">
        <v>11976</v>
      </c>
      <c r="BB38" s="209">
        <f t="shared" si="15"/>
        <v>26635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365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365</v>
      </c>
      <c r="BS38" s="210">
        <v>365</v>
      </c>
      <c r="BT38" s="210"/>
      <c r="BU38" s="210"/>
      <c r="BV38" s="210"/>
      <c r="BW38" s="210"/>
      <c r="BX38" s="210"/>
      <c r="BY38" s="210"/>
      <c r="BZ38" s="209">
        <f t="shared" si="21"/>
        <v>365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15024</v>
      </c>
      <c r="CJ38" s="209">
        <f t="shared" si="26"/>
        <v>68</v>
      </c>
      <c r="CK38" s="209">
        <f t="shared" si="27"/>
        <v>0</v>
      </c>
      <c r="CL38" s="209">
        <f t="shared" si="28"/>
        <v>0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14956</v>
      </c>
      <c r="CQ38" s="209">
        <f t="shared" si="30"/>
        <v>9677</v>
      </c>
      <c r="CR38" s="209">
        <f t="shared" si="30"/>
        <v>0</v>
      </c>
      <c r="CS38" s="209">
        <f t="shared" si="30"/>
        <v>0</v>
      </c>
      <c r="CT38" s="209">
        <f t="shared" si="30"/>
        <v>5279</v>
      </c>
      <c r="CU38" s="209">
        <f t="shared" si="30"/>
        <v>0</v>
      </c>
      <c r="CV38" s="209">
        <f t="shared" si="30"/>
        <v>0</v>
      </c>
      <c r="CW38" s="209">
        <f t="shared" si="30"/>
        <v>11976</v>
      </c>
      <c r="CX38" s="209">
        <f t="shared" si="31"/>
        <v>27000</v>
      </c>
    </row>
    <row r="39" spans="1:102" ht="13.5">
      <c r="A39" s="208" t="s">
        <v>226</v>
      </c>
      <c r="B39" s="208">
        <v>47356</v>
      </c>
      <c r="C39" s="208" t="s">
        <v>265</v>
      </c>
      <c r="D39" s="209">
        <f t="shared" si="2"/>
        <v>29921</v>
      </c>
      <c r="E39" s="209">
        <f t="shared" si="3"/>
        <v>0</v>
      </c>
      <c r="F39" s="210"/>
      <c r="G39" s="210"/>
      <c r="H39" s="210"/>
      <c r="I39" s="210"/>
      <c r="J39" s="210"/>
      <c r="K39" s="210"/>
      <c r="L39" s="210">
        <v>29921</v>
      </c>
      <c r="M39" s="209">
        <f t="shared" si="4"/>
        <v>0</v>
      </c>
      <c r="N39" s="209">
        <f t="shared" si="5"/>
        <v>0</v>
      </c>
      <c r="O39" s="210"/>
      <c r="P39" s="210"/>
      <c r="Q39" s="210"/>
      <c r="R39" s="210"/>
      <c r="S39" s="210"/>
      <c r="T39" s="210"/>
      <c r="U39" s="210"/>
      <c r="V39" s="209">
        <f t="shared" si="6"/>
        <v>29921</v>
      </c>
      <c r="W39" s="209">
        <f t="shared" si="7"/>
        <v>0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0</v>
      </c>
      <c r="AB39" s="210"/>
      <c r="AC39" s="209">
        <f t="shared" si="9"/>
        <v>0</v>
      </c>
      <c r="AD39" s="209">
        <f t="shared" si="9"/>
        <v>29921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29921</v>
      </c>
      <c r="AN39" s="210">
        <v>6649</v>
      </c>
      <c r="AO39" s="209">
        <f t="shared" si="13"/>
        <v>7550</v>
      </c>
      <c r="AP39" s="210">
        <v>809</v>
      </c>
      <c r="AQ39" s="210">
        <v>6741</v>
      </c>
      <c r="AR39" s="210"/>
      <c r="AS39" s="210"/>
      <c r="AT39" s="209">
        <f t="shared" si="14"/>
        <v>15722</v>
      </c>
      <c r="AU39" s="210">
        <v>3718</v>
      </c>
      <c r="AV39" s="210">
        <v>12004</v>
      </c>
      <c r="AW39" s="210"/>
      <c r="AX39" s="210"/>
      <c r="AY39" s="210"/>
      <c r="AZ39" s="210"/>
      <c r="BA39" s="210"/>
      <c r="BB39" s="209">
        <f t="shared" si="15"/>
        <v>29921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/>
      <c r="BX39" s="210"/>
      <c r="BY39" s="210"/>
      <c r="BZ39" s="209">
        <f t="shared" si="21"/>
        <v>0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29921</v>
      </c>
      <c r="CJ39" s="209">
        <f t="shared" si="26"/>
        <v>6649</v>
      </c>
      <c r="CK39" s="209">
        <f t="shared" si="27"/>
        <v>7550</v>
      </c>
      <c r="CL39" s="209">
        <f t="shared" si="28"/>
        <v>809</v>
      </c>
      <c r="CM39" s="209">
        <f t="shared" si="28"/>
        <v>6741</v>
      </c>
      <c r="CN39" s="209">
        <f t="shared" si="28"/>
        <v>0</v>
      </c>
      <c r="CO39" s="209">
        <f t="shared" si="28"/>
        <v>0</v>
      </c>
      <c r="CP39" s="209">
        <f t="shared" si="29"/>
        <v>15722</v>
      </c>
      <c r="CQ39" s="209">
        <f t="shared" si="30"/>
        <v>3718</v>
      </c>
      <c r="CR39" s="209">
        <f t="shared" si="30"/>
        <v>12004</v>
      </c>
      <c r="CS39" s="209">
        <f t="shared" si="30"/>
        <v>0</v>
      </c>
      <c r="CT39" s="209">
        <f t="shared" si="30"/>
        <v>0</v>
      </c>
      <c r="CU39" s="209">
        <f t="shared" si="30"/>
        <v>0</v>
      </c>
      <c r="CV39" s="209">
        <f t="shared" si="30"/>
        <v>0</v>
      </c>
      <c r="CW39" s="209">
        <f t="shared" si="30"/>
        <v>0</v>
      </c>
      <c r="CX39" s="209">
        <f t="shared" si="31"/>
        <v>29921</v>
      </c>
    </row>
    <row r="40" spans="1:102" ht="13.5">
      <c r="A40" s="208" t="s">
        <v>226</v>
      </c>
      <c r="B40" s="208">
        <v>47357</v>
      </c>
      <c r="C40" s="208" t="s">
        <v>266</v>
      </c>
      <c r="D40" s="209">
        <f t="shared" si="2"/>
        <v>28458</v>
      </c>
      <c r="E40" s="209">
        <f t="shared" si="3"/>
        <v>2521</v>
      </c>
      <c r="F40" s="210"/>
      <c r="G40" s="210"/>
      <c r="H40" s="210"/>
      <c r="I40" s="210">
        <v>2521</v>
      </c>
      <c r="J40" s="210"/>
      <c r="K40" s="210"/>
      <c r="L40" s="210">
        <v>25937</v>
      </c>
      <c r="M40" s="209">
        <f t="shared" si="4"/>
        <v>720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720</v>
      </c>
      <c r="V40" s="209">
        <f t="shared" si="6"/>
        <v>29178</v>
      </c>
      <c r="W40" s="209">
        <f t="shared" si="7"/>
        <v>2521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2521</v>
      </c>
      <c r="AB40" s="210"/>
      <c r="AC40" s="209">
        <f t="shared" si="9"/>
        <v>0</v>
      </c>
      <c r="AD40" s="209">
        <f t="shared" si="9"/>
        <v>26657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17445</v>
      </c>
      <c r="AN40" s="210"/>
      <c r="AO40" s="209">
        <f t="shared" si="13"/>
        <v>0</v>
      </c>
      <c r="AP40" s="210"/>
      <c r="AQ40" s="210"/>
      <c r="AR40" s="210"/>
      <c r="AS40" s="210"/>
      <c r="AT40" s="209">
        <f t="shared" si="14"/>
        <v>17445</v>
      </c>
      <c r="AU40" s="210">
        <v>4050</v>
      </c>
      <c r="AV40" s="210">
        <v>4050</v>
      </c>
      <c r="AW40" s="210">
        <v>4950</v>
      </c>
      <c r="AX40" s="210">
        <v>4395</v>
      </c>
      <c r="AY40" s="210"/>
      <c r="AZ40" s="210"/>
      <c r="BA40" s="210">
        <v>11013</v>
      </c>
      <c r="BB40" s="209">
        <f t="shared" si="15"/>
        <v>28458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720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720</v>
      </c>
      <c r="BS40" s="210">
        <v>240</v>
      </c>
      <c r="BT40" s="210">
        <v>240</v>
      </c>
      <c r="BU40" s="210">
        <v>240</v>
      </c>
      <c r="BV40" s="210"/>
      <c r="BW40" s="210"/>
      <c r="BX40" s="210"/>
      <c r="BY40" s="210"/>
      <c r="BZ40" s="209">
        <f t="shared" si="21"/>
        <v>720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18165</v>
      </c>
      <c r="CJ40" s="209">
        <f t="shared" si="26"/>
        <v>0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18165</v>
      </c>
      <c r="CQ40" s="209">
        <f t="shared" si="30"/>
        <v>4290</v>
      </c>
      <c r="CR40" s="209">
        <f t="shared" si="30"/>
        <v>4290</v>
      </c>
      <c r="CS40" s="209">
        <f t="shared" si="30"/>
        <v>5190</v>
      </c>
      <c r="CT40" s="209">
        <f t="shared" si="30"/>
        <v>4395</v>
      </c>
      <c r="CU40" s="209">
        <f t="shared" si="30"/>
        <v>0</v>
      </c>
      <c r="CV40" s="209">
        <f t="shared" si="30"/>
        <v>0</v>
      </c>
      <c r="CW40" s="209">
        <f t="shared" si="30"/>
        <v>11013</v>
      </c>
      <c r="CX40" s="209">
        <f t="shared" si="31"/>
        <v>29178</v>
      </c>
    </row>
    <row r="41" spans="1:102" ht="13.5">
      <c r="A41" s="208" t="s">
        <v>226</v>
      </c>
      <c r="B41" s="208">
        <v>47358</v>
      </c>
      <c r="C41" s="208" t="s">
        <v>267</v>
      </c>
      <c r="D41" s="209">
        <f t="shared" si="2"/>
        <v>17952</v>
      </c>
      <c r="E41" s="209">
        <f t="shared" si="3"/>
        <v>0</v>
      </c>
      <c r="F41" s="210"/>
      <c r="G41" s="210"/>
      <c r="H41" s="210"/>
      <c r="I41" s="210"/>
      <c r="J41" s="210"/>
      <c r="K41" s="210"/>
      <c r="L41" s="210">
        <v>17952</v>
      </c>
      <c r="M41" s="209">
        <f t="shared" si="4"/>
        <v>0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/>
      <c r="V41" s="209">
        <f t="shared" si="6"/>
        <v>17952</v>
      </c>
      <c r="W41" s="209">
        <f t="shared" si="7"/>
        <v>0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0</v>
      </c>
      <c r="AB41" s="210"/>
      <c r="AC41" s="209">
        <f t="shared" si="9"/>
        <v>0</v>
      </c>
      <c r="AD41" s="209">
        <f t="shared" si="9"/>
        <v>17952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8560</v>
      </c>
      <c r="AN41" s="210">
        <v>3261</v>
      </c>
      <c r="AO41" s="209">
        <f t="shared" si="13"/>
        <v>1050</v>
      </c>
      <c r="AP41" s="210"/>
      <c r="AQ41" s="210"/>
      <c r="AR41" s="210">
        <v>1050</v>
      </c>
      <c r="AS41" s="210"/>
      <c r="AT41" s="209">
        <f t="shared" si="14"/>
        <v>4249</v>
      </c>
      <c r="AU41" s="210"/>
      <c r="AV41" s="210"/>
      <c r="AW41" s="210"/>
      <c r="AX41" s="210">
        <v>4249</v>
      </c>
      <c r="AY41" s="210"/>
      <c r="AZ41" s="210"/>
      <c r="BA41" s="210">
        <v>9392</v>
      </c>
      <c r="BB41" s="209">
        <f t="shared" si="15"/>
        <v>17952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/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8560</v>
      </c>
      <c r="CJ41" s="209">
        <f t="shared" si="26"/>
        <v>3261</v>
      </c>
      <c r="CK41" s="209">
        <f t="shared" si="27"/>
        <v>1050</v>
      </c>
      <c r="CL41" s="209">
        <f t="shared" si="28"/>
        <v>0</v>
      </c>
      <c r="CM41" s="209">
        <f t="shared" si="28"/>
        <v>0</v>
      </c>
      <c r="CN41" s="209">
        <f t="shared" si="28"/>
        <v>1050</v>
      </c>
      <c r="CO41" s="209">
        <f t="shared" si="28"/>
        <v>0</v>
      </c>
      <c r="CP41" s="209">
        <f t="shared" si="29"/>
        <v>4249</v>
      </c>
      <c r="CQ41" s="209">
        <f t="shared" si="30"/>
        <v>0</v>
      </c>
      <c r="CR41" s="209">
        <f t="shared" si="30"/>
        <v>0</v>
      </c>
      <c r="CS41" s="209">
        <f t="shared" si="30"/>
        <v>0</v>
      </c>
      <c r="CT41" s="209">
        <f t="shared" si="30"/>
        <v>4249</v>
      </c>
      <c r="CU41" s="209">
        <f t="shared" si="30"/>
        <v>0</v>
      </c>
      <c r="CV41" s="209">
        <f t="shared" si="30"/>
        <v>0</v>
      </c>
      <c r="CW41" s="209">
        <f t="shared" si="30"/>
        <v>9392</v>
      </c>
      <c r="CX41" s="209">
        <f t="shared" si="31"/>
        <v>17952</v>
      </c>
    </row>
    <row r="42" spans="1:102" ht="13.5">
      <c r="A42" s="208" t="s">
        <v>226</v>
      </c>
      <c r="B42" s="208">
        <v>47359</v>
      </c>
      <c r="C42" s="208" t="s">
        <v>268</v>
      </c>
      <c r="D42" s="209">
        <f t="shared" si="2"/>
        <v>30471</v>
      </c>
      <c r="E42" s="209">
        <f t="shared" si="3"/>
        <v>0</v>
      </c>
      <c r="F42" s="210"/>
      <c r="G42" s="210"/>
      <c r="H42" s="210"/>
      <c r="I42" s="210"/>
      <c r="J42" s="210"/>
      <c r="K42" s="210"/>
      <c r="L42" s="210">
        <v>30471</v>
      </c>
      <c r="M42" s="209">
        <f t="shared" si="4"/>
        <v>116388</v>
      </c>
      <c r="N42" s="209">
        <f t="shared" si="5"/>
        <v>97861</v>
      </c>
      <c r="O42" s="210"/>
      <c r="P42" s="210">
        <v>79786</v>
      </c>
      <c r="Q42" s="210">
        <v>7800</v>
      </c>
      <c r="R42" s="210">
        <v>7536</v>
      </c>
      <c r="S42" s="210"/>
      <c r="T42" s="210">
        <v>2739</v>
      </c>
      <c r="U42" s="210">
        <v>18527</v>
      </c>
      <c r="V42" s="209">
        <f t="shared" si="6"/>
        <v>146859</v>
      </c>
      <c r="W42" s="209">
        <f t="shared" si="7"/>
        <v>97861</v>
      </c>
      <c r="X42" s="209">
        <f t="shared" si="8"/>
        <v>0</v>
      </c>
      <c r="Y42" s="209">
        <f t="shared" si="8"/>
        <v>79786</v>
      </c>
      <c r="Z42" s="209">
        <f t="shared" si="8"/>
        <v>7800</v>
      </c>
      <c r="AA42" s="209">
        <f t="shared" si="8"/>
        <v>7536</v>
      </c>
      <c r="AB42" s="210"/>
      <c r="AC42" s="209">
        <f t="shared" si="9"/>
        <v>2739</v>
      </c>
      <c r="AD42" s="209">
        <f t="shared" si="9"/>
        <v>48998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27804</v>
      </c>
      <c r="AN42" s="210">
        <v>8712</v>
      </c>
      <c r="AO42" s="209">
        <f t="shared" si="13"/>
        <v>16362</v>
      </c>
      <c r="AP42" s="210"/>
      <c r="AQ42" s="210">
        <v>16362</v>
      </c>
      <c r="AR42" s="210"/>
      <c r="AS42" s="210"/>
      <c r="AT42" s="209">
        <f t="shared" si="14"/>
        <v>0</v>
      </c>
      <c r="AU42" s="210"/>
      <c r="AV42" s="210"/>
      <c r="AW42" s="210"/>
      <c r="AX42" s="210"/>
      <c r="AY42" s="210"/>
      <c r="AZ42" s="210">
        <v>2730</v>
      </c>
      <c r="BA42" s="210">
        <v>2667</v>
      </c>
      <c r="BB42" s="209">
        <f t="shared" si="15"/>
        <v>30471</v>
      </c>
      <c r="BC42" s="209">
        <f t="shared" si="16"/>
        <v>95937</v>
      </c>
      <c r="BD42" s="209">
        <f t="shared" si="17"/>
        <v>95937</v>
      </c>
      <c r="BE42" s="210"/>
      <c r="BF42" s="210">
        <v>95937</v>
      </c>
      <c r="BG42" s="210"/>
      <c r="BH42" s="210"/>
      <c r="BI42" s="210"/>
      <c r="BJ42" s="210"/>
      <c r="BK42" s="209">
        <f t="shared" si="18"/>
        <v>17712</v>
      </c>
      <c r="BL42" s="210">
        <v>1571</v>
      </c>
      <c r="BM42" s="209">
        <f t="shared" si="19"/>
        <v>7250</v>
      </c>
      <c r="BN42" s="210"/>
      <c r="BO42" s="210">
        <v>7250</v>
      </c>
      <c r="BP42" s="210"/>
      <c r="BQ42" s="210"/>
      <c r="BR42" s="209">
        <f t="shared" si="20"/>
        <v>8891</v>
      </c>
      <c r="BS42" s="210"/>
      <c r="BT42" s="210">
        <v>8891</v>
      </c>
      <c r="BU42" s="210"/>
      <c r="BV42" s="210"/>
      <c r="BW42" s="210"/>
      <c r="BX42" s="210"/>
      <c r="BY42" s="210">
        <v>2739</v>
      </c>
      <c r="BZ42" s="209">
        <f t="shared" si="21"/>
        <v>116388</v>
      </c>
      <c r="CA42" s="209">
        <f t="shared" si="22"/>
        <v>95937</v>
      </c>
      <c r="CB42" s="209">
        <f t="shared" si="23"/>
        <v>95937</v>
      </c>
      <c r="CC42" s="209">
        <f t="shared" si="24"/>
        <v>0</v>
      </c>
      <c r="CD42" s="209">
        <f t="shared" si="24"/>
        <v>95937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0</v>
      </c>
      <c r="CI42" s="209">
        <f t="shared" si="25"/>
        <v>45516</v>
      </c>
      <c r="CJ42" s="209">
        <f t="shared" si="26"/>
        <v>10283</v>
      </c>
      <c r="CK42" s="209">
        <f t="shared" si="27"/>
        <v>23612</v>
      </c>
      <c r="CL42" s="209">
        <f t="shared" si="28"/>
        <v>0</v>
      </c>
      <c r="CM42" s="209">
        <f t="shared" si="28"/>
        <v>23612</v>
      </c>
      <c r="CN42" s="209">
        <f t="shared" si="28"/>
        <v>0</v>
      </c>
      <c r="CO42" s="209">
        <f t="shared" si="28"/>
        <v>0</v>
      </c>
      <c r="CP42" s="209">
        <f t="shared" si="29"/>
        <v>8891</v>
      </c>
      <c r="CQ42" s="209">
        <f t="shared" si="30"/>
        <v>0</v>
      </c>
      <c r="CR42" s="209">
        <f t="shared" si="30"/>
        <v>8891</v>
      </c>
      <c r="CS42" s="209">
        <f t="shared" si="30"/>
        <v>0</v>
      </c>
      <c r="CT42" s="209">
        <f t="shared" si="30"/>
        <v>0</v>
      </c>
      <c r="CU42" s="209">
        <f t="shared" si="30"/>
        <v>0</v>
      </c>
      <c r="CV42" s="209">
        <f t="shared" si="30"/>
        <v>2730</v>
      </c>
      <c r="CW42" s="209">
        <f t="shared" si="30"/>
        <v>5406</v>
      </c>
      <c r="CX42" s="209">
        <f t="shared" si="31"/>
        <v>146859</v>
      </c>
    </row>
    <row r="43" spans="1:102" ht="13.5">
      <c r="A43" s="208" t="s">
        <v>226</v>
      </c>
      <c r="B43" s="208">
        <v>47360</v>
      </c>
      <c r="C43" s="208" t="s">
        <v>269</v>
      </c>
      <c r="D43" s="209">
        <f t="shared" si="2"/>
        <v>43186</v>
      </c>
      <c r="E43" s="209">
        <f t="shared" si="3"/>
        <v>30506</v>
      </c>
      <c r="F43" s="210">
        <v>8606</v>
      </c>
      <c r="G43" s="210"/>
      <c r="H43" s="210">
        <v>21900</v>
      </c>
      <c r="I43" s="210"/>
      <c r="J43" s="210"/>
      <c r="K43" s="210"/>
      <c r="L43" s="210">
        <v>12680</v>
      </c>
      <c r="M43" s="209">
        <f t="shared" si="4"/>
        <v>0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/>
      <c r="V43" s="209">
        <f t="shared" si="6"/>
        <v>43186</v>
      </c>
      <c r="W43" s="209">
        <f t="shared" si="7"/>
        <v>30506</v>
      </c>
      <c r="X43" s="209">
        <f t="shared" si="8"/>
        <v>8606</v>
      </c>
      <c r="Y43" s="209">
        <f t="shared" si="8"/>
        <v>0</v>
      </c>
      <c r="Z43" s="209">
        <f t="shared" si="8"/>
        <v>21900</v>
      </c>
      <c r="AA43" s="209">
        <f t="shared" si="8"/>
        <v>0</v>
      </c>
      <c r="AB43" s="210"/>
      <c r="AC43" s="209">
        <f t="shared" si="9"/>
        <v>0</v>
      </c>
      <c r="AD43" s="209">
        <f t="shared" si="9"/>
        <v>12680</v>
      </c>
      <c r="AE43" s="209">
        <f t="shared" si="10"/>
        <v>36112</v>
      </c>
      <c r="AF43" s="209">
        <f t="shared" si="11"/>
        <v>36112</v>
      </c>
      <c r="AG43" s="210"/>
      <c r="AH43" s="210"/>
      <c r="AI43" s="210">
        <v>36112</v>
      </c>
      <c r="AJ43" s="210"/>
      <c r="AK43" s="210"/>
      <c r="AL43" s="210"/>
      <c r="AM43" s="209">
        <f t="shared" si="12"/>
        <v>7074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7074</v>
      </c>
      <c r="AU43" s="210">
        <v>792</v>
      </c>
      <c r="AV43" s="210">
        <v>600</v>
      </c>
      <c r="AW43" s="210">
        <v>3255</v>
      </c>
      <c r="AX43" s="210">
        <v>2427</v>
      </c>
      <c r="AY43" s="210"/>
      <c r="AZ43" s="210"/>
      <c r="BA43" s="210"/>
      <c r="BB43" s="209">
        <f t="shared" si="15"/>
        <v>43186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/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/>
      <c r="BX43" s="210"/>
      <c r="BY43" s="210"/>
      <c r="BZ43" s="209">
        <f t="shared" si="21"/>
        <v>0</v>
      </c>
      <c r="CA43" s="209">
        <f t="shared" si="22"/>
        <v>36112</v>
      </c>
      <c r="CB43" s="209">
        <f t="shared" si="23"/>
        <v>36112</v>
      </c>
      <c r="CC43" s="209">
        <f t="shared" si="24"/>
        <v>0</v>
      </c>
      <c r="CD43" s="209">
        <f t="shared" si="24"/>
        <v>0</v>
      </c>
      <c r="CE43" s="209">
        <f t="shared" si="24"/>
        <v>36112</v>
      </c>
      <c r="CF43" s="209">
        <f t="shared" si="24"/>
        <v>0</v>
      </c>
      <c r="CG43" s="209">
        <f t="shared" si="24"/>
        <v>0</v>
      </c>
      <c r="CH43" s="209">
        <f t="shared" si="24"/>
        <v>0</v>
      </c>
      <c r="CI43" s="209">
        <f t="shared" si="25"/>
        <v>7074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7074</v>
      </c>
      <c r="CQ43" s="209">
        <f t="shared" si="30"/>
        <v>792</v>
      </c>
      <c r="CR43" s="209">
        <f t="shared" si="30"/>
        <v>600</v>
      </c>
      <c r="CS43" s="209">
        <f t="shared" si="30"/>
        <v>3255</v>
      </c>
      <c r="CT43" s="209">
        <f t="shared" si="30"/>
        <v>2427</v>
      </c>
      <c r="CU43" s="209">
        <f t="shared" si="30"/>
        <v>0</v>
      </c>
      <c r="CV43" s="209">
        <f t="shared" si="30"/>
        <v>0</v>
      </c>
      <c r="CW43" s="209">
        <f t="shared" si="30"/>
        <v>0</v>
      </c>
      <c r="CX43" s="209">
        <f t="shared" si="31"/>
        <v>43186</v>
      </c>
    </row>
    <row r="44" spans="1:102" ht="13.5">
      <c r="A44" s="208" t="s">
        <v>226</v>
      </c>
      <c r="B44" s="208">
        <v>47361</v>
      </c>
      <c r="C44" s="208" t="s">
        <v>270</v>
      </c>
      <c r="D44" s="209">
        <f t="shared" si="2"/>
        <v>133432</v>
      </c>
      <c r="E44" s="209">
        <f t="shared" si="3"/>
        <v>23564</v>
      </c>
      <c r="F44" s="210"/>
      <c r="G44" s="210"/>
      <c r="H44" s="210">
        <v>4500</v>
      </c>
      <c r="I44" s="210">
        <v>4738</v>
      </c>
      <c r="J44" s="210"/>
      <c r="K44" s="210">
        <v>14326</v>
      </c>
      <c r="L44" s="210">
        <v>109868</v>
      </c>
      <c r="M44" s="209">
        <f t="shared" si="4"/>
        <v>0</v>
      </c>
      <c r="N44" s="209">
        <f t="shared" si="5"/>
        <v>0</v>
      </c>
      <c r="O44" s="210"/>
      <c r="P44" s="210"/>
      <c r="Q44" s="210"/>
      <c r="R44" s="210"/>
      <c r="S44" s="210"/>
      <c r="T44" s="210"/>
      <c r="U44" s="210"/>
      <c r="V44" s="209">
        <f t="shared" si="6"/>
        <v>133432</v>
      </c>
      <c r="W44" s="209">
        <f t="shared" si="7"/>
        <v>23564</v>
      </c>
      <c r="X44" s="209">
        <f t="shared" si="8"/>
        <v>0</v>
      </c>
      <c r="Y44" s="209">
        <f t="shared" si="8"/>
        <v>0</v>
      </c>
      <c r="Z44" s="209">
        <f t="shared" si="8"/>
        <v>4500</v>
      </c>
      <c r="AA44" s="209">
        <f t="shared" si="8"/>
        <v>4738</v>
      </c>
      <c r="AB44" s="210"/>
      <c r="AC44" s="209">
        <f t="shared" si="9"/>
        <v>14326</v>
      </c>
      <c r="AD44" s="209">
        <f t="shared" si="9"/>
        <v>109868</v>
      </c>
      <c r="AE44" s="209">
        <f t="shared" si="10"/>
        <v>1260</v>
      </c>
      <c r="AF44" s="209">
        <f t="shared" si="11"/>
        <v>0</v>
      </c>
      <c r="AG44" s="210"/>
      <c r="AH44" s="210"/>
      <c r="AI44" s="210"/>
      <c r="AJ44" s="210"/>
      <c r="AK44" s="210">
        <v>1260</v>
      </c>
      <c r="AL44" s="210"/>
      <c r="AM44" s="209">
        <f t="shared" si="12"/>
        <v>132172</v>
      </c>
      <c r="AN44" s="210">
        <v>56906</v>
      </c>
      <c r="AO44" s="209">
        <f t="shared" si="13"/>
        <v>50434</v>
      </c>
      <c r="AP44" s="210">
        <v>6371</v>
      </c>
      <c r="AQ44" s="210">
        <v>44017</v>
      </c>
      <c r="AR44" s="210">
        <v>46</v>
      </c>
      <c r="AS44" s="210">
        <v>5032</v>
      </c>
      <c r="AT44" s="209">
        <f t="shared" si="14"/>
        <v>19800</v>
      </c>
      <c r="AU44" s="210">
        <v>19800</v>
      </c>
      <c r="AV44" s="210"/>
      <c r="AW44" s="210"/>
      <c r="AX44" s="210"/>
      <c r="AY44" s="210"/>
      <c r="AZ44" s="210"/>
      <c r="BA44" s="210"/>
      <c r="BB44" s="209">
        <f t="shared" si="15"/>
        <v>133432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0</v>
      </c>
      <c r="BL44" s="210"/>
      <c r="BM44" s="209">
        <f t="shared" si="19"/>
        <v>0</v>
      </c>
      <c r="BN44" s="210"/>
      <c r="BO44" s="210"/>
      <c r="BP44" s="210"/>
      <c r="BQ44" s="210"/>
      <c r="BR44" s="209">
        <f t="shared" si="20"/>
        <v>0</v>
      </c>
      <c r="BS44" s="210"/>
      <c r="BT44" s="210"/>
      <c r="BU44" s="210"/>
      <c r="BV44" s="210"/>
      <c r="BW44" s="210"/>
      <c r="BX44" s="210"/>
      <c r="BY44" s="210"/>
      <c r="BZ44" s="209">
        <f t="shared" si="21"/>
        <v>0</v>
      </c>
      <c r="CA44" s="209">
        <f t="shared" si="22"/>
        <v>1260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1260</v>
      </c>
      <c r="CH44" s="209">
        <f t="shared" si="24"/>
        <v>0</v>
      </c>
      <c r="CI44" s="209">
        <f t="shared" si="25"/>
        <v>132172</v>
      </c>
      <c r="CJ44" s="209">
        <f t="shared" si="26"/>
        <v>56906</v>
      </c>
      <c r="CK44" s="209">
        <f t="shared" si="27"/>
        <v>50434</v>
      </c>
      <c r="CL44" s="209">
        <f t="shared" si="28"/>
        <v>6371</v>
      </c>
      <c r="CM44" s="209">
        <f t="shared" si="28"/>
        <v>44017</v>
      </c>
      <c r="CN44" s="209">
        <f t="shared" si="28"/>
        <v>46</v>
      </c>
      <c r="CO44" s="209">
        <f t="shared" si="28"/>
        <v>5032</v>
      </c>
      <c r="CP44" s="209">
        <f t="shared" si="29"/>
        <v>19800</v>
      </c>
      <c r="CQ44" s="209">
        <f t="shared" si="30"/>
        <v>19800</v>
      </c>
      <c r="CR44" s="209">
        <f t="shared" si="30"/>
        <v>0</v>
      </c>
      <c r="CS44" s="209">
        <f t="shared" si="30"/>
        <v>0</v>
      </c>
      <c r="CT44" s="209">
        <f aca="true" t="shared" si="32" ref="CT44:CW48">SUM(AX44,BV44)</f>
        <v>0</v>
      </c>
      <c r="CU44" s="209">
        <f t="shared" si="32"/>
        <v>0</v>
      </c>
      <c r="CV44" s="209">
        <f t="shared" si="32"/>
        <v>0</v>
      </c>
      <c r="CW44" s="209">
        <f t="shared" si="32"/>
        <v>0</v>
      </c>
      <c r="CX44" s="209">
        <f t="shared" si="31"/>
        <v>133432</v>
      </c>
    </row>
    <row r="45" spans="1:102" ht="13.5">
      <c r="A45" s="208" t="s">
        <v>226</v>
      </c>
      <c r="B45" s="208">
        <v>47362</v>
      </c>
      <c r="C45" s="208" t="s">
        <v>271</v>
      </c>
      <c r="D45" s="209">
        <f t="shared" si="2"/>
        <v>208451</v>
      </c>
      <c r="E45" s="209">
        <f t="shared" si="3"/>
        <v>25207</v>
      </c>
      <c r="F45" s="210"/>
      <c r="G45" s="210"/>
      <c r="H45" s="210"/>
      <c r="I45" s="210">
        <v>25207</v>
      </c>
      <c r="J45" s="210"/>
      <c r="K45" s="210"/>
      <c r="L45" s="210">
        <v>183244</v>
      </c>
      <c r="M45" s="209">
        <f t="shared" si="4"/>
        <v>8225</v>
      </c>
      <c r="N45" s="209">
        <f t="shared" si="5"/>
        <v>91</v>
      </c>
      <c r="O45" s="210"/>
      <c r="P45" s="210"/>
      <c r="Q45" s="210"/>
      <c r="R45" s="210">
        <v>91</v>
      </c>
      <c r="S45" s="210"/>
      <c r="T45" s="210"/>
      <c r="U45" s="210">
        <v>8134</v>
      </c>
      <c r="V45" s="209">
        <f t="shared" si="6"/>
        <v>216676</v>
      </c>
      <c r="W45" s="209">
        <f t="shared" si="7"/>
        <v>25298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25298</v>
      </c>
      <c r="AB45" s="210"/>
      <c r="AC45" s="209">
        <f t="shared" si="9"/>
        <v>0</v>
      </c>
      <c r="AD45" s="209">
        <f t="shared" si="9"/>
        <v>191378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74432</v>
      </c>
      <c r="AN45" s="210">
        <v>3120</v>
      </c>
      <c r="AO45" s="209">
        <f t="shared" si="13"/>
        <v>785</v>
      </c>
      <c r="AP45" s="210">
        <v>440</v>
      </c>
      <c r="AQ45" s="210"/>
      <c r="AR45" s="210">
        <v>345</v>
      </c>
      <c r="AS45" s="210"/>
      <c r="AT45" s="209">
        <f t="shared" si="14"/>
        <v>70527</v>
      </c>
      <c r="AU45" s="210">
        <v>59520</v>
      </c>
      <c r="AV45" s="210"/>
      <c r="AW45" s="210"/>
      <c r="AX45" s="210">
        <v>11007</v>
      </c>
      <c r="AY45" s="210">
        <v>120464</v>
      </c>
      <c r="AZ45" s="210"/>
      <c r="BA45" s="210">
        <v>13555</v>
      </c>
      <c r="BB45" s="209">
        <f t="shared" si="15"/>
        <v>87987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3402</v>
      </c>
      <c r="BL45" s="210"/>
      <c r="BM45" s="209">
        <f t="shared" si="19"/>
        <v>1412</v>
      </c>
      <c r="BN45" s="210"/>
      <c r="BO45" s="210">
        <v>1412</v>
      </c>
      <c r="BP45" s="210"/>
      <c r="BQ45" s="210"/>
      <c r="BR45" s="209">
        <f t="shared" si="20"/>
        <v>1990</v>
      </c>
      <c r="BS45" s="210"/>
      <c r="BT45" s="210">
        <v>1990</v>
      </c>
      <c r="BU45" s="210"/>
      <c r="BV45" s="210"/>
      <c r="BW45" s="210">
        <v>3609</v>
      </c>
      <c r="BX45" s="210"/>
      <c r="BY45" s="210">
        <v>1214</v>
      </c>
      <c r="BZ45" s="209">
        <f t="shared" si="21"/>
        <v>4616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77834</v>
      </c>
      <c r="CJ45" s="209">
        <f t="shared" si="26"/>
        <v>3120</v>
      </c>
      <c r="CK45" s="209">
        <f t="shared" si="27"/>
        <v>2197</v>
      </c>
      <c r="CL45" s="209">
        <f t="shared" si="28"/>
        <v>440</v>
      </c>
      <c r="CM45" s="209">
        <f t="shared" si="28"/>
        <v>1412</v>
      </c>
      <c r="CN45" s="209">
        <f t="shared" si="28"/>
        <v>345</v>
      </c>
      <c r="CO45" s="209">
        <f t="shared" si="28"/>
        <v>0</v>
      </c>
      <c r="CP45" s="209">
        <f t="shared" si="29"/>
        <v>72517</v>
      </c>
      <c r="CQ45" s="209">
        <f aca="true" t="shared" si="33" ref="CQ45:CS48">SUM(AU45,BS45)</f>
        <v>59520</v>
      </c>
      <c r="CR45" s="209">
        <f t="shared" si="33"/>
        <v>1990</v>
      </c>
      <c r="CS45" s="209">
        <f t="shared" si="33"/>
        <v>0</v>
      </c>
      <c r="CT45" s="209">
        <f t="shared" si="32"/>
        <v>11007</v>
      </c>
      <c r="CU45" s="209">
        <f t="shared" si="32"/>
        <v>124073</v>
      </c>
      <c r="CV45" s="209">
        <f t="shared" si="32"/>
        <v>0</v>
      </c>
      <c r="CW45" s="209">
        <f t="shared" si="32"/>
        <v>14769</v>
      </c>
      <c r="CX45" s="209">
        <f t="shared" si="31"/>
        <v>92603</v>
      </c>
    </row>
    <row r="46" spans="1:102" ht="13.5">
      <c r="A46" s="208" t="s">
        <v>226</v>
      </c>
      <c r="B46" s="208">
        <v>47375</v>
      </c>
      <c r="C46" s="208" t="s">
        <v>272</v>
      </c>
      <c r="D46" s="209">
        <f t="shared" si="2"/>
        <v>24127</v>
      </c>
      <c r="E46" s="209">
        <f t="shared" si="3"/>
        <v>0</v>
      </c>
      <c r="F46" s="210"/>
      <c r="G46" s="210"/>
      <c r="H46" s="210"/>
      <c r="I46" s="210"/>
      <c r="J46" s="210"/>
      <c r="K46" s="210"/>
      <c r="L46" s="210">
        <v>24127</v>
      </c>
      <c r="M46" s="209">
        <f t="shared" si="4"/>
        <v>2266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2266</v>
      </c>
      <c r="V46" s="209">
        <f t="shared" si="6"/>
        <v>26393</v>
      </c>
      <c r="W46" s="209">
        <f t="shared" si="7"/>
        <v>0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0</v>
      </c>
      <c r="AB46" s="210"/>
      <c r="AC46" s="209">
        <f t="shared" si="9"/>
        <v>0</v>
      </c>
      <c r="AD46" s="209">
        <f t="shared" si="9"/>
        <v>26393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/>
      <c r="AM46" s="209">
        <f t="shared" si="12"/>
        <v>24127</v>
      </c>
      <c r="AN46" s="210">
        <v>5717</v>
      </c>
      <c r="AO46" s="209">
        <f t="shared" si="13"/>
        <v>8769</v>
      </c>
      <c r="AP46" s="210">
        <v>273</v>
      </c>
      <c r="AQ46" s="210">
        <v>7013</v>
      </c>
      <c r="AR46" s="210">
        <v>1483</v>
      </c>
      <c r="AS46" s="210"/>
      <c r="AT46" s="209">
        <f t="shared" si="14"/>
        <v>9641</v>
      </c>
      <c r="AU46" s="210">
        <v>5160</v>
      </c>
      <c r="AV46" s="210">
        <v>3260</v>
      </c>
      <c r="AW46" s="210">
        <v>1221</v>
      </c>
      <c r="AX46" s="210"/>
      <c r="AY46" s="210"/>
      <c r="AZ46" s="210"/>
      <c r="BA46" s="210"/>
      <c r="BB46" s="209">
        <f t="shared" si="15"/>
        <v>24127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2266</v>
      </c>
      <c r="BL46" s="210"/>
      <c r="BM46" s="209">
        <f t="shared" si="19"/>
        <v>1258</v>
      </c>
      <c r="BN46" s="210"/>
      <c r="BO46" s="210">
        <v>1258</v>
      </c>
      <c r="BP46" s="210"/>
      <c r="BQ46" s="210"/>
      <c r="BR46" s="209">
        <f t="shared" si="20"/>
        <v>1008</v>
      </c>
      <c r="BS46" s="210"/>
      <c r="BT46" s="210">
        <v>1008</v>
      </c>
      <c r="BU46" s="210"/>
      <c r="BV46" s="210"/>
      <c r="BW46" s="210"/>
      <c r="BX46" s="210"/>
      <c r="BY46" s="210"/>
      <c r="BZ46" s="209">
        <f t="shared" si="21"/>
        <v>2266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0</v>
      </c>
      <c r="CI46" s="209">
        <f t="shared" si="25"/>
        <v>26393</v>
      </c>
      <c r="CJ46" s="209">
        <f t="shared" si="26"/>
        <v>5717</v>
      </c>
      <c r="CK46" s="209">
        <f t="shared" si="27"/>
        <v>10027</v>
      </c>
      <c r="CL46" s="209">
        <f t="shared" si="28"/>
        <v>273</v>
      </c>
      <c r="CM46" s="209">
        <f t="shared" si="28"/>
        <v>8271</v>
      </c>
      <c r="CN46" s="209">
        <f t="shared" si="28"/>
        <v>1483</v>
      </c>
      <c r="CO46" s="209">
        <f t="shared" si="28"/>
        <v>0</v>
      </c>
      <c r="CP46" s="209">
        <f t="shared" si="29"/>
        <v>10649</v>
      </c>
      <c r="CQ46" s="209">
        <f t="shared" si="33"/>
        <v>5160</v>
      </c>
      <c r="CR46" s="209">
        <f t="shared" si="33"/>
        <v>4268</v>
      </c>
      <c r="CS46" s="209">
        <f t="shared" si="33"/>
        <v>1221</v>
      </c>
      <c r="CT46" s="209">
        <f t="shared" si="32"/>
        <v>0</v>
      </c>
      <c r="CU46" s="209">
        <f t="shared" si="32"/>
        <v>0</v>
      </c>
      <c r="CV46" s="209">
        <f t="shared" si="32"/>
        <v>0</v>
      </c>
      <c r="CW46" s="209">
        <f t="shared" si="32"/>
        <v>0</v>
      </c>
      <c r="CX46" s="209">
        <f t="shared" si="31"/>
        <v>26393</v>
      </c>
    </row>
    <row r="47" spans="1:102" ht="13.5">
      <c r="A47" s="208" t="s">
        <v>226</v>
      </c>
      <c r="B47" s="208">
        <v>47381</v>
      </c>
      <c r="C47" s="208" t="s">
        <v>273</v>
      </c>
      <c r="D47" s="209">
        <f t="shared" si="2"/>
        <v>174396</v>
      </c>
      <c r="E47" s="209">
        <f t="shared" si="3"/>
        <v>106816</v>
      </c>
      <c r="F47" s="210">
        <v>28573</v>
      </c>
      <c r="G47" s="210"/>
      <c r="H47" s="210">
        <v>58900</v>
      </c>
      <c r="I47" s="210">
        <v>3</v>
      </c>
      <c r="J47" s="210"/>
      <c r="K47" s="210">
        <v>19340</v>
      </c>
      <c r="L47" s="210">
        <v>67580</v>
      </c>
      <c r="M47" s="209">
        <f t="shared" si="4"/>
        <v>0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/>
      <c r="V47" s="209">
        <f t="shared" si="6"/>
        <v>174396</v>
      </c>
      <c r="W47" s="209">
        <f t="shared" si="7"/>
        <v>106816</v>
      </c>
      <c r="X47" s="209">
        <f t="shared" si="8"/>
        <v>28573</v>
      </c>
      <c r="Y47" s="209">
        <f t="shared" si="8"/>
        <v>0</v>
      </c>
      <c r="Z47" s="209">
        <f t="shared" si="8"/>
        <v>58900</v>
      </c>
      <c r="AA47" s="209">
        <f t="shared" si="8"/>
        <v>3</v>
      </c>
      <c r="AB47" s="210"/>
      <c r="AC47" s="209">
        <f t="shared" si="9"/>
        <v>19340</v>
      </c>
      <c r="AD47" s="209">
        <f t="shared" si="9"/>
        <v>67580</v>
      </c>
      <c r="AE47" s="209">
        <f t="shared" si="10"/>
        <v>122264</v>
      </c>
      <c r="AF47" s="209">
        <f t="shared" si="11"/>
        <v>122264</v>
      </c>
      <c r="AG47" s="210"/>
      <c r="AH47" s="210">
        <v>106915</v>
      </c>
      <c r="AI47" s="210">
        <v>15349</v>
      </c>
      <c r="AJ47" s="210"/>
      <c r="AK47" s="210"/>
      <c r="AL47" s="210"/>
      <c r="AM47" s="209">
        <f t="shared" si="12"/>
        <v>48929</v>
      </c>
      <c r="AN47" s="210">
        <v>972</v>
      </c>
      <c r="AO47" s="209">
        <f t="shared" si="13"/>
        <v>15055</v>
      </c>
      <c r="AP47" s="210">
        <v>4461</v>
      </c>
      <c r="AQ47" s="210">
        <v>4651</v>
      </c>
      <c r="AR47" s="210">
        <v>5943</v>
      </c>
      <c r="AS47" s="210"/>
      <c r="AT47" s="209">
        <f t="shared" si="14"/>
        <v>32902</v>
      </c>
      <c r="AU47" s="210">
        <v>12708</v>
      </c>
      <c r="AV47" s="210">
        <v>696</v>
      </c>
      <c r="AW47" s="210">
        <v>14175</v>
      </c>
      <c r="AX47" s="210">
        <v>5323</v>
      </c>
      <c r="AY47" s="210"/>
      <c r="AZ47" s="210"/>
      <c r="BA47" s="210">
        <v>3203</v>
      </c>
      <c r="BB47" s="209">
        <f t="shared" si="15"/>
        <v>174396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/>
      <c r="BX47" s="210"/>
      <c r="BY47" s="210"/>
      <c r="BZ47" s="209">
        <f t="shared" si="21"/>
        <v>0</v>
      </c>
      <c r="CA47" s="209">
        <f t="shared" si="22"/>
        <v>122264</v>
      </c>
      <c r="CB47" s="209">
        <f t="shared" si="23"/>
        <v>122264</v>
      </c>
      <c r="CC47" s="209">
        <f t="shared" si="24"/>
        <v>0</v>
      </c>
      <c r="CD47" s="209">
        <f t="shared" si="24"/>
        <v>106915</v>
      </c>
      <c r="CE47" s="209">
        <f t="shared" si="24"/>
        <v>15349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48929</v>
      </c>
      <c r="CJ47" s="209">
        <f t="shared" si="26"/>
        <v>972</v>
      </c>
      <c r="CK47" s="209">
        <f t="shared" si="27"/>
        <v>15055</v>
      </c>
      <c r="CL47" s="209">
        <f t="shared" si="28"/>
        <v>4461</v>
      </c>
      <c r="CM47" s="209">
        <f t="shared" si="28"/>
        <v>4651</v>
      </c>
      <c r="CN47" s="209">
        <f t="shared" si="28"/>
        <v>5943</v>
      </c>
      <c r="CO47" s="209">
        <f t="shared" si="28"/>
        <v>0</v>
      </c>
      <c r="CP47" s="209">
        <f t="shared" si="29"/>
        <v>32902</v>
      </c>
      <c r="CQ47" s="209">
        <f t="shared" si="33"/>
        <v>12708</v>
      </c>
      <c r="CR47" s="209">
        <f t="shared" si="33"/>
        <v>696</v>
      </c>
      <c r="CS47" s="209">
        <f t="shared" si="33"/>
        <v>14175</v>
      </c>
      <c r="CT47" s="209">
        <f t="shared" si="32"/>
        <v>5323</v>
      </c>
      <c r="CU47" s="209">
        <f t="shared" si="32"/>
        <v>0</v>
      </c>
      <c r="CV47" s="209">
        <f t="shared" si="32"/>
        <v>0</v>
      </c>
      <c r="CW47" s="209">
        <f t="shared" si="32"/>
        <v>3203</v>
      </c>
      <c r="CX47" s="209">
        <f t="shared" si="31"/>
        <v>174396</v>
      </c>
    </row>
    <row r="48" spans="1:102" ht="13.5">
      <c r="A48" s="208" t="s">
        <v>226</v>
      </c>
      <c r="B48" s="208">
        <v>47382</v>
      </c>
      <c r="C48" s="208" t="s">
        <v>274</v>
      </c>
      <c r="D48" s="209">
        <f t="shared" si="2"/>
        <v>792298</v>
      </c>
      <c r="E48" s="209">
        <f t="shared" si="3"/>
        <v>726774</v>
      </c>
      <c r="F48" s="210">
        <v>322874</v>
      </c>
      <c r="G48" s="210"/>
      <c r="H48" s="210">
        <v>403900</v>
      </c>
      <c r="I48" s="210"/>
      <c r="J48" s="210"/>
      <c r="K48" s="210"/>
      <c r="L48" s="210">
        <v>65524</v>
      </c>
      <c r="M48" s="209">
        <f t="shared" si="4"/>
        <v>1500</v>
      </c>
      <c r="N48" s="209">
        <f t="shared" si="5"/>
        <v>0</v>
      </c>
      <c r="O48" s="210"/>
      <c r="P48" s="210"/>
      <c r="Q48" s="210"/>
      <c r="R48" s="210"/>
      <c r="S48" s="210"/>
      <c r="T48" s="210"/>
      <c r="U48" s="210">
        <v>1500</v>
      </c>
      <c r="V48" s="209">
        <f t="shared" si="6"/>
        <v>793798</v>
      </c>
      <c r="W48" s="209">
        <f t="shared" si="7"/>
        <v>726774</v>
      </c>
      <c r="X48" s="209">
        <f t="shared" si="8"/>
        <v>322874</v>
      </c>
      <c r="Y48" s="209">
        <f t="shared" si="8"/>
        <v>0</v>
      </c>
      <c r="Z48" s="209">
        <f t="shared" si="8"/>
        <v>403900</v>
      </c>
      <c r="AA48" s="209">
        <f t="shared" si="8"/>
        <v>0</v>
      </c>
      <c r="AB48" s="210"/>
      <c r="AC48" s="209">
        <f t="shared" si="9"/>
        <v>0</v>
      </c>
      <c r="AD48" s="209">
        <f t="shared" si="9"/>
        <v>67024</v>
      </c>
      <c r="AE48" s="209">
        <f t="shared" si="10"/>
        <v>787678</v>
      </c>
      <c r="AF48" s="209">
        <f t="shared" si="11"/>
        <v>787678</v>
      </c>
      <c r="AG48" s="210"/>
      <c r="AH48" s="210">
        <v>493326</v>
      </c>
      <c r="AI48" s="210">
        <v>294352</v>
      </c>
      <c r="AJ48" s="210"/>
      <c r="AK48" s="210"/>
      <c r="AL48" s="210"/>
      <c r="AM48" s="209">
        <f t="shared" si="12"/>
        <v>4620</v>
      </c>
      <c r="AN48" s="210"/>
      <c r="AO48" s="209">
        <f t="shared" si="13"/>
        <v>0</v>
      </c>
      <c r="AP48" s="210"/>
      <c r="AQ48" s="210"/>
      <c r="AR48" s="210"/>
      <c r="AS48" s="210"/>
      <c r="AT48" s="209">
        <f t="shared" si="14"/>
        <v>4620</v>
      </c>
      <c r="AU48" s="210">
        <v>4620</v>
      </c>
      <c r="AV48" s="210"/>
      <c r="AW48" s="210"/>
      <c r="AX48" s="210"/>
      <c r="AY48" s="210"/>
      <c r="AZ48" s="210"/>
      <c r="BA48" s="210"/>
      <c r="BB48" s="209">
        <f t="shared" si="15"/>
        <v>792298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/>
      <c r="BK48" s="209">
        <f t="shared" si="18"/>
        <v>1500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1500</v>
      </c>
      <c r="BS48" s="210">
        <v>1500</v>
      </c>
      <c r="BT48" s="210"/>
      <c r="BU48" s="210"/>
      <c r="BV48" s="210"/>
      <c r="BW48" s="210"/>
      <c r="BX48" s="210"/>
      <c r="BY48" s="210"/>
      <c r="BZ48" s="209">
        <f t="shared" si="21"/>
        <v>1500</v>
      </c>
      <c r="CA48" s="209">
        <f t="shared" si="22"/>
        <v>787678</v>
      </c>
      <c r="CB48" s="209">
        <f t="shared" si="23"/>
        <v>787678</v>
      </c>
      <c r="CC48" s="209">
        <f t="shared" si="24"/>
        <v>0</v>
      </c>
      <c r="CD48" s="209">
        <f t="shared" si="24"/>
        <v>493326</v>
      </c>
      <c r="CE48" s="209">
        <f t="shared" si="24"/>
        <v>294352</v>
      </c>
      <c r="CF48" s="209">
        <f t="shared" si="24"/>
        <v>0</v>
      </c>
      <c r="CG48" s="209">
        <f t="shared" si="24"/>
        <v>0</v>
      </c>
      <c r="CH48" s="209">
        <f t="shared" si="24"/>
        <v>0</v>
      </c>
      <c r="CI48" s="209">
        <f t="shared" si="25"/>
        <v>6120</v>
      </c>
      <c r="CJ48" s="209">
        <f t="shared" si="26"/>
        <v>0</v>
      </c>
      <c r="CK48" s="209">
        <f t="shared" si="27"/>
        <v>0</v>
      </c>
      <c r="CL48" s="209">
        <f t="shared" si="28"/>
        <v>0</v>
      </c>
      <c r="CM48" s="209">
        <f t="shared" si="28"/>
        <v>0</v>
      </c>
      <c r="CN48" s="209">
        <f t="shared" si="28"/>
        <v>0</v>
      </c>
      <c r="CO48" s="209">
        <f t="shared" si="28"/>
        <v>0</v>
      </c>
      <c r="CP48" s="209">
        <f t="shared" si="29"/>
        <v>6120</v>
      </c>
      <c r="CQ48" s="209">
        <f t="shared" si="33"/>
        <v>6120</v>
      </c>
      <c r="CR48" s="209">
        <f t="shared" si="33"/>
        <v>0</v>
      </c>
      <c r="CS48" s="209">
        <f t="shared" si="33"/>
        <v>0</v>
      </c>
      <c r="CT48" s="209">
        <f t="shared" si="32"/>
        <v>0</v>
      </c>
      <c r="CU48" s="209">
        <f t="shared" si="32"/>
        <v>0</v>
      </c>
      <c r="CV48" s="209">
        <f t="shared" si="32"/>
        <v>0</v>
      </c>
      <c r="CW48" s="209">
        <f t="shared" si="32"/>
        <v>0</v>
      </c>
      <c r="CX48" s="209">
        <f t="shared" si="31"/>
        <v>793798</v>
      </c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9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>SUM(D8:D200)</f>
        <v>4219947</v>
      </c>
      <c r="E7" s="141">
        <f aca="true" t="shared" si="0" ref="E7:BP7">SUM(E8:E200)</f>
        <v>3408754</v>
      </c>
      <c r="F7" s="141">
        <f t="shared" si="0"/>
        <v>1221164</v>
      </c>
      <c r="G7" s="141">
        <f t="shared" si="0"/>
        <v>0</v>
      </c>
      <c r="H7" s="141">
        <f t="shared" si="0"/>
        <v>1561300</v>
      </c>
      <c r="I7" s="141">
        <f t="shared" si="0"/>
        <v>735808</v>
      </c>
      <c r="J7" s="141">
        <f t="shared" si="0"/>
        <v>4566184</v>
      </c>
      <c r="K7" s="141">
        <f t="shared" si="0"/>
        <v>-109518</v>
      </c>
      <c r="L7" s="141">
        <f t="shared" si="0"/>
        <v>811193</v>
      </c>
      <c r="M7" s="141">
        <f t="shared" si="0"/>
        <v>259526</v>
      </c>
      <c r="N7" s="141">
        <f t="shared" si="0"/>
        <v>72381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41928</v>
      </c>
      <c r="S7" s="141">
        <f t="shared" si="0"/>
        <v>499665</v>
      </c>
      <c r="T7" s="141">
        <f t="shared" si="0"/>
        <v>30453</v>
      </c>
      <c r="U7" s="141">
        <f t="shared" si="0"/>
        <v>187145</v>
      </c>
      <c r="V7" s="141">
        <f t="shared" si="0"/>
        <v>4479473</v>
      </c>
      <c r="W7" s="141">
        <f t="shared" si="0"/>
        <v>3481135</v>
      </c>
      <c r="X7" s="141">
        <f t="shared" si="0"/>
        <v>1221164</v>
      </c>
      <c r="Y7" s="141">
        <f t="shared" si="0"/>
        <v>0</v>
      </c>
      <c r="Z7" s="141">
        <f t="shared" si="0"/>
        <v>1561300</v>
      </c>
      <c r="AA7" s="141">
        <f t="shared" si="0"/>
        <v>777736</v>
      </c>
      <c r="AB7" s="141">
        <f t="shared" si="0"/>
        <v>5065849</v>
      </c>
      <c r="AC7" s="141">
        <f t="shared" si="0"/>
        <v>-79065</v>
      </c>
      <c r="AD7" s="141">
        <f t="shared" si="0"/>
        <v>998338</v>
      </c>
      <c r="AE7" s="141">
        <f t="shared" si="0"/>
        <v>3126724</v>
      </c>
      <c r="AF7" s="141">
        <f t="shared" si="0"/>
        <v>3110858</v>
      </c>
      <c r="AG7" s="141">
        <f t="shared" si="0"/>
        <v>0</v>
      </c>
      <c r="AH7" s="141">
        <f t="shared" si="0"/>
        <v>1603313</v>
      </c>
      <c r="AI7" s="141">
        <f t="shared" si="0"/>
        <v>983553</v>
      </c>
      <c r="AJ7" s="141">
        <f t="shared" si="0"/>
        <v>523992</v>
      </c>
      <c r="AK7" s="141">
        <f t="shared" si="0"/>
        <v>15866</v>
      </c>
      <c r="AL7" s="141">
        <f t="shared" si="0"/>
        <v>0</v>
      </c>
      <c r="AM7" s="141">
        <f t="shared" si="0"/>
        <v>5550610</v>
      </c>
      <c r="AN7" s="141">
        <f t="shared" si="0"/>
        <v>1349600</v>
      </c>
      <c r="AO7" s="141">
        <f t="shared" si="0"/>
        <v>2432942</v>
      </c>
      <c r="AP7" s="141">
        <f t="shared" si="0"/>
        <v>11282</v>
      </c>
      <c r="AQ7" s="141">
        <f t="shared" si="0"/>
        <v>2340135</v>
      </c>
      <c r="AR7" s="141">
        <f t="shared" si="0"/>
        <v>81525</v>
      </c>
      <c r="AS7" s="141">
        <f t="shared" si="0"/>
        <v>0</v>
      </c>
      <c r="AT7" s="141">
        <f t="shared" si="0"/>
        <v>1768068</v>
      </c>
      <c r="AU7" s="141">
        <f t="shared" si="0"/>
        <v>19184</v>
      </c>
      <c r="AV7" s="141">
        <f t="shared" si="0"/>
        <v>1505777</v>
      </c>
      <c r="AW7" s="141">
        <f t="shared" si="0"/>
        <v>240457</v>
      </c>
      <c r="AX7" s="141">
        <f t="shared" si="0"/>
        <v>2650</v>
      </c>
      <c r="AY7" s="141">
        <f t="shared" si="0"/>
        <v>0</v>
      </c>
      <c r="AZ7" s="141">
        <f t="shared" si="0"/>
        <v>0</v>
      </c>
      <c r="BA7" s="141">
        <f t="shared" si="0"/>
        <v>108797</v>
      </c>
      <c r="BB7" s="141">
        <f t="shared" si="0"/>
        <v>8786131</v>
      </c>
      <c r="BC7" s="141">
        <f t="shared" si="0"/>
        <v>1658</v>
      </c>
      <c r="BD7" s="141">
        <f t="shared" si="0"/>
        <v>1658</v>
      </c>
      <c r="BE7" s="141">
        <f t="shared" si="0"/>
        <v>0</v>
      </c>
      <c r="BF7" s="141">
        <f t="shared" si="0"/>
        <v>1658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735078</v>
      </c>
      <c r="BL7" s="141">
        <f t="shared" si="0"/>
        <v>196643</v>
      </c>
      <c r="BM7" s="141">
        <f t="shared" si="0"/>
        <v>298497</v>
      </c>
      <c r="BN7" s="141">
        <f t="shared" si="0"/>
        <v>0</v>
      </c>
      <c r="BO7" s="141">
        <f t="shared" si="0"/>
        <v>298497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239938</v>
      </c>
      <c r="BS7" s="141">
        <f t="shared" si="1"/>
        <v>0</v>
      </c>
      <c r="BT7" s="141">
        <f t="shared" si="1"/>
        <v>227334</v>
      </c>
      <c r="BU7" s="141">
        <f t="shared" si="1"/>
        <v>12160</v>
      </c>
      <c r="BV7" s="141">
        <f t="shared" si="1"/>
        <v>444</v>
      </c>
      <c r="BW7" s="141">
        <f t="shared" si="1"/>
        <v>0</v>
      </c>
      <c r="BX7" s="141">
        <f t="shared" si="1"/>
        <v>0</v>
      </c>
      <c r="BY7" s="141">
        <f t="shared" si="1"/>
        <v>22455</v>
      </c>
      <c r="BZ7" s="141">
        <f t="shared" si="1"/>
        <v>759191</v>
      </c>
      <c r="CA7" s="141">
        <f t="shared" si="1"/>
        <v>3128382</v>
      </c>
      <c r="CB7" s="141">
        <f t="shared" si="1"/>
        <v>3112516</v>
      </c>
      <c r="CC7" s="141">
        <f t="shared" si="1"/>
        <v>0</v>
      </c>
      <c r="CD7" s="141">
        <f t="shared" si="1"/>
        <v>1604971</v>
      </c>
      <c r="CE7" s="141">
        <f t="shared" si="1"/>
        <v>983553</v>
      </c>
      <c r="CF7" s="141">
        <f t="shared" si="1"/>
        <v>523992</v>
      </c>
      <c r="CG7" s="141">
        <f t="shared" si="1"/>
        <v>15866</v>
      </c>
      <c r="CH7" s="141">
        <f t="shared" si="1"/>
        <v>0</v>
      </c>
      <c r="CI7" s="141">
        <f t="shared" si="1"/>
        <v>6285688</v>
      </c>
      <c r="CJ7" s="141">
        <f t="shared" si="1"/>
        <v>1546243</v>
      </c>
      <c r="CK7" s="141">
        <f t="shared" si="1"/>
        <v>2731439</v>
      </c>
      <c r="CL7" s="141">
        <f t="shared" si="1"/>
        <v>11282</v>
      </c>
      <c r="CM7" s="141">
        <f t="shared" si="1"/>
        <v>2638632</v>
      </c>
      <c r="CN7" s="141">
        <f t="shared" si="1"/>
        <v>81525</v>
      </c>
      <c r="CO7" s="141">
        <f t="shared" si="1"/>
        <v>0</v>
      </c>
      <c r="CP7" s="141">
        <f t="shared" si="1"/>
        <v>2008006</v>
      </c>
      <c r="CQ7" s="141">
        <f t="shared" si="1"/>
        <v>19184</v>
      </c>
      <c r="CR7" s="141">
        <f t="shared" si="1"/>
        <v>1733111</v>
      </c>
      <c r="CS7" s="141">
        <f t="shared" si="1"/>
        <v>252617</v>
      </c>
      <c r="CT7" s="141">
        <f t="shared" si="1"/>
        <v>3094</v>
      </c>
      <c r="CU7" s="141">
        <f t="shared" si="1"/>
        <v>0</v>
      </c>
      <c r="CV7" s="141">
        <f t="shared" si="1"/>
        <v>0</v>
      </c>
      <c r="CW7" s="141">
        <f t="shared" si="1"/>
        <v>131252</v>
      </c>
      <c r="CX7" s="141">
        <f t="shared" si="1"/>
        <v>9545322</v>
      </c>
    </row>
    <row r="8" spans="1:102" ht="13.5">
      <c r="A8" s="208" t="s">
        <v>226</v>
      </c>
      <c r="B8" s="208">
        <v>47803</v>
      </c>
      <c r="C8" s="208" t="s">
        <v>275</v>
      </c>
      <c r="D8" s="209">
        <f aca="true" t="shared" si="2" ref="D8:D19">SUM(E8,L8)</f>
        <v>160999</v>
      </c>
      <c r="E8" s="209">
        <f aca="true" t="shared" si="3" ref="E8:E19">SUM(F8:K8)-J8</f>
        <v>105654</v>
      </c>
      <c r="F8" s="210"/>
      <c r="G8" s="210"/>
      <c r="H8" s="210"/>
      <c r="I8" s="210">
        <v>105654</v>
      </c>
      <c r="J8" s="210">
        <v>1383820</v>
      </c>
      <c r="K8" s="210"/>
      <c r="L8" s="210">
        <v>55345</v>
      </c>
      <c r="M8" s="209">
        <f aca="true" t="shared" si="4" ref="M8:M19">SUM(N8,U8)</f>
        <v>182225</v>
      </c>
      <c r="N8" s="209">
        <f aca="true" t="shared" si="5" ref="N8:N19">SUM(O8:T8)-S8</f>
        <v>1800</v>
      </c>
      <c r="O8" s="210"/>
      <c r="P8" s="210"/>
      <c r="Q8" s="210"/>
      <c r="R8" s="210">
        <v>1800</v>
      </c>
      <c r="S8" s="210">
        <v>51381</v>
      </c>
      <c r="T8" s="210"/>
      <c r="U8" s="210">
        <v>180425</v>
      </c>
      <c r="V8" s="209">
        <f aca="true" t="shared" si="6" ref="V8:V19">SUM(W8,AD8)</f>
        <v>343224</v>
      </c>
      <c r="W8" s="209">
        <f aca="true" t="shared" si="7" ref="W8:W19">SUM(X8:AC8)-AB8</f>
        <v>107454</v>
      </c>
      <c r="X8" s="209">
        <f aca="true" t="shared" si="8" ref="X8:AD19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107454</v>
      </c>
      <c r="AB8" s="209">
        <f t="shared" si="8"/>
        <v>1435201</v>
      </c>
      <c r="AC8" s="209">
        <f t="shared" si="8"/>
        <v>0</v>
      </c>
      <c r="AD8" s="209">
        <f t="shared" si="8"/>
        <v>235770</v>
      </c>
      <c r="AE8" s="209">
        <f aca="true" t="shared" si="9" ref="AE8:AE19">SUM(AF8,AK8:AL8)</f>
        <v>94271</v>
      </c>
      <c r="AF8" s="209">
        <f aca="true" t="shared" si="10" ref="AF8:AF19">SUM(AG8:AJ8)</f>
        <v>94271</v>
      </c>
      <c r="AG8" s="210"/>
      <c r="AH8" s="210">
        <v>86856</v>
      </c>
      <c r="AI8" s="210">
        <v>7415</v>
      </c>
      <c r="AJ8" s="210"/>
      <c r="AK8" s="210"/>
      <c r="AL8" s="210"/>
      <c r="AM8" s="209">
        <f aca="true" t="shared" si="11" ref="AM8:AM19">SUM(AN8:AO8,AS8:AT8,AZ8)</f>
        <v>1450548</v>
      </c>
      <c r="AN8" s="210">
        <v>586426</v>
      </c>
      <c r="AO8" s="209">
        <f aca="true" t="shared" si="12" ref="AO8:AO19">SUM(AP8:AR8)</f>
        <v>480369</v>
      </c>
      <c r="AP8" s="210"/>
      <c r="AQ8" s="210">
        <v>402314</v>
      </c>
      <c r="AR8" s="210">
        <v>78055</v>
      </c>
      <c r="AS8" s="210"/>
      <c r="AT8" s="209">
        <f aca="true" t="shared" si="13" ref="AT8:AT19">SUM(AU8:AX8)</f>
        <v>383753</v>
      </c>
      <c r="AU8" s="210"/>
      <c r="AV8" s="210">
        <v>358196</v>
      </c>
      <c r="AW8" s="210">
        <v>25557</v>
      </c>
      <c r="AX8" s="210"/>
      <c r="AY8" s="210"/>
      <c r="AZ8" s="210"/>
      <c r="BA8" s="210"/>
      <c r="BB8" s="209">
        <f aca="true" t="shared" si="14" ref="BB8:BB19">SUM(AE8,AM8,BA8)</f>
        <v>1544819</v>
      </c>
      <c r="BC8" s="209">
        <f aca="true" t="shared" si="15" ref="BC8:BC19">SUM(BD8,BI8:BJ8)</f>
        <v>1658</v>
      </c>
      <c r="BD8" s="209">
        <f aca="true" t="shared" si="16" ref="BD8:BD19">SUM(BE8:BH8)</f>
        <v>1658</v>
      </c>
      <c r="BE8" s="210"/>
      <c r="BF8" s="210">
        <v>1658</v>
      </c>
      <c r="BG8" s="210"/>
      <c r="BH8" s="210"/>
      <c r="BI8" s="210"/>
      <c r="BJ8" s="210"/>
      <c r="BK8" s="209">
        <f aca="true" t="shared" si="17" ref="BK8:BK19">SUM(BL8:BM8,BQ8:BR8,BX8)</f>
        <v>231948</v>
      </c>
      <c r="BL8" s="210">
        <v>100116</v>
      </c>
      <c r="BM8" s="209">
        <f aca="true" t="shared" si="18" ref="BM8:BM19">SUM(BN8:BP8)</f>
        <v>109790</v>
      </c>
      <c r="BN8" s="210"/>
      <c r="BO8" s="210">
        <v>109790</v>
      </c>
      <c r="BP8" s="210"/>
      <c r="BQ8" s="210"/>
      <c r="BR8" s="209">
        <f aca="true" t="shared" si="19" ref="BR8:BR19">SUM(BS8:BV8)</f>
        <v>22042</v>
      </c>
      <c r="BS8" s="210"/>
      <c r="BT8" s="210">
        <v>22042</v>
      </c>
      <c r="BU8" s="210"/>
      <c r="BV8" s="210"/>
      <c r="BW8" s="210"/>
      <c r="BX8" s="210"/>
      <c r="BY8" s="210"/>
      <c r="BZ8" s="209">
        <f aca="true" t="shared" si="20" ref="BZ8:BZ19">SUM(BC8,BK8,BY8)</f>
        <v>233606</v>
      </c>
      <c r="CA8" s="209">
        <f aca="true" t="shared" si="21" ref="CA8:CA19">SUM(CB8,CG8:CH8)</f>
        <v>95929</v>
      </c>
      <c r="CB8" s="209">
        <f aca="true" t="shared" si="22" ref="CB8:CB19">SUM(CC8:CF8)</f>
        <v>95929</v>
      </c>
      <c r="CC8" s="209">
        <f aca="true" t="shared" si="23" ref="CC8:CG19">SUM(AG8,BE8)</f>
        <v>0</v>
      </c>
      <c r="CD8" s="209">
        <f t="shared" si="23"/>
        <v>88514</v>
      </c>
      <c r="CE8" s="209">
        <f t="shared" si="23"/>
        <v>7415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9">SUM(CJ8:CK8,CO8:CP8,CV8)</f>
        <v>1682496</v>
      </c>
      <c r="CJ8" s="209">
        <f aca="true" t="shared" si="25" ref="CJ8:CJ19">SUM(AN8,BL8)</f>
        <v>686542</v>
      </c>
      <c r="CK8" s="209">
        <f aca="true" t="shared" si="26" ref="CK8:CK19">SUM(CL8:CN8)</f>
        <v>590159</v>
      </c>
      <c r="CL8" s="209">
        <f aca="true" t="shared" si="27" ref="CL8:CO19">SUM(AP8,BN8)</f>
        <v>0</v>
      </c>
      <c r="CM8" s="209">
        <f t="shared" si="27"/>
        <v>512104</v>
      </c>
      <c r="CN8" s="209">
        <f t="shared" si="27"/>
        <v>78055</v>
      </c>
      <c r="CO8" s="209">
        <f t="shared" si="27"/>
        <v>0</v>
      </c>
      <c r="CP8" s="209">
        <f aca="true" t="shared" si="28" ref="CP8:CP19">SUM(CQ8:CT8)</f>
        <v>405795</v>
      </c>
      <c r="CQ8" s="209">
        <f aca="true" t="shared" si="29" ref="CQ8:CT19">SUM(AU8,BS8)</f>
        <v>0</v>
      </c>
      <c r="CR8" s="209">
        <f t="shared" si="29"/>
        <v>380238</v>
      </c>
      <c r="CS8" s="209">
        <f t="shared" si="29"/>
        <v>25557</v>
      </c>
      <c r="CT8" s="209">
        <f t="shared" si="29"/>
        <v>0</v>
      </c>
      <c r="CU8" s="210"/>
      <c r="CV8" s="209">
        <f aca="true" t="shared" si="30" ref="CV8:CW19">SUM(AZ8,BX8)</f>
        <v>0</v>
      </c>
      <c r="CW8" s="209">
        <f t="shared" si="30"/>
        <v>0</v>
      </c>
      <c r="CX8" s="209">
        <f aca="true" t="shared" si="31" ref="CX8:CX19">SUM(CA8,CI8,CW8)</f>
        <v>1778425</v>
      </c>
    </row>
    <row r="9" spans="1:102" ht="13.5">
      <c r="A9" s="208" t="s">
        <v>226</v>
      </c>
      <c r="B9" s="208">
        <v>47804</v>
      </c>
      <c r="C9" s="208" t="s">
        <v>276</v>
      </c>
      <c r="D9" s="209">
        <f t="shared" si="2"/>
        <v>839388</v>
      </c>
      <c r="E9" s="209">
        <f t="shared" si="3"/>
        <v>806928</v>
      </c>
      <c r="F9" s="210">
        <v>411000</v>
      </c>
      <c r="G9" s="210"/>
      <c r="H9" s="210">
        <v>369900</v>
      </c>
      <c r="I9" s="210">
        <v>26028</v>
      </c>
      <c r="J9" s="210">
        <v>218051</v>
      </c>
      <c r="K9" s="210"/>
      <c r="L9" s="210">
        <v>32460</v>
      </c>
      <c r="M9" s="209">
        <f t="shared" si="4"/>
        <v>4336</v>
      </c>
      <c r="N9" s="209">
        <f t="shared" si="5"/>
        <v>2516</v>
      </c>
      <c r="O9" s="210"/>
      <c r="P9" s="210"/>
      <c r="Q9" s="210"/>
      <c r="R9" s="210">
        <v>2516</v>
      </c>
      <c r="S9" s="210">
        <v>68210</v>
      </c>
      <c r="T9" s="210"/>
      <c r="U9" s="210">
        <v>1820</v>
      </c>
      <c r="V9" s="209">
        <f t="shared" si="6"/>
        <v>843724</v>
      </c>
      <c r="W9" s="209">
        <f t="shared" si="7"/>
        <v>809444</v>
      </c>
      <c r="X9" s="209">
        <f t="shared" si="8"/>
        <v>411000</v>
      </c>
      <c r="Y9" s="209">
        <f t="shared" si="8"/>
        <v>0</v>
      </c>
      <c r="Z9" s="209">
        <f t="shared" si="8"/>
        <v>369900</v>
      </c>
      <c r="AA9" s="209">
        <f t="shared" si="8"/>
        <v>28544</v>
      </c>
      <c r="AB9" s="209">
        <f t="shared" si="8"/>
        <v>286261</v>
      </c>
      <c r="AC9" s="209">
        <f t="shared" si="8"/>
        <v>0</v>
      </c>
      <c r="AD9" s="209">
        <f t="shared" si="8"/>
        <v>34280</v>
      </c>
      <c r="AE9" s="209">
        <f t="shared" si="9"/>
        <v>827727</v>
      </c>
      <c r="AF9" s="209">
        <f t="shared" si="10"/>
        <v>827727</v>
      </c>
      <c r="AG9" s="210"/>
      <c r="AH9" s="210">
        <v>827727</v>
      </c>
      <c r="AI9" s="210"/>
      <c r="AJ9" s="210"/>
      <c r="AK9" s="210"/>
      <c r="AL9" s="210"/>
      <c r="AM9" s="209">
        <f t="shared" si="11"/>
        <v>229712</v>
      </c>
      <c r="AN9" s="210">
        <v>53917</v>
      </c>
      <c r="AO9" s="209">
        <f t="shared" si="12"/>
        <v>56531</v>
      </c>
      <c r="AP9" s="210"/>
      <c r="AQ9" s="210">
        <v>56531</v>
      </c>
      <c r="AR9" s="210"/>
      <c r="AS9" s="210"/>
      <c r="AT9" s="209">
        <f t="shared" si="13"/>
        <v>119264</v>
      </c>
      <c r="AU9" s="210"/>
      <c r="AV9" s="210">
        <v>83341</v>
      </c>
      <c r="AW9" s="210">
        <v>35923</v>
      </c>
      <c r="AX9" s="210"/>
      <c r="AY9" s="210"/>
      <c r="AZ9" s="210"/>
      <c r="BA9" s="210"/>
      <c r="BB9" s="209">
        <f t="shared" si="14"/>
        <v>1057439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72546</v>
      </c>
      <c r="BL9" s="210">
        <v>18242</v>
      </c>
      <c r="BM9" s="209">
        <f t="shared" si="18"/>
        <v>29567</v>
      </c>
      <c r="BN9" s="210"/>
      <c r="BO9" s="210">
        <v>29567</v>
      </c>
      <c r="BP9" s="210"/>
      <c r="BQ9" s="210"/>
      <c r="BR9" s="209">
        <f t="shared" si="19"/>
        <v>24737</v>
      </c>
      <c r="BS9" s="210"/>
      <c r="BT9" s="210">
        <v>24737</v>
      </c>
      <c r="BU9" s="210"/>
      <c r="BV9" s="210"/>
      <c r="BW9" s="210"/>
      <c r="BX9" s="210"/>
      <c r="BY9" s="210"/>
      <c r="BZ9" s="209">
        <f t="shared" si="20"/>
        <v>72546</v>
      </c>
      <c r="CA9" s="209">
        <f t="shared" si="21"/>
        <v>827727</v>
      </c>
      <c r="CB9" s="209">
        <f t="shared" si="22"/>
        <v>827727</v>
      </c>
      <c r="CC9" s="209">
        <f t="shared" si="23"/>
        <v>0</v>
      </c>
      <c r="CD9" s="209">
        <f t="shared" si="23"/>
        <v>827727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302258</v>
      </c>
      <c r="CJ9" s="209">
        <f t="shared" si="25"/>
        <v>72159</v>
      </c>
      <c r="CK9" s="209">
        <f t="shared" si="26"/>
        <v>86098</v>
      </c>
      <c r="CL9" s="209">
        <f t="shared" si="27"/>
        <v>0</v>
      </c>
      <c r="CM9" s="209">
        <f t="shared" si="27"/>
        <v>86098</v>
      </c>
      <c r="CN9" s="209">
        <f t="shared" si="27"/>
        <v>0</v>
      </c>
      <c r="CO9" s="209">
        <f t="shared" si="27"/>
        <v>0</v>
      </c>
      <c r="CP9" s="209">
        <f t="shared" si="28"/>
        <v>144001</v>
      </c>
      <c r="CQ9" s="209">
        <f t="shared" si="29"/>
        <v>0</v>
      </c>
      <c r="CR9" s="209">
        <f t="shared" si="29"/>
        <v>108078</v>
      </c>
      <c r="CS9" s="209">
        <f t="shared" si="29"/>
        <v>35923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1129985</v>
      </c>
    </row>
    <row r="10" spans="1:102" ht="13.5">
      <c r="A10" s="208" t="s">
        <v>226</v>
      </c>
      <c r="B10" s="208">
        <v>47808</v>
      </c>
      <c r="C10" s="208" t="s">
        <v>277</v>
      </c>
      <c r="D10" s="209">
        <f t="shared" si="2"/>
        <v>43883</v>
      </c>
      <c r="E10" s="209">
        <f t="shared" si="3"/>
        <v>43883</v>
      </c>
      <c r="F10" s="210"/>
      <c r="G10" s="210"/>
      <c r="H10" s="210"/>
      <c r="I10" s="210">
        <v>43883</v>
      </c>
      <c r="J10" s="210">
        <v>457839</v>
      </c>
      <c r="K10" s="210"/>
      <c r="L10" s="210"/>
      <c r="M10" s="209">
        <f t="shared" si="4"/>
        <v>0</v>
      </c>
      <c r="N10" s="209">
        <f t="shared" si="5"/>
        <v>0</v>
      </c>
      <c r="O10" s="210"/>
      <c r="P10" s="210"/>
      <c r="Q10" s="210"/>
      <c r="R10" s="210"/>
      <c r="S10" s="210">
        <v>94570</v>
      </c>
      <c r="T10" s="210"/>
      <c r="U10" s="210"/>
      <c r="V10" s="209">
        <f t="shared" si="6"/>
        <v>43883</v>
      </c>
      <c r="W10" s="209">
        <f t="shared" si="7"/>
        <v>43883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43883</v>
      </c>
      <c r="AB10" s="209">
        <f t="shared" si="8"/>
        <v>552409</v>
      </c>
      <c r="AC10" s="209">
        <f t="shared" si="8"/>
        <v>0</v>
      </c>
      <c r="AD10" s="209">
        <f t="shared" si="8"/>
        <v>0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495361</v>
      </c>
      <c r="AN10" s="210">
        <v>88176</v>
      </c>
      <c r="AO10" s="209">
        <f t="shared" si="12"/>
        <v>215766</v>
      </c>
      <c r="AP10" s="210"/>
      <c r="AQ10" s="210">
        <v>215766</v>
      </c>
      <c r="AR10" s="210"/>
      <c r="AS10" s="210"/>
      <c r="AT10" s="209">
        <f t="shared" si="13"/>
        <v>191419</v>
      </c>
      <c r="AU10" s="210"/>
      <c r="AV10" s="210">
        <v>102527</v>
      </c>
      <c r="AW10" s="210">
        <v>88892</v>
      </c>
      <c r="AX10" s="210"/>
      <c r="AY10" s="210"/>
      <c r="AZ10" s="210"/>
      <c r="BA10" s="210">
        <v>6361</v>
      </c>
      <c r="BB10" s="209">
        <f t="shared" si="14"/>
        <v>501722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93640</v>
      </c>
      <c r="BL10" s="210">
        <v>19863</v>
      </c>
      <c r="BM10" s="209">
        <f t="shared" si="18"/>
        <v>30278</v>
      </c>
      <c r="BN10" s="210"/>
      <c r="BO10" s="210">
        <v>30278</v>
      </c>
      <c r="BP10" s="210"/>
      <c r="BQ10" s="210"/>
      <c r="BR10" s="209">
        <f t="shared" si="19"/>
        <v>43499</v>
      </c>
      <c r="BS10" s="210"/>
      <c r="BT10" s="210">
        <v>43499</v>
      </c>
      <c r="BU10" s="210"/>
      <c r="BV10" s="210"/>
      <c r="BW10" s="210"/>
      <c r="BX10" s="210"/>
      <c r="BY10" s="210">
        <v>930</v>
      </c>
      <c r="BZ10" s="209">
        <f t="shared" si="20"/>
        <v>94570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589001</v>
      </c>
      <c r="CJ10" s="209">
        <f t="shared" si="25"/>
        <v>108039</v>
      </c>
      <c r="CK10" s="209">
        <f t="shared" si="26"/>
        <v>246044</v>
      </c>
      <c r="CL10" s="209">
        <f t="shared" si="27"/>
        <v>0</v>
      </c>
      <c r="CM10" s="209">
        <f t="shared" si="27"/>
        <v>246044</v>
      </c>
      <c r="CN10" s="209">
        <f t="shared" si="27"/>
        <v>0</v>
      </c>
      <c r="CO10" s="209">
        <f t="shared" si="27"/>
        <v>0</v>
      </c>
      <c r="CP10" s="209">
        <f t="shared" si="28"/>
        <v>234918</v>
      </c>
      <c r="CQ10" s="209">
        <f t="shared" si="29"/>
        <v>0</v>
      </c>
      <c r="CR10" s="209">
        <f t="shared" si="29"/>
        <v>146026</v>
      </c>
      <c r="CS10" s="209">
        <f t="shared" si="29"/>
        <v>88892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7291</v>
      </c>
      <c r="CX10" s="209">
        <f t="shared" si="31"/>
        <v>596292</v>
      </c>
    </row>
    <row r="11" spans="1:102" ht="13.5">
      <c r="A11" s="208" t="s">
        <v>226</v>
      </c>
      <c r="B11" s="208">
        <v>47809</v>
      </c>
      <c r="C11" s="208" t="s">
        <v>278</v>
      </c>
      <c r="D11" s="209">
        <f t="shared" si="2"/>
        <v>442821</v>
      </c>
      <c r="E11" s="209">
        <f t="shared" si="3"/>
        <v>385095</v>
      </c>
      <c r="F11" s="210">
        <v>153500</v>
      </c>
      <c r="G11" s="210"/>
      <c r="H11" s="210">
        <v>228000</v>
      </c>
      <c r="I11" s="210">
        <v>3595</v>
      </c>
      <c r="J11" s="210">
        <v>194627</v>
      </c>
      <c r="K11" s="210"/>
      <c r="L11" s="210">
        <v>57726</v>
      </c>
      <c r="M11" s="209">
        <f t="shared" si="4"/>
        <v>5878</v>
      </c>
      <c r="N11" s="209">
        <f t="shared" si="5"/>
        <v>978</v>
      </c>
      <c r="O11" s="210"/>
      <c r="P11" s="210"/>
      <c r="Q11" s="210"/>
      <c r="R11" s="210">
        <v>978</v>
      </c>
      <c r="S11" s="210">
        <v>78455</v>
      </c>
      <c r="T11" s="210"/>
      <c r="U11" s="210">
        <v>4900</v>
      </c>
      <c r="V11" s="209">
        <f t="shared" si="6"/>
        <v>448699</v>
      </c>
      <c r="W11" s="209">
        <f t="shared" si="7"/>
        <v>386073</v>
      </c>
      <c r="X11" s="209">
        <f t="shared" si="8"/>
        <v>153500</v>
      </c>
      <c r="Y11" s="209">
        <f t="shared" si="8"/>
        <v>0</v>
      </c>
      <c r="Z11" s="209">
        <f t="shared" si="8"/>
        <v>228000</v>
      </c>
      <c r="AA11" s="209">
        <f t="shared" si="8"/>
        <v>4573</v>
      </c>
      <c r="AB11" s="209">
        <f t="shared" si="8"/>
        <v>273082</v>
      </c>
      <c r="AC11" s="209">
        <f t="shared" si="8"/>
        <v>0</v>
      </c>
      <c r="AD11" s="209">
        <f t="shared" si="8"/>
        <v>62626</v>
      </c>
      <c r="AE11" s="209">
        <f t="shared" si="9"/>
        <v>426996</v>
      </c>
      <c r="AF11" s="209">
        <f t="shared" si="10"/>
        <v>426996</v>
      </c>
      <c r="AG11" s="210"/>
      <c r="AH11" s="210">
        <v>263480</v>
      </c>
      <c r="AI11" s="210">
        <v>163516</v>
      </c>
      <c r="AJ11" s="210"/>
      <c r="AK11" s="210"/>
      <c r="AL11" s="210"/>
      <c r="AM11" s="209">
        <f t="shared" si="11"/>
        <v>210452</v>
      </c>
      <c r="AN11" s="210">
        <v>65936</v>
      </c>
      <c r="AO11" s="209">
        <f t="shared" si="12"/>
        <v>79212</v>
      </c>
      <c r="AP11" s="210"/>
      <c r="AQ11" s="210">
        <v>76093</v>
      </c>
      <c r="AR11" s="210">
        <v>3119</v>
      </c>
      <c r="AS11" s="210"/>
      <c r="AT11" s="209">
        <f t="shared" si="13"/>
        <v>65304</v>
      </c>
      <c r="AU11" s="210"/>
      <c r="AV11" s="210">
        <v>28335</v>
      </c>
      <c r="AW11" s="210">
        <v>36969</v>
      </c>
      <c r="AX11" s="210"/>
      <c r="AY11" s="210"/>
      <c r="AZ11" s="210"/>
      <c r="BA11" s="210"/>
      <c r="BB11" s="209">
        <f t="shared" si="14"/>
        <v>637448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84333</v>
      </c>
      <c r="BL11" s="210">
        <v>28037</v>
      </c>
      <c r="BM11" s="209">
        <f t="shared" si="18"/>
        <v>31087</v>
      </c>
      <c r="BN11" s="210"/>
      <c r="BO11" s="210">
        <v>31087</v>
      </c>
      <c r="BP11" s="210"/>
      <c r="BQ11" s="210"/>
      <c r="BR11" s="209">
        <f t="shared" si="19"/>
        <v>25209</v>
      </c>
      <c r="BS11" s="210"/>
      <c r="BT11" s="210">
        <v>25209</v>
      </c>
      <c r="BU11" s="210"/>
      <c r="BV11" s="210"/>
      <c r="BW11" s="210"/>
      <c r="BX11" s="210"/>
      <c r="BY11" s="210"/>
      <c r="BZ11" s="209">
        <f t="shared" si="20"/>
        <v>84333</v>
      </c>
      <c r="CA11" s="209">
        <f t="shared" si="21"/>
        <v>426996</v>
      </c>
      <c r="CB11" s="209">
        <f t="shared" si="22"/>
        <v>426996</v>
      </c>
      <c r="CC11" s="209">
        <f t="shared" si="23"/>
        <v>0</v>
      </c>
      <c r="CD11" s="209">
        <f t="shared" si="23"/>
        <v>263480</v>
      </c>
      <c r="CE11" s="209">
        <f t="shared" si="23"/>
        <v>163516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294785</v>
      </c>
      <c r="CJ11" s="209">
        <f t="shared" si="25"/>
        <v>93973</v>
      </c>
      <c r="CK11" s="209">
        <f t="shared" si="26"/>
        <v>110299</v>
      </c>
      <c r="CL11" s="209">
        <f t="shared" si="27"/>
        <v>0</v>
      </c>
      <c r="CM11" s="209">
        <f t="shared" si="27"/>
        <v>107180</v>
      </c>
      <c r="CN11" s="209">
        <f t="shared" si="27"/>
        <v>3119</v>
      </c>
      <c r="CO11" s="209">
        <f t="shared" si="27"/>
        <v>0</v>
      </c>
      <c r="CP11" s="209">
        <f t="shared" si="28"/>
        <v>90513</v>
      </c>
      <c r="CQ11" s="209">
        <f t="shared" si="29"/>
        <v>0</v>
      </c>
      <c r="CR11" s="209">
        <f t="shared" si="29"/>
        <v>53544</v>
      </c>
      <c r="CS11" s="209">
        <f t="shared" si="29"/>
        <v>36969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721781</v>
      </c>
    </row>
    <row r="12" spans="1:102" ht="13.5">
      <c r="A12" s="208" t="s">
        <v>226</v>
      </c>
      <c r="B12" s="208">
        <v>47818</v>
      </c>
      <c r="C12" s="208" t="s">
        <v>279</v>
      </c>
      <c r="D12" s="209">
        <f t="shared" si="2"/>
        <v>52925</v>
      </c>
      <c r="E12" s="209">
        <f t="shared" si="3"/>
        <v>40613</v>
      </c>
      <c r="F12" s="210"/>
      <c r="G12" s="210"/>
      <c r="H12" s="210"/>
      <c r="I12" s="210">
        <v>10613</v>
      </c>
      <c r="J12" s="210">
        <v>257750</v>
      </c>
      <c r="K12" s="210">
        <v>30000</v>
      </c>
      <c r="L12" s="210">
        <v>12312</v>
      </c>
      <c r="M12" s="209">
        <f t="shared" si="4"/>
        <v>29370</v>
      </c>
      <c r="N12" s="209">
        <f t="shared" si="5"/>
        <v>29370</v>
      </c>
      <c r="O12" s="210"/>
      <c r="P12" s="210"/>
      <c r="Q12" s="210"/>
      <c r="R12" s="210">
        <v>29370</v>
      </c>
      <c r="S12" s="210">
        <v>22449</v>
      </c>
      <c r="T12" s="210"/>
      <c r="U12" s="210"/>
      <c r="V12" s="209">
        <f t="shared" si="6"/>
        <v>82295</v>
      </c>
      <c r="W12" s="209">
        <f t="shared" si="7"/>
        <v>69983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39983</v>
      </c>
      <c r="AB12" s="209">
        <f t="shared" si="8"/>
        <v>280199</v>
      </c>
      <c r="AC12" s="209">
        <f t="shared" si="8"/>
        <v>30000</v>
      </c>
      <c r="AD12" s="209">
        <f t="shared" si="8"/>
        <v>12312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310675</v>
      </c>
      <c r="AN12" s="210">
        <v>30456</v>
      </c>
      <c r="AO12" s="209">
        <f t="shared" si="12"/>
        <v>155638</v>
      </c>
      <c r="AP12" s="210"/>
      <c r="AQ12" s="210">
        <v>155638</v>
      </c>
      <c r="AR12" s="210"/>
      <c r="AS12" s="210"/>
      <c r="AT12" s="209">
        <f t="shared" si="13"/>
        <v>124581</v>
      </c>
      <c r="AU12" s="210"/>
      <c r="AV12" s="210">
        <v>124581</v>
      </c>
      <c r="AW12" s="210"/>
      <c r="AX12" s="210"/>
      <c r="AY12" s="210"/>
      <c r="AZ12" s="210"/>
      <c r="BA12" s="210"/>
      <c r="BB12" s="209">
        <f t="shared" si="14"/>
        <v>310675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51819</v>
      </c>
      <c r="BL12" s="210"/>
      <c r="BM12" s="209">
        <f t="shared" si="18"/>
        <v>20147</v>
      </c>
      <c r="BN12" s="210"/>
      <c r="BO12" s="210">
        <v>20147</v>
      </c>
      <c r="BP12" s="210"/>
      <c r="BQ12" s="210"/>
      <c r="BR12" s="209">
        <f t="shared" si="19"/>
        <v>31672</v>
      </c>
      <c r="BS12" s="210"/>
      <c r="BT12" s="210">
        <v>31672</v>
      </c>
      <c r="BU12" s="210"/>
      <c r="BV12" s="210"/>
      <c r="BW12" s="210"/>
      <c r="BX12" s="210"/>
      <c r="BY12" s="210"/>
      <c r="BZ12" s="209">
        <f t="shared" si="20"/>
        <v>51819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362494</v>
      </c>
      <c r="CJ12" s="209">
        <f t="shared" si="25"/>
        <v>30456</v>
      </c>
      <c r="CK12" s="209">
        <f t="shared" si="26"/>
        <v>175785</v>
      </c>
      <c r="CL12" s="209">
        <f t="shared" si="27"/>
        <v>0</v>
      </c>
      <c r="CM12" s="209">
        <f t="shared" si="27"/>
        <v>175785</v>
      </c>
      <c r="CN12" s="209">
        <f t="shared" si="27"/>
        <v>0</v>
      </c>
      <c r="CO12" s="209">
        <f t="shared" si="27"/>
        <v>0</v>
      </c>
      <c r="CP12" s="209">
        <f t="shared" si="28"/>
        <v>156253</v>
      </c>
      <c r="CQ12" s="209">
        <f t="shared" si="29"/>
        <v>0</v>
      </c>
      <c r="CR12" s="209">
        <f t="shared" si="29"/>
        <v>156253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0</v>
      </c>
      <c r="CX12" s="209">
        <f t="shared" si="31"/>
        <v>362494</v>
      </c>
    </row>
    <row r="13" spans="1:102" ht="13.5">
      <c r="A13" s="208" t="s">
        <v>226</v>
      </c>
      <c r="B13" s="208">
        <v>47822</v>
      </c>
      <c r="C13" s="208" t="s">
        <v>280</v>
      </c>
      <c r="D13" s="209">
        <f t="shared" si="2"/>
        <v>3682</v>
      </c>
      <c r="E13" s="209">
        <f t="shared" si="3"/>
        <v>3682</v>
      </c>
      <c r="F13" s="210"/>
      <c r="G13" s="210"/>
      <c r="H13" s="210"/>
      <c r="I13" s="210"/>
      <c r="J13" s="210">
        <v>327806</v>
      </c>
      <c r="K13" s="210">
        <v>3682</v>
      </c>
      <c r="L13" s="210"/>
      <c r="M13" s="209">
        <f t="shared" si="4"/>
        <v>1126</v>
      </c>
      <c r="N13" s="209">
        <f t="shared" si="5"/>
        <v>1126</v>
      </c>
      <c r="O13" s="210"/>
      <c r="P13" s="210"/>
      <c r="Q13" s="210"/>
      <c r="R13" s="210">
        <v>1126</v>
      </c>
      <c r="S13" s="210">
        <v>43036</v>
      </c>
      <c r="T13" s="210"/>
      <c r="U13" s="210"/>
      <c r="V13" s="209">
        <f t="shared" si="6"/>
        <v>4808</v>
      </c>
      <c r="W13" s="209">
        <f t="shared" si="7"/>
        <v>4808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1126</v>
      </c>
      <c r="AB13" s="209">
        <f t="shared" si="8"/>
        <v>370842</v>
      </c>
      <c r="AC13" s="209">
        <f t="shared" si="8"/>
        <v>3682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331488</v>
      </c>
      <c r="AN13" s="210">
        <v>24691</v>
      </c>
      <c r="AO13" s="209">
        <f t="shared" si="12"/>
        <v>129174</v>
      </c>
      <c r="AP13" s="210"/>
      <c r="AQ13" s="210">
        <v>129174</v>
      </c>
      <c r="AR13" s="210"/>
      <c r="AS13" s="210"/>
      <c r="AT13" s="209">
        <f t="shared" si="13"/>
        <v>177623</v>
      </c>
      <c r="AU13" s="210"/>
      <c r="AV13" s="210">
        <v>141687</v>
      </c>
      <c r="AW13" s="210">
        <v>34221</v>
      </c>
      <c r="AX13" s="210">
        <v>1715</v>
      </c>
      <c r="AY13" s="210"/>
      <c r="AZ13" s="210"/>
      <c r="BA13" s="210"/>
      <c r="BB13" s="209">
        <f t="shared" si="14"/>
        <v>331488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44162</v>
      </c>
      <c r="BL13" s="210">
        <v>3289</v>
      </c>
      <c r="BM13" s="209">
        <f t="shared" si="18"/>
        <v>15733</v>
      </c>
      <c r="BN13" s="210"/>
      <c r="BO13" s="210">
        <v>15733</v>
      </c>
      <c r="BP13" s="210"/>
      <c r="BQ13" s="210"/>
      <c r="BR13" s="209">
        <f t="shared" si="19"/>
        <v>25140</v>
      </c>
      <c r="BS13" s="210"/>
      <c r="BT13" s="210">
        <v>24696</v>
      </c>
      <c r="BU13" s="210"/>
      <c r="BV13" s="210">
        <v>444</v>
      </c>
      <c r="BW13" s="210"/>
      <c r="BX13" s="210"/>
      <c r="BY13" s="210"/>
      <c r="BZ13" s="209">
        <f t="shared" si="20"/>
        <v>44162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375650</v>
      </c>
      <c r="CJ13" s="209">
        <f t="shared" si="25"/>
        <v>27980</v>
      </c>
      <c r="CK13" s="209">
        <f t="shared" si="26"/>
        <v>144907</v>
      </c>
      <c r="CL13" s="209">
        <f t="shared" si="27"/>
        <v>0</v>
      </c>
      <c r="CM13" s="209">
        <f t="shared" si="27"/>
        <v>144907</v>
      </c>
      <c r="CN13" s="209">
        <f t="shared" si="27"/>
        <v>0</v>
      </c>
      <c r="CO13" s="209">
        <f t="shared" si="27"/>
        <v>0</v>
      </c>
      <c r="CP13" s="209">
        <f t="shared" si="28"/>
        <v>202763</v>
      </c>
      <c r="CQ13" s="209">
        <f t="shared" si="29"/>
        <v>0</v>
      </c>
      <c r="CR13" s="209">
        <f t="shared" si="29"/>
        <v>166383</v>
      </c>
      <c r="CS13" s="209">
        <f t="shared" si="29"/>
        <v>34221</v>
      </c>
      <c r="CT13" s="209">
        <f t="shared" si="29"/>
        <v>2159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375650</v>
      </c>
    </row>
    <row r="14" spans="1:102" ht="13.5">
      <c r="A14" s="208" t="s">
        <v>226</v>
      </c>
      <c r="B14" s="208">
        <v>47823</v>
      </c>
      <c r="C14" s="208" t="s">
        <v>281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/>
      <c r="K14" s="210"/>
      <c r="L14" s="210"/>
      <c r="M14" s="209">
        <f t="shared" si="4"/>
        <v>36591</v>
      </c>
      <c r="N14" s="209">
        <f t="shared" si="5"/>
        <v>36591</v>
      </c>
      <c r="O14" s="210"/>
      <c r="P14" s="210"/>
      <c r="Q14" s="210"/>
      <c r="R14" s="210">
        <v>6138</v>
      </c>
      <c r="S14" s="210">
        <v>141564</v>
      </c>
      <c r="T14" s="210">
        <v>30453</v>
      </c>
      <c r="U14" s="210"/>
      <c r="V14" s="209">
        <f t="shared" si="6"/>
        <v>36591</v>
      </c>
      <c r="W14" s="209">
        <f t="shared" si="7"/>
        <v>36591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6138</v>
      </c>
      <c r="AB14" s="209">
        <f t="shared" si="8"/>
        <v>141564</v>
      </c>
      <c r="AC14" s="209">
        <f t="shared" si="8"/>
        <v>30453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156630</v>
      </c>
      <c r="BL14" s="210">
        <v>27096</v>
      </c>
      <c r="BM14" s="209">
        <f t="shared" si="18"/>
        <v>61895</v>
      </c>
      <c r="BN14" s="210"/>
      <c r="BO14" s="210">
        <v>61895</v>
      </c>
      <c r="BP14" s="210"/>
      <c r="BQ14" s="210"/>
      <c r="BR14" s="209">
        <f t="shared" si="19"/>
        <v>67639</v>
      </c>
      <c r="BS14" s="210"/>
      <c r="BT14" s="210">
        <v>55479</v>
      </c>
      <c r="BU14" s="210">
        <v>12160</v>
      </c>
      <c r="BV14" s="210"/>
      <c r="BW14" s="210"/>
      <c r="BX14" s="210"/>
      <c r="BY14" s="210">
        <v>21525</v>
      </c>
      <c r="BZ14" s="209">
        <f t="shared" si="20"/>
        <v>178155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156630</v>
      </c>
      <c r="CJ14" s="209">
        <f t="shared" si="25"/>
        <v>27096</v>
      </c>
      <c r="CK14" s="209">
        <f t="shared" si="26"/>
        <v>61895</v>
      </c>
      <c r="CL14" s="209">
        <f t="shared" si="27"/>
        <v>0</v>
      </c>
      <c r="CM14" s="209">
        <f t="shared" si="27"/>
        <v>61895</v>
      </c>
      <c r="CN14" s="209">
        <f t="shared" si="27"/>
        <v>0</v>
      </c>
      <c r="CO14" s="209">
        <f t="shared" si="27"/>
        <v>0</v>
      </c>
      <c r="CP14" s="209">
        <f t="shared" si="28"/>
        <v>67639</v>
      </c>
      <c r="CQ14" s="209">
        <f t="shared" si="29"/>
        <v>0</v>
      </c>
      <c r="CR14" s="209">
        <f t="shared" si="29"/>
        <v>55479</v>
      </c>
      <c r="CS14" s="209">
        <f t="shared" si="29"/>
        <v>12160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21525</v>
      </c>
      <c r="CX14" s="209">
        <f t="shared" si="31"/>
        <v>178155</v>
      </c>
    </row>
    <row r="15" spans="1:102" ht="13.5">
      <c r="A15" s="208" t="s">
        <v>226</v>
      </c>
      <c r="B15" s="208">
        <v>47825</v>
      </c>
      <c r="C15" s="208" t="s">
        <v>282</v>
      </c>
      <c r="D15" s="209">
        <f t="shared" si="2"/>
        <v>0</v>
      </c>
      <c r="E15" s="209">
        <f t="shared" si="3"/>
        <v>0</v>
      </c>
      <c r="F15" s="210"/>
      <c r="G15" s="210"/>
      <c r="H15" s="210"/>
      <c r="I15" s="210"/>
      <c r="J15" s="210">
        <v>74299</v>
      </c>
      <c r="K15" s="210"/>
      <c r="L15" s="210"/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0</v>
      </c>
      <c r="W15" s="209">
        <f t="shared" si="7"/>
        <v>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09">
        <f t="shared" si="8"/>
        <v>74299</v>
      </c>
      <c r="AC15" s="209">
        <f t="shared" si="8"/>
        <v>0</v>
      </c>
      <c r="AD15" s="209">
        <f t="shared" si="8"/>
        <v>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74299</v>
      </c>
      <c r="AN15" s="210">
        <v>8653</v>
      </c>
      <c r="AO15" s="209">
        <f t="shared" si="12"/>
        <v>28235</v>
      </c>
      <c r="AP15" s="210"/>
      <c r="AQ15" s="210">
        <v>28235</v>
      </c>
      <c r="AR15" s="210"/>
      <c r="AS15" s="210"/>
      <c r="AT15" s="209">
        <f t="shared" si="13"/>
        <v>37411</v>
      </c>
      <c r="AU15" s="210"/>
      <c r="AV15" s="210">
        <v>23939</v>
      </c>
      <c r="AW15" s="210">
        <v>13472</v>
      </c>
      <c r="AX15" s="210"/>
      <c r="AY15" s="210"/>
      <c r="AZ15" s="210"/>
      <c r="BA15" s="210"/>
      <c r="BB15" s="209">
        <f t="shared" si="14"/>
        <v>74299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74299</v>
      </c>
      <c r="CJ15" s="209">
        <f t="shared" si="25"/>
        <v>8653</v>
      </c>
      <c r="CK15" s="209">
        <f t="shared" si="26"/>
        <v>28235</v>
      </c>
      <c r="CL15" s="209">
        <f t="shared" si="27"/>
        <v>0</v>
      </c>
      <c r="CM15" s="209">
        <f t="shared" si="27"/>
        <v>28235</v>
      </c>
      <c r="CN15" s="209">
        <f t="shared" si="27"/>
        <v>0</v>
      </c>
      <c r="CO15" s="209">
        <f t="shared" si="27"/>
        <v>0</v>
      </c>
      <c r="CP15" s="209">
        <f t="shared" si="28"/>
        <v>37411</v>
      </c>
      <c r="CQ15" s="209">
        <f t="shared" si="29"/>
        <v>0</v>
      </c>
      <c r="CR15" s="209">
        <f t="shared" si="29"/>
        <v>23939</v>
      </c>
      <c r="CS15" s="209">
        <f t="shared" si="29"/>
        <v>13472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0</v>
      </c>
      <c r="CX15" s="209">
        <f t="shared" si="31"/>
        <v>74299</v>
      </c>
    </row>
    <row r="16" spans="1:102" ht="13.5">
      <c r="A16" s="208" t="s">
        <v>226</v>
      </c>
      <c r="B16" s="208">
        <v>47829</v>
      </c>
      <c r="C16" s="208" t="s">
        <v>283</v>
      </c>
      <c r="D16" s="209">
        <f t="shared" si="2"/>
        <v>6940</v>
      </c>
      <c r="E16" s="209">
        <f t="shared" si="3"/>
        <v>6940</v>
      </c>
      <c r="F16" s="210"/>
      <c r="G16" s="210"/>
      <c r="H16" s="210">
        <v>4800</v>
      </c>
      <c r="I16" s="210"/>
      <c r="J16" s="210">
        <v>113230</v>
      </c>
      <c r="K16" s="210">
        <v>2140</v>
      </c>
      <c r="L16" s="210"/>
      <c r="M16" s="209">
        <f t="shared" si="4"/>
        <v>0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/>
      <c r="V16" s="209">
        <f t="shared" si="6"/>
        <v>6940</v>
      </c>
      <c r="W16" s="209">
        <f t="shared" si="7"/>
        <v>6940</v>
      </c>
      <c r="X16" s="209">
        <f t="shared" si="8"/>
        <v>0</v>
      </c>
      <c r="Y16" s="209">
        <f t="shared" si="8"/>
        <v>0</v>
      </c>
      <c r="Z16" s="209">
        <f t="shared" si="8"/>
        <v>4800</v>
      </c>
      <c r="AA16" s="209">
        <f t="shared" si="8"/>
        <v>0</v>
      </c>
      <c r="AB16" s="209">
        <f t="shared" si="8"/>
        <v>113230</v>
      </c>
      <c r="AC16" s="209">
        <f t="shared" si="8"/>
        <v>2140</v>
      </c>
      <c r="AD16" s="209">
        <f t="shared" si="8"/>
        <v>0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104553</v>
      </c>
      <c r="AN16" s="210">
        <v>51366</v>
      </c>
      <c r="AO16" s="209">
        <f t="shared" si="12"/>
        <v>27794</v>
      </c>
      <c r="AP16" s="210">
        <v>11282</v>
      </c>
      <c r="AQ16" s="210">
        <v>16161</v>
      </c>
      <c r="AR16" s="210">
        <v>351</v>
      </c>
      <c r="AS16" s="210"/>
      <c r="AT16" s="209">
        <f t="shared" si="13"/>
        <v>25393</v>
      </c>
      <c r="AU16" s="210">
        <v>19184</v>
      </c>
      <c r="AV16" s="210">
        <v>5011</v>
      </c>
      <c r="AW16" s="210">
        <v>263</v>
      </c>
      <c r="AX16" s="210">
        <v>935</v>
      </c>
      <c r="AY16" s="210"/>
      <c r="AZ16" s="210"/>
      <c r="BA16" s="210">
        <v>15617</v>
      </c>
      <c r="BB16" s="209">
        <f t="shared" si="14"/>
        <v>120170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0</v>
      </c>
      <c r="BL16" s="210"/>
      <c r="BM16" s="209">
        <f t="shared" si="18"/>
        <v>0</v>
      </c>
      <c r="BN16" s="210"/>
      <c r="BO16" s="210"/>
      <c r="BP16" s="210"/>
      <c r="BQ16" s="210"/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0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104553</v>
      </c>
      <c r="CJ16" s="209">
        <f t="shared" si="25"/>
        <v>51366</v>
      </c>
      <c r="CK16" s="209">
        <f t="shared" si="26"/>
        <v>27794</v>
      </c>
      <c r="CL16" s="209">
        <f t="shared" si="27"/>
        <v>11282</v>
      </c>
      <c r="CM16" s="209">
        <f t="shared" si="27"/>
        <v>16161</v>
      </c>
      <c r="CN16" s="209">
        <f t="shared" si="27"/>
        <v>351</v>
      </c>
      <c r="CO16" s="209">
        <f t="shared" si="27"/>
        <v>0</v>
      </c>
      <c r="CP16" s="209">
        <f t="shared" si="28"/>
        <v>25393</v>
      </c>
      <c r="CQ16" s="209">
        <f t="shared" si="29"/>
        <v>19184</v>
      </c>
      <c r="CR16" s="209">
        <f t="shared" si="29"/>
        <v>5011</v>
      </c>
      <c r="CS16" s="209">
        <f t="shared" si="29"/>
        <v>263</v>
      </c>
      <c r="CT16" s="209">
        <f t="shared" si="29"/>
        <v>935</v>
      </c>
      <c r="CU16" s="210"/>
      <c r="CV16" s="209">
        <f t="shared" si="30"/>
        <v>0</v>
      </c>
      <c r="CW16" s="209">
        <f t="shared" si="30"/>
        <v>15617</v>
      </c>
      <c r="CX16" s="209">
        <f t="shared" si="31"/>
        <v>120170</v>
      </c>
    </row>
    <row r="17" spans="1:102" ht="13.5">
      <c r="A17" s="208" t="s">
        <v>226</v>
      </c>
      <c r="B17" s="208">
        <v>47839</v>
      </c>
      <c r="C17" s="208" t="s">
        <v>284</v>
      </c>
      <c r="D17" s="209">
        <f t="shared" si="2"/>
        <v>795840</v>
      </c>
      <c r="E17" s="209">
        <f t="shared" si="3"/>
        <v>739580</v>
      </c>
      <c r="F17" s="210">
        <v>388029</v>
      </c>
      <c r="G17" s="210"/>
      <c r="H17" s="210">
        <v>342600</v>
      </c>
      <c r="I17" s="210">
        <v>8951</v>
      </c>
      <c r="J17" s="210">
        <v>241657</v>
      </c>
      <c r="K17" s="210"/>
      <c r="L17" s="210">
        <v>56260</v>
      </c>
      <c r="M17" s="209">
        <f t="shared" si="4"/>
        <v>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/>
      <c r="V17" s="209">
        <f t="shared" si="6"/>
        <v>795840</v>
      </c>
      <c r="W17" s="209">
        <f t="shared" si="7"/>
        <v>739580</v>
      </c>
      <c r="X17" s="209">
        <f t="shared" si="8"/>
        <v>388029</v>
      </c>
      <c r="Y17" s="209">
        <f t="shared" si="8"/>
        <v>0</v>
      </c>
      <c r="Z17" s="209">
        <f t="shared" si="8"/>
        <v>342600</v>
      </c>
      <c r="AA17" s="209">
        <f t="shared" si="8"/>
        <v>8951</v>
      </c>
      <c r="AB17" s="209">
        <f t="shared" si="8"/>
        <v>241657</v>
      </c>
      <c r="AC17" s="209">
        <f t="shared" si="8"/>
        <v>0</v>
      </c>
      <c r="AD17" s="209">
        <f t="shared" si="8"/>
        <v>56260</v>
      </c>
      <c r="AE17" s="209">
        <f t="shared" si="9"/>
        <v>706598</v>
      </c>
      <c r="AF17" s="209">
        <f t="shared" si="10"/>
        <v>706598</v>
      </c>
      <c r="AG17" s="210"/>
      <c r="AH17" s="210">
        <v>425250</v>
      </c>
      <c r="AI17" s="210">
        <v>281348</v>
      </c>
      <c r="AJ17" s="210"/>
      <c r="AK17" s="210"/>
      <c r="AL17" s="210"/>
      <c r="AM17" s="209">
        <f t="shared" si="11"/>
        <v>244080</v>
      </c>
      <c r="AN17" s="210">
        <v>83964</v>
      </c>
      <c r="AO17" s="209">
        <f t="shared" si="12"/>
        <v>154956</v>
      </c>
      <c r="AP17" s="210"/>
      <c r="AQ17" s="210">
        <v>154956</v>
      </c>
      <c r="AR17" s="210"/>
      <c r="AS17" s="210"/>
      <c r="AT17" s="209">
        <f t="shared" si="13"/>
        <v>5160</v>
      </c>
      <c r="AU17" s="210"/>
      <c r="AV17" s="210"/>
      <c r="AW17" s="210">
        <v>5160</v>
      </c>
      <c r="AX17" s="210"/>
      <c r="AY17" s="210"/>
      <c r="AZ17" s="210"/>
      <c r="BA17" s="210">
        <v>86819</v>
      </c>
      <c r="BB17" s="209">
        <f t="shared" si="14"/>
        <v>1037497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0</v>
      </c>
      <c r="BL17" s="210"/>
      <c r="BM17" s="209">
        <f t="shared" si="18"/>
        <v>0</v>
      </c>
      <c r="BN17" s="210"/>
      <c r="BO17" s="210"/>
      <c r="BP17" s="210"/>
      <c r="BQ17" s="210"/>
      <c r="BR17" s="209">
        <f t="shared" si="19"/>
        <v>0</v>
      </c>
      <c r="BS17" s="210"/>
      <c r="BT17" s="210"/>
      <c r="BU17" s="210"/>
      <c r="BV17" s="210"/>
      <c r="BW17" s="210"/>
      <c r="BX17" s="210"/>
      <c r="BY17" s="210"/>
      <c r="BZ17" s="209">
        <f t="shared" si="20"/>
        <v>0</v>
      </c>
      <c r="CA17" s="209">
        <f t="shared" si="21"/>
        <v>706598</v>
      </c>
      <c r="CB17" s="209">
        <f t="shared" si="22"/>
        <v>706598</v>
      </c>
      <c r="CC17" s="209">
        <f t="shared" si="23"/>
        <v>0</v>
      </c>
      <c r="CD17" s="209">
        <f t="shared" si="23"/>
        <v>425250</v>
      </c>
      <c r="CE17" s="209">
        <f t="shared" si="23"/>
        <v>281348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244080</v>
      </c>
      <c r="CJ17" s="209">
        <f t="shared" si="25"/>
        <v>83964</v>
      </c>
      <c r="CK17" s="209">
        <f t="shared" si="26"/>
        <v>154956</v>
      </c>
      <c r="CL17" s="209">
        <f t="shared" si="27"/>
        <v>0</v>
      </c>
      <c r="CM17" s="209">
        <f t="shared" si="27"/>
        <v>154956</v>
      </c>
      <c r="CN17" s="209">
        <f t="shared" si="27"/>
        <v>0</v>
      </c>
      <c r="CO17" s="209">
        <f t="shared" si="27"/>
        <v>0</v>
      </c>
      <c r="CP17" s="209">
        <f t="shared" si="28"/>
        <v>5160</v>
      </c>
      <c r="CQ17" s="209">
        <f t="shared" si="29"/>
        <v>0</v>
      </c>
      <c r="CR17" s="209">
        <f t="shared" si="29"/>
        <v>0</v>
      </c>
      <c r="CS17" s="209">
        <f t="shared" si="29"/>
        <v>5160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86819</v>
      </c>
      <c r="CX17" s="209">
        <f t="shared" si="31"/>
        <v>1037497</v>
      </c>
    </row>
    <row r="18" spans="1:102" ht="13.5">
      <c r="A18" s="208" t="s">
        <v>226</v>
      </c>
      <c r="B18" s="208">
        <v>47840</v>
      </c>
      <c r="C18" s="208" t="s">
        <v>285</v>
      </c>
      <c r="D18" s="209">
        <f t="shared" si="2"/>
        <v>408159</v>
      </c>
      <c r="E18" s="209">
        <f t="shared" si="3"/>
        <v>273759</v>
      </c>
      <c r="F18" s="210">
        <v>2047</v>
      </c>
      <c r="G18" s="210"/>
      <c r="H18" s="210"/>
      <c r="I18" s="210">
        <v>271712</v>
      </c>
      <c r="J18" s="210">
        <v>583112</v>
      </c>
      <c r="K18" s="210"/>
      <c r="L18" s="210">
        <v>134400</v>
      </c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408159</v>
      </c>
      <c r="W18" s="209">
        <f t="shared" si="7"/>
        <v>273759</v>
      </c>
      <c r="X18" s="209">
        <f t="shared" si="8"/>
        <v>2047</v>
      </c>
      <c r="Y18" s="209">
        <f t="shared" si="8"/>
        <v>0</v>
      </c>
      <c r="Z18" s="209">
        <f t="shared" si="8"/>
        <v>0</v>
      </c>
      <c r="AA18" s="209">
        <f t="shared" si="8"/>
        <v>271712</v>
      </c>
      <c r="AB18" s="209">
        <f t="shared" si="8"/>
        <v>583112</v>
      </c>
      <c r="AC18" s="209">
        <f t="shared" si="8"/>
        <v>0</v>
      </c>
      <c r="AD18" s="209">
        <f t="shared" si="8"/>
        <v>134400</v>
      </c>
      <c r="AE18" s="209">
        <f t="shared" si="9"/>
        <v>9975</v>
      </c>
      <c r="AF18" s="209">
        <f t="shared" si="10"/>
        <v>0</v>
      </c>
      <c r="AG18" s="210"/>
      <c r="AH18" s="210"/>
      <c r="AI18" s="210"/>
      <c r="AJ18" s="210"/>
      <c r="AK18" s="210">
        <v>9975</v>
      </c>
      <c r="AL18" s="210"/>
      <c r="AM18" s="209">
        <f t="shared" si="11"/>
        <v>981296</v>
      </c>
      <c r="AN18" s="210">
        <v>79635</v>
      </c>
      <c r="AO18" s="209">
        <f t="shared" si="12"/>
        <v>497577</v>
      </c>
      <c r="AP18" s="210"/>
      <c r="AQ18" s="210">
        <v>497577</v>
      </c>
      <c r="AR18" s="210"/>
      <c r="AS18" s="210"/>
      <c r="AT18" s="209">
        <f t="shared" si="13"/>
        <v>404084</v>
      </c>
      <c r="AU18" s="210"/>
      <c r="AV18" s="210">
        <v>404084</v>
      </c>
      <c r="AW18" s="210"/>
      <c r="AX18" s="210"/>
      <c r="AY18" s="210"/>
      <c r="AZ18" s="210"/>
      <c r="BA18" s="210"/>
      <c r="BB18" s="209">
        <f t="shared" si="14"/>
        <v>991271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9975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9975</v>
      </c>
      <c r="CH18" s="210"/>
      <c r="CI18" s="209">
        <f t="shared" si="24"/>
        <v>981296</v>
      </c>
      <c r="CJ18" s="209">
        <f t="shared" si="25"/>
        <v>79635</v>
      </c>
      <c r="CK18" s="209">
        <f t="shared" si="26"/>
        <v>497577</v>
      </c>
      <c r="CL18" s="209">
        <f t="shared" si="27"/>
        <v>0</v>
      </c>
      <c r="CM18" s="209">
        <f t="shared" si="27"/>
        <v>497577</v>
      </c>
      <c r="CN18" s="209">
        <f t="shared" si="27"/>
        <v>0</v>
      </c>
      <c r="CO18" s="209">
        <f t="shared" si="27"/>
        <v>0</v>
      </c>
      <c r="CP18" s="209">
        <f t="shared" si="28"/>
        <v>404084</v>
      </c>
      <c r="CQ18" s="209">
        <f t="shared" si="29"/>
        <v>0</v>
      </c>
      <c r="CR18" s="209">
        <f t="shared" si="29"/>
        <v>404084</v>
      </c>
      <c r="CS18" s="209">
        <f t="shared" si="29"/>
        <v>0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0</v>
      </c>
      <c r="CX18" s="209">
        <f t="shared" si="31"/>
        <v>991271</v>
      </c>
    </row>
    <row r="19" spans="1:102" ht="13.5">
      <c r="A19" s="208" t="s">
        <v>226</v>
      </c>
      <c r="B19" s="208">
        <v>47842</v>
      </c>
      <c r="C19" s="208" t="s">
        <v>286</v>
      </c>
      <c r="D19" s="209">
        <f t="shared" si="2"/>
        <v>1465310</v>
      </c>
      <c r="E19" s="209">
        <f t="shared" si="3"/>
        <v>1002620</v>
      </c>
      <c r="F19" s="210">
        <v>266588</v>
      </c>
      <c r="G19" s="210"/>
      <c r="H19" s="210">
        <v>616000</v>
      </c>
      <c r="I19" s="210">
        <v>265372</v>
      </c>
      <c r="J19" s="210">
        <v>713993</v>
      </c>
      <c r="K19" s="210">
        <v>-145340</v>
      </c>
      <c r="L19" s="210">
        <v>462690</v>
      </c>
      <c r="M19" s="209">
        <f t="shared" si="4"/>
        <v>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/>
      <c r="V19" s="209">
        <f t="shared" si="6"/>
        <v>1465310</v>
      </c>
      <c r="W19" s="209">
        <f t="shared" si="7"/>
        <v>1002620</v>
      </c>
      <c r="X19" s="209">
        <f t="shared" si="8"/>
        <v>266588</v>
      </c>
      <c r="Y19" s="209">
        <f t="shared" si="8"/>
        <v>0</v>
      </c>
      <c r="Z19" s="209">
        <f t="shared" si="8"/>
        <v>616000</v>
      </c>
      <c r="AA19" s="209">
        <f t="shared" si="8"/>
        <v>265372</v>
      </c>
      <c r="AB19" s="209">
        <f t="shared" si="8"/>
        <v>713993</v>
      </c>
      <c r="AC19" s="209">
        <f t="shared" si="8"/>
        <v>-145340</v>
      </c>
      <c r="AD19" s="209">
        <f t="shared" si="8"/>
        <v>462690</v>
      </c>
      <c r="AE19" s="209">
        <f t="shared" si="9"/>
        <v>1061157</v>
      </c>
      <c r="AF19" s="209">
        <f t="shared" si="10"/>
        <v>1055266</v>
      </c>
      <c r="AG19" s="210"/>
      <c r="AH19" s="210"/>
      <c r="AI19" s="210">
        <v>531274</v>
      </c>
      <c r="AJ19" s="210">
        <v>523992</v>
      </c>
      <c r="AK19" s="210">
        <v>5891</v>
      </c>
      <c r="AL19" s="210"/>
      <c r="AM19" s="209">
        <f t="shared" si="11"/>
        <v>1118146</v>
      </c>
      <c r="AN19" s="210">
        <v>276380</v>
      </c>
      <c r="AO19" s="209">
        <f t="shared" si="12"/>
        <v>607690</v>
      </c>
      <c r="AP19" s="210"/>
      <c r="AQ19" s="210">
        <v>607690</v>
      </c>
      <c r="AR19" s="210"/>
      <c r="AS19" s="210"/>
      <c r="AT19" s="209">
        <f t="shared" si="13"/>
        <v>234076</v>
      </c>
      <c r="AU19" s="210"/>
      <c r="AV19" s="210">
        <v>234076</v>
      </c>
      <c r="AW19" s="210"/>
      <c r="AX19" s="210"/>
      <c r="AY19" s="210"/>
      <c r="AZ19" s="210"/>
      <c r="BA19" s="210"/>
      <c r="BB19" s="209">
        <f t="shared" si="14"/>
        <v>2179303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0</v>
      </c>
      <c r="BL19" s="210"/>
      <c r="BM19" s="209">
        <f t="shared" si="18"/>
        <v>0</v>
      </c>
      <c r="BN19" s="210"/>
      <c r="BO19" s="210"/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0</v>
      </c>
      <c r="CA19" s="209">
        <f t="shared" si="21"/>
        <v>1061157</v>
      </c>
      <c r="CB19" s="209">
        <f t="shared" si="22"/>
        <v>1055266</v>
      </c>
      <c r="CC19" s="209">
        <f t="shared" si="23"/>
        <v>0</v>
      </c>
      <c r="CD19" s="209">
        <f t="shared" si="23"/>
        <v>0</v>
      </c>
      <c r="CE19" s="209">
        <f t="shared" si="23"/>
        <v>531274</v>
      </c>
      <c r="CF19" s="209">
        <f t="shared" si="23"/>
        <v>523992</v>
      </c>
      <c r="CG19" s="209">
        <f t="shared" si="23"/>
        <v>5891</v>
      </c>
      <c r="CH19" s="210"/>
      <c r="CI19" s="209">
        <f t="shared" si="24"/>
        <v>1118146</v>
      </c>
      <c r="CJ19" s="209">
        <f t="shared" si="25"/>
        <v>276380</v>
      </c>
      <c r="CK19" s="209">
        <f t="shared" si="26"/>
        <v>607690</v>
      </c>
      <c r="CL19" s="209">
        <f t="shared" si="27"/>
        <v>0</v>
      </c>
      <c r="CM19" s="209">
        <f t="shared" si="27"/>
        <v>607690</v>
      </c>
      <c r="CN19" s="209">
        <f t="shared" si="27"/>
        <v>0</v>
      </c>
      <c r="CO19" s="209">
        <f t="shared" si="27"/>
        <v>0</v>
      </c>
      <c r="CP19" s="209">
        <f t="shared" si="28"/>
        <v>234076</v>
      </c>
      <c r="CQ19" s="209">
        <f t="shared" si="29"/>
        <v>0</v>
      </c>
      <c r="CR19" s="209">
        <f t="shared" si="29"/>
        <v>234076</v>
      </c>
      <c r="CS19" s="209">
        <f t="shared" si="29"/>
        <v>0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2179303</v>
      </c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9" sqref="D49:AD6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>SUM(D8:D300)</f>
        <v>17906531</v>
      </c>
      <c r="E7" s="141">
        <f aca="true" t="shared" si="0" ref="E7:AD7">SUM(E8:E300)</f>
        <v>6836913</v>
      </c>
      <c r="F7" s="141">
        <f t="shared" si="0"/>
        <v>2136146</v>
      </c>
      <c r="G7" s="141">
        <f t="shared" si="0"/>
        <v>0</v>
      </c>
      <c r="H7" s="141">
        <f t="shared" si="0"/>
        <v>2549900</v>
      </c>
      <c r="I7" s="141">
        <f t="shared" si="0"/>
        <v>1931867</v>
      </c>
      <c r="J7" s="141">
        <f t="shared" si="0"/>
        <v>4566184</v>
      </c>
      <c r="K7" s="141">
        <f t="shared" si="0"/>
        <v>219000</v>
      </c>
      <c r="L7" s="141">
        <f t="shared" si="0"/>
        <v>11069618</v>
      </c>
      <c r="M7" s="141">
        <f t="shared" si="0"/>
        <v>1405490</v>
      </c>
      <c r="N7" s="141">
        <f t="shared" si="0"/>
        <v>317476</v>
      </c>
      <c r="O7" s="141">
        <f t="shared" si="0"/>
        <v>68315</v>
      </c>
      <c r="P7" s="141">
        <f t="shared" si="0"/>
        <v>81338</v>
      </c>
      <c r="Q7" s="141">
        <f t="shared" si="0"/>
        <v>47300</v>
      </c>
      <c r="R7" s="141">
        <f t="shared" si="0"/>
        <v>69538</v>
      </c>
      <c r="S7" s="141">
        <f t="shared" si="0"/>
        <v>499665</v>
      </c>
      <c r="T7" s="141">
        <f t="shared" si="0"/>
        <v>50985</v>
      </c>
      <c r="U7" s="141">
        <f t="shared" si="0"/>
        <v>1088014</v>
      </c>
      <c r="V7" s="141">
        <f t="shared" si="0"/>
        <v>19312021</v>
      </c>
      <c r="W7" s="141">
        <f t="shared" si="0"/>
        <v>7154389</v>
      </c>
      <c r="X7" s="141">
        <f t="shared" si="0"/>
        <v>2204461</v>
      </c>
      <c r="Y7" s="141">
        <f t="shared" si="0"/>
        <v>81338</v>
      </c>
      <c r="Z7" s="141">
        <f t="shared" si="0"/>
        <v>2597200</v>
      </c>
      <c r="AA7" s="141">
        <f t="shared" si="0"/>
        <v>2001405</v>
      </c>
      <c r="AB7" s="141">
        <f t="shared" si="0"/>
        <v>5065849</v>
      </c>
      <c r="AC7" s="141">
        <f t="shared" si="0"/>
        <v>269985</v>
      </c>
      <c r="AD7" s="141">
        <f t="shared" si="0"/>
        <v>12157632</v>
      </c>
    </row>
    <row r="8" spans="1:30" ht="13.5">
      <c r="A8" s="208" t="s">
        <v>226</v>
      </c>
      <c r="B8" s="208">
        <v>47201</v>
      </c>
      <c r="C8" s="208" t="s">
        <v>234</v>
      </c>
      <c r="D8" s="142">
        <f>'廃棄物事業経費（市町村）'!D8</f>
        <v>2836568</v>
      </c>
      <c r="E8" s="142">
        <f>'廃棄物事業経費（市町村）'!E8</f>
        <v>548210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355256</v>
      </c>
      <c r="J8" s="142">
        <f>'廃棄物事業経費（市町村）'!J8</f>
        <v>0</v>
      </c>
      <c r="K8" s="142">
        <f>'廃棄物事業経費（市町村）'!K8</f>
        <v>192954</v>
      </c>
      <c r="L8" s="142">
        <f>'廃棄物事業経費（市町村）'!L8</f>
        <v>2288358</v>
      </c>
      <c r="M8" s="142">
        <f>'廃棄物事業経費（市町村）'!M8</f>
        <v>309490</v>
      </c>
      <c r="N8" s="142">
        <f>'廃棄物事業経費（市町村）'!N8</f>
        <v>108475</v>
      </c>
      <c r="O8" s="142">
        <f>'廃棄物事業経費（市町村）'!O8</f>
        <v>64524</v>
      </c>
      <c r="P8" s="142">
        <f>'廃棄物事業経費（市町村）'!P8</f>
        <v>0</v>
      </c>
      <c r="Q8" s="142">
        <f>'廃棄物事業経費（市町村）'!Q8</f>
        <v>39500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4451</v>
      </c>
      <c r="U8" s="142">
        <f>'廃棄物事業経費（市町村）'!U8</f>
        <v>201015</v>
      </c>
      <c r="V8" s="142">
        <f>'廃棄物事業経費（市町村）'!V8</f>
        <v>3146058</v>
      </c>
      <c r="W8" s="142">
        <f>'廃棄物事業経費（市町村）'!W8</f>
        <v>656685</v>
      </c>
      <c r="X8" s="142">
        <f>'廃棄物事業経費（市町村）'!X8</f>
        <v>64524</v>
      </c>
      <c r="Y8" s="142">
        <f>'廃棄物事業経費（市町村）'!Y8</f>
        <v>0</v>
      </c>
      <c r="Z8" s="142">
        <f>'廃棄物事業経費（市町村）'!Z8</f>
        <v>39500</v>
      </c>
      <c r="AA8" s="142">
        <f>'廃棄物事業経費（市町村）'!AA8</f>
        <v>355256</v>
      </c>
      <c r="AB8" s="142">
        <f>'廃棄物事業経費（市町村）'!AB8</f>
        <v>0</v>
      </c>
      <c r="AC8" s="142">
        <f>'廃棄物事業経費（市町村）'!AC8</f>
        <v>197405</v>
      </c>
      <c r="AD8" s="142">
        <f>'廃棄物事業経費（市町村）'!AD8</f>
        <v>2489373</v>
      </c>
    </row>
    <row r="9" spans="1:30" ht="13.5">
      <c r="A9" s="208" t="s">
        <v>226</v>
      </c>
      <c r="B9" s="208">
        <v>47205</v>
      </c>
      <c r="C9" s="208" t="s">
        <v>235</v>
      </c>
      <c r="D9" s="142">
        <f>'廃棄物事業経費（市町村）'!D9</f>
        <v>677266</v>
      </c>
      <c r="E9" s="142">
        <f>'廃棄物事業経費（市町村）'!E9</f>
        <v>106254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106230</v>
      </c>
      <c r="J9" s="142">
        <f>'廃棄物事業経費（市町村）'!J9</f>
        <v>0</v>
      </c>
      <c r="K9" s="142">
        <f>'廃棄物事業経費（市町村）'!K9</f>
        <v>24</v>
      </c>
      <c r="L9" s="142">
        <f>'廃棄物事業経費（市町村）'!L9</f>
        <v>571012</v>
      </c>
      <c r="M9" s="142">
        <f>'廃棄物事業経費（市町村）'!M9</f>
        <v>20829</v>
      </c>
      <c r="N9" s="142">
        <f>'廃棄物事業経費（市町村）'!N9</f>
        <v>4207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4196</v>
      </c>
      <c r="S9" s="142">
        <f>'廃棄物事業経費（市町村）'!S9</f>
        <v>0</v>
      </c>
      <c r="T9" s="142">
        <f>'廃棄物事業経費（市町村）'!T9</f>
        <v>11</v>
      </c>
      <c r="U9" s="142">
        <f>'廃棄物事業経費（市町村）'!U9</f>
        <v>16622</v>
      </c>
      <c r="V9" s="142">
        <f>'廃棄物事業経費（市町村）'!V9</f>
        <v>698095</v>
      </c>
      <c r="W9" s="142">
        <f>'廃棄物事業経費（市町村）'!W9</f>
        <v>110461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110426</v>
      </c>
      <c r="AB9" s="142">
        <f>'廃棄物事業経費（市町村）'!AB9</f>
        <v>0</v>
      </c>
      <c r="AC9" s="142">
        <f>'廃棄物事業経費（市町村）'!AC9</f>
        <v>35</v>
      </c>
      <c r="AD9" s="142">
        <f>'廃棄物事業経費（市町村）'!AD9</f>
        <v>587634</v>
      </c>
    </row>
    <row r="10" spans="1:30" ht="13.5">
      <c r="A10" s="208" t="s">
        <v>226</v>
      </c>
      <c r="B10" s="208">
        <v>47207</v>
      </c>
      <c r="C10" s="208" t="s">
        <v>236</v>
      </c>
      <c r="D10" s="142">
        <f>'廃棄物事業経費（市町村）'!D10</f>
        <v>526883</v>
      </c>
      <c r="E10" s="142">
        <f>'廃棄物事業経費（市町村）'!E10</f>
        <v>85417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85409</v>
      </c>
      <c r="J10" s="142">
        <f>'廃棄物事業経費（市町村）'!J10</f>
        <v>0</v>
      </c>
      <c r="K10" s="142">
        <f>'廃棄物事業経費（市町村）'!K10</f>
        <v>8</v>
      </c>
      <c r="L10" s="142">
        <f>'廃棄物事業経費（市町村）'!L10</f>
        <v>441466</v>
      </c>
      <c r="M10" s="142">
        <f>'廃棄物事業経費（市町村）'!M10</f>
        <v>21894</v>
      </c>
      <c r="N10" s="142">
        <f>'廃棄物事業経費（市町村）'!N10</f>
        <v>28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28</v>
      </c>
      <c r="U10" s="142">
        <f>'廃棄物事業経費（市町村）'!U10</f>
        <v>21866</v>
      </c>
      <c r="V10" s="142">
        <f>'廃棄物事業経費（市町村）'!V10</f>
        <v>548777</v>
      </c>
      <c r="W10" s="142">
        <f>'廃棄物事業経費（市町村）'!W10</f>
        <v>85445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85409</v>
      </c>
      <c r="AB10" s="142">
        <f>'廃棄物事業経費（市町村）'!AB10</f>
        <v>0</v>
      </c>
      <c r="AC10" s="142">
        <f>'廃棄物事業経費（市町村）'!AC10</f>
        <v>36</v>
      </c>
      <c r="AD10" s="142">
        <f>'廃棄物事業経費（市町村）'!AD10</f>
        <v>463332</v>
      </c>
    </row>
    <row r="11" spans="1:30" ht="13.5">
      <c r="A11" s="208" t="s">
        <v>226</v>
      </c>
      <c r="B11" s="208">
        <v>47208</v>
      </c>
      <c r="C11" s="208" t="s">
        <v>237</v>
      </c>
      <c r="D11" s="142">
        <f>'廃棄物事業経費（市町村）'!D11</f>
        <v>1619446</v>
      </c>
      <c r="E11" s="142">
        <f>'廃棄物事業経費（市町村）'!E11</f>
        <v>899773</v>
      </c>
      <c r="F11" s="142">
        <f>'廃棄物事業経費（市町村）'!F11</f>
        <v>362149</v>
      </c>
      <c r="G11" s="142">
        <f>'廃棄物事業経費（市町村）'!G11</f>
        <v>0</v>
      </c>
      <c r="H11" s="142">
        <f>'廃棄物事業経費（市町村）'!H11</f>
        <v>325900</v>
      </c>
      <c r="I11" s="142">
        <f>'廃棄物事業経費（市町村）'!I11</f>
        <v>136554</v>
      </c>
      <c r="J11" s="142">
        <f>'廃棄物事業経費（市町村）'!J11</f>
        <v>0</v>
      </c>
      <c r="K11" s="142">
        <f>'廃棄物事業経費（市町村）'!K11</f>
        <v>75170</v>
      </c>
      <c r="L11" s="142">
        <f>'廃棄物事業経費（市町村）'!L11</f>
        <v>719673</v>
      </c>
      <c r="M11" s="142">
        <f>'廃棄物事業経費（市町村）'!M11</f>
        <v>7332</v>
      </c>
      <c r="N11" s="142">
        <f>'廃棄物事業経費（市町村）'!N11</f>
        <v>6397</v>
      </c>
      <c r="O11" s="142">
        <f>'廃棄物事業経費（市町村）'!O11</f>
        <v>376</v>
      </c>
      <c r="P11" s="142">
        <f>'廃棄物事業経費（市町村）'!P11</f>
        <v>150</v>
      </c>
      <c r="Q11" s="142">
        <f>'廃棄物事業経費（市町村）'!Q11</f>
        <v>0</v>
      </c>
      <c r="R11" s="142">
        <f>'廃棄物事業経費（市町村）'!R11</f>
        <v>5871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935</v>
      </c>
      <c r="V11" s="142">
        <f>'廃棄物事業経費（市町村）'!V11</f>
        <v>1626778</v>
      </c>
      <c r="W11" s="142">
        <f>'廃棄物事業経費（市町村）'!W11</f>
        <v>906170</v>
      </c>
      <c r="X11" s="142">
        <f>'廃棄物事業経費（市町村）'!X11</f>
        <v>362525</v>
      </c>
      <c r="Y11" s="142">
        <f>'廃棄物事業経費（市町村）'!Y11</f>
        <v>150</v>
      </c>
      <c r="Z11" s="142">
        <f>'廃棄物事業経費（市町村）'!Z11</f>
        <v>325900</v>
      </c>
      <c r="AA11" s="142">
        <f>'廃棄物事業経費（市町村）'!AA11</f>
        <v>142425</v>
      </c>
      <c r="AB11" s="142">
        <f>'廃棄物事業経費（市町村）'!AB11</f>
        <v>0</v>
      </c>
      <c r="AC11" s="142">
        <f>'廃棄物事業経費（市町村）'!AC11</f>
        <v>75170</v>
      </c>
      <c r="AD11" s="142">
        <f>'廃棄物事業経費（市町村）'!AD11</f>
        <v>720608</v>
      </c>
    </row>
    <row r="12" spans="1:30" ht="13.5">
      <c r="A12" s="208" t="s">
        <v>226</v>
      </c>
      <c r="B12" s="208">
        <v>47209</v>
      </c>
      <c r="C12" s="208" t="s">
        <v>238</v>
      </c>
      <c r="D12" s="142">
        <f>'廃棄物事業経費（市町村）'!D12</f>
        <v>679560</v>
      </c>
      <c r="E12" s="142">
        <f>'廃棄物事業経費（市町村）'!E12</f>
        <v>366280</v>
      </c>
      <c r="F12" s="142">
        <f>'廃棄物事業経費（市町村）'!F12</f>
        <v>192780</v>
      </c>
      <c r="G12" s="142">
        <f>'廃棄物事業経費（市町村）'!G12</f>
        <v>0</v>
      </c>
      <c r="H12" s="142">
        <f>'廃棄物事業経費（市町村）'!H12</f>
        <v>173500</v>
      </c>
      <c r="I12" s="142">
        <f>'廃棄物事業経費（市町村）'!I12</f>
        <v>0</v>
      </c>
      <c r="J12" s="142">
        <f>'廃棄物事業経費（市町村）'!J12</f>
        <v>0</v>
      </c>
      <c r="K12" s="142">
        <f>'廃棄物事業経費（市町村）'!K12</f>
        <v>0</v>
      </c>
      <c r="L12" s="142">
        <f>'廃棄物事業経費（市町村）'!L12</f>
        <v>313280</v>
      </c>
      <c r="M12" s="142">
        <f>'廃棄物事業経費（市町村）'!M12</f>
        <v>27913</v>
      </c>
      <c r="N12" s="142">
        <f>'廃棄物事業経費（市町村）'!N12</f>
        <v>16882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3652</v>
      </c>
      <c r="S12" s="142">
        <f>'廃棄物事業経費（市町村）'!S12</f>
        <v>0</v>
      </c>
      <c r="T12" s="142">
        <f>'廃棄物事業経費（市町村）'!T12</f>
        <v>13230</v>
      </c>
      <c r="U12" s="142">
        <f>'廃棄物事業経費（市町村）'!U12</f>
        <v>11031</v>
      </c>
      <c r="V12" s="142">
        <f>'廃棄物事業経費（市町村）'!V12</f>
        <v>707473</v>
      </c>
      <c r="W12" s="142">
        <f>'廃棄物事業経費（市町村）'!W12</f>
        <v>383162</v>
      </c>
      <c r="X12" s="142">
        <f>'廃棄物事業経費（市町村）'!X12</f>
        <v>192780</v>
      </c>
      <c r="Y12" s="142">
        <f>'廃棄物事業経費（市町村）'!Y12</f>
        <v>0</v>
      </c>
      <c r="Z12" s="142">
        <f>'廃棄物事業経費（市町村）'!Z12</f>
        <v>173500</v>
      </c>
      <c r="AA12" s="142">
        <f>'廃棄物事業経費（市町村）'!AA12</f>
        <v>3652</v>
      </c>
      <c r="AB12" s="142">
        <f>'廃棄物事業経費（市町村）'!AB12</f>
        <v>0</v>
      </c>
      <c r="AC12" s="142">
        <f>'廃棄物事業経費（市町村）'!AC12</f>
        <v>13230</v>
      </c>
      <c r="AD12" s="142">
        <f>'廃棄物事業経費（市町村）'!AD12</f>
        <v>324311</v>
      </c>
    </row>
    <row r="13" spans="1:30" ht="13.5">
      <c r="A13" s="208" t="s">
        <v>226</v>
      </c>
      <c r="B13" s="208">
        <v>47210</v>
      </c>
      <c r="C13" s="208" t="s">
        <v>239</v>
      </c>
      <c r="D13" s="142">
        <f>'廃棄物事業経費（市町村）'!D13</f>
        <v>389915</v>
      </c>
      <c r="E13" s="142">
        <f>'廃棄物事業経費（市町村）'!E13</f>
        <v>54063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54063</v>
      </c>
      <c r="J13" s="142">
        <f>'廃棄物事業経費（市町村）'!J13</f>
        <v>0</v>
      </c>
      <c r="K13" s="142">
        <f>'廃棄物事業経費（市町村）'!K13</f>
        <v>0</v>
      </c>
      <c r="L13" s="142">
        <f>'廃棄物事業経費（市町村）'!L13</f>
        <v>335852</v>
      </c>
      <c r="M13" s="142">
        <f>'廃棄物事業経費（市町村）'!M13</f>
        <v>48826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48826</v>
      </c>
      <c r="V13" s="142">
        <f>'廃棄物事業経費（市町村）'!V13</f>
        <v>438741</v>
      </c>
      <c r="W13" s="142">
        <f>'廃棄物事業経費（市町村）'!W13</f>
        <v>54063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54063</v>
      </c>
      <c r="AB13" s="142">
        <f>'廃棄物事業経費（市町村）'!AB13</f>
        <v>0</v>
      </c>
      <c r="AC13" s="142">
        <f>'廃棄物事業経費（市町村）'!AC13</f>
        <v>0</v>
      </c>
      <c r="AD13" s="142">
        <f>'廃棄物事業経費（市町村）'!AD13</f>
        <v>384678</v>
      </c>
    </row>
    <row r="14" spans="1:30" ht="13.5">
      <c r="A14" s="208" t="s">
        <v>226</v>
      </c>
      <c r="B14" s="208">
        <v>47211</v>
      </c>
      <c r="C14" s="208" t="s">
        <v>240</v>
      </c>
      <c r="D14" s="142">
        <f>'廃棄物事業経費（市町村）'!D14</f>
        <v>1197373</v>
      </c>
      <c r="E14" s="142">
        <f>'廃棄物事業経費（市町村）'!E14</f>
        <v>138135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138124</v>
      </c>
      <c r="J14" s="142">
        <f>'廃棄物事業経費（市町村）'!J14</f>
        <v>0</v>
      </c>
      <c r="K14" s="142">
        <f>'廃棄物事業経費（市町村）'!K14</f>
        <v>11</v>
      </c>
      <c r="L14" s="142">
        <f>'廃棄物事業経費（市町村）'!L14</f>
        <v>1059238</v>
      </c>
      <c r="M14" s="142">
        <f>'廃棄物事業経費（市町村）'!M14</f>
        <v>30637</v>
      </c>
      <c r="N14" s="142">
        <f>'廃棄物事業経費（市町村）'!N14</f>
        <v>3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3</v>
      </c>
      <c r="U14" s="142">
        <f>'廃棄物事業経費（市町村）'!U14</f>
        <v>30634</v>
      </c>
      <c r="V14" s="142">
        <f>'廃棄物事業経費（市町村）'!V14</f>
        <v>1228010</v>
      </c>
      <c r="W14" s="142">
        <f>'廃棄物事業経費（市町村）'!W14</f>
        <v>138138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138124</v>
      </c>
      <c r="AB14" s="142">
        <f>'廃棄物事業経費（市町村）'!AB14</f>
        <v>0</v>
      </c>
      <c r="AC14" s="142">
        <f>'廃棄物事業経費（市町村）'!AC14</f>
        <v>14</v>
      </c>
      <c r="AD14" s="142">
        <f>'廃棄物事業経費（市町村）'!AD14</f>
        <v>1089872</v>
      </c>
    </row>
    <row r="15" spans="1:30" ht="13.5">
      <c r="A15" s="208" t="s">
        <v>226</v>
      </c>
      <c r="B15" s="208">
        <v>47212</v>
      </c>
      <c r="C15" s="208" t="s">
        <v>241</v>
      </c>
      <c r="D15" s="142">
        <f>'廃棄物事業経費（市町村）'!D15</f>
        <v>358205</v>
      </c>
      <c r="E15" s="142">
        <f>'廃棄物事業経費（市町村）'!E15</f>
        <v>54456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53685</v>
      </c>
      <c r="J15" s="142">
        <f>'廃棄物事業経費（市町村）'!J15</f>
        <v>0</v>
      </c>
      <c r="K15" s="142">
        <f>'廃棄物事業経費（市町村）'!K15</f>
        <v>771</v>
      </c>
      <c r="L15" s="142">
        <f>'廃棄物事業経費（市町村）'!L15</f>
        <v>303749</v>
      </c>
      <c r="M15" s="142">
        <f>'廃棄物事業経費（市町村）'!M15</f>
        <v>45744</v>
      </c>
      <c r="N15" s="142">
        <f>'廃棄物事業経費（市町村）'!N15</f>
        <v>310</v>
      </c>
      <c r="O15" s="142">
        <f>'廃棄物事業経費（市町村）'!O15</f>
        <v>207</v>
      </c>
      <c r="P15" s="142">
        <f>'廃棄物事業経費（市町村）'!P15</f>
        <v>103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45434</v>
      </c>
      <c r="V15" s="142">
        <f>'廃棄物事業経費（市町村）'!V15</f>
        <v>403949</v>
      </c>
      <c r="W15" s="142">
        <f>'廃棄物事業経費（市町村）'!W15</f>
        <v>54766</v>
      </c>
      <c r="X15" s="142">
        <f>'廃棄物事業経費（市町村）'!X15</f>
        <v>207</v>
      </c>
      <c r="Y15" s="142">
        <f>'廃棄物事業経費（市町村）'!Y15</f>
        <v>103</v>
      </c>
      <c r="Z15" s="142">
        <f>'廃棄物事業経費（市町村）'!Z15</f>
        <v>0</v>
      </c>
      <c r="AA15" s="142">
        <f>'廃棄物事業経費（市町村）'!AA15</f>
        <v>53685</v>
      </c>
      <c r="AB15" s="142">
        <f>'廃棄物事業経費（市町村）'!AB15</f>
        <v>0</v>
      </c>
      <c r="AC15" s="142">
        <f>'廃棄物事業経費（市町村）'!AC15</f>
        <v>771</v>
      </c>
      <c r="AD15" s="142">
        <f>'廃棄物事業経費（市町村）'!AD15</f>
        <v>349183</v>
      </c>
    </row>
    <row r="16" spans="1:30" ht="13.5">
      <c r="A16" s="208" t="s">
        <v>226</v>
      </c>
      <c r="B16" s="208">
        <v>47213</v>
      </c>
      <c r="C16" s="208" t="s">
        <v>242</v>
      </c>
      <c r="D16" s="142">
        <f>'廃棄物事業経費（市町村）'!D16</f>
        <v>775812</v>
      </c>
      <c r="E16" s="142">
        <f>'廃棄物事業経費（市町村）'!E16</f>
        <v>0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0</v>
      </c>
      <c r="J16" s="142">
        <f>'廃棄物事業経費（市町村）'!J16</f>
        <v>0</v>
      </c>
      <c r="K16" s="142">
        <f>'廃棄物事業経費（市町村）'!K16</f>
        <v>0</v>
      </c>
      <c r="L16" s="142">
        <f>'廃棄物事業経費（市町村）'!L16</f>
        <v>775812</v>
      </c>
      <c r="M16" s="142">
        <f>'廃棄物事業経費（市町村）'!M16</f>
        <v>92781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92781</v>
      </c>
      <c r="V16" s="142">
        <f>'廃棄物事業経費（市町村）'!V16</f>
        <v>868593</v>
      </c>
      <c r="W16" s="142">
        <f>'廃棄物事業経費（市町村）'!W16</f>
        <v>0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0</v>
      </c>
      <c r="AB16" s="142">
        <f>'廃棄物事業経費（市町村）'!AB16</f>
        <v>0</v>
      </c>
      <c r="AC16" s="142">
        <f>'廃棄物事業経費（市町村）'!AC16</f>
        <v>0</v>
      </c>
      <c r="AD16" s="142">
        <f>'廃棄物事業経費（市町村）'!AD16</f>
        <v>868593</v>
      </c>
    </row>
    <row r="17" spans="1:30" ht="13.5">
      <c r="A17" s="208" t="s">
        <v>226</v>
      </c>
      <c r="B17" s="208">
        <v>47214</v>
      </c>
      <c r="C17" s="208" t="s">
        <v>243</v>
      </c>
      <c r="D17" s="142">
        <f>'廃棄物事業経費（市町村）'!D17</f>
        <v>310075</v>
      </c>
      <c r="E17" s="142">
        <f>'廃棄物事業経費（市町村）'!E17</f>
        <v>28765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15062</v>
      </c>
      <c r="J17" s="142">
        <f>'廃棄物事業経費（市町村）'!J17</f>
        <v>0</v>
      </c>
      <c r="K17" s="142">
        <f>'廃棄物事業経費（市町村）'!K17</f>
        <v>13703</v>
      </c>
      <c r="L17" s="142">
        <f>'廃棄物事業経費（市町村）'!L17</f>
        <v>281310</v>
      </c>
      <c r="M17" s="142">
        <f>'廃棄物事業経費（市町村）'!M17</f>
        <v>29507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29507</v>
      </c>
      <c r="V17" s="142">
        <f>'廃棄物事業経費（市町村）'!V17</f>
        <v>339582</v>
      </c>
      <c r="W17" s="142">
        <f>'廃棄物事業経費（市町村）'!W17</f>
        <v>28765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15062</v>
      </c>
      <c r="AB17" s="142">
        <f>'廃棄物事業経費（市町村）'!AB17</f>
        <v>0</v>
      </c>
      <c r="AC17" s="142">
        <f>'廃棄物事業経費（市町村）'!AC17</f>
        <v>13703</v>
      </c>
      <c r="AD17" s="142">
        <f>'廃棄物事業経費（市町村）'!AD17</f>
        <v>310817</v>
      </c>
    </row>
    <row r="18" spans="1:30" ht="13.5">
      <c r="A18" s="208" t="s">
        <v>226</v>
      </c>
      <c r="B18" s="208">
        <v>47215</v>
      </c>
      <c r="C18" s="208" t="s">
        <v>244</v>
      </c>
      <c r="D18" s="142">
        <f>'廃棄物事業経費（市町村）'!D18</f>
        <v>321996</v>
      </c>
      <c r="E18" s="142">
        <f>'廃棄物事業経費（市町村）'!E18</f>
        <v>31488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31414</v>
      </c>
      <c r="J18" s="142">
        <f>'廃棄物事業経費（市町村）'!J18</f>
        <v>0</v>
      </c>
      <c r="K18" s="142">
        <f>'廃棄物事業経費（市町村）'!K18</f>
        <v>74</v>
      </c>
      <c r="L18" s="142">
        <f>'廃棄物事業経費（市町村）'!L18</f>
        <v>290508</v>
      </c>
      <c r="M18" s="142">
        <f>'廃棄物事業経費（市町村）'!M18</f>
        <v>36314</v>
      </c>
      <c r="N18" s="142">
        <f>'廃棄物事業経費（市町村）'!N18</f>
        <v>2576</v>
      </c>
      <c r="O18" s="142">
        <f>'廃棄物事業経費（市町村）'!O18</f>
        <v>1806</v>
      </c>
      <c r="P18" s="142">
        <f>'廃棄物事業経費（市町村）'!P18</f>
        <v>722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48</v>
      </c>
      <c r="U18" s="142">
        <f>'廃棄物事業経費（市町村）'!U18</f>
        <v>33738</v>
      </c>
      <c r="V18" s="142">
        <f>'廃棄物事業経費（市町村）'!V18</f>
        <v>358310</v>
      </c>
      <c r="W18" s="142">
        <f>'廃棄物事業経費（市町村）'!W18</f>
        <v>34064</v>
      </c>
      <c r="X18" s="142">
        <f>'廃棄物事業経費（市町村）'!X18</f>
        <v>1806</v>
      </c>
      <c r="Y18" s="142">
        <f>'廃棄物事業経費（市町村）'!Y18</f>
        <v>722</v>
      </c>
      <c r="Z18" s="142">
        <f>'廃棄物事業経費（市町村）'!Z18</f>
        <v>0</v>
      </c>
      <c r="AA18" s="142">
        <f>'廃棄物事業経費（市町村）'!AA18</f>
        <v>31414</v>
      </c>
      <c r="AB18" s="142">
        <f>'廃棄物事業経費（市町村）'!AB18</f>
        <v>0</v>
      </c>
      <c r="AC18" s="142">
        <f>'廃棄物事業経費（市町村）'!AC18</f>
        <v>122</v>
      </c>
      <c r="AD18" s="142">
        <f>'廃棄物事業経費（市町村）'!AD18</f>
        <v>324246</v>
      </c>
    </row>
    <row r="19" spans="1:30" ht="13.5">
      <c r="A19" s="208" t="s">
        <v>226</v>
      </c>
      <c r="B19" s="208">
        <v>47301</v>
      </c>
      <c r="C19" s="208" t="s">
        <v>245</v>
      </c>
      <c r="D19" s="142">
        <f>'廃棄物事業経費（市町村）'!D19</f>
        <v>53578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53578</v>
      </c>
      <c r="M19" s="142">
        <f>'廃棄物事業経費（市町村）'!M19</f>
        <v>5040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5040</v>
      </c>
      <c r="V19" s="142">
        <f>'廃棄物事業経費（市町村）'!V19</f>
        <v>58618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58618</v>
      </c>
    </row>
    <row r="20" spans="1:30" ht="13.5">
      <c r="A20" s="208" t="s">
        <v>226</v>
      </c>
      <c r="B20" s="208">
        <v>47302</v>
      </c>
      <c r="C20" s="208" t="s">
        <v>246</v>
      </c>
      <c r="D20" s="142">
        <f>'廃棄物事業経費（市町村）'!D20</f>
        <v>48528</v>
      </c>
      <c r="E20" s="142">
        <f>'廃棄物事業経費（市町村）'!E20</f>
        <v>0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0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48528</v>
      </c>
      <c r="M20" s="142">
        <f>'廃棄物事業経費（市町村）'!M20</f>
        <v>4410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4410</v>
      </c>
      <c r="V20" s="142">
        <f>'廃棄物事業経費（市町村）'!V20</f>
        <v>52938</v>
      </c>
      <c r="W20" s="142">
        <f>'廃棄物事業経費（市町村）'!W20</f>
        <v>0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0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52938</v>
      </c>
    </row>
    <row r="21" spans="1:30" ht="13.5">
      <c r="A21" s="208" t="s">
        <v>226</v>
      </c>
      <c r="B21" s="208">
        <v>47303</v>
      </c>
      <c r="C21" s="208" t="s">
        <v>247</v>
      </c>
      <c r="D21" s="142">
        <f>'廃棄物事業経費（市町村）'!D21</f>
        <v>29766</v>
      </c>
      <c r="E21" s="142">
        <f>'廃棄物事業経費（市町村）'!E21</f>
        <v>0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0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29766</v>
      </c>
      <c r="M21" s="142">
        <f>'廃棄物事業経費（市町村）'!M21</f>
        <v>3780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3780</v>
      </c>
      <c r="V21" s="142">
        <f>'廃棄物事業経費（市町村）'!V21</f>
        <v>33546</v>
      </c>
      <c r="W21" s="142">
        <f>'廃棄物事業経費（市町村）'!W21</f>
        <v>0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0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33546</v>
      </c>
    </row>
    <row r="22" spans="1:30" ht="13.5">
      <c r="A22" s="208" t="s">
        <v>226</v>
      </c>
      <c r="B22" s="208">
        <v>47306</v>
      </c>
      <c r="C22" s="208" t="s">
        <v>248</v>
      </c>
      <c r="D22" s="142">
        <f>'廃棄物事業経費（市町村）'!D22</f>
        <v>96815</v>
      </c>
      <c r="E22" s="142">
        <f>'廃棄物事業経費（市町村）'!E22</f>
        <v>0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0</v>
      </c>
      <c r="J22" s="142">
        <f>'廃棄物事業経費（市町村）'!J22</f>
        <v>0</v>
      </c>
      <c r="K22" s="142">
        <f>'廃棄物事業経費（市町村）'!K22</f>
        <v>0</v>
      </c>
      <c r="L22" s="142">
        <f>'廃棄物事業経費（市町村）'!L22</f>
        <v>96815</v>
      </c>
      <c r="M22" s="142">
        <f>'廃棄物事業経費（市町村）'!M22</f>
        <v>33268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33268</v>
      </c>
      <c r="V22" s="142">
        <f>'廃棄物事業経費（市町村）'!V22</f>
        <v>130083</v>
      </c>
      <c r="W22" s="142">
        <f>'廃棄物事業経費（市町村）'!W22</f>
        <v>0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0</v>
      </c>
      <c r="AB22" s="142">
        <f>'廃棄物事業経費（市町村）'!AB22</f>
        <v>0</v>
      </c>
      <c r="AC22" s="142">
        <f>'廃棄物事業経費（市町村）'!AC22</f>
        <v>0</v>
      </c>
      <c r="AD22" s="142">
        <f>'廃棄物事業経費（市町村）'!AD22</f>
        <v>130083</v>
      </c>
    </row>
    <row r="23" spans="1:30" ht="13.5">
      <c r="A23" s="208" t="s">
        <v>226</v>
      </c>
      <c r="B23" s="208">
        <v>47308</v>
      </c>
      <c r="C23" s="208" t="s">
        <v>249</v>
      </c>
      <c r="D23" s="142">
        <f>'廃棄物事業経費（市町村）'!D23</f>
        <v>128457</v>
      </c>
      <c r="E23" s="142">
        <f>'廃棄物事業経費（市町村）'!E23</f>
        <v>0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0</v>
      </c>
      <c r="J23" s="142">
        <f>'廃棄物事業経費（市町村）'!J23</f>
        <v>0</v>
      </c>
      <c r="K23" s="142">
        <f>'廃棄物事業経費（市町村）'!K23</f>
        <v>0</v>
      </c>
      <c r="L23" s="142">
        <f>'廃棄物事業経費（市町村）'!L23</f>
        <v>128457</v>
      </c>
      <c r="M23" s="142">
        <f>'廃棄物事業経費（市町村）'!M23</f>
        <v>45187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45187</v>
      </c>
      <c r="V23" s="142">
        <f>'廃棄物事業経費（市町村）'!V23</f>
        <v>173644</v>
      </c>
      <c r="W23" s="142">
        <f>'廃棄物事業経費（市町村）'!W23</f>
        <v>0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0</v>
      </c>
      <c r="AB23" s="142">
        <f>'廃棄物事業経費（市町村）'!AB23</f>
        <v>0</v>
      </c>
      <c r="AC23" s="142">
        <f>'廃棄物事業経費（市町村）'!AC23</f>
        <v>0</v>
      </c>
      <c r="AD23" s="142">
        <f>'廃棄物事業経費（市町村）'!AD23</f>
        <v>173644</v>
      </c>
    </row>
    <row r="24" spans="1:30" ht="13.5">
      <c r="A24" s="208" t="s">
        <v>226</v>
      </c>
      <c r="B24" s="208">
        <v>47311</v>
      </c>
      <c r="C24" s="208" t="s">
        <v>250</v>
      </c>
      <c r="D24" s="142">
        <f>'廃棄物事業経費（市町村）'!D24</f>
        <v>108398</v>
      </c>
      <c r="E24" s="142">
        <f>'廃棄物事業経費（市町村）'!E24</f>
        <v>32183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30717</v>
      </c>
      <c r="J24" s="142">
        <f>'廃棄物事業経費（市町村）'!J24</f>
        <v>0</v>
      </c>
      <c r="K24" s="142">
        <f>'廃棄物事業経費（市町村）'!K24</f>
        <v>1466</v>
      </c>
      <c r="L24" s="142">
        <f>'廃棄物事業経費（市町村）'!L24</f>
        <v>76215</v>
      </c>
      <c r="M24" s="142">
        <f>'廃棄物事業経費（市町村）'!M24</f>
        <v>29215</v>
      </c>
      <c r="N24" s="142">
        <f>'廃棄物事業経費（市町村）'!N24</f>
        <v>5461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5461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23754</v>
      </c>
      <c r="V24" s="142">
        <f>'廃棄物事業経費（市町村）'!V24</f>
        <v>137613</v>
      </c>
      <c r="W24" s="142">
        <f>'廃棄物事業経費（市町村）'!W24</f>
        <v>37644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36178</v>
      </c>
      <c r="AB24" s="142">
        <f>'廃棄物事業経費（市町村）'!AB24</f>
        <v>0</v>
      </c>
      <c r="AC24" s="142">
        <f>'廃棄物事業経費（市町村）'!AC24</f>
        <v>1466</v>
      </c>
      <c r="AD24" s="142">
        <f>'廃棄物事業経費（市町村）'!AD24</f>
        <v>99969</v>
      </c>
    </row>
    <row r="25" spans="1:30" ht="13.5">
      <c r="A25" s="208" t="s">
        <v>226</v>
      </c>
      <c r="B25" s="208">
        <v>47313</v>
      </c>
      <c r="C25" s="208" t="s">
        <v>251</v>
      </c>
      <c r="D25" s="142">
        <f>'廃棄物事業経費（市町村）'!D25</f>
        <v>67311</v>
      </c>
      <c r="E25" s="142">
        <f>'廃棄物事業経費（市町村）'!E25</f>
        <v>0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0</v>
      </c>
      <c r="J25" s="142">
        <f>'廃棄物事業経費（市町村）'!J25</f>
        <v>0</v>
      </c>
      <c r="K25" s="142">
        <f>'廃棄物事業経費（市町村）'!K25</f>
        <v>0</v>
      </c>
      <c r="L25" s="142">
        <f>'廃棄物事業経費（市町村）'!L25</f>
        <v>67311</v>
      </c>
      <c r="M25" s="142">
        <f>'廃棄物事業経費（市町村）'!M25</f>
        <v>3375</v>
      </c>
      <c r="N25" s="142">
        <f>'廃棄物事業経費（市町村）'!N25</f>
        <v>921</v>
      </c>
      <c r="O25" s="142">
        <f>'廃棄物事業経費（市町村）'!O25</f>
        <v>646</v>
      </c>
      <c r="P25" s="142">
        <f>'廃棄物事業経費（市町村）'!P25</f>
        <v>275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2454</v>
      </c>
      <c r="V25" s="142">
        <f>'廃棄物事業経費（市町村）'!V25</f>
        <v>70686</v>
      </c>
      <c r="W25" s="142">
        <f>'廃棄物事業経費（市町村）'!W25</f>
        <v>921</v>
      </c>
      <c r="X25" s="142">
        <f>'廃棄物事業経費（市町村）'!X25</f>
        <v>646</v>
      </c>
      <c r="Y25" s="142">
        <f>'廃棄物事業経費（市町村）'!Y25</f>
        <v>275</v>
      </c>
      <c r="Z25" s="142">
        <f>'廃棄物事業経費（市町村）'!Z25</f>
        <v>0</v>
      </c>
      <c r="AA25" s="142">
        <f>'廃棄物事業経費（市町村）'!AA25</f>
        <v>0</v>
      </c>
      <c r="AB25" s="142">
        <f>'廃棄物事業経費（市町村）'!AB25</f>
        <v>0</v>
      </c>
      <c r="AC25" s="142">
        <f>'廃棄物事業経費（市町村）'!AC25</f>
        <v>0</v>
      </c>
      <c r="AD25" s="142">
        <f>'廃棄物事業経費（市町村）'!AD25</f>
        <v>69765</v>
      </c>
    </row>
    <row r="26" spans="1:30" ht="13.5">
      <c r="A26" s="208" t="s">
        <v>226</v>
      </c>
      <c r="B26" s="208">
        <v>47314</v>
      </c>
      <c r="C26" s="208" t="s">
        <v>252</v>
      </c>
      <c r="D26" s="142">
        <f>'廃棄物事業経費（市町村）'!D26</f>
        <v>80502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80502</v>
      </c>
      <c r="M26" s="142">
        <f>'廃棄物事業経費（市町村）'!M26</f>
        <v>30606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30606</v>
      </c>
      <c r="V26" s="142">
        <f>'廃棄物事業経費（市町村）'!V26</f>
        <v>111108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111108</v>
      </c>
    </row>
    <row r="27" spans="1:30" ht="13.5">
      <c r="A27" s="208" t="s">
        <v>226</v>
      </c>
      <c r="B27" s="208">
        <v>47315</v>
      </c>
      <c r="C27" s="208" t="s">
        <v>253</v>
      </c>
      <c r="D27" s="142">
        <f>'廃棄物事業経費（市町村）'!D27</f>
        <v>70434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70434</v>
      </c>
      <c r="M27" s="142">
        <f>'廃棄物事業経費（市町村）'!M27</f>
        <v>1512</v>
      </c>
      <c r="N27" s="142">
        <f>'廃棄物事業経費（市町村）'!N27</f>
        <v>1058</v>
      </c>
      <c r="O27" s="142">
        <f>'廃棄物事業経費（市町村）'!O27</f>
        <v>756</v>
      </c>
      <c r="P27" s="142">
        <f>'廃棄物事業経費（市町村）'!P27</f>
        <v>302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454</v>
      </c>
      <c r="V27" s="142">
        <f>'廃棄物事業経費（市町村）'!V27</f>
        <v>71946</v>
      </c>
      <c r="W27" s="142">
        <f>'廃棄物事業経費（市町村）'!W27</f>
        <v>1058</v>
      </c>
      <c r="X27" s="142">
        <f>'廃棄物事業経費（市町村）'!X27</f>
        <v>756</v>
      </c>
      <c r="Y27" s="142">
        <f>'廃棄物事業経費（市町村）'!Y27</f>
        <v>302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70888</v>
      </c>
    </row>
    <row r="28" spans="1:30" ht="13.5">
      <c r="A28" s="208" t="s">
        <v>226</v>
      </c>
      <c r="B28" s="208">
        <v>47324</v>
      </c>
      <c r="C28" s="208" t="s">
        <v>254</v>
      </c>
      <c r="D28" s="142">
        <f>'廃棄物事業経費（市町村）'!D28</f>
        <v>275206</v>
      </c>
      <c r="E28" s="142">
        <f>'廃棄物事業経費（市町村）'!E28</f>
        <v>10760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1118</v>
      </c>
      <c r="J28" s="142">
        <f>'廃棄物事業経費（市町村）'!J28</f>
        <v>0</v>
      </c>
      <c r="K28" s="142">
        <f>'廃棄物事業経費（市町村）'!K28</f>
        <v>9642</v>
      </c>
      <c r="L28" s="142">
        <f>'廃棄物事業経費（市町村）'!L28</f>
        <v>264446</v>
      </c>
      <c r="M28" s="142">
        <f>'廃棄物事業経費（市町村）'!M28</f>
        <v>44968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44968</v>
      </c>
      <c r="V28" s="142">
        <f>'廃棄物事業経費（市町村）'!V28</f>
        <v>320174</v>
      </c>
      <c r="W28" s="142">
        <f>'廃棄物事業経費（市町村）'!W28</f>
        <v>10760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1118</v>
      </c>
      <c r="AB28" s="142">
        <f>'廃棄物事業経費（市町村）'!AB28</f>
        <v>0</v>
      </c>
      <c r="AC28" s="142">
        <f>'廃棄物事業経費（市町村）'!AC28</f>
        <v>9642</v>
      </c>
      <c r="AD28" s="142">
        <f>'廃棄物事業経費（市町村）'!AD28</f>
        <v>309414</v>
      </c>
    </row>
    <row r="29" spans="1:30" ht="13.5">
      <c r="A29" s="208" t="s">
        <v>226</v>
      </c>
      <c r="B29" s="208">
        <v>47325</v>
      </c>
      <c r="C29" s="208" t="s">
        <v>255</v>
      </c>
      <c r="D29" s="142">
        <f>'廃棄物事業経費（市町村）'!D29</f>
        <v>106523</v>
      </c>
      <c r="E29" s="142">
        <f>'廃棄物事業経費（市町村）'!E29</f>
        <v>5412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5410</v>
      </c>
      <c r="J29" s="142">
        <f>'廃棄物事業経費（市町村）'!J29</f>
        <v>0</v>
      </c>
      <c r="K29" s="142">
        <f>'廃棄物事業経費（市町村）'!K29</f>
        <v>2</v>
      </c>
      <c r="L29" s="142">
        <f>'廃棄物事業経費（市町村）'!L29</f>
        <v>101111</v>
      </c>
      <c r="M29" s="142">
        <f>'廃棄物事業経費（市町村）'!M29</f>
        <v>3815</v>
      </c>
      <c r="N29" s="142">
        <f>'廃棄物事業経費（市町村）'!N29</f>
        <v>3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3</v>
      </c>
      <c r="U29" s="142">
        <f>'廃棄物事業経費（市町村）'!U29</f>
        <v>3812</v>
      </c>
      <c r="V29" s="142">
        <f>'廃棄物事業経費（市町村）'!V29</f>
        <v>110338</v>
      </c>
      <c r="W29" s="142">
        <f>'廃棄物事業経費（市町村）'!W29</f>
        <v>5415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5410</v>
      </c>
      <c r="AB29" s="142">
        <f>'廃棄物事業経費（市町村）'!AB29</f>
        <v>0</v>
      </c>
      <c r="AC29" s="142">
        <f>'廃棄物事業経費（市町村）'!AC29</f>
        <v>5</v>
      </c>
      <c r="AD29" s="142">
        <f>'廃棄物事業経費（市町村）'!AD29</f>
        <v>104923</v>
      </c>
    </row>
    <row r="30" spans="1:30" ht="13.5">
      <c r="A30" s="208" t="s">
        <v>226</v>
      </c>
      <c r="B30" s="208">
        <v>47326</v>
      </c>
      <c r="C30" s="208" t="s">
        <v>256</v>
      </c>
      <c r="D30" s="142">
        <f>'廃棄物事業経費（市町村）'!D30</f>
        <v>365167</v>
      </c>
      <c r="E30" s="142">
        <f>'廃棄物事業経費（市町村）'!E30</f>
        <v>32810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32809</v>
      </c>
      <c r="J30" s="142">
        <f>'廃棄物事業経費（市町村）'!J30</f>
        <v>0</v>
      </c>
      <c r="K30" s="142">
        <f>'廃棄物事業経費（市町村）'!K30</f>
        <v>1</v>
      </c>
      <c r="L30" s="142">
        <f>'廃棄物事業経費（市町村）'!L30</f>
        <v>332357</v>
      </c>
      <c r="M30" s="142">
        <f>'廃棄物事業経費（市町村）'!M30</f>
        <v>13795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13795</v>
      </c>
      <c r="V30" s="142">
        <f>'廃棄物事業経費（市町村）'!V30</f>
        <v>378962</v>
      </c>
      <c r="W30" s="142">
        <f>'廃棄物事業経費（市町村）'!W30</f>
        <v>32810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32809</v>
      </c>
      <c r="AB30" s="142">
        <f>'廃棄物事業経費（市町村）'!AB30</f>
        <v>0</v>
      </c>
      <c r="AC30" s="142">
        <f>'廃棄物事業経費（市町村）'!AC30</f>
        <v>1</v>
      </c>
      <c r="AD30" s="142">
        <f>'廃棄物事業経費（市町村）'!AD30</f>
        <v>346152</v>
      </c>
    </row>
    <row r="31" spans="1:30" ht="13.5">
      <c r="A31" s="208" t="s">
        <v>226</v>
      </c>
      <c r="B31" s="208">
        <v>47327</v>
      </c>
      <c r="C31" s="208" t="s">
        <v>257</v>
      </c>
      <c r="D31" s="142">
        <f>'廃棄物事業経費（市町村）'!D31</f>
        <v>227990</v>
      </c>
      <c r="E31" s="142">
        <f>'廃棄物事業経費（市町村）'!E31</f>
        <v>12881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12879</v>
      </c>
      <c r="J31" s="142">
        <f>'廃棄物事業経費（市町村）'!J31</f>
        <v>0</v>
      </c>
      <c r="K31" s="142">
        <f>'廃棄物事業経費（市町村）'!K31</f>
        <v>2</v>
      </c>
      <c r="L31" s="142">
        <f>'廃棄物事業経費（市町村）'!L31</f>
        <v>215109</v>
      </c>
      <c r="M31" s="142">
        <f>'廃棄物事業経費（市町村）'!M31</f>
        <v>21770</v>
      </c>
      <c r="N31" s="142">
        <f>'廃棄物事業経費（市町村）'!N31</f>
        <v>2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2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21768</v>
      </c>
      <c r="V31" s="142">
        <f>'廃棄物事業経費（市町村）'!V31</f>
        <v>249760</v>
      </c>
      <c r="W31" s="142">
        <f>'廃棄物事業経費（市町村）'!W31</f>
        <v>12883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12881</v>
      </c>
      <c r="AB31" s="142">
        <f>'廃棄物事業経費（市町村）'!AB31</f>
        <v>0</v>
      </c>
      <c r="AC31" s="142">
        <f>'廃棄物事業経費（市町村）'!AC31</f>
        <v>2</v>
      </c>
      <c r="AD31" s="142">
        <f>'廃棄物事業経費（市町村）'!AD31</f>
        <v>236877</v>
      </c>
    </row>
    <row r="32" spans="1:30" ht="13.5">
      <c r="A32" s="208" t="s">
        <v>226</v>
      </c>
      <c r="B32" s="208">
        <v>47328</v>
      </c>
      <c r="C32" s="208" t="s">
        <v>258</v>
      </c>
      <c r="D32" s="142">
        <f>'廃棄物事業経費（市町村）'!D32</f>
        <v>199591</v>
      </c>
      <c r="E32" s="142">
        <f>'廃棄物事業経費（市町村）'!E32</f>
        <v>3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0</v>
      </c>
      <c r="J32" s="142">
        <f>'廃棄物事業経費（市町村）'!J32</f>
        <v>0</v>
      </c>
      <c r="K32" s="142">
        <f>'廃棄物事業経費（市町村）'!K32</f>
        <v>3</v>
      </c>
      <c r="L32" s="142">
        <f>'廃棄物事業経費（市町村）'!L32</f>
        <v>199588</v>
      </c>
      <c r="M32" s="142">
        <f>'廃棄物事業経費（市町村）'!M32</f>
        <v>21266</v>
      </c>
      <c r="N32" s="142">
        <f>'廃棄物事業経費（市町村）'!N32</f>
        <v>5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5</v>
      </c>
      <c r="U32" s="142">
        <f>'廃棄物事業経費（市町村）'!U32</f>
        <v>21261</v>
      </c>
      <c r="V32" s="142">
        <f>'廃棄物事業経費（市町村）'!V32</f>
        <v>220857</v>
      </c>
      <c r="W32" s="142">
        <f>'廃棄物事業経費（市町村）'!W32</f>
        <v>8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0</v>
      </c>
      <c r="AB32" s="142">
        <f>'廃棄物事業経費（市町村）'!AB32</f>
        <v>0</v>
      </c>
      <c r="AC32" s="142">
        <f>'廃棄物事業経費（市町村）'!AC32</f>
        <v>8</v>
      </c>
      <c r="AD32" s="142">
        <f>'廃棄物事業経費（市町村）'!AD32</f>
        <v>220849</v>
      </c>
    </row>
    <row r="33" spans="1:30" ht="13.5">
      <c r="A33" s="208" t="s">
        <v>226</v>
      </c>
      <c r="B33" s="208">
        <v>47329</v>
      </c>
      <c r="C33" s="208" t="s">
        <v>259</v>
      </c>
      <c r="D33" s="142">
        <f>'廃棄物事業経費（市町村）'!D33</f>
        <v>244307</v>
      </c>
      <c r="E33" s="142">
        <f>'廃棄物事業経費（市町村）'!E33</f>
        <v>48278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48260</v>
      </c>
      <c r="J33" s="142">
        <f>'廃棄物事業経費（市町村）'!J33</f>
        <v>0</v>
      </c>
      <c r="K33" s="142">
        <f>'廃棄物事業経費（市町村）'!K33</f>
        <v>18</v>
      </c>
      <c r="L33" s="142">
        <f>'廃棄物事業経費（市町村）'!L33</f>
        <v>196029</v>
      </c>
      <c r="M33" s="142">
        <f>'廃棄物事業経費（市町村）'!M33</f>
        <v>36685</v>
      </c>
      <c r="N33" s="142">
        <f>'廃棄物事業経費（市町村）'!N33</f>
        <v>12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12</v>
      </c>
      <c r="U33" s="142">
        <f>'廃棄物事業経費（市町村）'!U33</f>
        <v>36673</v>
      </c>
      <c r="V33" s="142">
        <f>'廃棄物事業経費（市町村）'!V33</f>
        <v>280992</v>
      </c>
      <c r="W33" s="142">
        <f>'廃棄物事業経費（市町村）'!W33</f>
        <v>48290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48260</v>
      </c>
      <c r="AB33" s="142">
        <f>'廃棄物事業経費（市町村）'!AB33</f>
        <v>0</v>
      </c>
      <c r="AC33" s="142">
        <f>'廃棄物事業経費（市町村）'!AC33</f>
        <v>30</v>
      </c>
      <c r="AD33" s="142">
        <f>'廃棄物事業経費（市町村）'!AD33</f>
        <v>232702</v>
      </c>
    </row>
    <row r="34" spans="1:30" ht="13.5">
      <c r="A34" s="208" t="s">
        <v>226</v>
      </c>
      <c r="B34" s="208">
        <v>47348</v>
      </c>
      <c r="C34" s="208" t="s">
        <v>260</v>
      </c>
      <c r="D34" s="142">
        <f>'廃棄物事業経費（市町村）'!D34</f>
        <v>122572</v>
      </c>
      <c r="E34" s="142">
        <f>'廃棄物事業経費（市町村）'!E34</f>
        <v>18472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17508</v>
      </c>
      <c r="J34" s="142">
        <f>'廃棄物事業経費（市町村）'!J34</f>
        <v>0</v>
      </c>
      <c r="K34" s="142">
        <f>'廃棄物事業経費（市町村）'!K34</f>
        <v>964</v>
      </c>
      <c r="L34" s="142">
        <f>'廃棄物事業経費（市町村）'!L34</f>
        <v>104100</v>
      </c>
      <c r="M34" s="142">
        <f>'廃棄物事業経費（市町村）'!M34</f>
        <v>17685</v>
      </c>
      <c r="N34" s="142">
        <f>'廃棄物事業経費（市町村）'!N34</f>
        <v>2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2</v>
      </c>
      <c r="U34" s="142">
        <f>'廃棄物事業経費（市町村）'!U34</f>
        <v>17683</v>
      </c>
      <c r="V34" s="142">
        <f>'廃棄物事業経費（市町村）'!V34</f>
        <v>140257</v>
      </c>
      <c r="W34" s="142">
        <f>'廃棄物事業経費（市町村）'!W34</f>
        <v>18474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17508</v>
      </c>
      <c r="AB34" s="142">
        <f>'廃棄物事業経費（市町村）'!AB34</f>
        <v>0</v>
      </c>
      <c r="AC34" s="142">
        <f>'廃棄物事業経費（市町村）'!AC34</f>
        <v>966</v>
      </c>
      <c r="AD34" s="142">
        <f>'廃棄物事業経費（市町村）'!AD34</f>
        <v>121783</v>
      </c>
    </row>
    <row r="35" spans="1:30" ht="13.5">
      <c r="A35" s="208" t="s">
        <v>226</v>
      </c>
      <c r="B35" s="208">
        <v>47350</v>
      </c>
      <c r="C35" s="208" t="s">
        <v>261</v>
      </c>
      <c r="D35" s="142">
        <f>'廃棄物事業経費（市町村）'!D35</f>
        <v>140730</v>
      </c>
      <c r="E35" s="142">
        <f>'廃棄物事業経費（市町村）'!E35</f>
        <v>30348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30309</v>
      </c>
      <c r="J35" s="142">
        <f>'廃棄物事業経費（市町村）'!J35</f>
        <v>0</v>
      </c>
      <c r="K35" s="142">
        <f>'廃棄物事業経費（市町村）'!K35</f>
        <v>39</v>
      </c>
      <c r="L35" s="142">
        <f>'廃棄物事業経費（市町村）'!L35</f>
        <v>110382</v>
      </c>
      <c r="M35" s="142">
        <f>'廃棄物事業経費（市町村）'!M35</f>
        <v>28856</v>
      </c>
      <c r="N35" s="142">
        <f>'廃棄物事業経費（市町村）'!N35</f>
        <v>801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801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28055</v>
      </c>
      <c r="V35" s="142">
        <f>'廃棄物事業経費（市町村）'!V35</f>
        <v>169586</v>
      </c>
      <c r="W35" s="142">
        <f>'廃棄物事業経費（市町村）'!W35</f>
        <v>31149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31110</v>
      </c>
      <c r="AB35" s="142">
        <f>'廃棄物事業経費（市町村）'!AB35</f>
        <v>0</v>
      </c>
      <c r="AC35" s="142">
        <f>'廃棄物事業経費（市町村）'!AC35</f>
        <v>39</v>
      </c>
      <c r="AD35" s="142">
        <f>'廃棄物事業経費（市町村）'!AD35</f>
        <v>138437</v>
      </c>
    </row>
    <row r="36" spans="1:30" ht="13.5">
      <c r="A36" s="208" t="s">
        <v>226</v>
      </c>
      <c r="B36" s="208">
        <v>47353</v>
      </c>
      <c r="C36" s="208" t="s">
        <v>262</v>
      </c>
      <c r="D36" s="142">
        <f>'廃棄物事業経費（市町村）'!D36</f>
        <v>32810</v>
      </c>
      <c r="E36" s="142">
        <f>'廃棄物事業経費（市町村）'!E36</f>
        <v>4410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4410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28400</v>
      </c>
      <c r="M36" s="142">
        <f>'廃棄物事業経費（市町村）'!M36</f>
        <v>0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0</v>
      </c>
      <c r="V36" s="142">
        <f>'廃棄物事業経費（市町村）'!V36</f>
        <v>32810</v>
      </c>
      <c r="W36" s="142">
        <f>'廃棄物事業経費（市町村）'!W36</f>
        <v>4410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4410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28400</v>
      </c>
    </row>
    <row r="37" spans="1:30" ht="13.5">
      <c r="A37" s="208" t="s">
        <v>226</v>
      </c>
      <c r="B37" s="208">
        <v>47354</v>
      </c>
      <c r="C37" s="208" t="s">
        <v>263</v>
      </c>
      <c r="D37" s="142">
        <f>'廃棄物事業経費（市町村）'!D37</f>
        <v>85473</v>
      </c>
      <c r="E37" s="142">
        <f>'廃棄物事業経費（市町村）'!E37</f>
        <v>4373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4373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81100</v>
      </c>
      <c r="M37" s="142">
        <f>'廃棄物事業経費（市町村）'!M37</f>
        <v>0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0</v>
      </c>
      <c r="V37" s="142">
        <f>'廃棄物事業経費（市町村）'!V37</f>
        <v>85473</v>
      </c>
      <c r="W37" s="142">
        <f>'廃棄物事業経費（市町村）'!W37</f>
        <v>4373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4373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81100</v>
      </c>
    </row>
    <row r="38" spans="1:30" ht="13.5">
      <c r="A38" s="208" t="s">
        <v>226</v>
      </c>
      <c r="B38" s="208">
        <v>47355</v>
      </c>
      <c r="C38" s="208" t="s">
        <v>264</v>
      </c>
      <c r="D38" s="142">
        <f>'廃棄物事業経費（市町村）'!D38</f>
        <v>26635</v>
      </c>
      <c r="E38" s="142">
        <f>'廃棄物事業経費（市町村）'!E38</f>
        <v>0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0</v>
      </c>
      <c r="J38" s="142">
        <f>'廃棄物事業経費（市町村）'!J38</f>
        <v>0</v>
      </c>
      <c r="K38" s="142">
        <f>'廃棄物事業経費（市町村）'!K38</f>
        <v>0</v>
      </c>
      <c r="L38" s="142">
        <f>'廃棄物事業経費（市町村）'!L38</f>
        <v>26635</v>
      </c>
      <c r="M38" s="142">
        <f>'廃棄物事業経費（市町村）'!M38</f>
        <v>365</v>
      </c>
      <c r="N38" s="142">
        <f>'廃棄物事業経費（市町村）'!N38</f>
        <v>0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0</v>
      </c>
      <c r="U38" s="142">
        <f>'廃棄物事業経費（市町村）'!U38</f>
        <v>365</v>
      </c>
      <c r="V38" s="142">
        <f>'廃棄物事業経費（市町村）'!V38</f>
        <v>27000</v>
      </c>
      <c r="W38" s="142">
        <f>'廃棄物事業経費（市町村）'!W38</f>
        <v>0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0</v>
      </c>
      <c r="AB38" s="142">
        <f>'廃棄物事業経費（市町村）'!AB38</f>
        <v>0</v>
      </c>
      <c r="AC38" s="142">
        <f>'廃棄物事業経費（市町村）'!AC38</f>
        <v>0</v>
      </c>
      <c r="AD38" s="142">
        <f>'廃棄物事業経費（市町村）'!AD38</f>
        <v>27000</v>
      </c>
    </row>
    <row r="39" spans="1:30" ht="13.5">
      <c r="A39" s="208" t="s">
        <v>226</v>
      </c>
      <c r="B39" s="208">
        <v>47356</v>
      </c>
      <c r="C39" s="208" t="s">
        <v>265</v>
      </c>
      <c r="D39" s="142">
        <f>'廃棄物事業経費（市町村）'!D39</f>
        <v>29921</v>
      </c>
      <c r="E39" s="142">
        <f>'廃棄物事業経費（市町村）'!E39</f>
        <v>0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0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29921</v>
      </c>
      <c r="M39" s="142">
        <f>'廃棄物事業経費（市町村）'!M39</f>
        <v>0</v>
      </c>
      <c r="N39" s="142">
        <f>'廃棄物事業経費（市町村）'!N39</f>
        <v>0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0</v>
      </c>
      <c r="V39" s="142">
        <f>'廃棄物事業経費（市町村）'!V39</f>
        <v>29921</v>
      </c>
      <c r="W39" s="142">
        <f>'廃棄物事業経費（市町村）'!W39</f>
        <v>0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0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29921</v>
      </c>
    </row>
    <row r="40" spans="1:30" ht="13.5">
      <c r="A40" s="208" t="s">
        <v>226</v>
      </c>
      <c r="B40" s="208">
        <v>47357</v>
      </c>
      <c r="C40" s="208" t="s">
        <v>266</v>
      </c>
      <c r="D40" s="142">
        <f>'廃棄物事業経費（市町村）'!D40</f>
        <v>28458</v>
      </c>
      <c r="E40" s="142">
        <f>'廃棄物事業経費（市町村）'!E40</f>
        <v>2521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2521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25937</v>
      </c>
      <c r="M40" s="142">
        <f>'廃棄物事業経費（市町村）'!M40</f>
        <v>720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720</v>
      </c>
      <c r="V40" s="142">
        <f>'廃棄物事業経費（市町村）'!V40</f>
        <v>29178</v>
      </c>
      <c r="W40" s="142">
        <f>'廃棄物事業経費（市町村）'!W40</f>
        <v>2521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2521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26657</v>
      </c>
    </row>
    <row r="41" spans="1:30" ht="13.5">
      <c r="A41" s="208" t="s">
        <v>226</v>
      </c>
      <c r="B41" s="208">
        <v>47358</v>
      </c>
      <c r="C41" s="208" t="s">
        <v>267</v>
      </c>
      <c r="D41" s="142">
        <f>'廃棄物事業経費（市町村）'!D41</f>
        <v>17952</v>
      </c>
      <c r="E41" s="142">
        <f>'廃棄物事業経費（市町村）'!E41</f>
        <v>0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0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17952</v>
      </c>
      <c r="M41" s="142">
        <f>'廃棄物事業経費（市町村）'!M41</f>
        <v>0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0</v>
      </c>
      <c r="V41" s="142">
        <f>'廃棄物事業経費（市町村）'!V41</f>
        <v>17952</v>
      </c>
      <c r="W41" s="142">
        <f>'廃棄物事業経費（市町村）'!W41</f>
        <v>0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0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17952</v>
      </c>
    </row>
    <row r="42" spans="1:30" ht="13.5">
      <c r="A42" s="208" t="s">
        <v>226</v>
      </c>
      <c r="B42" s="208">
        <v>47359</v>
      </c>
      <c r="C42" s="208" t="s">
        <v>268</v>
      </c>
      <c r="D42" s="142">
        <f>'廃棄物事業経費（市町村）'!D42</f>
        <v>30471</v>
      </c>
      <c r="E42" s="142">
        <f>'廃棄物事業経費（市町村）'!E42</f>
        <v>0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0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30471</v>
      </c>
      <c r="M42" s="142">
        <f>'廃棄物事業経費（市町村）'!M42</f>
        <v>116388</v>
      </c>
      <c r="N42" s="142">
        <f>'廃棄物事業経費（市町村）'!N42</f>
        <v>97861</v>
      </c>
      <c r="O42" s="142">
        <f>'廃棄物事業経費（市町村）'!O42</f>
        <v>0</v>
      </c>
      <c r="P42" s="142">
        <f>'廃棄物事業経費（市町村）'!P42</f>
        <v>79786</v>
      </c>
      <c r="Q42" s="142">
        <f>'廃棄物事業経費（市町村）'!Q42</f>
        <v>7800</v>
      </c>
      <c r="R42" s="142">
        <f>'廃棄物事業経費（市町村）'!R42</f>
        <v>7536</v>
      </c>
      <c r="S42" s="142">
        <f>'廃棄物事業経費（市町村）'!S42</f>
        <v>0</v>
      </c>
      <c r="T42" s="142">
        <f>'廃棄物事業経費（市町村）'!T42</f>
        <v>2739</v>
      </c>
      <c r="U42" s="142">
        <f>'廃棄物事業経費（市町村）'!U42</f>
        <v>18527</v>
      </c>
      <c r="V42" s="142">
        <f>'廃棄物事業経費（市町村）'!V42</f>
        <v>146859</v>
      </c>
      <c r="W42" s="142">
        <f>'廃棄物事業経費（市町村）'!W42</f>
        <v>97861</v>
      </c>
      <c r="X42" s="142">
        <f>'廃棄物事業経費（市町村）'!X42</f>
        <v>0</v>
      </c>
      <c r="Y42" s="142">
        <f>'廃棄物事業経費（市町村）'!Y42</f>
        <v>79786</v>
      </c>
      <c r="Z42" s="142">
        <f>'廃棄物事業経費（市町村）'!Z42</f>
        <v>7800</v>
      </c>
      <c r="AA42" s="142">
        <f>'廃棄物事業経費（市町村）'!AA42</f>
        <v>7536</v>
      </c>
      <c r="AB42" s="142">
        <f>'廃棄物事業経費（市町村）'!AB42</f>
        <v>0</v>
      </c>
      <c r="AC42" s="142">
        <f>'廃棄物事業経費（市町村）'!AC42</f>
        <v>2739</v>
      </c>
      <c r="AD42" s="142">
        <f>'廃棄物事業経費（市町村）'!AD42</f>
        <v>48998</v>
      </c>
    </row>
    <row r="43" spans="1:30" ht="13.5">
      <c r="A43" s="208" t="s">
        <v>226</v>
      </c>
      <c r="B43" s="208">
        <v>47360</v>
      </c>
      <c r="C43" s="208" t="s">
        <v>269</v>
      </c>
      <c r="D43" s="142">
        <f>'廃棄物事業経費（市町村）'!D43</f>
        <v>43186</v>
      </c>
      <c r="E43" s="142">
        <f>'廃棄物事業経費（市町村）'!E43</f>
        <v>30506</v>
      </c>
      <c r="F43" s="142">
        <f>'廃棄物事業経費（市町村）'!F43</f>
        <v>8606</v>
      </c>
      <c r="G43" s="142">
        <f>'廃棄物事業経費（市町村）'!G43</f>
        <v>0</v>
      </c>
      <c r="H43" s="142">
        <f>'廃棄物事業経費（市町村）'!H43</f>
        <v>21900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12680</v>
      </c>
      <c r="M43" s="142">
        <f>'廃棄物事業経費（市町村）'!M43</f>
        <v>0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0</v>
      </c>
      <c r="V43" s="142">
        <f>'廃棄物事業経費（市町村）'!V43</f>
        <v>43186</v>
      </c>
      <c r="W43" s="142">
        <f>'廃棄物事業経費（市町村）'!W43</f>
        <v>30506</v>
      </c>
      <c r="X43" s="142">
        <f>'廃棄物事業経費（市町村）'!X43</f>
        <v>8606</v>
      </c>
      <c r="Y43" s="142">
        <f>'廃棄物事業経費（市町村）'!Y43</f>
        <v>0</v>
      </c>
      <c r="Z43" s="142">
        <f>'廃棄物事業経費（市町村）'!Z43</f>
        <v>21900</v>
      </c>
      <c r="AA43" s="142">
        <f>'廃棄物事業経費（市町村）'!AA43</f>
        <v>0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12680</v>
      </c>
    </row>
    <row r="44" spans="1:30" ht="13.5">
      <c r="A44" s="208" t="s">
        <v>226</v>
      </c>
      <c r="B44" s="208">
        <v>47361</v>
      </c>
      <c r="C44" s="208" t="s">
        <v>270</v>
      </c>
      <c r="D44" s="142">
        <f>'廃棄物事業経費（市町村）'!D44</f>
        <v>133432</v>
      </c>
      <c r="E44" s="142">
        <f>'廃棄物事業経費（市町村）'!E44</f>
        <v>23564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4500</v>
      </c>
      <c r="I44" s="142">
        <f>'廃棄物事業経費（市町村）'!I44</f>
        <v>4738</v>
      </c>
      <c r="J44" s="142">
        <f>'廃棄物事業経費（市町村）'!J44</f>
        <v>0</v>
      </c>
      <c r="K44" s="142">
        <f>'廃棄物事業経費（市町村）'!K44</f>
        <v>14326</v>
      </c>
      <c r="L44" s="142">
        <f>'廃棄物事業経費（市町村）'!L44</f>
        <v>109868</v>
      </c>
      <c r="M44" s="142">
        <f>'廃棄物事業経費（市町村）'!M44</f>
        <v>0</v>
      </c>
      <c r="N44" s="142">
        <f>'廃棄物事業経費（市町村）'!N44</f>
        <v>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0</v>
      </c>
      <c r="V44" s="142">
        <f>'廃棄物事業経費（市町村）'!V44</f>
        <v>133432</v>
      </c>
      <c r="W44" s="142">
        <f>'廃棄物事業経費（市町村）'!W44</f>
        <v>23564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4500</v>
      </c>
      <c r="AA44" s="142">
        <f>'廃棄物事業経費（市町村）'!AA44</f>
        <v>4738</v>
      </c>
      <c r="AB44" s="142">
        <f>'廃棄物事業経費（市町村）'!AB44</f>
        <v>0</v>
      </c>
      <c r="AC44" s="142">
        <f>'廃棄物事業経費（市町村）'!AC44</f>
        <v>14326</v>
      </c>
      <c r="AD44" s="142">
        <f>'廃棄物事業経費（市町村）'!AD44</f>
        <v>109868</v>
      </c>
    </row>
    <row r="45" spans="1:30" ht="13.5">
      <c r="A45" s="208" t="s">
        <v>226</v>
      </c>
      <c r="B45" s="208">
        <v>47362</v>
      </c>
      <c r="C45" s="208" t="s">
        <v>271</v>
      </c>
      <c r="D45" s="142">
        <f>'廃棄物事業経費（市町村）'!D45</f>
        <v>208451</v>
      </c>
      <c r="E45" s="142">
        <f>'廃棄物事業経費（市町村）'!E45</f>
        <v>25207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25207</v>
      </c>
      <c r="J45" s="142">
        <f>'廃棄物事業経費（市町村）'!J45</f>
        <v>0</v>
      </c>
      <c r="K45" s="142">
        <f>'廃棄物事業経費（市町村）'!K45</f>
        <v>0</v>
      </c>
      <c r="L45" s="142">
        <f>'廃棄物事業経費（市町村）'!L45</f>
        <v>183244</v>
      </c>
      <c r="M45" s="142">
        <f>'廃棄物事業経費（市町村）'!M45</f>
        <v>8225</v>
      </c>
      <c r="N45" s="142">
        <f>'廃棄物事業経費（市町村）'!N45</f>
        <v>91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91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8134</v>
      </c>
      <c r="V45" s="142">
        <f>'廃棄物事業経費（市町村）'!V45</f>
        <v>216676</v>
      </c>
      <c r="W45" s="142">
        <f>'廃棄物事業経費（市町村）'!W45</f>
        <v>25298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25298</v>
      </c>
      <c r="AB45" s="142">
        <f>'廃棄物事業経費（市町村）'!AB45</f>
        <v>0</v>
      </c>
      <c r="AC45" s="142">
        <f>'廃棄物事業経費（市町村）'!AC45</f>
        <v>0</v>
      </c>
      <c r="AD45" s="142">
        <f>'廃棄物事業経費（市町村）'!AD45</f>
        <v>191378</v>
      </c>
    </row>
    <row r="46" spans="1:30" ht="13.5">
      <c r="A46" s="208" t="s">
        <v>226</v>
      </c>
      <c r="B46" s="208">
        <v>47375</v>
      </c>
      <c r="C46" s="208" t="s">
        <v>272</v>
      </c>
      <c r="D46" s="142">
        <f>'廃棄物事業経費（市町村）'!D46</f>
        <v>24127</v>
      </c>
      <c r="E46" s="142">
        <f>'廃棄物事業経費（市町村）'!E46</f>
        <v>0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0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24127</v>
      </c>
      <c r="M46" s="142">
        <f>'廃棄物事業経費（市町村）'!M46</f>
        <v>2266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2266</v>
      </c>
      <c r="V46" s="142">
        <f>'廃棄物事業経費（市町村）'!V46</f>
        <v>26393</v>
      </c>
      <c r="W46" s="142">
        <f>'廃棄物事業経費（市町村）'!W46</f>
        <v>0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0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26393</v>
      </c>
    </row>
    <row r="47" spans="1:30" ht="13.5">
      <c r="A47" s="208" t="s">
        <v>226</v>
      </c>
      <c r="B47" s="208">
        <v>47381</v>
      </c>
      <c r="C47" s="208" t="s">
        <v>273</v>
      </c>
      <c r="D47" s="142">
        <f>'廃棄物事業経費（市町村）'!D47</f>
        <v>174396</v>
      </c>
      <c r="E47" s="142">
        <f>'廃棄物事業経費（市町村）'!E47</f>
        <v>106816</v>
      </c>
      <c r="F47" s="142">
        <f>'廃棄物事業経費（市町村）'!F47</f>
        <v>28573</v>
      </c>
      <c r="G47" s="142">
        <f>'廃棄物事業経費（市町村）'!G47</f>
        <v>0</v>
      </c>
      <c r="H47" s="142">
        <f>'廃棄物事業経費（市町村）'!H47</f>
        <v>58900</v>
      </c>
      <c r="I47" s="142">
        <f>'廃棄物事業経費（市町村）'!I47</f>
        <v>3</v>
      </c>
      <c r="J47" s="142">
        <f>'廃棄物事業経費（市町村）'!J47</f>
        <v>0</v>
      </c>
      <c r="K47" s="142">
        <f>'廃棄物事業経費（市町村）'!K47</f>
        <v>19340</v>
      </c>
      <c r="L47" s="142">
        <f>'廃棄物事業経費（市町村）'!L47</f>
        <v>67580</v>
      </c>
      <c r="M47" s="142">
        <f>'廃棄物事業経費（市町村）'!M47</f>
        <v>0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0</v>
      </c>
      <c r="V47" s="142">
        <f>'廃棄物事業経費（市町村）'!V47</f>
        <v>174396</v>
      </c>
      <c r="W47" s="142">
        <f>'廃棄物事業経費（市町村）'!W47</f>
        <v>106816</v>
      </c>
      <c r="X47" s="142">
        <f>'廃棄物事業経費（市町村）'!X47</f>
        <v>28573</v>
      </c>
      <c r="Y47" s="142">
        <f>'廃棄物事業経費（市町村）'!Y47</f>
        <v>0</v>
      </c>
      <c r="Z47" s="142">
        <f>'廃棄物事業経費（市町村）'!Z47</f>
        <v>58900</v>
      </c>
      <c r="AA47" s="142">
        <f>'廃棄物事業経費（市町村）'!AA47</f>
        <v>3</v>
      </c>
      <c r="AB47" s="142">
        <f>'廃棄物事業経費（市町村）'!AB47</f>
        <v>0</v>
      </c>
      <c r="AC47" s="142">
        <f>'廃棄物事業経費（市町村）'!AC47</f>
        <v>19340</v>
      </c>
      <c r="AD47" s="142">
        <f>'廃棄物事業経費（市町村）'!AD47</f>
        <v>67580</v>
      </c>
    </row>
    <row r="48" spans="1:30" ht="13.5">
      <c r="A48" s="208" t="s">
        <v>226</v>
      </c>
      <c r="B48" s="208">
        <v>47382</v>
      </c>
      <c r="C48" s="208" t="s">
        <v>274</v>
      </c>
      <c r="D48" s="142">
        <f>'廃棄物事業経費（市町村）'!D48</f>
        <v>792298</v>
      </c>
      <c r="E48" s="142">
        <f>'廃棄物事業経費（市町村）'!E48</f>
        <v>726774</v>
      </c>
      <c r="F48" s="142">
        <f>'廃棄物事業経費（市町村）'!F48</f>
        <v>322874</v>
      </c>
      <c r="G48" s="142">
        <f>'廃棄物事業経費（市町村）'!G48</f>
        <v>0</v>
      </c>
      <c r="H48" s="142">
        <f>'廃棄物事業経費（市町村）'!H48</f>
        <v>403900</v>
      </c>
      <c r="I48" s="142">
        <f>'廃棄物事業経費（市町村）'!I48</f>
        <v>0</v>
      </c>
      <c r="J48" s="142">
        <f>'廃棄物事業経費（市町村）'!J48</f>
        <v>0</v>
      </c>
      <c r="K48" s="142">
        <f>'廃棄物事業経費（市町村）'!K48</f>
        <v>0</v>
      </c>
      <c r="L48" s="142">
        <f>'廃棄物事業経費（市町村）'!L48</f>
        <v>65524</v>
      </c>
      <c r="M48" s="142">
        <f>'廃棄物事業経費（市町村）'!M48</f>
        <v>1500</v>
      </c>
      <c r="N48" s="142">
        <f>'廃棄物事業経費（市町村）'!N48</f>
        <v>0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0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1500</v>
      </c>
      <c r="V48" s="142">
        <f>'廃棄物事業経費（市町村）'!V48</f>
        <v>793798</v>
      </c>
      <c r="W48" s="142">
        <f>'廃棄物事業経費（市町村）'!W48</f>
        <v>726774</v>
      </c>
      <c r="X48" s="142">
        <f>'廃棄物事業経費（市町村）'!X48</f>
        <v>322874</v>
      </c>
      <c r="Y48" s="142">
        <f>'廃棄物事業経費（市町村）'!Y48</f>
        <v>0</v>
      </c>
      <c r="Z48" s="142">
        <f>'廃棄物事業経費（市町村）'!Z48</f>
        <v>403900</v>
      </c>
      <c r="AA48" s="142">
        <f>'廃棄物事業経費（市町村）'!AA48</f>
        <v>0</v>
      </c>
      <c r="AB48" s="142">
        <f>'廃棄物事業経費（市町村）'!AB48</f>
        <v>0</v>
      </c>
      <c r="AC48" s="142">
        <f>'廃棄物事業経費（市町村）'!AC48</f>
        <v>0</v>
      </c>
      <c r="AD48" s="142">
        <f>'廃棄物事業経費（市町村）'!AD48</f>
        <v>67024</v>
      </c>
    </row>
    <row r="49" spans="1:30" ht="13.5">
      <c r="A49" s="208" t="s">
        <v>226</v>
      </c>
      <c r="B49" s="208">
        <v>47803</v>
      </c>
      <c r="C49" s="208" t="s">
        <v>275</v>
      </c>
      <c r="D49" s="142">
        <f>'廃棄物事業経費（組合）'!D8</f>
        <v>160999</v>
      </c>
      <c r="E49" s="142">
        <f>'廃棄物事業経費（組合）'!E8</f>
        <v>105654</v>
      </c>
      <c r="F49" s="142">
        <f>'廃棄物事業経費（組合）'!F8</f>
        <v>0</v>
      </c>
      <c r="G49" s="142">
        <f>'廃棄物事業経費（組合）'!G8</f>
        <v>0</v>
      </c>
      <c r="H49" s="142">
        <f>'廃棄物事業経費（組合）'!H8</f>
        <v>0</v>
      </c>
      <c r="I49" s="142">
        <f>'廃棄物事業経費（組合）'!I8</f>
        <v>105654</v>
      </c>
      <c r="J49" s="142">
        <f>'廃棄物事業経費（組合）'!J8</f>
        <v>1383820</v>
      </c>
      <c r="K49" s="142">
        <f>'廃棄物事業経費（組合）'!K8</f>
        <v>0</v>
      </c>
      <c r="L49" s="142">
        <f>'廃棄物事業経費（組合）'!L8</f>
        <v>55345</v>
      </c>
      <c r="M49" s="142">
        <f>'廃棄物事業経費（組合）'!M8</f>
        <v>182225</v>
      </c>
      <c r="N49" s="142">
        <f>'廃棄物事業経費（組合）'!N8</f>
        <v>1800</v>
      </c>
      <c r="O49" s="142">
        <f>'廃棄物事業経費（組合）'!O8</f>
        <v>0</v>
      </c>
      <c r="P49" s="142">
        <f>'廃棄物事業経費（組合）'!P8</f>
        <v>0</v>
      </c>
      <c r="Q49" s="142">
        <f>'廃棄物事業経費（組合）'!Q8</f>
        <v>0</v>
      </c>
      <c r="R49" s="142">
        <f>'廃棄物事業経費（組合）'!R8</f>
        <v>1800</v>
      </c>
      <c r="S49" s="142">
        <f>'廃棄物事業経費（組合）'!S8</f>
        <v>51381</v>
      </c>
      <c r="T49" s="142">
        <f>'廃棄物事業経費（組合）'!T8</f>
        <v>0</v>
      </c>
      <c r="U49" s="142">
        <f>'廃棄物事業経費（組合）'!U8</f>
        <v>180425</v>
      </c>
      <c r="V49" s="142">
        <f>'廃棄物事業経費（組合）'!V8</f>
        <v>343224</v>
      </c>
      <c r="W49" s="142">
        <f>'廃棄物事業経費（組合）'!W8</f>
        <v>107454</v>
      </c>
      <c r="X49" s="142">
        <f>'廃棄物事業経費（組合）'!X8</f>
        <v>0</v>
      </c>
      <c r="Y49" s="142">
        <f>'廃棄物事業経費（組合）'!Y8</f>
        <v>0</v>
      </c>
      <c r="Z49" s="142">
        <f>'廃棄物事業経費（組合）'!Z8</f>
        <v>0</v>
      </c>
      <c r="AA49" s="142">
        <f>'廃棄物事業経費（組合）'!AA8</f>
        <v>107454</v>
      </c>
      <c r="AB49" s="142">
        <f>'廃棄物事業経費（組合）'!AB8</f>
        <v>1435201</v>
      </c>
      <c r="AC49" s="142">
        <f>'廃棄物事業経費（組合）'!AC8</f>
        <v>0</v>
      </c>
      <c r="AD49" s="142">
        <f>'廃棄物事業経費（組合）'!AD8</f>
        <v>235770</v>
      </c>
    </row>
    <row r="50" spans="1:30" ht="13.5">
      <c r="A50" s="208" t="s">
        <v>226</v>
      </c>
      <c r="B50" s="208">
        <v>47804</v>
      </c>
      <c r="C50" s="208" t="s">
        <v>276</v>
      </c>
      <c r="D50" s="142">
        <f>'廃棄物事業経費（組合）'!D9</f>
        <v>839388</v>
      </c>
      <c r="E50" s="142">
        <f>'廃棄物事業経費（組合）'!E9</f>
        <v>806928</v>
      </c>
      <c r="F50" s="142">
        <f>'廃棄物事業経費（組合）'!F9</f>
        <v>411000</v>
      </c>
      <c r="G50" s="142">
        <f>'廃棄物事業経費（組合）'!G9</f>
        <v>0</v>
      </c>
      <c r="H50" s="142">
        <f>'廃棄物事業経費（組合）'!H9</f>
        <v>369900</v>
      </c>
      <c r="I50" s="142">
        <f>'廃棄物事業経費（組合）'!I9</f>
        <v>26028</v>
      </c>
      <c r="J50" s="142">
        <f>'廃棄物事業経費（組合）'!J9</f>
        <v>218051</v>
      </c>
      <c r="K50" s="142">
        <f>'廃棄物事業経費（組合）'!K9</f>
        <v>0</v>
      </c>
      <c r="L50" s="142">
        <f>'廃棄物事業経費（組合）'!L9</f>
        <v>32460</v>
      </c>
      <c r="M50" s="142">
        <f>'廃棄物事業経費（組合）'!M9</f>
        <v>4336</v>
      </c>
      <c r="N50" s="142">
        <f>'廃棄物事業経費（組合）'!N9</f>
        <v>2516</v>
      </c>
      <c r="O50" s="142">
        <f>'廃棄物事業経費（組合）'!O9</f>
        <v>0</v>
      </c>
      <c r="P50" s="142">
        <f>'廃棄物事業経費（組合）'!P9</f>
        <v>0</v>
      </c>
      <c r="Q50" s="142">
        <f>'廃棄物事業経費（組合）'!Q9</f>
        <v>0</v>
      </c>
      <c r="R50" s="142">
        <f>'廃棄物事業経費（組合）'!R9</f>
        <v>2516</v>
      </c>
      <c r="S50" s="142">
        <f>'廃棄物事業経費（組合）'!S9</f>
        <v>68210</v>
      </c>
      <c r="T50" s="142">
        <f>'廃棄物事業経費（組合）'!T9</f>
        <v>0</v>
      </c>
      <c r="U50" s="142">
        <f>'廃棄物事業経費（組合）'!U9</f>
        <v>1820</v>
      </c>
      <c r="V50" s="142">
        <f>'廃棄物事業経費（組合）'!V9</f>
        <v>843724</v>
      </c>
      <c r="W50" s="142">
        <f>'廃棄物事業経費（組合）'!W9</f>
        <v>809444</v>
      </c>
      <c r="X50" s="142">
        <f>'廃棄物事業経費（組合）'!X9</f>
        <v>411000</v>
      </c>
      <c r="Y50" s="142">
        <f>'廃棄物事業経費（組合）'!Y9</f>
        <v>0</v>
      </c>
      <c r="Z50" s="142">
        <f>'廃棄物事業経費（組合）'!Z9</f>
        <v>369900</v>
      </c>
      <c r="AA50" s="142">
        <f>'廃棄物事業経費（組合）'!AA9</f>
        <v>28544</v>
      </c>
      <c r="AB50" s="142">
        <f>'廃棄物事業経費（組合）'!AB9</f>
        <v>286261</v>
      </c>
      <c r="AC50" s="142">
        <f>'廃棄物事業経費（組合）'!AC9</f>
        <v>0</v>
      </c>
      <c r="AD50" s="142">
        <f>'廃棄物事業経費（組合）'!AD9</f>
        <v>34280</v>
      </c>
    </row>
    <row r="51" spans="1:30" ht="13.5">
      <c r="A51" s="208" t="s">
        <v>226</v>
      </c>
      <c r="B51" s="208">
        <v>47808</v>
      </c>
      <c r="C51" s="208" t="s">
        <v>277</v>
      </c>
      <c r="D51" s="142">
        <f>'廃棄物事業経費（組合）'!D10</f>
        <v>43883</v>
      </c>
      <c r="E51" s="142">
        <f>'廃棄物事業経費（組合）'!E10</f>
        <v>43883</v>
      </c>
      <c r="F51" s="142">
        <f>'廃棄物事業経費（組合）'!F10</f>
        <v>0</v>
      </c>
      <c r="G51" s="142">
        <f>'廃棄物事業経費（組合）'!G10</f>
        <v>0</v>
      </c>
      <c r="H51" s="142">
        <f>'廃棄物事業経費（組合）'!H10</f>
        <v>0</v>
      </c>
      <c r="I51" s="142">
        <f>'廃棄物事業経費（組合）'!I10</f>
        <v>43883</v>
      </c>
      <c r="J51" s="142">
        <f>'廃棄物事業経費（組合）'!J10</f>
        <v>457839</v>
      </c>
      <c r="K51" s="142">
        <f>'廃棄物事業経費（組合）'!K10</f>
        <v>0</v>
      </c>
      <c r="L51" s="142">
        <f>'廃棄物事業経費（組合）'!L10</f>
        <v>0</v>
      </c>
      <c r="M51" s="142">
        <f>'廃棄物事業経費（組合）'!M10</f>
        <v>0</v>
      </c>
      <c r="N51" s="142">
        <f>'廃棄物事業経費（組合）'!N10</f>
        <v>0</v>
      </c>
      <c r="O51" s="142">
        <f>'廃棄物事業経費（組合）'!O10</f>
        <v>0</v>
      </c>
      <c r="P51" s="142">
        <f>'廃棄物事業経費（組合）'!P10</f>
        <v>0</v>
      </c>
      <c r="Q51" s="142">
        <f>'廃棄物事業経費（組合）'!Q10</f>
        <v>0</v>
      </c>
      <c r="R51" s="142">
        <f>'廃棄物事業経費（組合）'!R10</f>
        <v>0</v>
      </c>
      <c r="S51" s="142">
        <f>'廃棄物事業経費（組合）'!S10</f>
        <v>94570</v>
      </c>
      <c r="T51" s="142">
        <f>'廃棄物事業経費（組合）'!T10</f>
        <v>0</v>
      </c>
      <c r="U51" s="142">
        <f>'廃棄物事業経費（組合）'!U10</f>
        <v>0</v>
      </c>
      <c r="V51" s="142">
        <f>'廃棄物事業経費（組合）'!V10</f>
        <v>43883</v>
      </c>
      <c r="W51" s="142">
        <f>'廃棄物事業経費（組合）'!W10</f>
        <v>43883</v>
      </c>
      <c r="X51" s="142">
        <f>'廃棄物事業経費（組合）'!X10</f>
        <v>0</v>
      </c>
      <c r="Y51" s="142">
        <f>'廃棄物事業経費（組合）'!Y10</f>
        <v>0</v>
      </c>
      <c r="Z51" s="142">
        <f>'廃棄物事業経費（組合）'!Z10</f>
        <v>0</v>
      </c>
      <c r="AA51" s="142">
        <f>'廃棄物事業経費（組合）'!AA10</f>
        <v>43883</v>
      </c>
      <c r="AB51" s="142">
        <f>'廃棄物事業経費（組合）'!AB10</f>
        <v>552409</v>
      </c>
      <c r="AC51" s="142">
        <f>'廃棄物事業経費（組合）'!AC10</f>
        <v>0</v>
      </c>
      <c r="AD51" s="142">
        <f>'廃棄物事業経費（組合）'!AD10</f>
        <v>0</v>
      </c>
    </row>
    <row r="52" spans="1:30" ht="13.5">
      <c r="A52" s="208" t="s">
        <v>226</v>
      </c>
      <c r="B52" s="208">
        <v>47809</v>
      </c>
      <c r="C52" s="208" t="s">
        <v>278</v>
      </c>
      <c r="D52" s="142">
        <f>'廃棄物事業経費（組合）'!D11</f>
        <v>442821</v>
      </c>
      <c r="E52" s="142">
        <f>'廃棄物事業経費（組合）'!E11</f>
        <v>385095</v>
      </c>
      <c r="F52" s="142">
        <f>'廃棄物事業経費（組合）'!F11</f>
        <v>153500</v>
      </c>
      <c r="G52" s="142">
        <f>'廃棄物事業経費（組合）'!G11</f>
        <v>0</v>
      </c>
      <c r="H52" s="142">
        <f>'廃棄物事業経費（組合）'!H11</f>
        <v>228000</v>
      </c>
      <c r="I52" s="142">
        <f>'廃棄物事業経費（組合）'!I11</f>
        <v>3595</v>
      </c>
      <c r="J52" s="142">
        <f>'廃棄物事業経費（組合）'!J11</f>
        <v>194627</v>
      </c>
      <c r="K52" s="142">
        <f>'廃棄物事業経費（組合）'!K11</f>
        <v>0</v>
      </c>
      <c r="L52" s="142">
        <f>'廃棄物事業経費（組合）'!L11</f>
        <v>57726</v>
      </c>
      <c r="M52" s="142">
        <f>'廃棄物事業経費（組合）'!M11</f>
        <v>5878</v>
      </c>
      <c r="N52" s="142">
        <f>'廃棄物事業経費（組合）'!N11</f>
        <v>978</v>
      </c>
      <c r="O52" s="142">
        <f>'廃棄物事業経費（組合）'!O11</f>
        <v>0</v>
      </c>
      <c r="P52" s="142">
        <f>'廃棄物事業経費（組合）'!P11</f>
        <v>0</v>
      </c>
      <c r="Q52" s="142">
        <f>'廃棄物事業経費（組合）'!Q11</f>
        <v>0</v>
      </c>
      <c r="R52" s="142">
        <f>'廃棄物事業経費（組合）'!R11</f>
        <v>978</v>
      </c>
      <c r="S52" s="142">
        <f>'廃棄物事業経費（組合）'!S11</f>
        <v>78455</v>
      </c>
      <c r="T52" s="142">
        <f>'廃棄物事業経費（組合）'!T11</f>
        <v>0</v>
      </c>
      <c r="U52" s="142">
        <f>'廃棄物事業経費（組合）'!U11</f>
        <v>4900</v>
      </c>
      <c r="V52" s="142">
        <f>'廃棄物事業経費（組合）'!V11</f>
        <v>448699</v>
      </c>
      <c r="W52" s="142">
        <f>'廃棄物事業経費（組合）'!W11</f>
        <v>386073</v>
      </c>
      <c r="X52" s="142">
        <f>'廃棄物事業経費（組合）'!X11</f>
        <v>153500</v>
      </c>
      <c r="Y52" s="142">
        <f>'廃棄物事業経費（組合）'!Y11</f>
        <v>0</v>
      </c>
      <c r="Z52" s="142">
        <f>'廃棄物事業経費（組合）'!Z11</f>
        <v>228000</v>
      </c>
      <c r="AA52" s="142">
        <f>'廃棄物事業経費（組合）'!AA11</f>
        <v>4573</v>
      </c>
      <c r="AB52" s="142">
        <f>'廃棄物事業経費（組合）'!AB11</f>
        <v>273082</v>
      </c>
      <c r="AC52" s="142">
        <f>'廃棄物事業経費（組合）'!AC11</f>
        <v>0</v>
      </c>
      <c r="AD52" s="142">
        <f>'廃棄物事業経費（組合）'!AD11</f>
        <v>62626</v>
      </c>
    </row>
    <row r="53" spans="1:30" ht="13.5">
      <c r="A53" s="208" t="s">
        <v>226</v>
      </c>
      <c r="B53" s="208">
        <v>47818</v>
      </c>
      <c r="C53" s="208" t="s">
        <v>279</v>
      </c>
      <c r="D53" s="142">
        <f>'廃棄物事業経費（組合）'!D12</f>
        <v>52925</v>
      </c>
      <c r="E53" s="142">
        <f>'廃棄物事業経費（組合）'!E12</f>
        <v>40613</v>
      </c>
      <c r="F53" s="142">
        <f>'廃棄物事業経費（組合）'!F12</f>
        <v>0</v>
      </c>
      <c r="G53" s="142">
        <f>'廃棄物事業経費（組合）'!G12</f>
        <v>0</v>
      </c>
      <c r="H53" s="142">
        <f>'廃棄物事業経費（組合）'!H12</f>
        <v>0</v>
      </c>
      <c r="I53" s="142">
        <f>'廃棄物事業経費（組合）'!I12</f>
        <v>10613</v>
      </c>
      <c r="J53" s="142">
        <f>'廃棄物事業経費（組合）'!J12</f>
        <v>257750</v>
      </c>
      <c r="K53" s="142">
        <f>'廃棄物事業経費（組合）'!K12</f>
        <v>30000</v>
      </c>
      <c r="L53" s="142">
        <f>'廃棄物事業経費（組合）'!L12</f>
        <v>12312</v>
      </c>
      <c r="M53" s="142">
        <f>'廃棄物事業経費（組合）'!M12</f>
        <v>29370</v>
      </c>
      <c r="N53" s="142">
        <f>'廃棄物事業経費（組合）'!N12</f>
        <v>29370</v>
      </c>
      <c r="O53" s="142">
        <f>'廃棄物事業経費（組合）'!O12</f>
        <v>0</v>
      </c>
      <c r="P53" s="142">
        <f>'廃棄物事業経費（組合）'!P12</f>
        <v>0</v>
      </c>
      <c r="Q53" s="142">
        <f>'廃棄物事業経費（組合）'!Q12</f>
        <v>0</v>
      </c>
      <c r="R53" s="142">
        <f>'廃棄物事業経費（組合）'!R12</f>
        <v>29370</v>
      </c>
      <c r="S53" s="142">
        <f>'廃棄物事業経費（組合）'!S12</f>
        <v>22449</v>
      </c>
      <c r="T53" s="142">
        <f>'廃棄物事業経費（組合）'!T12</f>
        <v>0</v>
      </c>
      <c r="U53" s="142">
        <f>'廃棄物事業経費（組合）'!U12</f>
        <v>0</v>
      </c>
      <c r="V53" s="142">
        <f>'廃棄物事業経費（組合）'!V12</f>
        <v>82295</v>
      </c>
      <c r="W53" s="142">
        <f>'廃棄物事業経費（組合）'!W12</f>
        <v>69983</v>
      </c>
      <c r="X53" s="142">
        <f>'廃棄物事業経費（組合）'!X12</f>
        <v>0</v>
      </c>
      <c r="Y53" s="142">
        <f>'廃棄物事業経費（組合）'!Y12</f>
        <v>0</v>
      </c>
      <c r="Z53" s="142">
        <f>'廃棄物事業経費（組合）'!Z12</f>
        <v>0</v>
      </c>
      <c r="AA53" s="142">
        <f>'廃棄物事業経費（組合）'!AA12</f>
        <v>39983</v>
      </c>
      <c r="AB53" s="142">
        <f>'廃棄物事業経費（組合）'!AB12</f>
        <v>280199</v>
      </c>
      <c r="AC53" s="142">
        <f>'廃棄物事業経費（組合）'!AC12</f>
        <v>30000</v>
      </c>
      <c r="AD53" s="142">
        <f>'廃棄物事業経費（組合）'!AD12</f>
        <v>12312</v>
      </c>
    </row>
    <row r="54" spans="1:30" ht="13.5">
      <c r="A54" s="208" t="s">
        <v>226</v>
      </c>
      <c r="B54" s="208">
        <v>47822</v>
      </c>
      <c r="C54" s="208" t="s">
        <v>280</v>
      </c>
      <c r="D54" s="142">
        <f>'廃棄物事業経費（組合）'!D13</f>
        <v>3682</v>
      </c>
      <c r="E54" s="142">
        <f>'廃棄物事業経費（組合）'!E13</f>
        <v>3682</v>
      </c>
      <c r="F54" s="142">
        <f>'廃棄物事業経費（組合）'!F13</f>
        <v>0</v>
      </c>
      <c r="G54" s="142">
        <f>'廃棄物事業経費（組合）'!G13</f>
        <v>0</v>
      </c>
      <c r="H54" s="142">
        <f>'廃棄物事業経費（組合）'!H13</f>
        <v>0</v>
      </c>
      <c r="I54" s="142">
        <f>'廃棄物事業経費（組合）'!I13</f>
        <v>0</v>
      </c>
      <c r="J54" s="142">
        <f>'廃棄物事業経費（組合）'!J13</f>
        <v>327806</v>
      </c>
      <c r="K54" s="142">
        <f>'廃棄物事業経費（組合）'!K13</f>
        <v>3682</v>
      </c>
      <c r="L54" s="142">
        <f>'廃棄物事業経費（組合）'!L13</f>
        <v>0</v>
      </c>
      <c r="M54" s="142">
        <f>'廃棄物事業経費（組合）'!M13</f>
        <v>1126</v>
      </c>
      <c r="N54" s="142">
        <f>'廃棄物事業経費（組合）'!N13</f>
        <v>1126</v>
      </c>
      <c r="O54" s="142">
        <f>'廃棄物事業経費（組合）'!O13</f>
        <v>0</v>
      </c>
      <c r="P54" s="142">
        <f>'廃棄物事業経費（組合）'!P13</f>
        <v>0</v>
      </c>
      <c r="Q54" s="142">
        <f>'廃棄物事業経費（組合）'!Q13</f>
        <v>0</v>
      </c>
      <c r="R54" s="142">
        <f>'廃棄物事業経費（組合）'!R13</f>
        <v>1126</v>
      </c>
      <c r="S54" s="142">
        <f>'廃棄物事業経費（組合）'!S13</f>
        <v>43036</v>
      </c>
      <c r="T54" s="142">
        <f>'廃棄物事業経費（組合）'!T13</f>
        <v>0</v>
      </c>
      <c r="U54" s="142">
        <f>'廃棄物事業経費（組合）'!U13</f>
        <v>0</v>
      </c>
      <c r="V54" s="142">
        <f>'廃棄物事業経費（組合）'!V13</f>
        <v>4808</v>
      </c>
      <c r="W54" s="142">
        <f>'廃棄物事業経費（組合）'!W13</f>
        <v>4808</v>
      </c>
      <c r="X54" s="142">
        <f>'廃棄物事業経費（組合）'!X13</f>
        <v>0</v>
      </c>
      <c r="Y54" s="142">
        <f>'廃棄物事業経費（組合）'!Y13</f>
        <v>0</v>
      </c>
      <c r="Z54" s="142">
        <f>'廃棄物事業経費（組合）'!Z13</f>
        <v>0</v>
      </c>
      <c r="AA54" s="142">
        <f>'廃棄物事業経費（組合）'!AA13</f>
        <v>1126</v>
      </c>
      <c r="AB54" s="142">
        <f>'廃棄物事業経費（組合）'!AB13</f>
        <v>370842</v>
      </c>
      <c r="AC54" s="142">
        <f>'廃棄物事業経費（組合）'!AC13</f>
        <v>3682</v>
      </c>
      <c r="AD54" s="142">
        <f>'廃棄物事業経費（組合）'!AD13</f>
        <v>0</v>
      </c>
    </row>
    <row r="55" spans="1:30" ht="13.5">
      <c r="A55" s="208" t="s">
        <v>226</v>
      </c>
      <c r="B55" s="208">
        <v>47823</v>
      </c>
      <c r="C55" s="208" t="s">
        <v>281</v>
      </c>
      <c r="D55" s="142">
        <f>'廃棄物事業経費（組合）'!D14</f>
        <v>0</v>
      </c>
      <c r="E55" s="142">
        <f>'廃棄物事業経費（組合）'!E14</f>
        <v>0</v>
      </c>
      <c r="F55" s="142">
        <f>'廃棄物事業経費（組合）'!F14</f>
        <v>0</v>
      </c>
      <c r="G55" s="142">
        <f>'廃棄物事業経費（組合）'!G14</f>
        <v>0</v>
      </c>
      <c r="H55" s="142">
        <f>'廃棄物事業経費（組合）'!H14</f>
        <v>0</v>
      </c>
      <c r="I55" s="142">
        <f>'廃棄物事業経費（組合）'!I14</f>
        <v>0</v>
      </c>
      <c r="J55" s="142">
        <f>'廃棄物事業経費（組合）'!J14</f>
        <v>0</v>
      </c>
      <c r="K55" s="142">
        <f>'廃棄物事業経費（組合）'!K14</f>
        <v>0</v>
      </c>
      <c r="L55" s="142">
        <f>'廃棄物事業経費（組合）'!L14</f>
        <v>0</v>
      </c>
      <c r="M55" s="142">
        <f>'廃棄物事業経費（組合）'!M14</f>
        <v>36591</v>
      </c>
      <c r="N55" s="142">
        <f>'廃棄物事業経費（組合）'!N14</f>
        <v>36591</v>
      </c>
      <c r="O55" s="142">
        <f>'廃棄物事業経費（組合）'!O14</f>
        <v>0</v>
      </c>
      <c r="P55" s="142">
        <f>'廃棄物事業経費（組合）'!P14</f>
        <v>0</v>
      </c>
      <c r="Q55" s="142">
        <f>'廃棄物事業経費（組合）'!Q14</f>
        <v>0</v>
      </c>
      <c r="R55" s="142">
        <f>'廃棄物事業経費（組合）'!R14</f>
        <v>6138</v>
      </c>
      <c r="S55" s="142">
        <f>'廃棄物事業経費（組合）'!S14</f>
        <v>141564</v>
      </c>
      <c r="T55" s="142">
        <f>'廃棄物事業経費（組合）'!T14</f>
        <v>30453</v>
      </c>
      <c r="U55" s="142">
        <f>'廃棄物事業経費（組合）'!U14</f>
        <v>0</v>
      </c>
      <c r="V55" s="142">
        <f>'廃棄物事業経費（組合）'!V14</f>
        <v>36591</v>
      </c>
      <c r="W55" s="142">
        <f>'廃棄物事業経費（組合）'!W14</f>
        <v>36591</v>
      </c>
      <c r="X55" s="142">
        <f>'廃棄物事業経費（組合）'!X14</f>
        <v>0</v>
      </c>
      <c r="Y55" s="142">
        <f>'廃棄物事業経費（組合）'!Y14</f>
        <v>0</v>
      </c>
      <c r="Z55" s="142">
        <f>'廃棄物事業経費（組合）'!Z14</f>
        <v>0</v>
      </c>
      <c r="AA55" s="142">
        <f>'廃棄物事業経費（組合）'!AA14</f>
        <v>6138</v>
      </c>
      <c r="AB55" s="142">
        <f>'廃棄物事業経費（組合）'!AB14</f>
        <v>141564</v>
      </c>
      <c r="AC55" s="142">
        <f>'廃棄物事業経費（組合）'!AC14</f>
        <v>30453</v>
      </c>
      <c r="AD55" s="142">
        <f>'廃棄物事業経費（組合）'!AD14</f>
        <v>0</v>
      </c>
    </row>
    <row r="56" spans="1:30" ht="13.5">
      <c r="A56" s="208" t="s">
        <v>226</v>
      </c>
      <c r="B56" s="208">
        <v>47825</v>
      </c>
      <c r="C56" s="208" t="s">
        <v>282</v>
      </c>
      <c r="D56" s="142">
        <f>'廃棄物事業経費（組合）'!D15</f>
        <v>0</v>
      </c>
      <c r="E56" s="142">
        <f>'廃棄物事業経費（組合）'!E15</f>
        <v>0</v>
      </c>
      <c r="F56" s="142">
        <f>'廃棄物事業経費（組合）'!F15</f>
        <v>0</v>
      </c>
      <c r="G56" s="142">
        <f>'廃棄物事業経費（組合）'!G15</f>
        <v>0</v>
      </c>
      <c r="H56" s="142">
        <f>'廃棄物事業経費（組合）'!H15</f>
        <v>0</v>
      </c>
      <c r="I56" s="142">
        <f>'廃棄物事業経費（組合）'!I15</f>
        <v>0</v>
      </c>
      <c r="J56" s="142">
        <f>'廃棄物事業経費（組合）'!J15</f>
        <v>74299</v>
      </c>
      <c r="K56" s="142">
        <f>'廃棄物事業経費（組合）'!K15</f>
        <v>0</v>
      </c>
      <c r="L56" s="142">
        <f>'廃棄物事業経費（組合）'!L15</f>
        <v>0</v>
      </c>
      <c r="M56" s="142">
        <f>'廃棄物事業経費（組合）'!M15</f>
        <v>0</v>
      </c>
      <c r="N56" s="142">
        <f>'廃棄物事業経費（組合）'!N15</f>
        <v>0</v>
      </c>
      <c r="O56" s="142">
        <f>'廃棄物事業経費（組合）'!O15</f>
        <v>0</v>
      </c>
      <c r="P56" s="142">
        <f>'廃棄物事業経費（組合）'!P15</f>
        <v>0</v>
      </c>
      <c r="Q56" s="142">
        <f>'廃棄物事業経費（組合）'!Q15</f>
        <v>0</v>
      </c>
      <c r="R56" s="142">
        <f>'廃棄物事業経費（組合）'!R15</f>
        <v>0</v>
      </c>
      <c r="S56" s="142">
        <f>'廃棄物事業経費（組合）'!S15</f>
        <v>0</v>
      </c>
      <c r="T56" s="142">
        <f>'廃棄物事業経費（組合）'!T15</f>
        <v>0</v>
      </c>
      <c r="U56" s="142">
        <f>'廃棄物事業経費（組合）'!U15</f>
        <v>0</v>
      </c>
      <c r="V56" s="142">
        <f>'廃棄物事業経費（組合）'!V15</f>
        <v>0</v>
      </c>
      <c r="W56" s="142">
        <f>'廃棄物事業経費（組合）'!W15</f>
        <v>0</v>
      </c>
      <c r="X56" s="142">
        <f>'廃棄物事業経費（組合）'!X15</f>
        <v>0</v>
      </c>
      <c r="Y56" s="142">
        <f>'廃棄物事業経費（組合）'!Y15</f>
        <v>0</v>
      </c>
      <c r="Z56" s="142">
        <f>'廃棄物事業経費（組合）'!Z15</f>
        <v>0</v>
      </c>
      <c r="AA56" s="142">
        <f>'廃棄物事業経費（組合）'!AA15</f>
        <v>0</v>
      </c>
      <c r="AB56" s="142">
        <f>'廃棄物事業経費（組合）'!AB15</f>
        <v>74299</v>
      </c>
      <c r="AC56" s="142">
        <f>'廃棄物事業経費（組合）'!AC15</f>
        <v>0</v>
      </c>
      <c r="AD56" s="142">
        <f>'廃棄物事業経費（組合）'!AD15</f>
        <v>0</v>
      </c>
    </row>
    <row r="57" spans="1:30" ht="13.5">
      <c r="A57" s="208" t="s">
        <v>226</v>
      </c>
      <c r="B57" s="208">
        <v>47829</v>
      </c>
      <c r="C57" s="208" t="s">
        <v>283</v>
      </c>
      <c r="D57" s="142">
        <f>'廃棄物事業経費（組合）'!D16</f>
        <v>6940</v>
      </c>
      <c r="E57" s="142">
        <f>'廃棄物事業経費（組合）'!E16</f>
        <v>6940</v>
      </c>
      <c r="F57" s="142">
        <f>'廃棄物事業経費（組合）'!F16</f>
        <v>0</v>
      </c>
      <c r="G57" s="142">
        <f>'廃棄物事業経費（組合）'!G16</f>
        <v>0</v>
      </c>
      <c r="H57" s="142">
        <f>'廃棄物事業経費（組合）'!H16</f>
        <v>4800</v>
      </c>
      <c r="I57" s="142">
        <f>'廃棄物事業経費（組合）'!I16</f>
        <v>0</v>
      </c>
      <c r="J57" s="142">
        <f>'廃棄物事業経費（組合）'!J16</f>
        <v>113230</v>
      </c>
      <c r="K57" s="142">
        <f>'廃棄物事業経費（組合）'!K16</f>
        <v>2140</v>
      </c>
      <c r="L57" s="142">
        <f>'廃棄物事業経費（組合）'!L16</f>
        <v>0</v>
      </c>
      <c r="M57" s="142">
        <f>'廃棄物事業経費（組合）'!M16</f>
        <v>0</v>
      </c>
      <c r="N57" s="142">
        <f>'廃棄物事業経費（組合）'!N16</f>
        <v>0</v>
      </c>
      <c r="O57" s="142">
        <f>'廃棄物事業経費（組合）'!O16</f>
        <v>0</v>
      </c>
      <c r="P57" s="142">
        <f>'廃棄物事業経費（組合）'!P16</f>
        <v>0</v>
      </c>
      <c r="Q57" s="142">
        <f>'廃棄物事業経費（組合）'!Q16</f>
        <v>0</v>
      </c>
      <c r="R57" s="142">
        <f>'廃棄物事業経費（組合）'!R16</f>
        <v>0</v>
      </c>
      <c r="S57" s="142">
        <f>'廃棄物事業経費（組合）'!S16</f>
        <v>0</v>
      </c>
      <c r="T57" s="142">
        <f>'廃棄物事業経費（組合）'!T16</f>
        <v>0</v>
      </c>
      <c r="U57" s="142">
        <f>'廃棄物事業経費（組合）'!U16</f>
        <v>0</v>
      </c>
      <c r="V57" s="142">
        <f>'廃棄物事業経費（組合）'!V16</f>
        <v>6940</v>
      </c>
      <c r="W57" s="142">
        <f>'廃棄物事業経費（組合）'!W16</f>
        <v>6940</v>
      </c>
      <c r="X57" s="142">
        <f>'廃棄物事業経費（組合）'!X16</f>
        <v>0</v>
      </c>
      <c r="Y57" s="142">
        <f>'廃棄物事業経費（組合）'!Y16</f>
        <v>0</v>
      </c>
      <c r="Z57" s="142">
        <f>'廃棄物事業経費（組合）'!Z16</f>
        <v>4800</v>
      </c>
      <c r="AA57" s="142">
        <f>'廃棄物事業経費（組合）'!AA16</f>
        <v>0</v>
      </c>
      <c r="AB57" s="142">
        <f>'廃棄物事業経費（組合）'!AB16</f>
        <v>113230</v>
      </c>
      <c r="AC57" s="142">
        <f>'廃棄物事業経費（組合）'!AC16</f>
        <v>2140</v>
      </c>
      <c r="AD57" s="142">
        <f>'廃棄物事業経費（組合）'!AD16</f>
        <v>0</v>
      </c>
    </row>
    <row r="58" spans="1:30" ht="13.5">
      <c r="A58" s="208" t="s">
        <v>226</v>
      </c>
      <c r="B58" s="208">
        <v>47839</v>
      </c>
      <c r="C58" s="208" t="s">
        <v>284</v>
      </c>
      <c r="D58" s="142">
        <f>'廃棄物事業経費（組合）'!D17</f>
        <v>795840</v>
      </c>
      <c r="E58" s="142">
        <f>'廃棄物事業経費（組合）'!E17</f>
        <v>739580</v>
      </c>
      <c r="F58" s="142">
        <f>'廃棄物事業経費（組合）'!F17</f>
        <v>388029</v>
      </c>
      <c r="G58" s="142">
        <f>'廃棄物事業経費（組合）'!G17</f>
        <v>0</v>
      </c>
      <c r="H58" s="142">
        <f>'廃棄物事業経費（組合）'!H17</f>
        <v>342600</v>
      </c>
      <c r="I58" s="142">
        <f>'廃棄物事業経費（組合）'!I17</f>
        <v>8951</v>
      </c>
      <c r="J58" s="142">
        <f>'廃棄物事業経費（組合）'!J17</f>
        <v>241657</v>
      </c>
      <c r="K58" s="142">
        <f>'廃棄物事業経費（組合）'!K17</f>
        <v>0</v>
      </c>
      <c r="L58" s="142">
        <f>'廃棄物事業経費（組合）'!L17</f>
        <v>56260</v>
      </c>
      <c r="M58" s="142">
        <f>'廃棄物事業経費（組合）'!M17</f>
        <v>0</v>
      </c>
      <c r="N58" s="142">
        <f>'廃棄物事業経費（組合）'!N17</f>
        <v>0</v>
      </c>
      <c r="O58" s="142">
        <f>'廃棄物事業経費（組合）'!O17</f>
        <v>0</v>
      </c>
      <c r="P58" s="142">
        <f>'廃棄物事業経費（組合）'!P17</f>
        <v>0</v>
      </c>
      <c r="Q58" s="142">
        <f>'廃棄物事業経費（組合）'!Q17</f>
        <v>0</v>
      </c>
      <c r="R58" s="142">
        <f>'廃棄物事業経費（組合）'!R17</f>
        <v>0</v>
      </c>
      <c r="S58" s="142">
        <f>'廃棄物事業経費（組合）'!S17</f>
        <v>0</v>
      </c>
      <c r="T58" s="142">
        <f>'廃棄物事業経費（組合）'!T17</f>
        <v>0</v>
      </c>
      <c r="U58" s="142">
        <f>'廃棄物事業経費（組合）'!U17</f>
        <v>0</v>
      </c>
      <c r="V58" s="142">
        <f>'廃棄物事業経費（組合）'!V17</f>
        <v>795840</v>
      </c>
      <c r="W58" s="142">
        <f>'廃棄物事業経費（組合）'!W17</f>
        <v>739580</v>
      </c>
      <c r="X58" s="142">
        <f>'廃棄物事業経費（組合）'!X17</f>
        <v>388029</v>
      </c>
      <c r="Y58" s="142">
        <f>'廃棄物事業経費（組合）'!Y17</f>
        <v>0</v>
      </c>
      <c r="Z58" s="142">
        <f>'廃棄物事業経費（組合）'!Z17</f>
        <v>342600</v>
      </c>
      <c r="AA58" s="142">
        <f>'廃棄物事業経費（組合）'!AA17</f>
        <v>8951</v>
      </c>
      <c r="AB58" s="142">
        <f>'廃棄物事業経費（組合）'!AB17</f>
        <v>241657</v>
      </c>
      <c r="AC58" s="142">
        <f>'廃棄物事業経費（組合）'!AC17</f>
        <v>0</v>
      </c>
      <c r="AD58" s="142">
        <f>'廃棄物事業経費（組合）'!AD17</f>
        <v>56260</v>
      </c>
    </row>
    <row r="59" spans="1:30" ht="13.5">
      <c r="A59" s="208" t="s">
        <v>226</v>
      </c>
      <c r="B59" s="208">
        <v>47840</v>
      </c>
      <c r="C59" s="208" t="s">
        <v>285</v>
      </c>
      <c r="D59" s="142">
        <f>'廃棄物事業経費（組合）'!D18</f>
        <v>408159</v>
      </c>
      <c r="E59" s="142">
        <f>'廃棄物事業経費（組合）'!E18</f>
        <v>273759</v>
      </c>
      <c r="F59" s="142">
        <f>'廃棄物事業経費（組合）'!F18</f>
        <v>2047</v>
      </c>
      <c r="G59" s="142">
        <f>'廃棄物事業経費（組合）'!G18</f>
        <v>0</v>
      </c>
      <c r="H59" s="142">
        <f>'廃棄物事業経費（組合）'!H18</f>
        <v>0</v>
      </c>
      <c r="I59" s="142">
        <f>'廃棄物事業経費（組合）'!I18</f>
        <v>271712</v>
      </c>
      <c r="J59" s="142">
        <f>'廃棄物事業経費（組合）'!J18</f>
        <v>583112</v>
      </c>
      <c r="K59" s="142">
        <f>'廃棄物事業経費（組合）'!K18</f>
        <v>0</v>
      </c>
      <c r="L59" s="142">
        <f>'廃棄物事業経費（組合）'!L18</f>
        <v>134400</v>
      </c>
      <c r="M59" s="142">
        <f>'廃棄物事業経費（組合）'!M18</f>
        <v>0</v>
      </c>
      <c r="N59" s="142">
        <f>'廃棄物事業経費（組合）'!N18</f>
        <v>0</v>
      </c>
      <c r="O59" s="142">
        <f>'廃棄物事業経費（組合）'!O18</f>
        <v>0</v>
      </c>
      <c r="P59" s="142">
        <f>'廃棄物事業経費（組合）'!P18</f>
        <v>0</v>
      </c>
      <c r="Q59" s="142">
        <f>'廃棄物事業経費（組合）'!Q18</f>
        <v>0</v>
      </c>
      <c r="R59" s="142">
        <f>'廃棄物事業経費（組合）'!R18</f>
        <v>0</v>
      </c>
      <c r="S59" s="142">
        <f>'廃棄物事業経費（組合）'!S18</f>
        <v>0</v>
      </c>
      <c r="T59" s="142">
        <f>'廃棄物事業経費（組合）'!T18</f>
        <v>0</v>
      </c>
      <c r="U59" s="142">
        <f>'廃棄物事業経費（組合）'!U18</f>
        <v>0</v>
      </c>
      <c r="V59" s="142">
        <f>'廃棄物事業経費（組合）'!V18</f>
        <v>408159</v>
      </c>
      <c r="W59" s="142">
        <f>'廃棄物事業経費（組合）'!W18</f>
        <v>273759</v>
      </c>
      <c r="X59" s="142">
        <f>'廃棄物事業経費（組合）'!X18</f>
        <v>2047</v>
      </c>
      <c r="Y59" s="142">
        <f>'廃棄物事業経費（組合）'!Y18</f>
        <v>0</v>
      </c>
      <c r="Z59" s="142">
        <f>'廃棄物事業経費（組合）'!Z18</f>
        <v>0</v>
      </c>
      <c r="AA59" s="142">
        <f>'廃棄物事業経費（組合）'!AA18</f>
        <v>271712</v>
      </c>
      <c r="AB59" s="142">
        <f>'廃棄物事業経費（組合）'!AB18</f>
        <v>583112</v>
      </c>
      <c r="AC59" s="142">
        <f>'廃棄物事業経費（組合）'!AC18</f>
        <v>0</v>
      </c>
      <c r="AD59" s="142">
        <f>'廃棄物事業経費（組合）'!AD18</f>
        <v>134400</v>
      </c>
    </row>
    <row r="60" spans="1:30" ht="13.5">
      <c r="A60" s="208" t="s">
        <v>226</v>
      </c>
      <c r="B60" s="208">
        <v>47842</v>
      </c>
      <c r="C60" s="208" t="s">
        <v>286</v>
      </c>
      <c r="D60" s="142">
        <f>'廃棄物事業経費（組合）'!D19</f>
        <v>1465310</v>
      </c>
      <c r="E60" s="142">
        <f>'廃棄物事業経費（組合）'!E19</f>
        <v>1002620</v>
      </c>
      <c r="F60" s="142">
        <f>'廃棄物事業経費（組合）'!F19</f>
        <v>266588</v>
      </c>
      <c r="G60" s="142">
        <f>'廃棄物事業経費（組合）'!G19</f>
        <v>0</v>
      </c>
      <c r="H60" s="142">
        <f>'廃棄物事業経費（組合）'!H19</f>
        <v>616000</v>
      </c>
      <c r="I60" s="142">
        <f>'廃棄物事業経費（組合）'!I19</f>
        <v>265372</v>
      </c>
      <c r="J60" s="142">
        <f>'廃棄物事業経費（組合）'!J19</f>
        <v>713993</v>
      </c>
      <c r="K60" s="142">
        <f>'廃棄物事業経費（組合）'!K19</f>
        <v>-145340</v>
      </c>
      <c r="L60" s="142">
        <f>'廃棄物事業経費（組合）'!L19</f>
        <v>462690</v>
      </c>
      <c r="M60" s="142">
        <f>'廃棄物事業経費（組合）'!M19</f>
        <v>0</v>
      </c>
      <c r="N60" s="142">
        <f>'廃棄物事業経費（組合）'!N19</f>
        <v>0</v>
      </c>
      <c r="O60" s="142">
        <f>'廃棄物事業経費（組合）'!O19</f>
        <v>0</v>
      </c>
      <c r="P60" s="142">
        <f>'廃棄物事業経費（組合）'!P19</f>
        <v>0</v>
      </c>
      <c r="Q60" s="142">
        <f>'廃棄物事業経費（組合）'!Q19</f>
        <v>0</v>
      </c>
      <c r="R60" s="142">
        <f>'廃棄物事業経費（組合）'!R19</f>
        <v>0</v>
      </c>
      <c r="S60" s="142">
        <f>'廃棄物事業経費（組合）'!S19</f>
        <v>0</v>
      </c>
      <c r="T60" s="142">
        <f>'廃棄物事業経費（組合）'!T19</f>
        <v>0</v>
      </c>
      <c r="U60" s="142">
        <f>'廃棄物事業経費（組合）'!U19</f>
        <v>0</v>
      </c>
      <c r="V60" s="142">
        <f>'廃棄物事業経費（組合）'!V19</f>
        <v>1465310</v>
      </c>
      <c r="W60" s="142">
        <f>'廃棄物事業経費（組合）'!W19</f>
        <v>1002620</v>
      </c>
      <c r="X60" s="142">
        <f>'廃棄物事業経費（組合）'!X19</f>
        <v>266588</v>
      </c>
      <c r="Y60" s="142">
        <f>'廃棄物事業経費（組合）'!Y19</f>
        <v>0</v>
      </c>
      <c r="Z60" s="142">
        <f>'廃棄物事業経費（組合）'!Z19</f>
        <v>616000</v>
      </c>
      <c r="AA60" s="142">
        <f>'廃棄物事業経費（組合）'!AA19</f>
        <v>265372</v>
      </c>
      <c r="AB60" s="142">
        <f>'廃棄物事業経費（組合）'!AB19</f>
        <v>713993</v>
      </c>
      <c r="AC60" s="142">
        <f>'廃棄物事業経費（組合）'!AC19</f>
        <v>-145340</v>
      </c>
      <c r="AD60" s="142">
        <f>'廃棄物事業経費（組合）'!AD19</f>
        <v>462690</v>
      </c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9" sqref="D49:BW6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>SUM(D8:D300)</f>
        <v>5206255</v>
      </c>
      <c r="E7" s="141">
        <f aca="true" t="shared" si="0" ref="E7:BP7">SUM(E8:E300)</f>
        <v>5189129</v>
      </c>
      <c r="F7" s="141">
        <f t="shared" si="0"/>
        <v>5042</v>
      </c>
      <c r="G7" s="141">
        <f t="shared" si="0"/>
        <v>3330729</v>
      </c>
      <c r="H7" s="141">
        <f t="shared" si="0"/>
        <v>1329366</v>
      </c>
      <c r="I7" s="141">
        <f t="shared" si="0"/>
        <v>523992</v>
      </c>
      <c r="J7" s="141">
        <f t="shared" si="0"/>
        <v>17126</v>
      </c>
      <c r="K7" s="141">
        <f t="shared" si="0"/>
        <v>506546</v>
      </c>
      <c r="L7" s="141">
        <f t="shared" si="0"/>
        <v>12227815</v>
      </c>
      <c r="M7" s="141">
        <f t="shared" si="0"/>
        <v>3094685</v>
      </c>
      <c r="N7" s="141">
        <f t="shared" si="0"/>
        <v>3349820</v>
      </c>
      <c r="O7" s="141">
        <f t="shared" si="0"/>
        <v>103438</v>
      </c>
      <c r="P7" s="141">
        <f t="shared" si="0"/>
        <v>3099127</v>
      </c>
      <c r="Q7" s="141">
        <f t="shared" si="0"/>
        <v>147255</v>
      </c>
      <c r="R7" s="141">
        <f t="shared" si="0"/>
        <v>24365</v>
      </c>
      <c r="S7" s="141">
        <f t="shared" si="0"/>
        <v>5746355</v>
      </c>
      <c r="T7" s="141">
        <f t="shared" si="0"/>
        <v>2691875</v>
      </c>
      <c r="U7" s="141">
        <f t="shared" si="0"/>
        <v>2334151</v>
      </c>
      <c r="V7" s="141">
        <f t="shared" si="0"/>
        <v>496284</v>
      </c>
      <c r="W7" s="141">
        <f t="shared" si="0"/>
        <v>224045</v>
      </c>
      <c r="X7" s="141">
        <f t="shared" si="0"/>
        <v>4059638</v>
      </c>
      <c r="Y7" s="141">
        <f t="shared" si="0"/>
        <v>12590</v>
      </c>
      <c r="Z7" s="141">
        <f t="shared" si="0"/>
        <v>472461</v>
      </c>
      <c r="AA7" s="141">
        <f t="shared" si="0"/>
        <v>17906531</v>
      </c>
      <c r="AB7" s="141">
        <f t="shared" si="0"/>
        <v>211685</v>
      </c>
      <c r="AC7" s="141">
        <f t="shared" si="0"/>
        <v>211685</v>
      </c>
      <c r="AD7" s="141">
        <f t="shared" si="0"/>
        <v>114090</v>
      </c>
      <c r="AE7" s="141">
        <f t="shared" si="0"/>
        <v>97595</v>
      </c>
      <c r="AF7" s="141">
        <f t="shared" si="0"/>
        <v>0</v>
      </c>
      <c r="AG7" s="141">
        <f t="shared" si="0"/>
        <v>0</v>
      </c>
      <c r="AH7" s="141">
        <f t="shared" si="0"/>
        <v>0</v>
      </c>
      <c r="AI7" s="141">
        <f t="shared" si="0"/>
        <v>0</v>
      </c>
      <c r="AJ7" s="141">
        <f t="shared" si="0"/>
        <v>1145577</v>
      </c>
      <c r="AK7" s="141">
        <f t="shared" si="0"/>
        <v>251052</v>
      </c>
      <c r="AL7" s="141">
        <f t="shared" si="0"/>
        <v>338297</v>
      </c>
      <c r="AM7" s="141">
        <f t="shared" si="0"/>
        <v>0</v>
      </c>
      <c r="AN7" s="141">
        <f t="shared" si="0"/>
        <v>338297</v>
      </c>
      <c r="AO7" s="141">
        <f t="shared" si="0"/>
        <v>0</v>
      </c>
      <c r="AP7" s="141">
        <f t="shared" si="0"/>
        <v>670</v>
      </c>
      <c r="AQ7" s="141">
        <f t="shared" si="0"/>
        <v>553983</v>
      </c>
      <c r="AR7" s="141">
        <f t="shared" si="0"/>
        <v>8364</v>
      </c>
      <c r="AS7" s="141">
        <f t="shared" si="0"/>
        <v>465942</v>
      </c>
      <c r="AT7" s="141">
        <f t="shared" si="0"/>
        <v>47871</v>
      </c>
      <c r="AU7" s="141">
        <f t="shared" si="0"/>
        <v>31806</v>
      </c>
      <c r="AV7" s="141">
        <f t="shared" si="0"/>
        <v>499665</v>
      </c>
      <c r="AW7" s="141">
        <f t="shared" si="0"/>
        <v>1575</v>
      </c>
      <c r="AX7" s="141">
        <f t="shared" si="0"/>
        <v>48228</v>
      </c>
      <c r="AY7" s="141">
        <f t="shared" si="0"/>
        <v>1405490</v>
      </c>
      <c r="AZ7" s="141">
        <f t="shared" si="0"/>
        <v>5417940</v>
      </c>
      <c r="BA7" s="141">
        <f t="shared" si="0"/>
        <v>5400814</v>
      </c>
      <c r="BB7" s="141">
        <f t="shared" si="0"/>
        <v>119132</v>
      </c>
      <c r="BC7" s="141">
        <f t="shared" si="0"/>
        <v>3428324</v>
      </c>
      <c r="BD7" s="141">
        <f t="shared" si="0"/>
        <v>1329366</v>
      </c>
      <c r="BE7" s="141">
        <f t="shared" si="0"/>
        <v>523992</v>
      </c>
      <c r="BF7" s="141">
        <f t="shared" si="0"/>
        <v>17126</v>
      </c>
      <c r="BG7" s="141">
        <f t="shared" si="0"/>
        <v>506546</v>
      </c>
      <c r="BH7" s="141">
        <f t="shared" si="0"/>
        <v>13373392</v>
      </c>
      <c r="BI7" s="141">
        <f t="shared" si="0"/>
        <v>3345737</v>
      </c>
      <c r="BJ7" s="141">
        <f t="shared" si="0"/>
        <v>3688117</v>
      </c>
      <c r="BK7" s="141">
        <f t="shared" si="0"/>
        <v>103438</v>
      </c>
      <c r="BL7" s="141">
        <f t="shared" si="0"/>
        <v>3437424</v>
      </c>
      <c r="BM7" s="141">
        <f t="shared" si="0"/>
        <v>147255</v>
      </c>
      <c r="BN7" s="141">
        <f t="shared" si="0"/>
        <v>25035</v>
      </c>
      <c r="BO7" s="141">
        <f t="shared" si="0"/>
        <v>6300338</v>
      </c>
      <c r="BP7" s="141">
        <f t="shared" si="0"/>
        <v>2700239</v>
      </c>
      <c r="BQ7" s="141">
        <f aca="true" t="shared" si="1" ref="BQ7:BW7">SUM(BQ8:BQ300)</f>
        <v>2800093</v>
      </c>
      <c r="BR7" s="141">
        <f t="shared" si="1"/>
        <v>544155</v>
      </c>
      <c r="BS7" s="141">
        <f t="shared" si="1"/>
        <v>255851</v>
      </c>
      <c r="BT7" s="141">
        <f t="shared" si="1"/>
        <v>4559303</v>
      </c>
      <c r="BU7" s="141">
        <f t="shared" si="1"/>
        <v>14165</v>
      </c>
      <c r="BV7" s="141">
        <f t="shared" si="1"/>
        <v>520689</v>
      </c>
      <c r="BW7" s="141">
        <f t="shared" si="1"/>
        <v>19312021</v>
      </c>
    </row>
    <row r="8" spans="1:75" ht="13.5">
      <c r="A8" s="208" t="s">
        <v>226</v>
      </c>
      <c r="B8" s="208">
        <v>47201</v>
      </c>
      <c r="C8" s="208" t="s">
        <v>234</v>
      </c>
      <c r="D8" s="142">
        <f>'廃棄物事業経費（市町村）'!AE8</f>
        <v>0</v>
      </c>
      <c r="E8" s="142">
        <f>'廃棄物事業経費（市町村）'!AF8</f>
        <v>0</v>
      </c>
      <c r="F8" s="142">
        <f>'廃棄物事業経費（市町村）'!AG8</f>
        <v>0</v>
      </c>
      <c r="G8" s="142">
        <f>'廃棄物事業経費（市町村）'!AH8</f>
        <v>0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69816</v>
      </c>
      <c r="L8" s="142">
        <f>'廃棄物事業経費（市町村）'!AM8</f>
        <v>1998164</v>
      </c>
      <c r="M8" s="142">
        <f>'廃棄物事業経費（市町村）'!AN8</f>
        <v>906095</v>
      </c>
      <c r="N8" s="142">
        <f>'廃棄物事業経費（市町村）'!AO8</f>
        <v>72649</v>
      </c>
      <c r="O8" s="142">
        <f>'廃棄物事業経費（市町村）'!AP8</f>
        <v>22441</v>
      </c>
      <c r="P8" s="142">
        <f>'廃棄物事業経費（市町村）'!AQ8</f>
        <v>30940</v>
      </c>
      <c r="Q8" s="142">
        <f>'廃棄物事業経費（市町村）'!AR8</f>
        <v>19268</v>
      </c>
      <c r="R8" s="142">
        <f>'廃棄物事業経費（市町村）'!AS8</f>
        <v>2807</v>
      </c>
      <c r="S8" s="142">
        <f>'廃棄物事業経費（市町村）'!AT8</f>
        <v>1016613</v>
      </c>
      <c r="T8" s="142">
        <f>'廃棄物事業経費（市町村）'!AU8</f>
        <v>810995</v>
      </c>
      <c r="U8" s="142">
        <f>'廃棄物事業経費（市町村）'!AV8</f>
        <v>105048</v>
      </c>
      <c r="V8" s="142">
        <f>'廃棄物事業経費（市町村）'!AW8</f>
        <v>98239</v>
      </c>
      <c r="W8" s="142">
        <f>'廃棄物事業経費（市町村）'!AX8</f>
        <v>2331</v>
      </c>
      <c r="X8" s="142">
        <f>'廃棄物事業経費（市町村）'!AY8</f>
        <v>594197</v>
      </c>
      <c r="Y8" s="142">
        <f>'廃棄物事業経費（市町村）'!AZ8</f>
        <v>0</v>
      </c>
      <c r="Z8" s="142">
        <f>'廃棄物事業経費（市町村）'!BA8</f>
        <v>174391</v>
      </c>
      <c r="AA8" s="142">
        <f>'廃棄物事業経費（市町村）'!BB8</f>
        <v>2172555</v>
      </c>
      <c r="AB8" s="142">
        <f>'廃棄物事業経費（市町村）'!BC8</f>
        <v>114090</v>
      </c>
      <c r="AC8" s="142">
        <f>'廃棄物事業経費（市町村）'!BD8</f>
        <v>114090</v>
      </c>
      <c r="AD8" s="142">
        <f>'廃棄物事業経費（市町村）'!BE8</f>
        <v>114090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182418</v>
      </c>
      <c r="AK8" s="142">
        <f>'廃棄物事業経費（市町村）'!BL8</f>
        <v>35575</v>
      </c>
      <c r="AL8" s="142">
        <f>'廃棄物事業経費（市町村）'!BM8</f>
        <v>4654</v>
      </c>
      <c r="AM8" s="142">
        <f>'廃棄物事業経費（市町村）'!BN8</f>
        <v>0</v>
      </c>
      <c r="AN8" s="142">
        <f>'廃棄物事業経費（市町村）'!BO8</f>
        <v>4654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142189</v>
      </c>
      <c r="AR8" s="142">
        <f>'廃棄物事業経費（市町村）'!BS8</f>
        <v>0</v>
      </c>
      <c r="AS8" s="142">
        <f>'廃棄物事業経費（市町村）'!BT8</f>
        <v>142189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12982</v>
      </c>
      <c r="AY8" s="142">
        <f>'廃棄物事業経費（市町村）'!BZ8</f>
        <v>309490</v>
      </c>
      <c r="AZ8" s="142">
        <f>'廃棄物事業経費（市町村）'!CA8</f>
        <v>114090</v>
      </c>
      <c r="BA8" s="142">
        <f>'廃棄物事業経費（市町村）'!CB8</f>
        <v>114090</v>
      </c>
      <c r="BB8" s="142">
        <f>'廃棄物事業経費（市町村）'!CC8</f>
        <v>114090</v>
      </c>
      <c r="BC8" s="142">
        <f>'廃棄物事業経費（市町村）'!CD8</f>
        <v>0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69816</v>
      </c>
      <c r="BH8" s="142">
        <f>'廃棄物事業経費（市町村）'!CI8</f>
        <v>2180582</v>
      </c>
      <c r="BI8" s="142">
        <f>'廃棄物事業経費（市町村）'!CJ8</f>
        <v>941670</v>
      </c>
      <c r="BJ8" s="142">
        <f>'廃棄物事業経費（市町村）'!CK8</f>
        <v>77303</v>
      </c>
      <c r="BK8" s="142">
        <f>'廃棄物事業経費（市町村）'!CL8</f>
        <v>22441</v>
      </c>
      <c r="BL8" s="142">
        <f>'廃棄物事業経費（市町村）'!CM8</f>
        <v>35594</v>
      </c>
      <c r="BM8" s="142">
        <f>'廃棄物事業経費（市町村）'!CN8</f>
        <v>19268</v>
      </c>
      <c r="BN8" s="142">
        <f>'廃棄物事業経費（市町村）'!CO8</f>
        <v>2807</v>
      </c>
      <c r="BO8" s="142">
        <f>'廃棄物事業経費（市町村）'!CP8</f>
        <v>1158802</v>
      </c>
      <c r="BP8" s="142">
        <f>'廃棄物事業経費（市町村）'!CQ8</f>
        <v>810995</v>
      </c>
      <c r="BQ8" s="142">
        <f>'廃棄物事業経費（市町村）'!CR8</f>
        <v>247237</v>
      </c>
      <c r="BR8" s="142">
        <f>'廃棄物事業経費（市町村）'!CS8</f>
        <v>98239</v>
      </c>
      <c r="BS8" s="142">
        <f>'廃棄物事業経費（市町村）'!CT8</f>
        <v>2331</v>
      </c>
      <c r="BT8" s="142">
        <f>'廃棄物事業経費（市町村）'!CU8</f>
        <v>594197</v>
      </c>
      <c r="BU8" s="142">
        <f>'廃棄物事業経費（市町村）'!CV8</f>
        <v>0</v>
      </c>
      <c r="BV8" s="142">
        <f>'廃棄物事業経費（市町村）'!CW8</f>
        <v>187373</v>
      </c>
      <c r="BW8" s="142">
        <f>'廃棄物事業経費（市町村）'!CX8</f>
        <v>2482045</v>
      </c>
    </row>
    <row r="9" spans="1:75" ht="13.5">
      <c r="A9" s="208" t="s">
        <v>226</v>
      </c>
      <c r="B9" s="208">
        <v>47205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146489</v>
      </c>
      <c r="L9" s="142">
        <f>'廃棄物事業経費（市町村）'!AM9</f>
        <v>235397</v>
      </c>
      <c r="M9" s="142">
        <f>'廃棄物事業経費（市町村）'!AN9</f>
        <v>9717</v>
      </c>
      <c r="N9" s="142">
        <f>'廃棄物事業経費（市町村）'!AO9</f>
        <v>3933</v>
      </c>
      <c r="O9" s="142">
        <f>'廃棄物事業経費（市町村）'!AP9</f>
        <v>2803</v>
      </c>
      <c r="P9" s="142">
        <f>'廃棄物事業経費（市町村）'!AQ9</f>
        <v>1130</v>
      </c>
      <c r="Q9" s="142">
        <f>'廃棄物事業経費（市町村）'!AR9</f>
        <v>0</v>
      </c>
      <c r="R9" s="142">
        <f>'廃棄物事業経費（市町村）'!AS9</f>
        <v>0</v>
      </c>
      <c r="S9" s="142">
        <f>'廃棄物事業経費（市町村）'!AT9</f>
        <v>221747</v>
      </c>
      <c r="T9" s="142">
        <f>'廃棄物事業経費（市町村）'!AU9</f>
        <v>197037</v>
      </c>
      <c r="U9" s="142">
        <f>'廃棄物事業経費（市町村）'!AV9</f>
        <v>0</v>
      </c>
      <c r="V9" s="142">
        <f>'廃棄物事業経費（市町村）'!AW9</f>
        <v>0</v>
      </c>
      <c r="W9" s="142">
        <f>'廃棄物事業経費（市町村）'!AX9</f>
        <v>24710</v>
      </c>
      <c r="X9" s="142">
        <f>'廃棄物事業経費（市町村）'!AY9</f>
        <v>295380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235397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0</v>
      </c>
      <c r="AK9" s="142">
        <f>'廃棄物事業経費（市町村）'!BL9</f>
        <v>0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20829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0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146489</v>
      </c>
      <c r="BH9" s="142">
        <f>'廃棄物事業経費（市町村）'!CI9</f>
        <v>235397</v>
      </c>
      <c r="BI9" s="142">
        <f>'廃棄物事業経費（市町村）'!CJ9</f>
        <v>9717</v>
      </c>
      <c r="BJ9" s="142">
        <f>'廃棄物事業経費（市町村）'!CK9</f>
        <v>3933</v>
      </c>
      <c r="BK9" s="142">
        <f>'廃棄物事業経費（市町村）'!CL9</f>
        <v>2803</v>
      </c>
      <c r="BL9" s="142">
        <f>'廃棄物事業経費（市町村）'!CM9</f>
        <v>1130</v>
      </c>
      <c r="BM9" s="142">
        <f>'廃棄物事業経費（市町村）'!CN9</f>
        <v>0</v>
      </c>
      <c r="BN9" s="142">
        <f>'廃棄物事業経費（市町村）'!CO9</f>
        <v>0</v>
      </c>
      <c r="BO9" s="142">
        <f>'廃棄物事業経費（市町村）'!CP9</f>
        <v>221747</v>
      </c>
      <c r="BP9" s="142">
        <f>'廃棄物事業経費（市町村）'!CQ9</f>
        <v>197037</v>
      </c>
      <c r="BQ9" s="142">
        <f>'廃棄物事業経費（市町村）'!CR9</f>
        <v>0</v>
      </c>
      <c r="BR9" s="142">
        <f>'廃棄物事業経費（市町村）'!CS9</f>
        <v>0</v>
      </c>
      <c r="BS9" s="142">
        <f>'廃棄物事業経費（市町村）'!CT9</f>
        <v>24710</v>
      </c>
      <c r="BT9" s="142">
        <f>'廃棄物事業経費（市町村）'!CU9</f>
        <v>316209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235397</v>
      </c>
    </row>
    <row r="10" spans="1:75" ht="13.5">
      <c r="A10" s="208" t="s">
        <v>226</v>
      </c>
      <c r="B10" s="208">
        <v>47207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526883</v>
      </c>
      <c r="M10" s="142">
        <f>'廃棄物事業経費（市町村）'!AN10</f>
        <v>34736</v>
      </c>
      <c r="N10" s="142">
        <f>'廃棄物事業経費（市町村）'!AO10</f>
        <v>91432</v>
      </c>
      <c r="O10" s="142">
        <f>'廃棄物事業経費（市町村）'!AP10</f>
        <v>265</v>
      </c>
      <c r="P10" s="142">
        <f>'廃棄物事業経費（市町村）'!AQ10</f>
        <v>81248</v>
      </c>
      <c r="Q10" s="142">
        <f>'廃棄物事業経費（市町村）'!AR10</f>
        <v>9919</v>
      </c>
      <c r="R10" s="142">
        <f>'廃棄物事業経費（市町村）'!AS10</f>
        <v>0</v>
      </c>
      <c r="S10" s="142">
        <f>'廃棄物事業経費（市町村）'!AT10</f>
        <v>400715</v>
      </c>
      <c r="T10" s="142">
        <f>'廃棄物事業経費（市町村）'!AU10</f>
        <v>72488</v>
      </c>
      <c r="U10" s="142">
        <f>'廃棄物事業経費（市町村）'!AV10</f>
        <v>255671</v>
      </c>
      <c r="V10" s="142">
        <f>'廃棄物事業経費（市町村）'!AW10</f>
        <v>72556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526883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21894</v>
      </c>
      <c r="AK10" s="142">
        <f>'廃棄物事業経費（市町村）'!BL10</f>
        <v>0</v>
      </c>
      <c r="AL10" s="142">
        <f>'廃棄物事業経費（市町村）'!BM10</f>
        <v>6915</v>
      </c>
      <c r="AM10" s="142">
        <f>'廃棄物事業経費（市町村）'!BN10</f>
        <v>0</v>
      </c>
      <c r="AN10" s="142">
        <f>'廃棄物事業経費（市町村）'!BO10</f>
        <v>6915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14979</v>
      </c>
      <c r="AR10" s="142">
        <f>'廃棄物事業経費（市町村）'!BS10</f>
        <v>0</v>
      </c>
      <c r="AS10" s="142">
        <f>'廃棄物事業経費（市町村）'!BT10</f>
        <v>14979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21894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548777</v>
      </c>
      <c r="BI10" s="142">
        <f>'廃棄物事業経費（市町村）'!CJ10</f>
        <v>34736</v>
      </c>
      <c r="BJ10" s="142">
        <f>'廃棄物事業経費（市町村）'!CK10</f>
        <v>98347</v>
      </c>
      <c r="BK10" s="142">
        <f>'廃棄物事業経費（市町村）'!CL10</f>
        <v>265</v>
      </c>
      <c r="BL10" s="142">
        <f>'廃棄物事業経費（市町村）'!CM10</f>
        <v>88163</v>
      </c>
      <c r="BM10" s="142">
        <f>'廃棄物事業経費（市町村）'!CN10</f>
        <v>9919</v>
      </c>
      <c r="BN10" s="142">
        <f>'廃棄物事業経費（市町村）'!CO10</f>
        <v>0</v>
      </c>
      <c r="BO10" s="142">
        <f>'廃棄物事業経費（市町村）'!CP10</f>
        <v>415694</v>
      </c>
      <c r="BP10" s="142">
        <f>'廃棄物事業経費（市町村）'!CQ10</f>
        <v>72488</v>
      </c>
      <c r="BQ10" s="142">
        <f>'廃棄物事業経費（市町村）'!CR10</f>
        <v>270650</v>
      </c>
      <c r="BR10" s="142">
        <f>'廃棄物事業経費（市町村）'!CS10</f>
        <v>72556</v>
      </c>
      <c r="BS10" s="142">
        <f>'廃棄物事業経費（市町村）'!CT10</f>
        <v>0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548777</v>
      </c>
    </row>
    <row r="11" spans="1:75" ht="13.5">
      <c r="A11" s="208" t="s">
        <v>226</v>
      </c>
      <c r="B11" s="208">
        <v>47208</v>
      </c>
      <c r="C11" s="208" t="s">
        <v>237</v>
      </c>
      <c r="D11" s="142">
        <f>'廃棄物事業経費（市町村）'!AE11</f>
        <v>736575</v>
      </c>
      <c r="E11" s="142">
        <f>'廃棄物事業経費（市町村）'!AF11</f>
        <v>736575</v>
      </c>
      <c r="F11" s="142">
        <f>'廃棄物事業経費（市町村）'!AG11</f>
        <v>0</v>
      </c>
      <c r="G11" s="142">
        <f>'廃棄物事業経費（市町村）'!AH11</f>
        <v>736575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851944</v>
      </c>
      <c r="M11" s="142">
        <f>'廃棄物事業経費（市町村）'!AN11</f>
        <v>99483</v>
      </c>
      <c r="N11" s="142">
        <f>'廃棄物事業経費（市町村）'!AO11</f>
        <v>276948</v>
      </c>
      <c r="O11" s="142">
        <f>'廃棄物事業経費（市町村）'!AP11</f>
        <v>1393</v>
      </c>
      <c r="P11" s="142">
        <f>'廃棄物事業経費（市町村）'!AQ11</f>
        <v>275555</v>
      </c>
      <c r="Q11" s="142">
        <f>'廃棄物事業経費（市町村）'!AR11</f>
        <v>0</v>
      </c>
      <c r="R11" s="142">
        <f>'廃棄物事業経費（市町村）'!AS11</f>
        <v>0</v>
      </c>
      <c r="S11" s="142">
        <f>'廃棄物事業経費（市町村）'!AT11</f>
        <v>469593</v>
      </c>
      <c r="T11" s="142">
        <f>'廃棄物事業経費（市町村）'!AU11</f>
        <v>162108</v>
      </c>
      <c r="U11" s="142">
        <f>'廃棄物事業経費（市町村）'!AV11</f>
        <v>268512</v>
      </c>
      <c r="V11" s="142">
        <f>'廃棄物事業経費（市町村）'!AW11</f>
        <v>0</v>
      </c>
      <c r="W11" s="142">
        <f>'廃棄物事業経費（市町村）'!AX11</f>
        <v>38973</v>
      </c>
      <c r="X11" s="142">
        <f>'廃棄物事業経費（市町村）'!AY11</f>
        <v>0</v>
      </c>
      <c r="Y11" s="142">
        <f>'廃棄物事業経費（市町村）'!AZ11</f>
        <v>5920</v>
      </c>
      <c r="Z11" s="142">
        <f>'廃棄物事業経費（市町村）'!BA11</f>
        <v>30927</v>
      </c>
      <c r="AA11" s="142">
        <f>'廃棄物事業経費（市町村）'!BB11</f>
        <v>1619446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6259</v>
      </c>
      <c r="AK11" s="142">
        <f>'廃棄物事業経費（市町村）'!BL11</f>
        <v>0</v>
      </c>
      <c r="AL11" s="142">
        <f>'廃棄物事業経費（市町村）'!BM11</f>
        <v>0</v>
      </c>
      <c r="AM11" s="142">
        <f>'廃棄物事業経費（市町村）'!BN11</f>
        <v>0</v>
      </c>
      <c r="AN11" s="142">
        <f>'廃棄物事業経費（市町村）'!BO11</f>
        <v>0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6259</v>
      </c>
      <c r="AR11" s="142">
        <f>'廃棄物事業経費（市町村）'!BS11</f>
        <v>6259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1073</v>
      </c>
      <c r="AY11" s="142">
        <f>'廃棄物事業経費（市町村）'!BZ11</f>
        <v>7332</v>
      </c>
      <c r="AZ11" s="142">
        <f>'廃棄物事業経費（市町村）'!CA11</f>
        <v>736575</v>
      </c>
      <c r="BA11" s="142">
        <f>'廃棄物事業経費（市町村）'!CB11</f>
        <v>736575</v>
      </c>
      <c r="BB11" s="142">
        <f>'廃棄物事業経費（市町村）'!CC11</f>
        <v>0</v>
      </c>
      <c r="BC11" s="142">
        <f>'廃棄物事業経費（市町村）'!CD11</f>
        <v>736575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858203</v>
      </c>
      <c r="BI11" s="142">
        <f>'廃棄物事業経費（市町村）'!CJ11</f>
        <v>99483</v>
      </c>
      <c r="BJ11" s="142">
        <f>'廃棄物事業経費（市町村）'!CK11</f>
        <v>276948</v>
      </c>
      <c r="BK11" s="142">
        <f>'廃棄物事業経費（市町村）'!CL11</f>
        <v>1393</v>
      </c>
      <c r="BL11" s="142">
        <f>'廃棄物事業経費（市町村）'!CM11</f>
        <v>275555</v>
      </c>
      <c r="BM11" s="142">
        <f>'廃棄物事業経費（市町村）'!CN11</f>
        <v>0</v>
      </c>
      <c r="BN11" s="142">
        <f>'廃棄物事業経費（市町村）'!CO11</f>
        <v>0</v>
      </c>
      <c r="BO11" s="142">
        <f>'廃棄物事業経費（市町村）'!CP11</f>
        <v>475852</v>
      </c>
      <c r="BP11" s="142">
        <f>'廃棄物事業経費（市町村）'!CQ11</f>
        <v>168367</v>
      </c>
      <c r="BQ11" s="142">
        <f>'廃棄物事業経費（市町村）'!CR11</f>
        <v>268512</v>
      </c>
      <c r="BR11" s="142">
        <f>'廃棄物事業経費（市町村）'!CS11</f>
        <v>0</v>
      </c>
      <c r="BS11" s="142">
        <f>'廃棄物事業経費（市町村）'!CT11</f>
        <v>38973</v>
      </c>
      <c r="BT11" s="142">
        <f>'廃棄物事業経費（市町村）'!CU11</f>
        <v>0</v>
      </c>
      <c r="BU11" s="142">
        <f>'廃棄物事業経費（市町村）'!CV11</f>
        <v>5920</v>
      </c>
      <c r="BV11" s="142">
        <f>'廃棄物事業経費（市町村）'!CW11</f>
        <v>32000</v>
      </c>
      <c r="BW11" s="142">
        <f>'廃棄物事業経費（市町村）'!CX11</f>
        <v>1626778</v>
      </c>
    </row>
    <row r="12" spans="1:75" ht="13.5">
      <c r="A12" s="208" t="s">
        <v>226</v>
      </c>
      <c r="B12" s="208">
        <v>47209</v>
      </c>
      <c r="C12" s="208" t="s">
        <v>238</v>
      </c>
      <c r="D12" s="142">
        <f>'廃棄物事業経費（市町村）'!AE12</f>
        <v>390600</v>
      </c>
      <c r="E12" s="142">
        <f>'廃棄物事業経費（市町村）'!AF12</f>
        <v>390600</v>
      </c>
      <c r="F12" s="142">
        <f>'廃棄物事業経費（市町村）'!AG12</f>
        <v>0</v>
      </c>
      <c r="G12" s="142">
        <f>'廃棄物事業経費（市町村）'!AH12</f>
        <v>390600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288960</v>
      </c>
      <c r="M12" s="142">
        <f>'廃棄物事業経費（市町村）'!AN12</f>
        <v>103263</v>
      </c>
      <c r="N12" s="142">
        <f>'廃棄物事業経費（市町村）'!AO12</f>
        <v>111852</v>
      </c>
      <c r="O12" s="142">
        <f>'廃棄物事業経費（市町村）'!AP12</f>
        <v>19412</v>
      </c>
      <c r="P12" s="142">
        <f>'廃棄物事業経費（市町村）'!AQ12</f>
        <v>83410</v>
      </c>
      <c r="Q12" s="142">
        <f>'廃棄物事業経費（市町村）'!AR12</f>
        <v>9030</v>
      </c>
      <c r="R12" s="142">
        <f>'廃棄物事業経費（市町村）'!AS12</f>
        <v>10657</v>
      </c>
      <c r="S12" s="142">
        <f>'廃棄物事業経費（市町村）'!AT12</f>
        <v>63188</v>
      </c>
      <c r="T12" s="142">
        <f>'廃棄物事業経費（市町村）'!AU12</f>
        <v>0</v>
      </c>
      <c r="U12" s="142">
        <f>'廃棄物事業経費（市町村）'!AV12</f>
        <v>42121</v>
      </c>
      <c r="V12" s="142">
        <f>'廃棄物事業経費（市町村）'!AW12</f>
        <v>15052</v>
      </c>
      <c r="W12" s="142">
        <f>'廃棄物事業経費（市町村）'!AX12</f>
        <v>6015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679560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27913</v>
      </c>
      <c r="AK12" s="142">
        <f>'廃棄物事業経費（市町村）'!BL12</f>
        <v>0</v>
      </c>
      <c r="AL12" s="142">
        <f>'廃棄物事業経費（市町村）'!BM12</f>
        <v>8204</v>
      </c>
      <c r="AM12" s="142">
        <f>'廃棄物事業経費（市町村）'!BN12</f>
        <v>0</v>
      </c>
      <c r="AN12" s="142">
        <f>'廃棄物事業経費（市町村）'!BO12</f>
        <v>8204</v>
      </c>
      <c r="AO12" s="142">
        <f>'廃棄物事業経費（市町村）'!BP12</f>
        <v>0</v>
      </c>
      <c r="AP12" s="142">
        <f>'廃棄物事業経費（市町村）'!BQ12</f>
        <v>670</v>
      </c>
      <c r="AQ12" s="142">
        <f>'廃棄物事業経費（市町村）'!BR12</f>
        <v>19039</v>
      </c>
      <c r="AR12" s="142">
        <f>'廃棄物事業経費（市町村）'!BS12</f>
        <v>0</v>
      </c>
      <c r="AS12" s="142">
        <f>'廃棄物事業経費（市町村）'!BT12</f>
        <v>19039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27913</v>
      </c>
      <c r="AZ12" s="142">
        <f>'廃棄物事業経費（市町村）'!CA12</f>
        <v>390600</v>
      </c>
      <c r="BA12" s="142">
        <f>'廃棄物事業経費（市町村）'!CB12</f>
        <v>390600</v>
      </c>
      <c r="BB12" s="142">
        <f>'廃棄物事業経費（市町村）'!CC12</f>
        <v>0</v>
      </c>
      <c r="BC12" s="142">
        <f>'廃棄物事業経費（市町村）'!CD12</f>
        <v>390600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316873</v>
      </c>
      <c r="BI12" s="142">
        <f>'廃棄物事業経費（市町村）'!CJ12</f>
        <v>103263</v>
      </c>
      <c r="BJ12" s="142">
        <f>'廃棄物事業経費（市町村）'!CK12</f>
        <v>120056</v>
      </c>
      <c r="BK12" s="142">
        <f>'廃棄物事業経費（市町村）'!CL12</f>
        <v>19412</v>
      </c>
      <c r="BL12" s="142">
        <f>'廃棄物事業経費（市町村）'!CM12</f>
        <v>91614</v>
      </c>
      <c r="BM12" s="142">
        <f>'廃棄物事業経費（市町村）'!CN12</f>
        <v>9030</v>
      </c>
      <c r="BN12" s="142">
        <f>'廃棄物事業経費（市町村）'!CO12</f>
        <v>11327</v>
      </c>
      <c r="BO12" s="142">
        <f>'廃棄物事業経費（市町村）'!CP12</f>
        <v>82227</v>
      </c>
      <c r="BP12" s="142">
        <f>'廃棄物事業経費（市町村）'!CQ12</f>
        <v>0</v>
      </c>
      <c r="BQ12" s="142">
        <f>'廃棄物事業経費（市町村）'!CR12</f>
        <v>61160</v>
      </c>
      <c r="BR12" s="142">
        <f>'廃棄物事業経費（市町村）'!CS12</f>
        <v>15052</v>
      </c>
      <c r="BS12" s="142">
        <f>'廃棄物事業経費（市町村）'!CT12</f>
        <v>6015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0</v>
      </c>
      <c r="BW12" s="142">
        <f>'廃棄物事業経費（市町村）'!CX12</f>
        <v>707473</v>
      </c>
    </row>
    <row r="13" spans="1:75" ht="13.5">
      <c r="A13" s="208" t="s">
        <v>226</v>
      </c>
      <c r="B13" s="208">
        <v>47210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153533</v>
      </c>
      <c r="M13" s="142">
        <f>'廃棄物事業経費（市町村）'!AN13</f>
        <v>52095</v>
      </c>
      <c r="N13" s="142">
        <f>'廃棄物事業経費（市町村）'!AO13</f>
        <v>1433</v>
      </c>
      <c r="O13" s="142">
        <f>'廃棄物事業経費（市町村）'!AP13</f>
        <v>1433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99005</v>
      </c>
      <c r="T13" s="142">
        <f>'廃棄物事業経費（市町村）'!AU13</f>
        <v>98907</v>
      </c>
      <c r="U13" s="142">
        <f>'廃棄物事業経費（市町村）'!AV13</f>
        <v>0</v>
      </c>
      <c r="V13" s="142">
        <f>'廃棄物事業経費（市町村）'!AW13</f>
        <v>0</v>
      </c>
      <c r="W13" s="142">
        <f>'廃棄物事業経費（市町村）'!AX13</f>
        <v>98</v>
      </c>
      <c r="X13" s="142">
        <f>'廃棄物事業経費（市町村）'!AY13</f>
        <v>236382</v>
      </c>
      <c r="Y13" s="142">
        <f>'廃棄物事業経費（市町村）'!AZ13</f>
        <v>1000</v>
      </c>
      <c r="Z13" s="142">
        <f>'廃棄物事業経費（市町村）'!BA13</f>
        <v>0</v>
      </c>
      <c r="AA13" s="142">
        <f>'廃棄物事業経費（市町村）'!BB13</f>
        <v>153533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48826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153533</v>
      </c>
      <c r="BI13" s="142">
        <f>'廃棄物事業経費（市町村）'!CJ13</f>
        <v>52095</v>
      </c>
      <c r="BJ13" s="142">
        <f>'廃棄物事業経費（市町村）'!CK13</f>
        <v>1433</v>
      </c>
      <c r="BK13" s="142">
        <f>'廃棄物事業経費（市町村）'!CL13</f>
        <v>1433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99005</v>
      </c>
      <c r="BP13" s="142">
        <f>'廃棄物事業経費（市町村）'!CQ13</f>
        <v>98907</v>
      </c>
      <c r="BQ13" s="142">
        <f>'廃棄物事業経費（市町村）'!CR13</f>
        <v>0</v>
      </c>
      <c r="BR13" s="142">
        <f>'廃棄物事業経費（市町村）'!CS13</f>
        <v>0</v>
      </c>
      <c r="BS13" s="142">
        <f>'廃棄物事業経費（市町村）'!CT13</f>
        <v>98</v>
      </c>
      <c r="BT13" s="142">
        <f>'廃棄物事業経費（市町村）'!CU13</f>
        <v>285208</v>
      </c>
      <c r="BU13" s="142">
        <f>'廃棄物事業経費（市町村）'!CV13</f>
        <v>1000</v>
      </c>
      <c r="BV13" s="142">
        <f>'廃棄物事業経費（市町村）'!CW13</f>
        <v>0</v>
      </c>
      <c r="BW13" s="142">
        <f>'廃棄物事業経費（市町村）'!CX13</f>
        <v>153533</v>
      </c>
    </row>
    <row r="14" spans="1:75" ht="13.5">
      <c r="A14" s="208" t="s">
        <v>226</v>
      </c>
      <c r="B14" s="208">
        <v>47211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202769</v>
      </c>
      <c r="L14" s="142">
        <f>'廃棄物事業経費（市町村）'!AM14</f>
        <v>503368</v>
      </c>
      <c r="M14" s="142">
        <f>'廃棄物事業経費（市町村）'!AN14</f>
        <v>135380</v>
      </c>
      <c r="N14" s="142">
        <f>'廃棄物事業経費（市町村）'!AO14</f>
        <v>3199</v>
      </c>
      <c r="O14" s="142">
        <f>'廃棄物事業経費（市町村）'!AP14</f>
        <v>3199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364789</v>
      </c>
      <c r="T14" s="142">
        <f>'廃棄物事業経費（市町村）'!AU14</f>
        <v>330120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34669</v>
      </c>
      <c r="X14" s="142">
        <f>'廃棄物事業経費（市町村）'!AY14</f>
        <v>491236</v>
      </c>
      <c r="Y14" s="142">
        <f>'廃棄物事業経費（市町村）'!AZ14</f>
        <v>0</v>
      </c>
      <c r="Z14" s="142">
        <f>'廃棄物事業経費（市町村）'!BA14</f>
        <v>0</v>
      </c>
      <c r="AA14" s="142">
        <f>'廃棄物事業経費（市町村）'!BB14</f>
        <v>503368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7521</v>
      </c>
      <c r="AK14" s="142">
        <f>'廃棄物事業経費（市町村）'!BL14</f>
        <v>7521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23116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7521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202769</v>
      </c>
      <c r="BH14" s="142">
        <f>'廃棄物事業経費（市町村）'!CI14</f>
        <v>510889</v>
      </c>
      <c r="BI14" s="142">
        <f>'廃棄物事業経費（市町村）'!CJ14</f>
        <v>142901</v>
      </c>
      <c r="BJ14" s="142">
        <f>'廃棄物事業経費（市町村）'!CK14</f>
        <v>3199</v>
      </c>
      <c r="BK14" s="142">
        <f>'廃棄物事業経費（市町村）'!CL14</f>
        <v>3199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364789</v>
      </c>
      <c r="BP14" s="142">
        <f>'廃棄物事業経費（市町村）'!CQ14</f>
        <v>330120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34669</v>
      </c>
      <c r="BT14" s="142">
        <f>'廃棄物事業経費（市町村）'!CU14</f>
        <v>514352</v>
      </c>
      <c r="BU14" s="142">
        <f>'廃棄物事業経費（市町村）'!CV14</f>
        <v>0</v>
      </c>
      <c r="BV14" s="142">
        <f>'廃棄物事業経費（市町村）'!CW14</f>
        <v>0</v>
      </c>
      <c r="BW14" s="142">
        <f>'廃棄物事業経費（市町村）'!CX14</f>
        <v>510889</v>
      </c>
    </row>
    <row r="15" spans="1:75" ht="13.5">
      <c r="A15" s="208" t="s">
        <v>226</v>
      </c>
      <c r="B15" s="208">
        <v>47212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136748</v>
      </c>
      <c r="M15" s="142">
        <f>'廃棄物事業経費（市町村）'!AN15</f>
        <v>41378</v>
      </c>
      <c r="N15" s="142">
        <f>'廃棄物事業経費（市町村）'!AO15</f>
        <v>1878</v>
      </c>
      <c r="O15" s="142">
        <f>'廃棄物事業経費（市町村）'!AP15</f>
        <v>1878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93492</v>
      </c>
      <c r="T15" s="142">
        <f>'廃棄物事業経費（市町村）'!AU15</f>
        <v>93492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221457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136748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45744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136748</v>
      </c>
      <c r="BI15" s="142">
        <f>'廃棄物事業経費（市町村）'!CJ15</f>
        <v>41378</v>
      </c>
      <c r="BJ15" s="142">
        <f>'廃棄物事業経費（市町村）'!CK15</f>
        <v>1878</v>
      </c>
      <c r="BK15" s="142">
        <f>'廃棄物事業経費（市町村）'!CL15</f>
        <v>1878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93492</v>
      </c>
      <c r="BP15" s="142">
        <f>'廃棄物事業経費（市町村）'!CQ15</f>
        <v>93492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267201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136748</v>
      </c>
    </row>
    <row r="16" spans="1:75" ht="13.5">
      <c r="A16" s="208" t="s">
        <v>226</v>
      </c>
      <c r="B16" s="208">
        <v>47213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255149</v>
      </c>
      <c r="M16" s="142">
        <f>'廃棄物事業経費（市町村）'!AN16</f>
        <v>31281</v>
      </c>
      <c r="N16" s="142">
        <f>'廃棄物事業経費（市町村）'!AO16</f>
        <v>10244</v>
      </c>
      <c r="O16" s="142">
        <f>'廃棄物事業経費（市町村）'!AP16</f>
        <v>3040</v>
      </c>
      <c r="P16" s="142">
        <f>'廃棄物事業経費（市町村）'!AQ16</f>
        <v>7204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213624</v>
      </c>
      <c r="T16" s="142">
        <f>'廃棄物事業経費（市町村）'!AU16</f>
        <v>213624</v>
      </c>
      <c r="U16" s="142">
        <f>'廃棄物事業経費（市町村）'!AV16</f>
        <v>0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520663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255149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92781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0</v>
      </c>
      <c r="BH16" s="142">
        <f>'廃棄物事業経費（市町村）'!CI16</f>
        <v>255149</v>
      </c>
      <c r="BI16" s="142">
        <f>'廃棄物事業経費（市町村）'!CJ16</f>
        <v>31281</v>
      </c>
      <c r="BJ16" s="142">
        <f>'廃棄物事業経費（市町村）'!CK16</f>
        <v>10244</v>
      </c>
      <c r="BK16" s="142">
        <f>'廃棄物事業経費（市町村）'!CL16</f>
        <v>3040</v>
      </c>
      <c r="BL16" s="142">
        <f>'廃棄物事業経費（市町村）'!CM16</f>
        <v>7204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213624</v>
      </c>
      <c r="BP16" s="142">
        <f>'廃棄物事業経費（市町村）'!CQ16</f>
        <v>213624</v>
      </c>
      <c r="BQ16" s="142">
        <f>'廃棄物事業経費（市町村）'!CR16</f>
        <v>0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613444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255149</v>
      </c>
    </row>
    <row r="17" spans="1:75" ht="13.5">
      <c r="A17" s="208" t="s">
        <v>226</v>
      </c>
      <c r="B17" s="208">
        <v>47214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310075</v>
      </c>
      <c r="M17" s="142">
        <f>'廃棄物事業経費（市町村）'!AN17</f>
        <v>64272</v>
      </c>
      <c r="N17" s="142">
        <f>'廃棄物事業経費（市町村）'!AO17</f>
        <v>142058</v>
      </c>
      <c r="O17" s="142">
        <f>'廃棄物事業経費（市町村）'!AP17</f>
        <v>4325</v>
      </c>
      <c r="P17" s="142">
        <f>'廃棄物事業経費（市町村）'!AQ17</f>
        <v>136488</v>
      </c>
      <c r="Q17" s="142">
        <f>'廃棄物事業経費（市町村）'!AR17</f>
        <v>1245</v>
      </c>
      <c r="R17" s="142">
        <f>'廃棄物事業経費（市町村）'!AS17</f>
        <v>0</v>
      </c>
      <c r="S17" s="142">
        <f>'廃棄物事業経費（市町村）'!AT17</f>
        <v>103745</v>
      </c>
      <c r="T17" s="142">
        <f>'廃棄物事業経費（市町村）'!AU17</f>
        <v>15062</v>
      </c>
      <c r="U17" s="142">
        <f>'廃棄物事業経費（市町村）'!AV17</f>
        <v>82493</v>
      </c>
      <c r="V17" s="142">
        <f>'廃棄物事業経費（市町村）'!AW17</f>
        <v>6190</v>
      </c>
      <c r="W17" s="142">
        <f>'廃棄物事業経費（市町村）'!AX17</f>
        <v>0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0</v>
      </c>
      <c r="AA17" s="142">
        <f>'廃棄物事業経費（市町村）'!BB17</f>
        <v>310075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29507</v>
      </c>
      <c r="AK17" s="142">
        <f>'廃棄物事業経費（市町村）'!BL17</f>
        <v>3383</v>
      </c>
      <c r="AL17" s="142">
        <f>'廃棄物事業経費（市町村）'!BM17</f>
        <v>10107</v>
      </c>
      <c r="AM17" s="142">
        <f>'廃棄物事業経費（市町村）'!BN17</f>
        <v>0</v>
      </c>
      <c r="AN17" s="142">
        <f>'廃棄物事業経費（市町村）'!BO17</f>
        <v>10107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16017</v>
      </c>
      <c r="AR17" s="142">
        <f>'廃棄物事業経費（市町村）'!BS17</f>
        <v>0</v>
      </c>
      <c r="AS17" s="142">
        <f>'廃棄物事業経費（市町村）'!BT17</f>
        <v>16017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29507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339582</v>
      </c>
      <c r="BI17" s="142">
        <f>'廃棄物事業経費（市町村）'!CJ17</f>
        <v>67655</v>
      </c>
      <c r="BJ17" s="142">
        <f>'廃棄物事業経費（市町村）'!CK17</f>
        <v>152165</v>
      </c>
      <c r="BK17" s="142">
        <f>'廃棄物事業経費（市町村）'!CL17</f>
        <v>4325</v>
      </c>
      <c r="BL17" s="142">
        <f>'廃棄物事業経費（市町村）'!CM17</f>
        <v>146595</v>
      </c>
      <c r="BM17" s="142">
        <f>'廃棄物事業経費（市町村）'!CN17</f>
        <v>1245</v>
      </c>
      <c r="BN17" s="142">
        <f>'廃棄物事業経費（市町村）'!CO17</f>
        <v>0</v>
      </c>
      <c r="BO17" s="142">
        <f>'廃棄物事業経費（市町村）'!CP17</f>
        <v>119762</v>
      </c>
      <c r="BP17" s="142">
        <f>'廃棄物事業経費（市町村）'!CQ17</f>
        <v>15062</v>
      </c>
      <c r="BQ17" s="142">
        <f>'廃棄物事業経費（市町村）'!CR17</f>
        <v>98510</v>
      </c>
      <c r="BR17" s="142">
        <f>'廃棄物事業経費（市町村）'!CS17</f>
        <v>6190</v>
      </c>
      <c r="BS17" s="142">
        <f>'廃棄物事業経費（市町村）'!CT17</f>
        <v>0</v>
      </c>
      <c r="BT17" s="142">
        <f>'廃棄物事業経費（市町村）'!CU17</f>
        <v>0</v>
      </c>
      <c r="BU17" s="142">
        <f>'廃棄物事業経費（市町村）'!CV17</f>
        <v>0</v>
      </c>
      <c r="BV17" s="142">
        <f>'廃棄物事業経費（市町村）'!CW17</f>
        <v>0</v>
      </c>
      <c r="BW17" s="142">
        <f>'廃棄物事業経費（市町村）'!CX17</f>
        <v>339582</v>
      </c>
    </row>
    <row r="18" spans="1:75" ht="13.5">
      <c r="A18" s="208" t="s">
        <v>226</v>
      </c>
      <c r="B18" s="208">
        <v>47215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113629</v>
      </c>
      <c r="M18" s="142">
        <f>'廃棄物事業経費（市町村）'!AN18</f>
        <v>1496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110642</v>
      </c>
      <c r="T18" s="142">
        <f>'廃棄物事業経費（市町村）'!AU18</f>
        <v>97602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13040</v>
      </c>
      <c r="X18" s="142">
        <f>'廃棄物事業経費（市町村）'!AY18</f>
        <v>175329</v>
      </c>
      <c r="Y18" s="142">
        <f>'廃棄物事業経費（市町村）'!AZ18</f>
        <v>1491</v>
      </c>
      <c r="Z18" s="142">
        <f>'廃棄物事業経費（市町村）'!BA18</f>
        <v>33038</v>
      </c>
      <c r="AA18" s="142">
        <f>'廃棄物事業経費（市町村）'!BB18</f>
        <v>146667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32680</v>
      </c>
      <c r="AW18" s="142">
        <f>'廃棄物事業経費（市町村）'!BX18</f>
        <v>0</v>
      </c>
      <c r="AX18" s="142">
        <f>'廃棄物事業経費（市町村）'!BY18</f>
        <v>3634</v>
      </c>
      <c r="AY18" s="142">
        <f>'廃棄物事業経費（市町村）'!BZ18</f>
        <v>3634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113629</v>
      </c>
      <c r="BI18" s="142">
        <f>'廃棄物事業経費（市町村）'!CJ18</f>
        <v>1496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110642</v>
      </c>
      <c r="BP18" s="142">
        <f>'廃棄物事業経費（市町村）'!CQ18</f>
        <v>97602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13040</v>
      </c>
      <c r="BT18" s="142">
        <f>'廃棄物事業経費（市町村）'!CU18</f>
        <v>208009</v>
      </c>
      <c r="BU18" s="142">
        <f>'廃棄物事業経費（市町村）'!CV18</f>
        <v>1491</v>
      </c>
      <c r="BV18" s="142">
        <f>'廃棄物事業経費（市町村）'!CW18</f>
        <v>36672</v>
      </c>
      <c r="BW18" s="142">
        <f>'廃棄物事業経費（市町村）'!CX18</f>
        <v>150301</v>
      </c>
    </row>
    <row r="19" spans="1:75" ht="13.5">
      <c r="A19" s="208" t="s">
        <v>226</v>
      </c>
      <c r="B19" s="208">
        <v>47301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1379</v>
      </c>
      <c r="M19" s="142">
        <f>'廃棄物事業経費（市町村）'!AN19</f>
        <v>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1379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52199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1379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5040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5040</v>
      </c>
      <c r="AR19" s="142">
        <f>'廃棄物事業経費（市町村）'!BS19</f>
        <v>0</v>
      </c>
      <c r="AS19" s="142">
        <f>'廃棄物事業経費（市町村）'!BT19</f>
        <v>5040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5040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6419</v>
      </c>
      <c r="BI19" s="142">
        <f>'廃棄物事業経費（市町村）'!CJ19</f>
        <v>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1379</v>
      </c>
      <c r="BO19" s="142">
        <f>'廃棄物事業経費（市町村）'!CP19</f>
        <v>5040</v>
      </c>
      <c r="BP19" s="142">
        <f>'廃棄物事業経費（市町村）'!CQ19</f>
        <v>0</v>
      </c>
      <c r="BQ19" s="142">
        <f>'廃棄物事業経費（市町村）'!CR19</f>
        <v>5040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52199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6419</v>
      </c>
    </row>
    <row r="20" spans="1:75" ht="13.5">
      <c r="A20" s="208" t="s">
        <v>226</v>
      </c>
      <c r="B20" s="208">
        <v>47302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0</v>
      </c>
      <c r="L20" s="142">
        <f>'廃棄物事業経費（市町村）'!AM20</f>
        <v>11266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11266</v>
      </c>
      <c r="T20" s="142">
        <f>'廃棄物事業経費（市町村）'!AU20</f>
        <v>59</v>
      </c>
      <c r="U20" s="142">
        <f>'廃棄物事業経費（市町村）'!AV20</f>
        <v>4138</v>
      </c>
      <c r="V20" s="142">
        <f>'廃棄物事業経費（市町村）'!AW20</f>
        <v>0</v>
      </c>
      <c r="W20" s="142">
        <f>'廃棄物事業経費（市町村）'!AX20</f>
        <v>7069</v>
      </c>
      <c r="X20" s="142">
        <f>'廃棄物事業経費（市町村）'!AY20</f>
        <v>36234</v>
      </c>
      <c r="Y20" s="142">
        <f>'廃棄物事業経費（市町村）'!AZ20</f>
        <v>0</v>
      </c>
      <c r="Z20" s="142">
        <f>'廃棄物事業経費（市町村）'!BA20</f>
        <v>1028</v>
      </c>
      <c r="AA20" s="142">
        <f>'廃棄物事業経費（市町村）'!BB20</f>
        <v>12294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4410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4410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4410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4410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0</v>
      </c>
      <c r="BH20" s="142">
        <f>'廃棄物事業経費（市町村）'!CI20</f>
        <v>15676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15676</v>
      </c>
      <c r="BP20" s="142">
        <f>'廃棄物事業経費（市町村）'!CQ20</f>
        <v>59</v>
      </c>
      <c r="BQ20" s="142">
        <f>'廃棄物事業経費（市町村）'!CR20</f>
        <v>4138</v>
      </c>
      <c r="BR20" s="142">
        <f>'廃棄物事業経費（市町村）'!CS20</f>
        <v>4410</v>
      </c>
      <c r="BS20" s="142">
        <f>'廃棄物事業経費（市町村）'!CT20</f>
        <v>7069</v>
      </c>
      <c r="BT20" s="142">
        <f>'廃棄物事業経費（市町村）'!CU20</f>
        <v>36234</v>
      </c>
      <c r="BU20" s="142">
        <f>'廃棄物事業経費（市町村）'!CV20</f>
        <v>0</v>
      </c>
      <c r="BV20" s="142">
        <f>'廃棄物事業経費（市町村）'!CW20</f>
        <v>1028</v>
      </c>
      <c r="BW20" s="142">
        <f>'廃棄物事業経費（市町村）'!CX20</f>
        <v>16704</v>
      </c>
    </row>
    <row r="21" spans="1:75" ht="13.5">
      <c r="A21" s="208" t="s">
        <v>226</v>
      </c>
      <c r="B21" s="208">
        <v>47303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4969</v>
      </c>
      <c r="M21" s="142">
        <f>'廃棄物事業経費（市町村）'!AN21</f>
        <v>0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4969</v>
      </c>
      <c r="T21" s="142">
        <f>'廃棄物事業経費（市町村）'!AU21</f>
        <v>0</v>
      </c>
      <c r="U21" s="142">
        <f>'廃棄物事業経費（市町村）'!AV21</f>
        <v>0</v>
      </c>
      <c r="V21" s="142">
        <f>'廃棄物事業経費（市町村）'!AW21</f>
        <v>2831</v>
      </c>
      <c r="W21" s="142">
        <f>'廃棄物事業経費（市町村）'!AX21</f>
        <v>2138</v>
      </c>
      <c r="X21" s="142">
        <f>'廃棄物事業経費（市町村）'!AY21</f>
        <v>24797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4969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3780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3780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3780</v>
      </c>
      <c r="AU21" s="142">
        <f>'廃棄物事業経費（市町村）'!BV21</f>
        <v>0</v>
      </c>
      <c r="AV21" s="142">
        <f>'廃棄物事業経費（市町村）'!BW21</f>
        <v>0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3780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8749</v>
      </c>
      <c r="BI21" s="142">
        <f>'廃棄物事業経費（市町村）'!CJ21</f>
        <v>0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8749</v>
      </c>
      <c r="BP21" s="142">
        <f>'廃棄物事業経費（市町村）'!CQ21</f>
        <v>0</v>
      </c>
      <c r="BQ21" s="142">
        <f>'廃棄物事業経費（市町村）'!CR21</f>
        <v>0</v>
      </c>
      <c r="BR21" s="142">
        <f>'廃棄物事業経費（市町村）'!CS21</f>
        <v>6611</v>
      </c>
      <c r="BS21" s="142">
        <f>'廃棄物事業経費（市町村）'!CT21</f>
        <v>2138</v>
      </c>
      <c r="BT21" s="142">
        <f>'廃棄物事業経費（市町村）'!CU21</f>
        <v>24797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8749</v>
      </c>
    </row>
    <row r="22" spans="1:75" ht="13.5">
      <c r="A22" s="208" t="s">
        <v>226</v>
      </c>
      <c r="B22" s="208">
        <v>47306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14285</v>
      </c>
      <c r="M22" s="142">
        <f>'廃棄物事業経費（市町村）'!AN22</f>
        <v>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14285</v>
      </c>
      <c r="T22" s="142">
        <f>'廃棄物事業経費（市町村）'!AU22</f>
        <v>0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14285</v>
      </c>
      <c r="X22" s="142">
        <f>'廃棄物事業経費（市町村）'!AY22</f>
        <v>82530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14285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33268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14285</v>
      </c>
      <c r="BI22" s="142">
        <f>'廃棄物事業経費（市町村）'!CJ22</f>
        <v>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14285</v>
      </c>
      <c r="BP22" s="142">
        <f>'廃棄物事業経費（市町村）'!CQ22</f>
        <v>0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14285</v>
      </c>
      <c r="BT22" s="142">
        <f>'廃棄物事業経費（市町村）'!CU22</f>
        <v>115798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14285</v>
      </c>
    </row>
    <row r="23" spans="1:75" ht="13.5">
      <c r="A23" s="208" t="s">
        <v>226</v>
      </c>
      <c r="B23" s="208">
        <v>47308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16360</v>
      </c>
      <c r="M23" s="142">
        <f>'廃棄物事業経費（市町村）'!AN23</f>
        <v>0</v>
      </c>
      <c r="N23" s="142">
        <f>'廃棄物事業経費（市町村）'!AO23</f>
        <v>156</v>
      </c>
      <c r="O23" s="142">
        <f>'廃棄物事業経費（市町村）'!AP23</f>
        <v>156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16204</v>
      </c>
      <c r="T23" s="142">
        <f>'廃棄物事業経費（市町村）'!AU23</f>
        <v>16204</v>
      </c>
      <c r="U23" s="142">
        <f>'廃棄物事業経費（市町村）'!AV23</f>
        <v>0</v>
      </c>
      <c r="V23" s="142">
        <f>'廃棄物事業経費（市町村）'!AW23</f>
        <v>0</v>
      </c>
      <c r="W23" s="142">
        <f>'廃棄物事業経費（市町村）'!AX23</f>
        <v>0</v>
      </c>
      <c r="X23" s="142">
        <f>'廃棄物事業経費（市町村）'!AY23</f>
        <v>112097</v>
      </c>
      <c r="Y23" s="142">
        <f>'廃棄物事業経費（市町村）'!AZ23</f>
        <v>0</v>
      </c>
      <c r="Z23" s="142">
        <f>'廃棄物事業経費（市町村）'!BA23</f>
        <v>0</v>
      </c>
      <c r="AA23" s="142">
        <f>'廃棄物事業経費（市町村）'!BB23</f>
        <v>16360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45187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16360</v>
      </c>
      <c r="BI23" s="142">
        <f>'廃棄物事業経費（市町村）'!CJ23</f>
        <v>0</v>
      </c>
      <c r="BJ23" s="142">
        <f>'廃棄物事業経費（市町村）'!CK23</f>
        <v>156</v>
      </c>
      <c r="BK23" s="142">
        <f>'廃棄物事業経費（市町村）'!CL23</f>
        <v>156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16204</v>
      </c>
      <c r="BP23" s="142">
        <f>'廃棄物事業経費（市町村）'!CQ23</f>
        <v>16204</v>
      </c>
      <c r="BQ23" s="142">
        <f>'廃棄物事業経費（市町村）'!CR23</f>
        <v>0</v>
      </c>
      <c r="BR23" s="142">
        <f>'廃棄物事業経費（市町村）'!CS23</f>
        <v>0</v>
      </c>
      <c r="BS23" s="142">
        <f>'廃棄物事業経費（市町村）'!CT23</f>
        <v>0</v>
      </c>
      <c r="BT23" s="142">
        <f>'廃棄物事業経費（市町村）'!CU23</f>
        <v>157284</v>
      </c>
      <c r="BU23" s="142">
        <f>'廃棄物事業経費（市町村）'!CV23</f>
        <v>0</v>
      </c>
      <c r="BV23" s="142">
        <f>'廃棄物事業経費（市町村）'!CW23</f>
        <v>0</v>
      </c>
      <c r="BW23" s="142">
        <f>'廃棄物事業経費（市町村）'!CX23</f>
        <v>16360</v>
      </c>
    </row>
    <row r="24" spans="1:75" ht="13.5">
      <c r="A24" s="208" t="s">
        <v>226</v>
      </c>
      <c r="B24" s="208">
        <v>47311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45949</v>
      </c>
      <c r="M24" s="142">
        <f>'廃棄物事業経費（市町村）'!AN24</f>
        <v>6632</v>
      </c>
      <c r="N24" s="142">
        <f>'廃棄物事業経費（市町村）'!AO24</f>
        <v>4452</v>
      </c>
      <c r="O24" s="142">
        <f>'廃棄物事業経費（市町村）'!AP24</f>
        <v>682</v>
      </c>
      <c r="P24" s="142">
        <f>'廃棄物事業経費（市町村）'!AQ24</f>
        <v>0</v>
      </c>
      <c r="Q24" s="142">
        <f>'廃棄物事業経費（市町村）'!AR24</f>
        <v>3770</v>
      </c>
      <c r="R24" s="142">
        <f>'廃棄物事業経費（市町村）'!AS24</f>
        <v>0</v>
      </c>
      <c r="S24" s="142">
        <f>'廃棄物事業経費（市町村）'!AT24</f>
        <v>34865</v>
      </c>
      <c r="T24" s="142">
        <f>'廃棄物事業経費（市町村）'!AU24</f>
        <v>21089</v>
      </c>
      <c r="U24" s="142">
        <f>'廃棄物事業経費（市町村）'!AV24</f>
        <v>0</v>
      </c>
      <c r="V24" s="142">
        <f>'廃棄物事業経費（市町村）'!AW24</f>
        <v>12998</v>
      </c>
      <c r="W24" s="142">
        <f>'廃棄物事業経費（市町村）'!AX24</f>
        <v>778</v>
      </c>
      <c r="X24" s="142">
        <f>'廃棄物事業経費（市町村）'!AY24</f>
        <v>62449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45949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29215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29215</v>
      </c>
      <c r="AR24" s="142">
        <f>'廃棄物事業経費（市町村）'!BS24</f>
        <v>0</v>
      </c>
      <c r="AS24" s="142">
        <f>'廃棄物事業経費（市町村）'!BT24</f>
        <v>29215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29215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75164</v>
      </c>
      <c r="BI24" s="142">
        <f>'廃棄物事業経費（市町村）'!CJ24</f>
        <v>6632</v>
      </c>
      <c r="BJ24" s="142">
        <f>'廃棄物事業経費（市町村）'!CK24</f>
        <v>4452</v>
      </c>
      <c r="BK24" s="142">
        <f>'廃棄物事業経費（市町村）'!CL24</f>
        <v>682</v>
      </c>
      <c r="BL24" s="142">
        <f>'廃棄物事業経費（市町村）'!CM24</f>
        <v>0</v>
      </c>
      <c r="BM24" s="142">
        <f>'廃棄物事業経費（市町村）'!CN24</f>
        <v>3770</v>
      </c>
      <c r="BN24" s="142">
        <f>'廃棄物事業経費（市町村）'!CO24</f>
        <v>0</v>
      </c>
      <c r="BO24" s="142">
        <f>'廃棄物事業経費（市町村）'!CP24</f>
        <v>64080</v>
      </c>
      <c r="BP24" s="142">
        <f>'廃棄物事業経費（市町村）'!CQ24</f>
        <v>21089</v>
      </c>
      <c r="BQ24" s="142">
        <f>'廃棄物事業経費（市町村）'!CR24</f>
        <v>29215</v>
      </c>
      <c r="BR24" s="142">
        <f>'廃棄物事業経費（市町村）'!CS24</f>
        <v>12998</v>
      </c>
      <c r="BS24" s="142">
        <f>'廃棄物事業経費（市町村）'!CT24</f>
        <v>778</v>
      </c>
      <c r="BT24" s="142">
        <f>'廃棄物事業経費（市町村）'!CU24</f>
        <v>62449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75164</v>
      </c>
    </row>
    <row r="25" spans="1:75" ht="13.5">
      <c r="A25" s="208" t="s">
        <v>226</v>
      </c>
      <c r="B25" s="208">
        <v>47313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14870</v>
      </c>
      <c r="M25" s="142">
        <f>'廃棄物事業経費（市町村）'!AN25</f>
        <v>1868</v>
      </c>
      <c r="N25" s="142">
        <f>'廃棄物事業経費（市町村）'!AO25</f>
        <v>0</v>
      </c>
      <c r="O25" s="142">
        <f>'廃棄物事業経費（市町村）'!AP25</f>
        <v>0</v>
      </c>
      <c r="P25" s="142">
        <f>'廃棄物事業経費（市町村）'!AQ25</f>
        <v>0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13002</v>
      </c>
      <c r="T25" s="142">
        <f>'廃棄物事業経費（市町村）'!AU25</f>
        <v>13002</v>
      </c>
      <c r="U25" s="142">
        <f>'廃棄物事業経費（市町村）'!AV25</f>
        <v>0</v>
      </c>
      <c r="V25" s="142">
        <f>'廃棄物事業経費（市町村）'!AW25</f>
        <v>0</v>
      </c>
      <c r="W25" s="142">
        <f>'廃棄物事業経費（市町村）'!AX25</f>
        <v>0</v>
      </c>
      <c r="X25" s="142">
        <f>'廃棄物事業経費（市町村）'!AY25</f>
        <v>28246</v>
      </c>
      <c r="Y25" s="142">
        <f>'廃棄物事業経費（市町村）'!AZ25</f>
        <v>0</v>
      </c>
      <c r="Z25" s="142">
        <f>'廃棄物事業経費（市町村）'!BA25</f>
        <v>24195</v>
      </c>
      <c r="AA25" s="142">
        <f>'廃棄物事業経費（市町村）'!BB25</f>
        <v>39065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756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756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756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2619</v>
      </c>
      <c r="AY25" s="142">
        <f>'廃棄物事業経費（市町村）'!BZ25</f>
        <v>3375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15626</v>
      </c>
      <c r="BI25" s="142">
        <f>'廃棄物事業経費（市町村）'!CJ25</f>
        <v>1868</v>
      </c>
      <c r="BJ25" s="142">
        <f>'廃棄物事業経費（市町村）'!CK25</f>
        <v>0</v>
      </c>
      <c r="BK25" s="142">
        <f>'廃棄物事業経費（市町村）'!CL25</f>
        <v>0</v>
      </c>
      <c r="BL25" s="142">
        <f>'廃棄物事業経費（市町村）'!CM25</f>
        <v>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13758</v>
      </c>
      <c r="BP25" s="142">
        <f>'廃棄物事業経費（市町村）'!CQ25</f>
        <v>13002</v>
      </c>
      <c r="BQ25" s="142">
        <f>'廃棄物事業経費（市町村）'!CR25</f>
        <v>0</v>
      </c>
      <c r="BR25" s="142">
        <f>'廃棄物事業経費（市町村）'!CS25</f>
        <v>0</v>
      </c>
      <c r="BS25" s="142">
        <f>'廃棄物事業経費（市町村）'!CT25</f>
        <v>756</v>
      </c>
      <c r="BT25" s="142">
        <f>'廃棄物事業経費（市町村）'!CU25</f>
        <v>28246</v>
      </c>
      <c r="BU25" s="142">
        <f>'廃棄物事業経費（市町村）'!CV25</f>
        <v>0</v>
      </c>
      <c r="BV25" s="142">
        <f>'廃棄物事業経費（市町村）'!CW25</f>
        <v>26814</v>
      </c>
      <c r="BW25" s="142">
        <f>'廃棄物事業経費（市町村）'!CX25</f>
        <v>42440</v>
      </c>
    </row>
    <row r="26" spans="1:75" ht="13.5">
      <c r="A26" s="208" t="s">
        <v>226</v>
      </c>
      <c r="B26" s="208">
        <v>47314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34449</v>
      </c>
      <c r="M26" s="142">
        <f>'廃棄物事業経費（市町村）'!AN26</f>
        <v>16307</v>
      </c>
      <c r="N26" s="142">
        <f>'廃棄物事業経費（市町村）'!AO26</f>
        <v>4490</v>
      </c>
      <c r="O26" s="142">
        <f>'廃棄物事業経費（市町村）'!AP26</f>
        <v>2409</v>
      </c>
      <c r="P26" s="142">
        <f>'廃棄物事業経費（市町村）'!AQ26</f>
        <v>0</v>
      </c>
      <c r="Q26" s="142">
        <f>'廃棄物事業経費（市町村）'!AR26</f>
        <v>2081</v>
      </c>
      <c r="R26" s="142">
        <f>'廃棄物事業経費（市町村）'!AS26</f>
        <v>0</v>
      </c>
      <c r="S26" s="142">
        <f>'廃棄物事業経費（市町村）'!AT26</f>
        <v>13652</v>
      </c>
      <c r="T26" s="142">
        <f>'廃棄物事業経費（市町村）'!AU26</f>
        <v>13652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46053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34449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30606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30606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30606</v>
      </c>
      <c r="AV26" s="142">
        <f>'廃棄物事業経費（市町村）'!BW26</f>
        <v>0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30606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65055</v>
      </c>
      <c r="BI26" s="142">
        <f>'廃棄物事業経費（市町村）'!CJ26</f>
        <v>16307</v>
      </c>
      <c r="BJ26" s="142">
        <f>'廃棄物事業経費（市町村）'!CK26</f>
        <v>4490</v>
      </c>
      <c r="BK26" s="142">
        <f>'廃棄物事業経費（市町村）'!CL26</f>
        <v>2409</v>
      </c>
      <c r="BL26" s="142">
        <f>'廃棄物事業経費（市町村）'!CM26</f>
        <v>0</v>
      </c>
      <c r="BM26" s="142">
        <f>'廃棄物事業経費（市町村）'!CN26</f>
        <v>2081</v>
      </c>
      <c r="BN26" s="142">
        <f>'廃棄物事業経費（市町村）'!CO26</f>
        <v>0</v>
      </c>
      <c r="BO26" s="142">
        <f>'廃棄物事業経費（市町村）'!CP26</f>
        <v>44258</v>
      </c>
      <c r="BP26" s="142">
        <f>'廃棄物事業経費（市町村）'!CQ26</f>
        <v>13652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30606</v>
      </c>
      <c r="BT26" s="142">
        <f>'廃棄物事業経費（市町村）'!CU26</f>
        <v>46053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65055</v>
      </c>
    </row>
    <row r="27" spans="1:75" ht="13.5">
      <c r="A27" s="208" t="s">
        <v>226</v>
      </c>
      <c r="B27" s="208">
        <v>47315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70434</v>
      </c>
      <c r="M27" s="142">
        <f>'廃棄物事業経費（市町村）'!AN27</f>
        <v>26979</v>
      </c>
      <c r="N27" s="142">
        <f>'廃棄物事業経費（市町村）'!AO27</f>
        <v>29240</v>
      </c>
      <c r="O27" s="142">
        <f>'廃棄物事業経費（市町村）'!AP27</f>
        <v>1754</v>
      </c>
      <c r="P27" s="142">
        <f>'廃棄物事業経費（市町村）'!AQ27</f>
        <v>16565</v>
      </c>
      <c r="Q27" s="142">
        <f>'廃棄物事業経費（市町村）'!AR27</f>
        <v>10921</v>
      </c>
      <c r="R27" s="142">
        <f>'廃棄物事業経費（市町村）'!AS27</f>
        <v>0</v>
      </c>
      <c r="S27" s="142">
        <f>'廃棄物事業経費（市町村）'!AT27</f>
        <v>14215</v>
      </c>
      <c r="T27" s="142">
        <f>'廃棄物事業経費（市町村）'!AU27</f>
        <v>0</v>
      </c>
      <c r="U27" s="142">
        <f>'廃棄物事業経費（市町村）'!AV27</f>
        <v>7568</v>
      </c>
      <c r="V27" s="142">
        <f>'廃棄物事業経費（市町村）'!AW27</f>
        <v>6647</v>
      </c>
      <c r="W27" s="142">
        <f>'廃棄物事業経費（市町村）'!AX27</f>
        <v>0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70434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1512</v>
      </c>
      <c r="AY27" s="142">
        <f>'廃棄物事業経費（市町村）'!BZ27</f>
        <v>1512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70434</v>
      </c>
      <c r="BI27" s="142">
        <f>'廃棄物事業経費（市町村）'!CJ27</f>
        <v>26979</v>
      </c>
      <c r="BJ27" s="142">
        <f>'廃棄物事業経費（市町村）'!CK27</f>
        <v>29240</v>
      </c>
      <c r="BK27" s="142">
        <f>'廃棄物事業経費（市町村）'!CL27</f>
        <v>1754</v>
      </c>
      <c r="BL27" s="142">
        <f>'廃棄物事業経費（市町村）'!CM27</f>
        <v>16565</v>
      </c>
      <c r="BM27" s="142">
        <f>'廃棄物事業経費（市町村）'!CN27</f>
        <v>10921</v>
      </c>
      <c r="BN27" s="142">
        <f>'廃棄物事業経費（市町村）'!CO27</f>
        <v>0</v>
      </c>
      <c r="BO27" s="142">
        <f>'廃棄物事業経費（市町村）'!CP27</f>
        <v>14215</v>
      </c>
      <c r="BP27" s="142">
        <f>'廃棄物事業経費（市町村）'!CQ27</f>
        <v>0</v>
      </c>
      <c r="BQ27" s="142">
        <f>'廃棄物事業経費（市町村）'!CR27</f>
        <v>7568</v>
      </c>
      <c r="BR27" s="142">
        <f>'廃棄物事業経費（市町村）'!CS27</f>
        <v>6647</v>
      </c>
      <c r="BS27" s="142">
        <f>'廃棄物事業経費（市町村）'!CT27</f>
        <v>0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1512</v>
      </c>
      <c r="BW27" s="142">
        <f>'廃棄物事業経費（市町村）'!CX27</f>
        <v>71946</v>
      </c>
    </row>
    <row r="28" spans="1:75" ht="13.5">
      <c r="A28" s="208" t="s">
        <v>226</v>
      </c>
      <c r="B28" s="208">
        <v>47324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111561</v>
      </c>
      <c r="M28" s="142">
        <f>'廃棄物事業経費（市町村）'!AN28</f>
        <v>16177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2267</v>
      </c>
      <c r="S28" s="142">
        <f>'廃棄物事業経費（市町村）'!AT28</f>
        <v>93117</v>
      </c>
      <c r="T28" s="142">
        <f>'廃棄物事業経費（市町村）'!AU28</f>
        <v>68781</v>
      </c>
      <c r="U28" s="142">
        <f>'廃棄物事業経費（市町村）'!AV28</f>
        <v>0</v>
      </c>
      <c r="V28" s="142">
        <f>'廃棄物事業経費（市町村）'!AW28</f>
        <v>17713</v>
      </c>
      <c r="W28" s="142">
        <f>'廃棄物事業経費（市町村）'!AX28</f>
        <v>6623</v>
      </c>
      <c r="X28" s="142">
        <f>'廃棄物事業経費（市町村）'!AY28</f>
        <v>163645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111561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44968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111561</v>
      </c>
      <c r="BI28" s="142">
        <f>'廃棄物事業経費（市町村）'!CJ28</f>
        <v>16177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2267</v>
      </c>
      <c r="BO28" s="142">
        <f>'廃棄物事業経費（市町村）'!CP28</f>
        <v>93117</v>
      </c>
      <c r="BP28" s="142">
        <f>'廃棄物事業経費（市町村）'!CQ28</f>
        <v>68781</v>
      </c>
      <c r="BQ28" s="142">
        <f>'廃棄物事業経費（市町村）'!CR28</f>
        <v>0</v>
      </c>
      <c r="BR28" s="142">
        <f>'廃棄物事業経費（市町村）'!CS28</f>
        <v>17713</v>
      </c>
      <c r="BS28" s="142">
        <f>'廃棄物事業経費（市町村）'!CT28</f>
        <v>6623</v>
      </c>
      <c r="BT28" s="142">
        <f>'廃棄物事業経費（市町村）'!CU28</f>
        <v>208613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111561</v>
      </c>
    </row>
    <row r="29" spans="1:75" ht="13.5">
      <c r="A29" s="208" t="s">
        <v>226</v>
      </c>
      <c r="B29" s="208">
        <v>47325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28511</v>
      </c>
      <c r="M29" s="142">
        <f>'廃棄物事業経費（市町村）'!AN29</f>
        <v>2325</v>
      </c>
      <c r="N29" s="142">
        <f>'廃棄物事業経費（市町村）'!AO29</f>
        <v>564</v>
      </c>
      <c r="O29" s="142">
        <f>'廃棄物事業経費（市町村）'!AP29</f>
        <v>564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25622</v>
      </c>
      <c r="T29" s="142">
        <f>'廃棄物事業経費（市町村）'!AU29</f>
        <v>25056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566</v>
      </c>
      <c r="X29" s="142">
        <f>'廃棄物事業経費（市町村）'!AY29</f>
        <v>78012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28511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3815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28511</v>
      </c>
      <c r="BI29" s="142">
        <f>'廃棄物事業経費（市町村）'!CJ29</f>
        <v>2325</v>
      </c>
      <c r="BJ29" s="142">
        <f>'廃棄物事業経費（市町村）'!CK29</f>
        <v>564</v>
      </c>
      <c r="BK29" s="142">
        <f>'廃棄物事業経費（市町村）'!CL29</f>
        <v>564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25622</v>
      </c>
      <c r="BP29" s="142">
        <f>'廃棄物事業経費（市町村）'!CQ29</f>
        <v>25056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566</v>
      </c>
      <c r="BT29" s="142">
        <f>'廃棄物事業経費（市町村）'!CU29</f>
        <v>81827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28511</v>
      </c>
    </row>
    <row r="30" spans="1:75" ht="13.5">
      <c r="A30" s="208" t="s">
        <v>226</v>
      </c>
      <c r="B30" s="208">
        <v>47326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82217</v>
      </c>
      <c r="L30" s="142">
        <f>'廃棄物事業経費（市町村）'!AM30</f>
        <v>117221</v>
      </c>
      <c r="M30" s="142">
        <f>'廃棄物事業経費（市町村）'!AN30</f>
        <v>56147</v>
      </c>
      <c r="N30" s="142">
        <f>'廃棄物事業経費（市町村）'!AO30</f>
        <v>5697</v>
      </c>
      <c r="O30" s="142">
        <f>'廃棄物事業経費（市町村）'!AP30</f>
        <v>5697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55377</v>
      </c>
      <c r="T30" s="142">
        <f>'廃棄物事業経費（市町村）'!AU30</f>
        <v>55377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165729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117221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6359</v>
      </c>
      <c r="AK30" s="142">
        <f>'廃棄物事業経費（市町村）'!BL30</f>
        <v>6359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7436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6359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82217</v>
      </c>
      <c r="BH30" s="142">
        <f>'廃棄物事業経費（市町村）'!CI30</f>
        <v>123580</v>
      </c>
      <c r="BI30" s="142">
        <f>'廃棄物事業経費（市町村）'!CJ30</f>
        <v>62506</v>
      </c>
      <c r="BJ30" s="142">
        <f>'廃棄物事業経費（市町村）'!CK30</f>
        <v>5697</v>
      </c>
      <c r="BK30" s="142">
        <f>'廃棄物事業経費（市町村）'!CL30</f>
        <v>5697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55377</v>
      </c>
      <c r="BP30" s="142">
        <f>'廃棄物事業経費（市町村）'!CQ30</f>
        <v>55377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173165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123580</v>
      </c>
    </row>
    <row r="31" spans="1:75" ht="13.5">
      <c r="A31" s="208" t="s">
        <v>226</v>
      </c>
      <c r="B31" s="208">
        <v>47327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62170</v>
      </c>
      <c r="M31" s="142">
        <f>'廃棄物事業経費（市町村）'!AN31</f>
        <v>29528</v>
      </c>
      <c r="N31" s="142">
        <f>'廃棄物事業経費（市町村）'!AO31</f>
        <v>3306</v>
      </c>
      <c r="O31" s="142">
        <f>'廃棄物事業経費（市町村）'!AP31</f>
        <v>3306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29336</v>
      </c>
      <c r="T31" s="142">
        <f>'廃棄物事業経費（市町村）'!AU31</f>
        <v>29336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165820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62170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21770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62170</v>
      </c>
      <c r="BI31" s="142">
        <f>'廃棄物事業経費（市町村）'!CJ31</f>
        <v>29528</v>
      </c>
      <c r="BJ31" s="142">
        <f>'廃棄物事業経費（市町村）'!CK31</f>
        <v>3306</v>
      </c>
      <c r="BK31" s="142">
        <f>'廃棄物事業経費（市町村）'!CL31</f>
        <v>3306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29336</v>
      </c>
      <c r="BP31" s="142">
        <f>'廃棄物事業経費（市町村）'!CQ31</f>
        <v>29336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187590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62170</v>
      </c>
    </row>
    <row r="32" spans="1:75" ht="13.5">
      <c r="A32" s="208" t="s">
        <v>226</v>
      </c>
      <c r="B32" s="208">
        <v>47328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37605</v>
      </c>
      <c r="M32" s="142">
        <f>'廃棄物事業経費（市町村）'!AN32</f>
        <v>9000</v>
      </c>
      <c r="N32" s="142">
        <f>'廃棄物事業経費（市町村）'!AO32</f>
        <v>657</v>
      </c>
      <c r="O32" s="142">
        <f>'廃棄物事業経費（市町村）'!AP32</f>
        <v>657</v>
      </c>
      <c r="P32" s="142">
        <f>'廃棄物事業経費（市町村）'!AQ32</f>
        <v>0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27948</v>
      </c>
      <c r="T32" s="142">
        <f>'廃棄物事業経費（市町村）'!AU32</f>
        <v>27948</v>
      </c>
      <c r="U32" s="142">
        <f>'廃棄物事業経費（市町村）'!AV32</f>
        <v>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161986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37605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21266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37605</v>
      </c>
      <c r="BI32" s="142">
        <f>'廃棄物事業経費（市町村）'!CJ32</f>
        <v>9000</v>
      </c>
      <c r="BJ32" s="142">
        <f>'廃棄物事業経費（市町村）'!CK32</f>
        <v>657</v>
      </c>
      <c r="BK32" s="142">
        <f>'廃棄物事業経費（市町村）'!CL32</f>
        <v>657</v>
      </c>
      <c r="BL32" s="142">
        <f>'廃棄物事業経費（市町村）'!CM32</f>
        <v>0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27948</v>
      </c>
      <c r="BP32" s="142">
        <f>'廃棄物事業経費（市町村）'!CQ32</f>
        <v>27948</v>
      </c>
      <c r="BQ32" s="142">
        <f>'廃棄物事業経費（市町村）'!CR32</f>
        <v>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183252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37605</v>
      </c>
    </row>
    <row r="33" spans="1:75" ht="13.5">
      <c r="A33" s="208" t="s">
        <v>226</v>
      </c>
      <c r="B33" s="208">
        <v>47329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82780</v>
      </c>
      <c r="M33" s="142">
        <f>'廃棄物事業経費（市町村）'!AN33</f>
        <v>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82780</v>
      </c>
      <c r="T33" s="142">
        <f>'廃棄物事業経費（市町村）'!AU33</f>
        <v>68298</v>
      </c>
      <c r="U33" s="142">
        <f>'廃棄物事業経費（市町村）'!AV33</f>
        <v>2015</v>
      </c>
      <c r="V33" s="142">
        <f>'廃棄物事業経費（市町村）'!AW33</f>
        <v>0</v>
      </c>
      <c r="W33" s="142">
        <f>'廃棄物事業経費（市町村）'!AX33</f>
        <v>12467</v>
      </c>
      <c r="X33" s="142">
        <f>'廃棄物事業経費（市町村）'!AY33</f>
        <v>124733</v>
      </c>
      <c r="Y33" s="142">
        <f>'廃棄物事業経費（市町村）'!AZ33</f>
        <v>0</v>
      </c>
      <c r="Z33" s="142">
        <f>'廃棄物事業経費（市町村）'!BA33</f>
        <v>36794</v>
      </c>
      <c r="AA33" s="142">
        <f>'廃棄物事業経費（市町村）'!BB33</f>
        <v>119574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36685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82780</v>
      </c>
      <c r="BI33" s="142">
        <f>'廃棄物事業経費（市町村）'!CJ33</f>
        <v>0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82780</v>
      </c>
      <c r="BP33" s="142">
        <f>'廃棄物事業経費（市町村）'!CQ33</f>
        <v>68298</v>
      </c>
      <c r="BQ33" s="142">
        <f>'廃棄物事業経費（市町村）'!CR33</f>
        <v>2015</v>
      </c>
      <c r="BR33" s="142">
        <f>'廃棄物事業経費（市町村）'!CS33</f>
        <v>0</v>
      </c>
      <c r="BS33" s="142">
        <f>'廃棄物事業経費（市町村）'!CT33</f>
        <v>12467</v>
      </c>
      <c r="BT33" s="142">
        <f>'廃棄物事業経費（市町村）'!CU33</f>
        <v>161418</v>
      </c>
      <c r="BU33" s="142">
        <f>'廃棄物事業経費（市町村）'!CV33</f>
        <v>0</v>
      </c>
      <c r="BV33" s="142">
        <f>'廃棄物事業経費（市町村）'!CW33</f>
        <v>36794</v>
      </c>
      <c r="BW33" s="142">
        <f>'廃棄物事業経費（市町村）'!CX33</f>
        <v>119574</v>
      </c>
    </row>
    <row r="34" spans="1:75" ht="13.5">
      <c r="A34" s="208" t="s">
        <v>226</v>
      </c>
      <c r="B34" s="208">
        <v>47348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57176</v>
      </c>
      <c r="M34" s="142">
        <f>'廃棄物事業経費（市町村）'!AN34</f>
        <v>0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55727</v>
      </c>
      <c r="T34" s="142">
        <f>'廃棄物事業経費（市町村）'!AU34</f>
        <v>44145</v>
      </c>
      <c r="U34" s="142">
        <f>'廃棄物事業経費（市町村）'!AV34</f>
        <v>1378</v>
      </c>
      <c r="V34" s="142">
        <f>'廃棄物事業経費（市町村）'!AW34</f>
        <v>0</v>
      </c>
      <c r="W34" s="142">
        <f>'廃棄物事業経費（市町村）'!AX34</f>
        <v>10204</v>
      </c>
      <c r="X34" s="142">
        <f>'廃棄物事業経費（市町村）'!AY34</f>
        <v>55275</v>
      </c>
      <c r="Y34" s="142">
        <f>'廃棄物事業経費（市町村）'!AZ34</f>
        <v>1449</v>
      </c>
      <c r="Z34" s="142">
        <f>'廃棄物事業経費（市町村）'!BA34</f>
        <v>10121</v>
      </c>
      <c r="AA34" s="142">
        <f>'廃棄物事業経費（市町村）'!BB34</f>
        <v>67297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17685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57176</v>
      </c>
      <c r="BI34" s="142">
        <f>'廃棄物事業経費（市町村）'!CJ34</f>
        <v>0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55727</v>
      </c>
      <c r="BP34" s="142">
        <f>'廃棄物事業経費（市町村）'!CQ34</f>
        <v>44145</v>
      </c>
      <c r="BQ34" s="142">
        <f>'廃棄物事業経費（市町村）'!CR34</f>
        <v>1378</v>
      </c>
      <c r="BR34" s="142">
        <f>'廃棄物事業経費（市町村）'!CS34</f>
        <v>0</v>
      </c>
      <c r="BS34" s="142">
        <f>'廃棄物事業経費（市町村）'!CT34</f>
        <v>10204</v>
      </c>
      <c r="BT34" s="142">
        <f>'廃棄物事業経費（市町村）'!CU34</f>
        <v>72960</v>
      </c>
      <c r="BU34" s="142">
        <f>'廃棄物事業経費（市町村）'!CV34</f>
        <v>1449</v>
      </c>
      <c r="BV34" s="142">
        <f>'廃棄物事業経費（市町村）'!CW34</f>
        <v>10121</v>
      </c>
      <c r="BW34" s="142">
        <f>'廃棄物事業経費（市町村）'!CX34</f>
        <v>67297</v>
      </c>
    </row>
    <row r="35" spans="1:75" ht="13.5">
      <c r="A35" s="208" t="s">
        <v>226</v>
      </c>
      <c r="B35" s="208">
        <v>47350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5255</v>
      </c>
      <c r="L35" s="142">
        <f>'廃棄物事業経費（市町村）'!AM35</f>
        <v>90750</v>
      </c>
      <c r="M35" s="142">
        <f>'廃棄物事業経費（市町村）'!AN35</f>
        <v>0</v>
      </c>
      <c r="N35" s="142">
        <f>'廃棄物事業経費（市町村）'!AO35</f>
        <v>202</v>
      </c>
      <c r="O35" s="142">
        <f>'廃棄物事業経費（市町村）'!AP35</f>
        <v>202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1423</v>
      </c>
      <c r="S35" s="142">
        <f>'廃棄物事業経費（市町村）'!AT35</f>
        <v>89125</v>
      </c>
      <c r="T35" s="142">
        <f>'廃棄物事業経費（市町村）'!AU35</f>
        <v>66672</v>
      </c>
      <c r="U35" s="142">
        <f>'廃棄物事業経費（市町村）'!AV35</f>
        <v>7704</v>
      </c>
      <c r="V35" s="142">
        <f>'廃棄物事業経費（市町村）'!AW35</f>
        <v>0</v>
      </c>
      <c r="W35" s="142">
        <f>'廃棄物事業経費（市町村）'!AX35</f>
        <v>14749</v>
      </c>
      <c r="X35" s="142">
        <f>'廃棄物事業経費（市町村）'!AY35</f>
        <v>44725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90750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28856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27281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27281</v>
      </c>
      <c r="AU35" s="142">
        <f>'廃棄物事業経費（市町村）'!BV35</f>
        <v>0</v>
      </c>
      <c r="AV35" s="142">
        <f>'廃棄物事業経費（市町村）'!BW35</f>
        <v>0</v>
      </c>
      <c r="AW35" s="142">
        <f>'廃棄物事業経費（市町村）'!BX35</f>
        <v>1575</v>
      </c>
      <c r="AX35" s="142">
        <f>'廃棄物事業経費（市町村）'!BY35</f>
        <v>0</v>
      </c>
      <c r="AY35" s="142">
        <f>'廃棄物事業経費（市町村）'!BZ35</f>
        <v>28856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5255</v>
      </c>
      <c r="BH35" s="142">
        <f>'廃棄物事業経費（市町村）'!CI35</f>
        <v>119606</v>
      </c>
      <c r="BI35" s="142">
        <f>'廃棄物事業経費（市町村）'!CJ35</f>
        <v>0</v>
      </c>
      <c r="BJ35" s="142">
        <f>'廃棄物事業経費（市町村）'!CK35</f>
        <v>202</v>
      </c>
      <c r="BK35" s="142">
        <f>'廃棄物事業経費（市町村）'!CL35</f>
        <v>202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1423</v>
      </c>
      <c r="BO35" s="142">
        <f>'廃棄物事業経費（市町村）'!CP35</f>
        <v>116406</v>
      </c>
      <c r="BP35" s="142">
        <f>'廃棄物事業経費（市町村）'!CQ35</f>
        <v>66672</v>
      </c>
      <c r="BQ35" s="142">
        <f>'廃棄物事業経費（市町村）'!CR35</f>
        <v>7704</v>
      </c>
      <c r="BR35" s="142">
        <f>'廃棄物事業経費（市町村）'!CS35</f>
        <v>27281</v>
      </c>
      <c r="BS35" s="142">
        <f>'廃棄物事業経費（市町村）'!CT35</f>
        <v>14749</v>
      </c>
      <c r="BT35" s="142">
        <f>'廃棄物事業経費（市町村）'!CU35</f>
        <v>44725</v>
      </c>
      <c r="BU35" s="142">
        <f>'廃棄物事業経費（市町村）'!CV35</f>
        <v>1575</v>
      </c>
      <c r="BV35" s="142">
        <f>'廃棄物事業経費（市町村）'!CW35</f>
        <v>0</v>
      </c>
      <c r="BW35" s="142">
        <f>'廃棄物事業経費（市町村）'!CX35</f>
        <v>119606</v>
      </c>
    </row>
    <row r="36" spans="1:75" ht="13.5">
      <c r="A36" s="208" t="s">
        <v>226</v>
      </c>
      <c r="B36" s="208">
        <v>47353</v>
      </c>
      <c r="C36" s="208" t="s">
        <v>262</v>
      </c>
      <c r="D36" s="142">
        <f>'廃棄物事業経費（市町村）'!AE36</f>
        <v>5042</v>
      </c>
      <c r="E36" s="142">
        <f>'廃棄物事業経費（市町村）'!AF36</f>
        <v>5042</v>
      </c>
      <c r="F36" s="142">
        <f>'廃棄物事業経費（市町村）'!AG36</f>
        <v>5042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27768</v>
      </c>
      <c r="M36" s="142">
        <f>'廃棄物事業経費（市町村）'!AN36</f>
        <v>7585</v>
      </c>
      <c r="N36" s="142">
        <f>'廃棄物事業経費（市町村）'!AO36</f>
        <v>20183</v>
      </c>
      <c r="O36" s="142">
        <f>'廃棄物事業経費（市町村）'!AP36</f>
        <v>1410</v>
      </c>
      <c r="P36" s="142">
        <f>'廃棄物事業経費（市町村）'!AQ36</f>
        <v>18144</v>
      </c>
      <c r="Q36" s="142">
        <f>'廃棄物事業経費（市町村）'!AR36</f>
        <v>629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0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32810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5042</v>
      </c>
      <c r="BA36" s="142">
        <f>'廃棄物事業経費（市町村）'!CB36</f>
        <v>5042</v>
      </c>
      <c r="BB36" s="142">
        <f>'廃棄物事業経費（市町村）'!CC36</f>
        <v>5042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27768</v>
      </c>
      <c r="BI36" s="142">
        <f>'廃棄物事業経費（市町村）'!CJ36</f>
        <v>7585</v>
      </c>
      <c r="BJ36" s="142">
        <f>'廃棄物事業経費（市町村）'!CK36</f>
        <v>20183</v>
      </c>
      <c r="BK36" s="142">
        <f>'廃棄物事業経費（市町村）'!CL36</f>
        <v>1410</v>
      </c>
      <c r="BL36" s="142">
        <f>'廃棄物事業経費（市町村）'!CM36</f>
        <v>18144</v>
      </c>
      <c r="BM36" s="142">
        <f>'廃棄物事業経費（市町村）'!CN36</f>
        <v>629</v>
      </c>
      <c r="BN36" s="142">
        <f>'廃棄物事業経費（市町村）'!CO36</f>
        <v>0</v>
      </c>
      <c r="BO36" s="142">
        <f>'廃棄物事業経費（市町村）'!CP36</f>
        <v>0</v>
      </c>
      <c r="BP36" s="142">
        <f>'廃棄物事業経費（市町村）'!CQ36</f>
        <v>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0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32810</v>
      </c>
    </row>
    <row r="37" spans="1:75" ht="13.5">
      <c r="A37" s="208" t="s">
        <v>226</v>
      </c>
      <c r="B37" s="208">
        <v>47354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84109</v>
      </c>
      <c r="M37" s="142">
        <f>'廃棄物事業経費（市町村）'!AN37</f>
        <v>7936</v>
      </c>
      <c r="N37" s="142">
        <f>'廃棄物事業経費（市町村）'!AO37</f>
        <v>32300</v>
      </c>
      <c r="O37" s="142">
        <f>'廃棄物事業経費（市町村）'!AP37</f>
        <v>2776</v>
      </c>
      <c r="P37" s="142">
        <f>'廃棄物事業経費（市町村）'!AQ37</f>
        <v>29524</v>
      </c>
      <c r="Q37" s="142">
        <f>'廃棄物事業経費（市町村）'!AR37</f>
        <v>0</v>
      </c>
      <c r="R37" s="142">
        <f>'廃棄物事業経費（市町村）'!AS37</f>
        <v>800</v>
      </c>
      <c r="S37" s="142">
        <f>'廃棄物事業経費（市町村）'!AT37</f>
        <v>43073</v>
      </c>
      <c r="T37" s="142">
        <f>'廃棄物事業経費（市町村）'!AU37</f>
        <v>11957</v>
      </c>
      <c r="U37" s="142">
        <f>'廃棄物事業経費（市町村）'!AV37</f>
        <v>31116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0</v>
      </c>
      <c r="Y37" s="142">
        <f>'廃棄物事業経費（市町村）'!AZ37</f>
        <v>0</v>
      </c>
      <c r="Z37" s="142">
        <f>'廃棄物事業経費（市町村）'!BA37</f>
        <v>1364</v>
      </c>
      <c r="AA37" s="142">
        <f>'廃棄物事業経費（市町村）'!BB37</f>
        <v>85473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0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84109</v>
      </c>
      <c r="BI37" s="142">
        <f>'廃棄物事業経費（市町村）'!CJ37</f>
        <v>7936</v>
      </c>
      <c r="BJ37" s="142">
        <f>'廃棄物事業経費（市町村）'!CK37</f>
        <v>32300</v>
      </c>
      <c r="BK37" s="142">
        <f>'廃棄物事業経費（市町村）'!CL37</f>
        <v>2776</v>
      </c>
      <c r="BL37" s="142">
        <f>'廃棄物事業経費（市町村）'!CM37</f>
        <v>29524</v>
      </c>
      <c r="BM37" s="142">
        <f>'廃棄物事業経費（市町村）'!CN37</f>
        <v>0</v>
      </c>
      <c r="BN37" s="142">
        <f>'廃棄物事業経費（市町村）'!CO37</f>
        <v>800</v>
      </c>
      <c r="BO37" s="142">
        <f>'廃棄物事業経費（市町村）'!CP37</f>
        <v>43073</v>
      </c>
      <c r="BP37" s="142">
        <f>'廃棄物事業経費（市町村）'!CQ37</f>
        <v>11957</v>
      </c>
      <c r="BQ37" s="142">
        <f>'廃棄物事業経費（市町村）'!CR37</f>
        <v>31116</v>
      </c>
      <c r="BR37" s="142">
        <f>'廃棄物事業経費（市町村）'!CS37</f>
        <v>0</v>
      </c>
      <c r="BS37" s="142">
        <f>'廃棄物事業経費（市町村）'!CT37</f>
        <v>0</v>
      </c>
      <c r="BT37" s="142">
        <f>'廃棄物事業経費（市町村）'!CU37</f>
        <v>0</v>
      </c>
      <c r="BU37" s="142">
        <f>'廃棄物事業経費（市町村）'!CV37</f>
        <v>0</v>
      </c>
      <c r="BV37" s="142">
        <f>'廃棄物事業経費（市町村）'!CW37</f>
        <v>1364</v>
      </c>
      <c r="BW37" s="142">
        <f>'廃棄物事業経費（市町村）'!CX37</f>
        <v>85473</v>
      </c>
    </row>
    <row r="38" spans="1:75" ht="13.5">
      <c r="A38" s="208" t="s">
        <v>226</v>
      </c>
      <c r="B38" s="208">
        <v>47355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14659</v>
      </c>
      <c r="M38" s="142">
        <f>'廃棄物事業経費（市町村）'!AN38</f>
        <v>68</v>
      </c>
      <c r="N38" s="142">
        <f>'廃棄物事業経費（市町村）'!AO38</f>
        <v>0</v>
      </c>
      <c r="O38" s="142">
        <f>'廃棄物事業経費（市町村）'!AP38</f>
        <v>0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14591</v>
      </c>
      <c r="T38" s="142">
        <f>'廃棄物事業経費（市町村）'!AU38</f>
        <v>9312</v>
      </c>
      <c r="U38" s="142">
        <f>'廃棄物事業経費（市町村）'!AV38</f>
        <v>0</v>
      </c>
      <c r="V38" s="142">
        <f>'廃棄物事業経費（市町村）'!AW38</f>
        <v>0</v>
      </c>
      <c r="W38" s="142">
        <f>'廃棄物事業経費（市町村）'!AX38</f>
        <v>5279</v>
      </c>
      <c r="X38" s="142">
        <f>'廃棄物事業経費（市町村）'!AY38</f>
        <v>0</v>
      </c>
      <c r="Y38" s="142">
        <f>'廃棄物事業経費（市町村）'!AZ38</f>
        <v>0</v>
      </c>
      <c r="Z38" s="142">
        <f>'廃棄物事業経費（市町村）'!BA38</f>
        <v>11976</v>
      </c>
      <c r="AA38" s="142">
        <f>'廃棄物事業経費（市町村）'!BB38</f>
        <v>26635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365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365</v>
      </c>
      <c r="AR38" s="142">
        <f>'廃棄物事業経費（市町村）'!BS38</f>
        <v>365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0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365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15024</v>
      </c>
      <c r="BI38" s="142">
        <f>'廃棄物事業経費（市町村）'!CJ38</f>
        <v>68</v>
      </c>
      <c r="BJ38" s="142">
        <f>'廃棄物事業経費（市町村）'!CK38</f>
        <v>0</v>
      </c>
      <c r="BK38" s="142">
        <f>'廃棄物事業経費（市町村）'!CL38</f>
        <v>0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14956</v>
      </c>
      <c r="BP38" s="142">
        <f>'廃棄物事業経費（市町村）'!CQ38</f>
        <v>9677</v>
      </c>
      <c r="BQ38" s="142">
        <f>'廃棄物事業経費（市町村）'!CR38</f>
        <v>0</v>
      </c>
      <c r="BR38" s="142">
        <f>'廃棄物事業経費（市町村）'!CS38</f>
        <v>0</v>
      </c>
      <c r="BS38" s="142">
        <f>'廃棄物事業経費（市町村）'!CT38</f>
        <v>5279</v>
      </c>
      <c r="BT38" s="142">
        <f>'廃棄物事業経費（市町村）'!CU38</f>
        <v>0</v>
      </c>
      <c r="BU38" s="142">
        <f>'廃棄物事業経費（市町村）'!CV38</f>
        <v>0</v>
      </c>
      <c r="BV38" s="142">
        <f>'廃棄物事業経費（市町村）'!CW38</f>
        <v>11976</v>
      </c>
      <c r="BW38" s="142">
        <f>'廃棄物事業経費（市町村）'!CX38</f>
        <v>27000</v>
      </c>
    </row>
    <row r="39" spans="1:75" ht="13.5">
      <c r="A39" s="208" t="s">
        <v>226</v>
      </c>
      <c r="B39" s="208">
        <v>47356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29921</v>
      </c>
      <c r="M39" s="142">
        <f>'廃棄物事業経費（市町村）'!AN39</f>
        <v>6649</v>
      </c>
      <c r="N39" s="142">
        <f>'廃棄物事業経費（市町村）'!AO39</f>
        <v>7550</v>
      </c>
      <c r="O39" s="142">
        <f>'廃棄物事業経費（市町村）'!AP39</f>
        <v>809</v>
      </c>
      <c r="P39" s="142">
        <f>'廃棄物事業経費（市町村）'!AQ39</f>
        <v>6741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15722</v>
      </c>
      <c r="T39" s="142">
        <f>'廃棄物事業経費（市町村）'!AU39</f>
        <v>3718</v>
      </c>
      <c r="U39" s="142">
        <f>'廃棄物事業経費（市町村）'!AV39</f>
        <v>12004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0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29921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0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0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29921</v>
      </c>
      <c r="BI39" s="142">
        <f>'廃棄物事業経費（市町村）'!CJ39</f>
        <v>6649</v>
      </c>
      <c r="BJ39" s="142">
        <f>'廃棄物事業経費（市町村）'!CK39</f>
        <v>7550</v>
      </c>
      <c r="BK39" s="142">
        <f>'廃棄物事業経費（市町村）'!CL39</f>
        <v>809</v>
      </c>
      <c r="BL39" s="142">
        <f>'廃棄物事業経費（市町村）'!CM39</f>
        <v>6741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15722</v>
      </c>
      <c r="BP39" s="142">
        <f>'廃棄物事業経費（市町村）'!CQ39</f>
        <v>3718</v>
      </c>
      <c r="BQ39" s="142">
        <f>'廃棄物事業経費（市町村）'!CR39</f>
        <v>12004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0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29921</v>
      </c>
    </row>
    <row r="40" spans="1:75" ht="13.5">
      <c r="A40" s="208" t="s">
        <v>226</v>
      </c>
      <c r="B40" s="208">
        <v>47357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17445</v>
      </c>
      <c r="M40" s="142">
        <f>'廃棄物事業経費（市町村）'!AN40</f>
        <v>0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17445</v>
      </c>
      <c r="T40" s="142">
        <f>'廃棄物事業経費（市町村）'!AU40</f>
        <v>4050</v>
      </c>
      <c r="U40" s="142">
        <f>'廃棄物事業経費（市町村）'!AV40</f>
        <v>4050</v>
      </c>
      <c r="V40" s="142">
        <f>'廃棄物事業経費（市町村）'!AW40</f>
        <v>4950</v>
      </c>
      <c r="W40" s="142">
        <f>'廃棄物事業経費（市町村）'!AX40</f>
        <v>4395</v>
      </c>
      <c r="X40" s="142">
        <f>'廃棄物事業経費（市町村）'!AY40</f>
        <v>0</v>
      </c>
      <c r="Y40" s="142">
        <f>'廃棄物事業経費（市町村）'!AZ40</f>
        <v>0</v>
      </c>
      <c r="Z40" s="142">
        <f>'廃棄物事業経費（市町村）'!BA40</f>
        <v>11013</v>
      </c>
      <c r="AA40" s="142">
        <f>'廃棄物事業経費（市町村）'!BB40</f>
        <v>28458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720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720</v>
      </c>
      <c r="AR40" s="142">
        <f>'廃棄物事業経費（市町村）'!BS40</f>
        <v>240</v>
      </c>
      <c r="AS40" s="142">
        <f>'廃棄物事業経費（市町村）'!BT40</f>
        <v>240</v>
      </c>
      <c r="AT40" s="142">
        <f>'廃棄物事業経費（市町村）'!BU40</f>
        <v>240</v>
      </c>
      <c r="AU40" s="142">
        <f>'廃棄物事業経費（市町村）'!BV40</f>
        <v>0</v>
      </c>
      <c r="AV40" s="142">
        <f>'廃棄物事業経費（市町村）'!BW40</f>
        <v>0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720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18165</v>
      </c>
      <c r="BI40" s="142">
        <f>'廃棄物事業経費（市町村）'!CJ40</f>
        <v>0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18165</v>
      </c>
      <c r="BP40" s="142">
        <f>'廃棄物事業経費（市町村）'!CQ40</f>
        <v>4290</v>
      </c>
      <c r="BQ40" s="142">
        <f>'廃棄物事業経費（市町村）'!CR40</f>
        <v>4290</v>
      </c>
      <c r="BR40" s="142">
        <f>'廃棄物事業経費（市町村）'!CS40</f>
        <v>5190</v>
      </c>
      <c r="BS40" s="142">
        <f>'廃棄物事業経費（市町村）'!CT40</f>
        <v>4395</v>
      </c>
      <c r="BT40" s="142">
        <f>'廃棄物事業経費（市町村）'!CU40</f>
        <v>0</v>
      </c>
      <c r="BU40" s="142">
        <f>'廃棄物事業経費（市町村）'!CV40</f>
        <v>0</v>
      </c>
      <c r="BV40" s="142">
        <f>'廃棄物事業経費（市町村）'!CW40</f>
        <v>11013</v>
      </c>
      <c r="BW40" s="142">
        <f>'廃棄物事業経費（市町村）'!CX40</f>
        <v>29178</v>
      </c>
    </row>
    <row r="41" spans="1:75" ht="13.5">
      <c r="A41" s="208" t="s">
        <v>226</v>
      </c>
      <c r="B41" s="208">
        <v>47358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8560</v>
      </c>
      <c r="M41" s="142">
        <f>'廃棄物事業経費（市町村）'!AN41</f>
        <v>3261</v>
      </c>
      <c r="N41" s="142">
        <f>'廃棄物事業経費（市町村）'!AO41</f>
        <v>1050</v>
      </c>
      <c r="O41" s="142">
        <f>'廃棄物事業経費（市町村）'!AP41</f>
        <v>0</v>
      </c>
      <c r="P41" s="142">
        <f>'廃棄物事業経費（市町村）'!AQ41</f>
        <v>0</v>
      </c>
      <c r="Q41" s="142">
        <f>'廃棄物事業経費（市町村）'!AR41</f>
        <v>1050</v>
      </c>
      <c r="R41" s="142">
        <f>'廃棄物事業経費（市町村）'!AS41</f>
        <v>0</v>
      </c>
      <c r="S41" s="142">
        <f>'廃棄物事業経費（市町村）'!AT41</f>
        <v>4249</v>
      </c>
      <c r="T41" s="142">
        <f>'廃棄物事業経費（市町村）'!AU41</f>
        <v>0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4249</v>
      </c>
      <c r="X41" s="142">
        <f>'廃棄物事業経費（市町村）'!AY41</f>
        <v>0</v>
      </c>
      <c r="Y41" s="142">
        <f>'廃棄物事業経費（市町村）'!AZ41</f>
        <v>0</v>
      </c>
      <c r="Z41" s="142">
        <f>'廃棄物事業経費（市町村）'!BA41</f>
        <v>9392</v>
      </c>
      <c r="AA41" s="142">
        <f>'廃棄物事業経費（市町村）'!BB41</f>
        <v>17952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0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8560</v>
      </c>
      <c r="BI41" s="142">
        <f>'廃棄物事業経費（市町村）'!CJ41</f>
        <v>3261</v>
      </c>
      <c r="BJ41" s="142">
        <f>'廃棄物事業経費（市町村）'!CK41</f>
        <v>1050</v>
      </c>
      <c r="BK41" s="142">
        <f>'廃棄物事業経費（市町村）'!CL41</f>
        <v>0</v>
      </c>
      <c r="BL41" s="142">
        <f>'廃棄物事業経費（市町村）'!CM41</f>
        <v>0</v>
      </c>
      <c r="BM41" s="142">
        <f>'廃棄物事業経費（市町村）'!CN41</f>
        <v>1050</v>
      </c>
      <c r="BN41" s="142">
        <f>'廃棄物事業経費（市町村）'!CO41</f>
        <v>0</v>
      </c>
      <c r="BO41" s="142">
        <f>'廃棄物事業経費（市町村）'!CP41</f>
        <v>4249</v>
      </c>
      <c r="BP41" s="142">
        <f>'廃棄物事業経費（市町村）'!CQ41</f>
        <v>0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4249</v>
      </c>
      <c r="BT41" s="142">
        <f>'廃棄物事業経費（市町村）'!CU41</f>
        <v>0</v>
      </c>
      <c r="BU41" s="142">
        <f>'廃棄物事業経費（市町村）'!CV41</f>
        <v>0</v>
      </c>
      <c r="BV41" s="142">
        <f>'廃棄物事業経費（市町村）'!CW41</f>
        <v>9392</v>
      </c>
      <c r="BW41" s="142">
        <f>'廃棄物事業経費（市町村）'!CX41</f>
        <v>17952</v>
      </c>
    </row>
    <row r="42" spans="1:75" ht="13.5">
      <c r="A42" s="208" t="s">
        <v>226</v>
      </c>
      <c r="B42" s="208">
        <v>47359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27804</v>
      </c>
      <c r="M42" s="142">
        <f>'廃棄物事業経費（市町村）'!AN42</f>
        <v>8712</v>
      </c>
      <c r="N42" s="142">
        <f>'廃棄物事業経費（市町村）'!AO42</f>
        <v>16362</v>
      </c>
      <c r="O42" s="142">
        <f>'廃棄物事業経費（市町村）'!AP42</f>
        <v>0</v>
      </c>
      <c r="P42" s="142">
        <f>'廃棄物事業経費（市町村）'!AQ42</f>
        <v>16362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0</v>
      </c>
      <c r="T42" s="142">
        <f>'廃棄物事業経費（市町村）'!AU42</f>
        <v>0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0</v>
      </c>
      <c r="Y42" s="142">
        <f>'廃棄物事業経費（市町村）'!AZ42</f>
        <v>2730</v>
      </c>
      <c r="Z42" s="142">
        <f>'廃棄物事業経費（市町村）'!BA42</f>
        <v>2667</v>
      </c>
      <c r="AA42" s="142">
        <f>'廃棄物事業経費（市町村）'!BB42</f>
        <v>30471</v>
      </c>
      <c r="AB42" s="142">
        <f>'廃棄物事業経費（市町村）'!BC42</f>
        <v>95937</v>
      </c>
      <c r="AC42" s="142">
        <f>'廃棄物事業経費（市町村）'!BD42</f>
        <v>95937</v>
      </c>
      <c r="AD42" s="142">
        <f>'廃棄物事業経費（市町村）'!BE42</f>
        <v>0</v>
      </c>
      <c r="AE42" s="142">
        <f>'廃棄物事業経費（市町村）'!BF42</f>
        <v>95937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17712</v>
      </c>
      <c r="AK42" s="142">
        <f>'廃棄物事業経費（市町村）'!BL42</f>
        <v>1571</v>
      </c>
      <c r="AL42" s="142">
        <f>'廃棄物事業経費（市町村）'!BM42</f>
        <v>7250</v>
      </c>
      <c r="AM42" s="142">
        <f>'廃棄物事業経費（市町村）'!BN42</f>
        <v>0</v>
      </c>
      <c r="AN42" s="142">
        <f>'廃棄物事業経費（市町村）'!BO42</f>
        <v>7250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8891</v>
      </c>
      <c r="AR42" s="142">
        <f>'廃棄物事業経費（市町村）'!BS42</f>
        <v>0</v>
      </c>
      <c r="AS42" s="142">
        <f>'廃棄物事業経費（市町村）'!BT42</f>
        <v>8891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0</v>
      </c>
      <c r="AW42" s="142">
        <f>'廃棄物事業経費（市町村）'!BX42</f>
        <v>0</v>
      </c>
      <c r="AX42" s="142">
        <f>'廃棄物事業経費（市町村）'!BY42</f>
        <v>2739</v>
      </c>
      <c r="AY42" s="142">
        <f>'廃棄物事業経費（市町村）'!BZ42</f>
        <v>116388</v>
      </c>
      <c r="AZ42" s="142">
        <f>'廃棄物事業経費（市町村）'!CA42</f>
        <v>95937</v>
      </c>
      <c r="BA42" s="142">
        <f>'廃棄物事業経費（市町村）'!CB42</f>
        <v>95937</v>
      </c>
      <c r="BB42" s="142">
        <f>'廃棄物事業経費（市町村）'!CC42</f>
        <v>0</v>
      </c>
      <c r="BC42" s="142">
        <f>'廃棄物事業経費（市町村）'!CD42</f>
        <v>95937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0</v>
      </c>
      <c r="BH42" s="142">
        <f>'廃棄物事業経費（市町村）'!CI42</f>
        <v>45516</v>
      </c>
      <c r="BI42" s="142">
        <f>'廃棄物事業経費（市町村）'!CJ42</f>
        <v>10283</v>
      </c>
      <c r="BJ42" s="142">
        <f>'廃棄物事業経費（市町村）'!CK42</f>
        <v>23612</v>
      </c>
      <c r="BK42" s="142">
        <f>'廃棄物事業経費（市町村）'!CL42</f>
        <v>0</v>
      </c>
      <c r="BL42" s="142">
        <f>'廃棄物事業経費（市町村）'!CM42</f>
        <v>23612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8891</v>
      </c>
      <c r="BP42" s="142">
        <f>'廃棄物事業経費（市町村）'!CQ42</f>
        <v>0</v>
      </c>
      <c r="BQ42" s="142">
        <f>'廃棄物事業経費（市町村）'!CR42</f>
        <v>8891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0</v>
      </c>
      <c r="BU42" s="142">
        <f>'廃棄物事業経費（市町村）'!CV42</f>
        <v>2730</v>
      </c>
      <c r="BV42" s="142">
        <f>'廃棄物事業経費（市町村）'!CW42</f>
        <v>5406</v>
      </c>
      <c r="BW42" s="142">
        <f>'廃棄物事業経費（市町村）'!CX42</f>
        <v>146859</v>
      </c>
    </row>
    <row r="43" spans="1:75" ht="13.5">
      <c r="A43" s="208" t="s">
        <v>226</v>
      </c>
      <c r="B43" s="208">
        <v>47360</v>
      </c>
      <c r="C43" s="208" t="s">
        <v>269</v>
      </c>
      <c r="D43" s="142">
        <f>'廃棄物事業経費（市町村）'!AE43</f>
        <v>36112</v>
      </c>
      <c r="E43" s="142">
        <f>'廃棄物事業経費（市町村）'!AF43</f>
        <v>36112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36112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0</v>
      </c>
      <c r="L43" s="142">
        <f>'廃棄物事業経費（市町村）'!AM43</f>
        <v>7074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7074</v>
      </c>
      <c r="T43" s="142">
        <f>'廃棄物事業経費（市町村）'!AU43</f>
        <v>792</v>
      </c>
      <c r="U43" s="142">
        <f>'廃棄物事業経費（市町村）'!AV43</f>
        <v>600</v>
      </c>
      <c r="V43" s="142">
        <f>'廃棄物事業経費（市町村）'!AW43</f>
        <v>3255</v>
      </c>
      <c r="W43" s="142">
        <f>'廃棄物事業経費（市町村）'!AX43</f>
        <v>2427</v>
      </c>
      <c r="X43" s="142">
        <f>'廃棄物事業経費（市町村）'!AY43</f>
        <v>0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43186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0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0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36112</v>
      </c>
      <c r="BA43" s="142">
        <f>'廃棄物事業経費（市町村）'!CB43</f>
        <v>36112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36112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0</v>
      </c>
      <c r="BH43" s="142">
        <f>'廃棄物事業経費（市町村）'!CI43</f>
        <v>7074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7074</v>
      </c>
      <c r="BP43" s="142">
        <f>'廃棄物事業経費（市町村）'!CQ43</f>
        <v>792</v>
      </c>
      <c r="BQ43" s="142">
        <f>'廃棄物事業経費（市町村）'!CR43</f>
        <v>600</v>
      </c>
      <c r="BR43" s="142">
        <f>'廃棄物事業経費（市町村）'!CS43</f>
        <v>3255</v>
      </c>
      <c r="BS43" s="142">
        <f>'廃棄物事業経費（市町村）'!CT43</f>
        <v>2427</v>
      </c>
      <c r="BT43" s="142">
        <f>'廃棄物事業経費（市町村）'!CU43</f>
        <v>0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43186</v>
      </c>
    </row>
    <row r="44" spans="1:75" ht="13.5">
      <c r="A44" s="208" t="s">
        <v>226</v>
      </c>
      <c r="B44" s="208">
        <v>47361</v>
      </c>
      <c r="C44" s="208" t="s">
        <v>270</v>
      </c>
      <c r="D44" s="142">
        <f>'廃棄物事業経費（市町村）'!AE44</f>
        <v>1260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1260</v>
      </c>
      <c r="K44" s="142">
        <f>'廃棄物事業経費（市町村）'!AL44</f>
        <v>0</v>
      </c>
      <c r="L44" s="142">
        <f>'廃棄物事業経費（市町村）'!AM44</f>
        <v>132172</v>
      </c>
      <c r="M44" s="142">
        <f>'廃棄物事業経費（市町村）'!AN44</f>
        <v>56906</v>
      </c>
      <c r="N44" s="142">
        <f>'廃棄物事業経費（市町村）'!AO44</f>
        <v>50434</v>
      </c>
      <c r="O44" s="142">
        <f>'廃棄物事業経費（市町村）'!AP44</f>
        <v>6371</v>
      </c>
      <c r="P44" s="142">
        <f>'廃棄物事業経費（市町村）'!AQ44</f>
        <v>44017</v>
      </c>
      <c r="Q44" s="142">
        <f>'廃棄物事業経費（市町村）'!AR44</f>
        <v>46</v>
      </c>
      <c r="R44" s="142">
        <f>'廃棄物事業経費（市町村）'!AS44</f>
        <v>5032</v>
      </c>
      <c r="S44" s="142">
        <f>'廃棄物事業経費（市町村）'!AT44</f>
        <v>19800</v>
      </c>
      <c r="T44" s="142">
        <f>'廃棄物事業経費（市町村）'!AU44</f>
        <v>19800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0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133432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0</v>
      </c>
      <c r="AK44" s="142">
        <f>'廃棄物事業経費（市町村）'!BL44</f>
        <v>0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0</v>
      </c>
      <c r="AV44" s="142">
        <f>'廃棄物事業経費（市町村）'!BW44</f>
        <v>0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0</v>
      </c>
      <c r="AZ44" s="142">
        <f>'廃棄物事業経費（市町村）'!CA44</f>
        <v>1260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1260</v>
      </c>
      <c r="BG44" s="142">
        <f>'廃棄物事業経費（市町村）'!CH44</f>
        <v>0</v>
      </c>
      <c r="BH44" s="142">
        <f>'廃棄物事業経費（市町村）'!CI44</f>
        <v>132172</v>
      </c>
      <c r="BI44" s="142">
        <f>'廃棄物事業経費（市町村）'!CJ44</f>
        <v>56906</v>
      </c>
      <c r="BJ44" s="142">
        <f>'廃棄物事業経費（市町村）'!CK44</f>
        <v>50434</v>
      </c>
      <c r="BK44" s="142">
        <f>'廃棄物事業経費（市町村）'!CL44</f>
        <v>6371</v>
      </c>
      <c r="BL44" s="142">
        <f>'廃棄物事業経費（市町村）'!CM44</f>
        <v>44017</v>
      </c>
      <c r="BM44" s="142">
        <f>'廃棄物事業経費（市町村）'!CN44</f>
        <v>46</v>
      </c>
      <c r="BN44" s="142">
        <f>'廃棄物事業経費（市町村）'!CO44</f>
        <v>5032</v>
      </c>
      <c r="BO44" s="142">
        <f>'廃棄物事業経費（市町村）'!CP44</f>
        <v>19800</v>
      </c>
      <c r="BP44" s="142">
        <f>'廃棄物事業経費（市町村）'!CQ44</f>
        <v>19800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0</v>
      </c>
      <c r="BT44" s="142">
        <f>'廃棄物事業経費（市町村）'!CU44</f>
        <v>0</v>
      </c>
      <c r="BU44" s="142">
        <f>'廃棄物事業経費（市町村）'!CV44</f>
        <v>0</v>
      </c>
      <c r="BV44" s="142">
        <f>'廃棄物事業経費（市町村）'!CW44</f>
        <v>0</v>
      </c>
      <c r="BW44" s="142">
        <f>'廃棄物事業経費（市町村）'!CX44</f>
        <v>133432</v>
      </c>
    </row>
    <row r="45" spans="1:75" ht="13.5">
      <c r="A45" s="208" t="s">
        <v>226</v>
      </c>
      <c r="B45" s="208">
        <v>47362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74432</v>
      </c>
      <c r="M45" s="142">
        <f>'廃棄物事業経費（市町村）'!AN45</f>
        <v>3120</v>
      </c>
      <c r="N45" s="142">
        <f>'廃棄物事業経費（市町村）'!AO45</f>
        <v>785</v>
      </c>
      <c r="O45" s="142">
        <f>'廃棄物事業経費（市町村）'!AP45</f>
        <v>440</v>
      </c>
      <c r="P45" s="142">
        <f>'廃棄物事業経費（市町村）'!AQ45</f>
        <v>0</v>
      </c>
      <c r="Q45" s="142">
        <f>'廃棄物事業経費（市町村）'!AR45</f>
        <v>345</v>
      </c>
      <c r="R45" s="142">
        <f>'廃棄物事業経費（市町村）'!AS45</f>
        <v>0</v>
      </c>
      <c r="S45" s="142">
        <f>'廃棄物事業経費（市町村）'!AT45</f>
        <v>70527</v>
      </c>
      <c r="T45" s="142">
        <f>'廃棄物事業経費（市町村）'!AU45</f>
        <v>59520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11007</v>
      </c>
      <c r="X45" s="142">
        <f>'廃棄物事業経費（市町村）'!AY45</f>
        <v>120464</v>
      </c>
      <c r="Y45" s="142">
        <f>'廃棄物事業経費（市町村）'!AZ45</f>
        <v>0</v>
      </c>
      <c r="Z45" s="142">
        <f>'廃棄物事業経費（市町村）'!BA45</f>
        <v>13555</v>
      </c>
      <c r="AA45" s="142">
        <f>'廃棄物事業経費（市町村）'!BB45</f>
        <v>87987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3402</v>
      </c>
      <c r="AK45" s="142">
        <f>'廃棄物事業経費（市町村）'!BL45</f>
        <v>0</v>
      </c>
      <c r="AL45" s="142">
        <f>'廃棄物事業経費（市町村）'!BM45</f>
        <v>1412</v>
      </c>
      <c r="AM45" s="142">
        <f>'廃棄物事業経費（市町村）'!BN45</f>
        <v>0</v>
      </c>
      <c r="AN45" s="142">
        <f>'廃棄物事業経費（市町村）'!BO45</f>
        <v>1412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1990</v>
      </c>
      <c r="AR45" s="142">
        <f>'廃棄物事業経費（市町村）'!BS45</f>
        <v>0</v>
      </c>
      <c r="AS45" s="142">
        <f>'廃棄物事業経費（市町村）'!BT45</f>
        <v>1990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3609</v>
      </c>
      <c r="AW45" s="142">
        <f>'廃棄物事業経費（市町村）'!BX45</f>
        <v>0</v>
      </c>
      <c r="AX45" s="142">
        <f>'廃棄物事業経費（市町村）'!BY45</f>
        <v>1214</v>
      </c>
      <c r="AY45" s="142">
        <f>'廃棄物事業経費（市町村）'!BZ45</f>
        <v>4616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77834</v>
      </c>
      <c r="BI45" s="142">
        <f>'廃棄物事業経費（市町村）'!CJ45</f>
        <v>3120</v>
      </c>
      <c r="BJ45" s="142">
        <f>'廃棄物事業経費（市町村）'!CK45</f>
        <v>2197</v>
      </c>
      <c r="BK45" s="142">
        <f>'廃棄物事業経費（市町村）'!CL45</f>
        <v>440</v>
      </c>
      <c r="BL45" s="142">
        <f>'廃棄物事業経費（市町村）'!CM45</f>
        <v>1412</v>
      </c>
      <c r="BM45" s="142">
        <f>'廃棄物事業経費（市町村）'!CN45</f>
        <v>345</v>
      </c>
      <c r="BN45" s="142">
        <f>'廃棄物事業経費（市町村）'!CO45</f>
        <v>0</v>
      </c>
      <c r="BO45" s="142">
        <f>'廃棄物事業経費（市町村）'!CP45</f>
        <v>72517</v>
      </c>
      <c r="BP45" s="142">
        <f>'廃棄物事業経費（市町村）'!CQ45</f>
        <v>59520</v>
      </c>
      <c r="BQ45" s="142">
        <f>'廃棄物事業経費（市町村）'!CR45</f>
        <v>1990</v>
      </c>
      <c r="BR45" s="142">
        <f>'廃棄物事業経費（市町村）'!CS45</f>
        <v>0</v>
      </c>
      <c r="BS45" s="142">
        <f>'廃棄物事業経費（市町村）'!CT45</f>
        <v>11007</v>
      </c>
      <c r="BT45" s="142">
        <f>'廃棄物事業経費（市町村）'!CU45</f>
        <v>124073</v>
      </c>
      <c r="BU45" s="142">
        <f>'廃棄物事業経費（市町村）'!CV45</f>
        <v>0</v>
      </c>
      <c r="BV45" s="142">
        <f>'廃棄物事業経費（市町村）'!CW45</f>
        <v>14769</v>
      </c>
      <c r="BW45" s="142">
        <f>'廃棄物事業経費（市町村）'!CX45</f>
        <v>92603</v>
      </c>
    </row>
    <row r="46" spans="1:75" ht="13.5">
      <c r="A46" s="208" t="s">
        <v>226</v>
      </c>
      <c r="B46" s="208">
        <v>47375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0</v>
      </c>
      <c r="L46" s="142">
        <f>'廃棄物事業経費（市町村）'!AM46</f>
        <v>24127</v>
      </c>
      <c r="M46" s="142">
        <f>'廃棄物事業経費（市町村）'!AN46</f>
        <v>5717</v>
      </c>
      <c r="N46" s="142">
        <f>'廃棄物事業経費（市町村）'!AO46</f>
        <v>8769</v>
      </c>
      <c r="O46" s="142">
        <f>'廃棄物事業経費（市町村）'!AP46</f>
        <v>273</v>
      </c>
      <c r="P46" s="142">
        <f>'廃棄物事業経費（市町村）'!AQ46</f>
        <v>7013</v>
      </c>
      <c r="Q46" s="142">
        <f>'廃棄物事業経費（市町村）'!AR46</f>
        <v>1483</v>
      </c>
      <c r="R46" s="142">
        <f>'廃棄物事業経費（市町村）'!AS46</f>
        <v>0</v>
      </c>
      <c r="S46" s="142">
        <f>'廃棄物事業経費（市町村）'!AT46</f>
        <v>9641</v>
      </c>
      <c r="T46" s="142">
        <f>'廃棄物事業経費（市町村）'!AU46</f>
        <v>5160</v>
      </c>
      <c r="U46" s="142">
        <f>'廃棄物事業経費（市町村）'!AV46</f>
        <v>3260</v>
      </c>
      <c r="V46" s="142">
        <f>'廃棄物事業経費（市町村）'!AW46</f>
        <v>1221</v>
      </c>
      <c r="W46" s="142">
        <f>'廃棄物事業経費（市町村）'!AX46</f>
        <v>0</v>
      </c>
      <c r="X46" s="142">
        <f>'廃棄物事業経費（市町村）'!AY46</f>
        <v>0</v>
      </c>
      <c r="Y46" s="142">
        <f>'廃棄物事業経費（市町村）'!AZ46</f>
        <v>0</v>
      </c>
      <c r="Z46" s="142">
        <f>'廃棄物事業経費（市町村）'!BA46</f>
        <v>0</v>
      </c>
      <c r="AA46" s="142">
        <f>'廃棄物事業経費（市町村）'!BB46</f>
        <v>24127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2266</v>
      </c>
      <c r="AK46" s="142">
        <f>'廃棄物事業経費（市町村）'!BL46</f>
        <v>0</v>
      </c>
      <c r="AL46" s="142">
        <f>'廃棄物事業経費（市町村）'!BM46</f>
        <v>1258</v>
      </c>
      <c r="AM46" s="142">
        <f>'廃棄物事業経費（市町村）'!BN46</f>
        <v>0</v>
      </c>
      <c r="AN46" s="142">
        <f>'廃棄物事業経費（市町村）'!BO46</f>
        <v>1258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1008</v>
      </c>
      <c r="AR46" s="142">
        <f>'廃棄物事業経費（市町村）'!BS46</f>
        <v>0</v>
      </c>
      <c r="AS46" s="142">
        <f>'廃棄物事業経費（市町村）'!BT46</f>
        <v>1008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0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2266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0</v>
      </c>
      <c r="BH46" s="142">
        <f>'廃棄物事業経費（市町村）'!CI46</f>
        <v>26393</v>
      </c>
      <c r="BI46" s="142">
        <f>'廃棄物事業経費（市町村）'!CJ46</f>
        <v>5717</v>
      </c>
      <c r="BJ46" s="142">
        <f>'廃棄物事業経費（市町村）'!CK46</f>
        <v>10027</v>
      </c>
      <c r="BK46" s="142">
        <f>'廃棄物事業経費（市町村）'!CL46</f>
        <v>273</v>
      </c>
      <c r="BL46" s="142">
        <f>'廃棄物事業経費（市町村）'!CM46</f>
        <v>8271</v>
      </c>
      <c r="BM46" s="142">
        <f>'廃棄物事業経費（市町村）'!CN46</f>
        <v>1483</v>
      </c>
      <c r="BN46" s="142">
        <f>'廃棄物事業経費（市町村）'!CO46</f>
        <v>0</v>
      </c>
      <c r="BO46" s="142">
        <f>'廃棄物事業経費（市町村）'!CP46</f>
        <v>10649</v>
      </c>
      <c r="BP46" s="142">
        <f>'廃棄物事業経費（市町村）'!CQ46</f>
        <v>5160</v>
      </c>
      <c r="BQ46" s="142">
        <f>'廃棄物事業経費（市町村）'!CR46</f>
        <v>4268</v>
      </c>
      <c r="BR46" s="142">
        <f>'廃棄物事業経費（市町村）'!CS46</f>
        <v>1221</v>
      </c>
      <c r="BS46" s="142">
        <f>'廃棄物事業経費（市町村）'!CT46</f>
        <v>0</v>
      </c>
      <c r="BT46" s="142">
        <f>'廃棄物事業経費（市町村）'!CU46</f>
        <v>0</v>
      </c>
      <c r="BU46" s="142">
        <f>'廃棄物事業経費（市町村）'!CV46</f>
        <v>0</v>
      </c>
      <c r="BV46" s="142">
        <f>'廃棄物事業経費（市町村）'!CW46</f>
        <v>0</v>
      </c>
      <c r="BW46" s="142">
        <f>'廃棄物事業経費（市町村）'!CX46</f>
        <v>26393</v>
      </c>
    </row>
    <row r="47" spans="1:75" ht="13.5">
      <c r="A47" s="208" t="s">
        <v>226</v>
      </c>
      <c r="B47" s="208">
        <v>47381</v>
      </c>
      <c r="C47" s="208" t="s">
        <v>273</v>
      </c>
      <c r="D47" s="142">
        <f>'廃棄物事業経費（市町村）'!AE47</f>
        <v>122264</v>
      </c>
      <c r="E47" s="142">
        <f>'廃棄物事業経費（市町村）'!AF47</f>
        <v>122264</v>
      </c>
      <c r="F47" s="142">
        <f>'廃棄物事業経費（市町村）'!AG47</f>
        <v>0</v>
      </c>
      <c r="G47" s="142">
        <f>'廃棄物事業経費（市町村）'!AH47</f>
        <v>106915</v>
      </c>
      <c r="H47" s="142">
        <f>'廃棄物事業経費（市町村）'!AI47</f>
        <v>15349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48929</v>
      </c>
      <c r="M47" s="142">
        <f>'廃棄物事業経費（市町村）'!AN47</f>
        <v>972</v>
      </c>
      <c r="N47" s="142">
        <f>'廃棄物事業経費（市町村）'!AO47</f>
        <v>15055</v>
      </c>
      <c r="O47" s="142">
        <f>'廃棄物事業経費（市町村）'!AP47</f>
        <v>4461</v>
      </c>
      <c r="P47" s="142">
        <f>'廃棄物事業経費（市町村）'!AQ47</f>
        <v>4651</v>
      </c>
      <c r="Q47" s="142">
        <f>'廃棄物事業経費（市町村）'!AR47</f>
        <v>5943</v>
      </c>
      <c r="R47" s="142">
        <f>'廃棄物事業経費（市町村）'!AS47</f>
        <v>0</v>
      </c>
      <c r="S47" s="142">
        <f>'廃棄物事業経費（市町村）'!AT47</f>
        <v>32902</v>
      </c>
      <c r="T47" s="142">
        <f>'廃棄物事業経費（市町村）'!AU47</f>
        <v>12708</v>
      </c>
      <c r="U47" s="142">
        <f>'廃棄物事業経費（市町村）'!AV47</f>
        <v>696</v>
      </c>
      <c r="V47" s="142">
        <f>'廃棄物事業経費（市町村）'!AW47</f>
        <v>14175</v>
      </c>
      <c r="W47" s="142">
        <f>'廃棄物事業経費（市町村）'!AX47</f>
        <v>5323</v>
      </c>
      <c r="X47" s="142">
        <f>'廃棄物事業経費（市町村）'!AY47</f>
        <v>0</v>
      </c>
      <c r="Y47" s="142">
        <f>'廃棄物事業経費（市町村）'!AZ47</f>
        <v>0</v>
      </c>
      <c r="Z47" s="142">
        <f>'廃棄物事業経費（市町村）'!BA47</f>
        <v>3203</v>
      </c>
      <c r="AA47" s="142">
        <f>'廃棄物事業経費（市町村）'!BB47</f>
        <v>174396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0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122264</v>
      </c>
      <c r="BA47" s="142">
        <f>'廃棄物事業経費（市町村）'!CB47</f>
        <v>122264</v>
      </c>
      <c r="BB47" s="142">
        <f>'廃棄物事業経費（市町村）'!CC47</f>
        <v>0</v>
      </c>
      <c r="BC47" s="142">
        <f>'廃棄物事業経費（市町村）'!CD47</f>
        <v>106915</v>
      </c>
      <c r="BD47" s="142">
        <f>'廃棄物事業経費（市町村）'!CE47</f>
        <v>15349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48929</v>
      </c>
      <c r="BI47" s="142">
        <f>'廃棄物事業経費（市町村）'!CJ47</f>
        <v>972</v>
      </c>
      <c r="BJ47" s="142">
        <f>'廃棄物事業経費（市町村）'!CK47</f>
        <v>15055</v>
      </c>
      <c r="BK47" s="142">
        <f>'廃棄物事業経費（市町村）'!CL47</f>
        <v>4461</v>
      </c>
      <c r="BL47" s="142">
        <f>'廃棄物事業経費（市町村）'!CM47</f>
        <v>4651</v>
      </c>
      <c r="BM47" s="142">
        <f>'廃棄物事業経費（市町村）'!CN47</f>
        <v>5943</v>
      </c>
      <c r="BN47" s="142">
        <f>'廃棄物事業経費（市町村）'!CO47</f>
        <v>0</v>
      </c>
      <c r="BO47" s="142">
        <f>'廃棄物事業経費（市町村）'!CP47</f>
        <v>32902</v>
      </c>
      <c r="BP47" s="142">
        <f>'廃棄物事業経費（市町村）'!CQ47</f>
        <v>12708</v>
      </c>
      <c r="BQ47" s="142">
        <f>'廃棄物事業経費（市町村）'!CR47</f>
        <v>696</v>
      </c>
      <c r="BR47" s="142">
        <f>'廃棄物事業経費（市町村）'!CS47</f>
        <v>14175</v>
      </c>
      <c r="BS47" s="142">
        <f>'廃棄物事業経費（市町村）'!CT47</f>
        <v>5323</v>
      </c>
      <c r="BT47" s="142">
        <f>'廃棄物事業経費（市町村）'!CU47</f>
        <v>0</v>
      </c>
      <c r="BU47" s="142">
        <f>'廃棄物事業経費（市町村）'!CV47</f>
        <v>0</v>
      </c>
      <c r="BV47" s="142">
        <f>'廃棄物事業経費（市町村）'!CW47</f>
        <v>3203</v>
      </c>
      <c r="BW47" s="142">
        <f>'廃棄物事業経費（市町村）'!CX47</f>
        <v>174396</v>
      </c>
    </row>
    <row r="48" spans="1:75" ht="13.5">
      <c r="A48" s="208" t="s">
        <v>226</v>
      </c>
      <c r="B48" s="208">
        <v>47382</v>
      </c>
      <c r="C48" s="208" t="s">
        <v>274</v>
      </c>
      <c r="D48" s="142">
        <f>'廃棄物事業経費（市町村）'!AE48</f>
        <v>787678</v>
      </c>
      <c r="E48" s="142">
        <f>'廃棄物事業経費（市町村）'!AF48</f>
        <v>787678</v>
      </c>
      <c r="F48" s="142">
        <f>'廃棄物事業経費（市町村）'!AG48</f>
        <v>0</v>
      </c>
      <c r="G48" s="142">
        <f>'廃棄物事業経費（市町村）'!AH48</f>
        <v>493326</v>
      </c>
      <c r="H48" s="142">
        <f>'廃棄物事業経費（市町村）'!AI48</f>
        <v>294352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0</v>
      </c>
      <c r="L48" s="142">
        <f>'廃棄物事業経費（市町村）'!AM48</f>
        <v>4620</v>
      </c>
      <c r="M48" s="142">
        <f>'廃棄物事業経費（市町村）'!AN48</f>
        <v>0</v>
      </c>
      <c r="N48" s="142">
        <f>'廃棄物事業経費（市町村）'!AO48</f>
        <v>0</v>
      </c>
      <c r="O48" s="142">
        <f>'廃棄物事業経費（市町村）'!AP48</f>
        <v>0</v>
      </c>
      <c r="P48" s="142">
        <f>'廃棄物事業経費（市町村）'!AQ48</f>
        <v>0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4620</v>
      </c>
      <c r="T48" s="142">
        <f>'廃棄物事業経費（市町村）'!AU48</f>
        <v>4620</v>
      </c>
      <c r="U48" s="142">
        <f>'廃棄物事業経費（市町村）'!AV48</f>
        <v>0</v>
      </c>
      <c r="V48" s="142">
        <f>'廃棄物事業経費（市町村）'!AW48</f>
        <v>0</v>
      </c>
      <c r="W48" s="142">
        <f>'廃棄物事業経費（市町村）'!AX48</f>
        <v>0</v>
      </c>
      <c r="X48" s="142">
        <f>'廃棄物事業経費（市町村）'!AY48</f>
        <v>0</v>
      </c>
      <c r="Y48" s="142">
        <f>'廃棄物事業経費（市町村）'!AZ48</f>
        <v>0</v>
      </c>
      <c r="Z48" s="142">
        <f>'廃棄物事業経費（市町村）'!BA48</f>
        <v>0</v>
      </c>
      <c r="AA48" s="142">
        <f>'廃棄物事業経費（市町村）'!BB48</f>
        <v>792298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0</v>
      </c>
      <c r="AJ48" s="142">
        <f>'廃棄物事業経費（市町村）'!BK48</f>
        <v>1500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1500</v>
      </c>
      <c r="AR48" s="142">
        <f>'廃棄物事業経費（市町村）'!BS48</f>
        <v>1500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0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1500</v>
      </c>
      <c r="AZ48" s="142">
        <f>'廃棄物事業経費（市町村）'!CA48</f>
        <v>787678</v>
      </c>
      <c r="BA48" s="142">
        <f>'廃棄物事業経費（市町村）'!CB48</f>
        <v>787678</v>
      </c>
      <c r="BB48" s="142">
        <f>'廃棄物事業経費（市町村）'!CC48</f>
        <v>0</v>
      </c>
      <c r="BC48" s="142">
        <f>'廃棄物事業経費（市町村）'!CD48</f>
        <v>493326</v>
      </c>
      <c r="BD48" s="142">
        <f>'廃棄物事業経費（市町村）'!CE48</f>
        <v>294352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0</v>
      </c>
      <c r="BH48" s="142">
        <f>'廃棄物事業経費（市町村）'!CI48</f>
        <v>6120</v>
      </c>
      <c r="BI48" s="142">
        <f>'廃棄物事業経費（市町村）'!CJ48</f>
        <v>0</v>
      </c>
      <c r="BJ48" s="142">
        <f>'廃棄物事業経費（市町村）'!CK48</f>
        <v>0</v>
      </c>
      <c r="BK48" s="142">
        <f>'廃棄物事業経費（市町村）'!CL48</f>
        <v>0</v>
      </c>
      <c r="BL48" s="142">
        <f>'廃棄物事業経費（市町村）'!CM48</f>
        <v>0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6120</v>
      </c>
      <c r="BP48" s="142">
        <f>'廃棄物事業経費（市町村）'!CQ48</f>
        <v>6120</v>
      </c>
      <c r="BQ48" s="142">
        <f>'廃棄物事業経費（市町村）'!CR48</f>
        <v>0</v>
      </c>
      <c r="BR48" s="142">
        <f>'廃棄物事業経費（市町村）'!CS48</f>
        <v>0</v>
      </c>
      <c r="BS48" s="142">
        <f>'廃棄物事業経費（市町村）'!CT48</f>
        <v>0</v>
      </c>
      <c r="BT48" s="142">
        <f>'廃棄物事業経費（市町村）'!CU48</f>
        <v>0</v>
      </c>
      <c r="BU48" s="142">
        <f>'廃棄物事業経費（市町村）'!CV48</f>
        <v>0</v>
      </c>
      <c r="BV48" s="142">
        <f>'廃棄物事業経費（市町村）'!CW48</f>
        <v>0</v>
      </c>
      <c r="BW48" s="142">
        <f>'廃棄物事業経費（市町村）'!CX48</f>
        <v>793798</v>
      </c>
    </row>
    <row r="49" spans="1:75" ht="13.5">
      <c r="A49" s="208" t="s">
        <v>226</v>
      </c>
      <c r="B49" s="208">
        <v>47803</v>
      </c>
      <c r="C49" s="208" t="s">
        <v>275</v>
      </c>
      <c r="D49" s="142">
        <f>'廃棄物事業経費（組合）'!AE8</f>
        <v>94271</v>
      </c>
      <c r="E49" s="142">
        <f>'廃棄物事業経費（組合）'!AF8</f>
        <v>94271</v>
      </c>
      <c r="F49" s="142">
        <f>'廃棄物事業経費（組合）'!AG8</f>
        <v>0</v>
      </c>
      <c r="G49" s="142">
        <f>'廃棄物事業経費（組合）'!AH8</f>
        <v>86856</v>
      </c>
      <c r="H49" s="142">
        <f>'廃棄物事業経費（組合）'!AI8</f>
        <v>7415</v>
      </c>
      <c r="I49" s="142">
        <f>'廃棄物事業経費（組合）'!AJ8</f>
        <v>0</v>
      </c>
      <c r="J49" s="142">
        <f>'廃棄物事業経費（組合）'!AK8</f>
        <v>0</v>
      </c>
      <c r="K49" s="142">
        <f>'廃棄物事業経費（組合）'!AL8</f>
        <v>0</v>
      </c>
      <c r="L49" s="142">
        <f>'廃棄物事業経費（組合）'!AM8</f>
        <v>1450548</v>
      </c>
      <c r="M49" s="142">
        <f>'廃棄物事業経費（組合）'!AN8</f>
        <v>586426</v>
      </c>
      <c r="N49" s="142">
        <f>'廃棄物事業経費（組合）'!AO8</f>
        <v>480369</v>
      </c>
      <c r="O49" s="142">
        <f>'廃棄物事業経費（組合）'!AP8</f>
        <v>0</v>
      </c>
      <c r="P49" s="142">
        <f>'廃棄物事業経費（組合）'!AQ8</f>
        <v>402314</v>
      </c>
      <c r="Q49" s="142">
        <f>'廃棄物事業経費（組合）'!AR8</f>
        <v>78055</v>
      </c>
      <c r="R49" s="142">
        <f>'廃棄物事業経費（組合）'!AS8</f>
        <v>0</v>
      </c>
      <c r="S49" s="142">
        <f>'廃棄物事業経費（組合）'!AT8</f>
        <v>383753</v>
      </c>
      <c r="T49" s="142">
        <f>'廃棄物事業経費（組合）'!AU8</f>
        <v>0</v>
      </c>
      <c r="U49" s="142">
        <f>'廃棄物事業経費（組合）'!AV8</f>
        <v>358196</v>
      </c>
      <c r="V49" s="142">
        <f>'廃棄物事業経費（組合）'!AW8</f>
        <v>25557</v>
      </c>
      <c r="W49" s="142">
        <f>'廃棄物事業経費（組合）'!AX8</f>
        <v>0</v>
      </c>
      <c r="X49" s="142">
        <f>'廃棄物事業経費（組合）'!AY8</f>
        <v>0</v>
      </c>
      <c r="Y49" s="142">
        <f>'廃棄物事業経費（組合）'!AZ8</f>
        <v>0</v>
      </c>
      <c r="Z49" s="142">
        <f>'廃棄物事業経費（組合）'!BA8</f>
        <v>0</v>
      </c>
      <c r="AA49" s="142">
        <f>'廃棄物事業経費（組合）'!BB8</f>
        <v>1544819</v>
      </c>
      <c r="AB49" s="142">
        <f>'廃棄物事業経費（組合）'!BC8</f>
        <v>1658</v>
      </c>
      <c r="AC49" s="142">
        <f>'廃棄物事業経費（組合）'!BD8</f>
        <v>1658</v>
      </c>
      <c r="AD49" s="142">
        <f>'廃棄物事業経費（組合）'!BE8</f>
        <v>0</v>
      </c>
      <c r="AE49" s="142">
        <f>'廃棄物事業経費（組合）'!BF8</f>
        <v>1658</v>
      </c>
      <c r="AF49" s="142">
        <f>'廃棄物事業経費（組合）'!BG8</f>
        <v>0</v>
      </c>
      <c r="AG49" s="142">
        <f>'廃棄物事業経費（組合）'!BH8</f>
        <v>0</v>
      </c>
      <c r="AH49" s="142">
        <f>'廃棄物事業経費（組合）'!BI8</f>
        <v>0</v>
      </c>
      <c r="AI49" s="142">
        <f>'廃棄物事業経費（組合）'!BJ8</f>
        <v>0</v>
      </c>
      <c r="AJ49" s="142">
        <f>'廃棄物事業経費（組合）'!BK8</f>
        <v>231948</v>
      </c>
      <c r="AK49" s="142">
        <f>'廃棄物事業経費（組合）'!BL8</f>
        <v>100116</v>
      </c>
      <c r="AL49" s="142">
        <f>'廃棄物事業経費（組合）'!BM8</f>
        <v>109790</v>
      </c>
      <c r="AM49" s="142">
        <f>'廃棄物事業経費（組合）'!BN8</f>
        <v>0</v>
      </c>
      <c r="AN49" s="142">
        <f>'廃棄物事業経費（組合）'!BO8</f>
        <v>109790</v>
      </c>
      <c r="AO49" s="142">
        <f>'廃棄物事業経費（組合）'!BP8</f>
        <v>0</v>
      </c>
      <c r="AP49" s="142">
        <f>'廃棄物事業経費（組合）'!BQ8</f>
        <v>0</v>
      </c>
      <c r="AQ49" s="142">
        <f>'廃棄物事業経費（組合）'!BR8</f>
        <v>22042</v>
      </c>
      <c r="AR49" s="142">
        <f>'廃棄物事業経費（組合）'!BS8</f>
        <v>0</v>
      </c>
      <c r="AS49" s="142">
        <f>'廃棄物事業経費（組合）'!BT8</f>
        <v>22042</v>
      </c>
      <c r="AT49" s="142">
        <f>'廃棄物事業経費（組合）'!BU8</f>
        <v>0</v>
      </c>
      <c r="AU49" s="142">
        <f>'廃棄物事業経費（組合）'!BV8</f>
        <v>0</v>
      </c>
      <c r="AV49" s="142">
        <f>'廃棄物事業経費（組合）'!BW8</f>
        <v>0</v>
      </c>
      <c r="AW49" s="142">
        <f>'廃棄物事業経費（組合）'!BX8</f>
        <v>0</v>
      </c>
      <c r="AX49" s="142">
        <f>'廃棄物事業経費（組合）'!BY8</f>
        <v>0</v>
      </c>
      <c r="AY49" s="142">
        <f>'廃棄物事業経費（組合）'!BZ8</f>
        <v>233606</v>
      </c>
      <c r="AZ49" s="142">
        <f>'廃棄物事業経費（組合）'!CA8</f>
        <v>95929</v>
      </c>
      <c r="BA49" s="142">
        <f>'廃棄物事業経費（組合）'!CB8</f>
        <v>95929</v>
      </c>
      <c r="BB49" s="142">
        <f>'廃棄物事業経費（組合）'!CC8</f>
        <v>0</v>
      </c>
      <c r="BC49" s="142">
        <f>'廃棄物事業経費（組合）'!CD8</f>
        <v>88514</v>
      </c>
      <c r="BD49" s="142">
        <f>'廃棄物事業経費（組合）'!CE8</f>
        <v>7415</v>
      </c>
      <c r="BE49" s="142">
        <f>'廃棄物事業経費（組合）'!CF8</f>
        <v>0</v>
      </c>
      <c r="BF49" s="142">
        <f>'廃棄物事業経費（組合）'!CG8</f>
        <v>0</v>
      </c>
      <c r="BG49" s="142">
        <f>'廃棄物事業経費（組合）'!CH8</f>
        <v>0</v>
      </c>
      <c r="BH49" s="142">
        <f>'廃棄物事業経費（組合）'!CI8</f>
        <v>1682496</v>
      </c>
      <c r="BI49" s="142">
        <f>'廃棄物事業経費（組合）'!CJ8</f>
        <v>686542</v>
      </c>
      <c r="BJ49" s="142">
        <f>'廃棄物事業経費（組合）'!CK8</f>
        <v>590159</v>
      </c>
      <c r="BK49" s="142">
        <f>'廃棄物事業経費（組合）'!CL8</f>
        <v>0</v>
      </c>
      <c r="BL49" s="142">
        <f>'廃棄物事業経費（組合）'!CM8</f>
        <v>512104</v>
      </c>
      <c r="BM49" s="142">
        <f>'廃棄物事業経費（組合）'!CN8</f>
        <v>78055</v>
      </c>
      <c r="BN49" s="142">
        <f>'廃棄物事業経費（組合）'!CO8</f>
        <v>0</v>
      </c>
      <c r="BO49" s="142">
        <f>'廃棄物事業経費（組合）'!CP8</f>
        <v>405795</v>
      </c>
      <c r="BP49" s="142">
        <f>'廃棄物事業経費（組合）'!CQ8</f>
        <v>0</v>
      </c>
      <c r="BQ49" s="142">
        <f>'廃棄物事業経費（組合）'!CR8</f>
        <v>380238</v>
      </c>
      <c r="BR49" s="142">
        <f>'廃棄物事業経費（組合）'!CS8</f>
        <v>25557</v>
      </c>
      <c r="BS49" s="142">
        <f>'廃棄物事業経費（組合）'!CT8</f>
        <v>0</v>
      </c>
      <c r="BT49" s="142">
        <f>'廃棄物事業経費（組合）'!CU8</f>
        <v>0</v>
      </c>
      <c r="BU49" s="142">
        <f>'廃棄物事業経費（組合）'!CV8</f>
        <v>0</v>
      </c>
      <c r="BV49" s="142">
        <f>'廃棄物事業経費（組合）'!CW8</f>
        <v>0</v>
      </c>
      <c r="BW49" s="142">
        <f>'廃棄物事業経費（組合）'!CX8</f>
        <v>1778425</v>
      </c>
    </row>
    <row r="50" spans="1:75" ht="13.5">
      <c r="A50" s="208" t="s">
        <v>226</v>
      </c>
      <c r="B50" s="208">
        <v>47804</v>
      </c>
      <c r="C50" s="208" t="s">
        <v>276</v>
      </c>
      <c r="D50" s="142">
        <f>'廃棄物事業経費（組合）'!AE9</f>
        <v>827727</v>
      </c>
      <c r="E50" s="142">
        <f>'廃棄物事業経費（組合）'!AF9</f>
        <v>827727</v>
      </c>
      <c r="F50" s="142">
        <f>'廃棄物事業経費（組合）'!AG9</f>
        <v>0</v>
      </c>
      <c r="G50" s="142">
        <f>'廃棄物事業経費（組合）'!AH9</f>
        <v>827727</v>
      </c>
      <c r="H50" s="142">
        <f>'廃棄物事業経費（組合）'!AI9</f>
        <v>0</v>
      </c>
      <c r="I50" s="142">
        <f>'廃棄物事業経費（組合）'!AJ9</f>
        <v>0</v>
      </c>
      <c r="J50" s="142">
        <f>'廃棄物事業経費（組合）'!AK9</f>
        <v>0</v>
      </c>
      <c r="K50" s="142">
        <f>'廃棄物事業経費（組合）'!AL9</f>
        <v>0</v>
      </c>
      <c r="L50" s="142">
        <f>'廃棄物事業経費（組合）'!AM9</f>
        <v>229712</v>
      </c>
      <c r="M50" s="142">
        <f>'廃棄物事業経費（組合）'!AN9</f>
        <v>53917</v>
      </c>
      <c r="N50" s="142">
        <f>'廃棄物事業経費（組合）'!AO9</f>
        <v>56531</v>
      </c>
      <c r="O50" s="142">
        <f>'廃棄物事業経費（組合）'!AP9</f>
        <v>0</v>
      </c>
      <c r="P50" s="142">
        <f>'廃棄物事業経費（組合）'!AQ9</f>
        <v>56531</v>
      </c>
      <c r="Q50" s="142">
        <f>'廃棄物事業経費（組合）'!AR9</f>
        <v>0</v>
      </c>
      <c r="R50" s="142">
        <f>'廃棄物事業経費（組合）'!AS9</f>
        <v>0</v>
      </c>
      <c r="S50" s="142">
        <f>'廃棄物事業経費（組合）'!AT9</f>
        <v>119264</v>
      </c>
      <c r="T50" s="142">
        <f>'廃棄物事業経費（組合）'!AU9</f>
        <v>0</v>
      </c>
      <c r="U50" s="142">
        <f>'廃棄物事業経費（組合）'!AV9</f>
        <v>83341</v>
      </c>
      <c r="V50" s="142">
        <f>'廃棄物事業経費（組合）'!AW9</f>
        <v>35923</v>
      </c>
      <c r="W50" s="142">
        <f>'廃棄物事業経費（組合）'!AX9</f>
        <v>0</v>
      </c>
      <c r="X50" s="142">
        <f>'廃棄物事業経費（組合）'!AY9</f>
        <v>0</v>
      </c>
      <c r="Y50" s="142">
        <f>'廃棄物事業経費（組合）'!AZ9</f>
        <v>0</v>
      </c>
      <c r="Z50" s="142">
        <f>'廃棄物事業経費（組合）'!BA9</f>
        <v>0</v>
      </c>
      <c r="AA50" s="142">
        <f>'廃棄物事業経費（組合）'!BB9</f>
        <v>1057439</v>
      </c>
      <c r="AB50" s="142">
        <f>'廃棄物事業経費（組合）'!BC9</f>
        <v>0</v>
      </c>
      <c r="AC50" s="142">
        <f>'廃棄物事業経費（組合）'!BD9</f>
        <v>0</v>
      </c>
      <c r="AD50" s="142">
        <f>'廃棄物事業経費（組合）'!BE9</f>
        <v>0</v>
      </c>
      <c r="AE50" s="142">
        <f>'廃棄物事業経費（組合）'!BF9</f>
        <v>0</v>
      </c>
      <c r="AF50" s="142">
        <f>'廃棄物事業経費（組合）'!BG9</f>
        <v>0</v>
      </c>
      <c r="AG50" s="142">
        <f>'廃棄物事業経費（組合）'!BH9</f>
        <v>0</v>
      </c>
      <c r="AH50" s="142">
        <f>'廃棄物事業経費（組合）'!BI9</f>
        <v>0</v>
      </c>
      <c r="AI50" s="142">
        <f>'廃棄物事業経費（組合）'!BJ9</f>
        <v>0</v>
      </c>
      <c r="AJ50" s="142">
        <f>'廃棄物事業経費（組合）'!BK9</f>
        <v>72546</v>
      </c>
      <c r="AK50" s="142">
        <f>'廃棄物事業経費（組合）'!BL9</f>
        <v>18242</v>
      </c>
      <c r="AL50" s="142">
        <f>'廃棄物事業経費（組合）'!BM9</f>
        <v>29567</v>
      </c>
      <c r="AM50" s="142">
        <f>'廃棄物事業経費（組合）'!BN9</f>
        <v>0</v>
      </c>
      <c r="AN50" s="142">
        <f>'廃棄物事業経費（組合）'!BO9</f>
        <v>29567</v>
      </c>
      <c r="AO50" s="142">
        <f>'廃棄物事業経費（組合）'!BP9</f>
        <v>0</v>
      </c>
      <c r="AP50" s="142">
        <f>'廃棄物事業経費（組合）'!BQ9</f>
        <v>0</v>
      </c>
      <c r="AQ50" s="142">
        <f>'廃棄物事業経費（組合）'!BR9</f>
        <v>24737</v>
      </c>
      <c r="AR50" s="142">
        <f>'廃棄物事業経費（組合）'!BS9</f>
        <v>0</v>
      </c>
      <c r="AS50" s="142">
        <f>'廃棄物事業経費（組合）'!BT9</f>
        <v>24737</v>
      </c>
      <c r="AT50" s="142">
        <f>'廃棄物事業経費（組合）'!BU9</f>
        <v>0</v>
      </c>
      <c r="AU50" s="142">
        <f>'廃棄物事業経費（組合）'!BV9</f>
        <v>0</v>
      </c>
      <c r="AV50" s="142">
        <f>'廃棄物事業経費（組合）'!BW9</f>
        <v>0</v>
      </c>
      <c r="AW50" s="142">
        <f>'廃棄物事業経費（組合）'!BX9</f>
        <v>0</v>
      </c>
      <c r="AX50" s="142">
        <f>'廃棄物事業経費（組合）'!BY9</f>
        <v>0</v>
      </c>
      <c r="AY50" s="142">
        <f>'廃棄物事業経費（組合）'!BZ9</f>
        <v>72546</v>
      </c>
      <c r="AZ50" s="142">
        <f>'廃棄物事業経費（組合）'!CA9</f>
        <v>827727</v>
      </c>
      <c r="BA50" s="142">
        <f>'廃棄物事業経費（組合）'!CB9</f>
        <v>827727</v>
      </c>
      <c r="BB50" s="142">
        <f>'廃棄物事業経費（組合）'!CC9</f>
        <v>0</v>
      </c>
      <c r="BC50" s="142">
        <f>'廃棄物事業経費（組合）'!CD9</f>
        <v>827727</v>
      </c>
      <c r="BD50" s="142">
        <f>'廃棄物事業経費（組合）'!CE9</f>
        <v>0</v>
      </c>
      <c r="BE50" s="142">
        <f>'廃棄物事業経費（組合）'!CF9</f>
        <v>0</v>
      </c>
      <c r="BF50" s="142">
        <f>'廃棄物事業経費（組合）'!CG9</f>
        <v>0</v>
      </c>
      <c r="BG50" s="142">
        <f>'廃棄物事業経費（組合）'!CH9</f>
        <v>0</v>
      </c>
      <c r="BH50" s="142">
        <f>'廃棄物事業経費（組合）'!CI9</f>
        <v>302258</v>
      </c>
      <c r="BI50" s="142">
        <f>'廃棄物事業経費（組合）'!CJ9</f>
        <v>72159</v>
      </c>
      <c r="BJ50" s="142">
        <f>'廃棄物事業経費（組合）'!CK9</f>
        <v>86098</v>
      </c>
      <c r="BK50" s="142">
        <f>'廃棄物事業経費（組合）'!CL9</f>
        <v>0</v>
      </c>
      <c r="BL50" s="142">
        <f>'廃棄物事業経費（組合）'!CM9</f>
        <v>86098</v>
      </c>
      <c r="BM50" s="142">
        <f>'廃棄物事業経費（組合）'!CN9</f>
        <v>0</v>
      </c>
      <c r="BN50" s="142">
        <f>'廃棄物事業経費（組合）'!CO9</f>
        <v>0</v>
      </c>
      <c r="BO50" s="142">
        <f>'廃棄物事業経費（組合）'!CP9</f>
        <v>144001</v>
      </c>
      <c r="BP50" s="142">
        <f>'廃棄物事業経費（組合）'!CQ9</f>
        <v>0</v>
      </c>
      <c r="BQ50" s="142">
        <f>'廃棄物事業経費（組合）'!CR9</f>
        <v>108078</v>
      </c>
      <c r="BR50" s="142">
        <f>'廃棄物事業経費（組合）'!CS9</f>
        <v>35923</v>
      </c>
      <c r="BS50" s="142">
        <f>'廃棄物事業経費（組合）'!CT9</f>
        <v>0</v>
      </c>
      <c r="BT50" s="142">
        <f>'廃棄物事業経費（組合）'!CU9</f>
        <v>0</v>
      </c>
      <c r="BU50" s="142">
        <f>'廃棄物事業経費（組合）'!CV9</f>
        <v>0</v>
      </c>
      <c r="BV50" s="142">
        <f>'廃棄物事業経費（組合）'!CW9</f>
        <v>0</v>
      </c>
      <c r="BW50" s="142">
        <f>'廃棄物事業経費（組合）'!CX9</f>
        <v>1129985</v>
      </c>
    </row>
    <row r="51" spans="1:75" ht="13.5">
      <c r="A51" s="208" t="s">
        <v>226</v>
      </c>
      <c r="B51" s="208">
        <v>47808</v>
      </c>
      <c r="C51" s="208" t="s">
        <v>277</v>
      </c>
      <c r="D51" s="142">
        <f>'廃棄物事業経費（組合）'!AE10</f>
        <v>0</v>
      </c>
      <c r="E51" s="142">
        <f>'廃棄物事業経費（組合）'!AF10</f>
        <v>0</v>
      </c>
      <c r="F51" s="142">
        <f>'廃棄物事業経費（組合）'!AG10</f>
        <v>0</v>
      </c>
      <c r="G51" s="142">
        <f>'廃棄物事業経費（組合）'!AH10</f>
        <v>0</v>
      </c>
      <c r="H51" s="142">
        <f>'廃棄物事業経費（組合）'!AI10</f>
        <v>0</v>
      </c>
      <c r="I51" s="142">
        <f>'廃棄物事業経費（組合）'!AJ10</f>
        <v>0</v>
      </c>
      <c r="J51" s="142">
        <f>'廃棄物事業経費（組合）'!AK10</f>
        <v>0</v>
      </c>
      <c r="K51" s="142">
        <f>'廃棄物事業経費（組合）'!AL10</f>
        <v>0</v>
      </c>
      <c r="L51" s="142">
        <f>'廃棄物事業経費（組合）'!AM10</f>
        <v>495361</v>
      </c>
      <c r="M51" s="142">
        <f>'廃棄物事業経費（組合）'!AN10</f>
        <v>88176</v>
      </c>
      <c r="N51" s="142">
        <f>'廃棄物事業経費（組合）'!AO10</f>
        <v>215766</v>
      </c>
      <c r="O51" s="142">
        <f>'廃棄物事業経費（組合）'!AP10</f>
        <v>0</v>
      </c>
      <c r="P51" s="142">
        <f>'廃棄物事業経費（組合）'!AQ10</f>
        <v>215766</v>
      </c>
      <c r="Q51" s="142">
        <f>'廃棄物事業経費（組合）'!AR10</f>
        <v>0</v>
      </c>
      <c r="R51" s="142">
        <f>'廃棄物事業経費（組合）'!AS10</f>
        <v>0</v>
      </c>
      <c r="S51" s="142">
        <f>'廃棄物事業経費（組合）'!AT10</f>
        <v>191419</v>
      </c>
      <c r="T51" s="142">
        <f>'廃棄物事業経費（組合）'!AU10</f>
        <v>0</v>
      </c>
      <c r="U51" s="142">
        <f>'廃棄物事業経費（組合）'!AV10</f>
        <v>102527</v>
      </c>
      <c r="V51" s="142">
        <f>'廃棄物事業経費（組合）'!AW10</f>
        <v>88892</v>
      </c>
      <c r="W51" s="142">
        <f>'廃棄物事業経費（組合）'!AX10</f>
        <v>0</v>
      </c>
      <c r="X51" s="142">
        <f>'廃棄物事業経費（組合）'!AY10</f>
        <v>0</v>
      </c>
      <c r="Y51" s="142">
        <f>'廃棄物事業経費（組合）'!AZ10</f>
        <v>0</v>
      </c>
      <c r="Z51" s="142">
        <f>'廃棄物事業経費（組合）'!BA10</f>
        <v>6361</v>
      </c>
      <c r="AA51" s="142">
        <f>'廃棄物事業経費（組合）'!BB10</f>
        <v>501722</v>
      </c>
      <c r="AB51" s="142">
        <f>'廃棄物事業経費（組合）'!BC10</f>
        <v>0</v>
      </c>
      <c r="AC51" s="142">
        <f>'廃棄物事業経費（組合）'!BD10</f>
        <v>0</v>
      </c>
      <c r="AD51" s="142">
        <f>'廃棄物事業経費（組合）'!BE10</f>
        <v>0</v>
      </c>
      <c r="AE51" s="142">
        <f>'廃棄物事業経費（組合）'!BF10</f>
        <v>0</v>
      </c>
      <c r="AF51" s="142">
        <f>'廃棄物事業経費（組合）'!BG10</f>
        <v>0</v>
      </c>
      <c r="AG51" s="142">
        <f>'廃棄物事業経費（組合）'!BH10</f>
        <v>0</v>
      </c>
      <c r="AH51" s="142">
        <f>'廃棄物事業経費（組合）'!BI10</f>
        <v>0</v>
      </c>
      <c r="AI51" s="142">
        <f>'廃棄物事業経費（組合）'!BJ10</f>
        <v>0</v>
      </c>
      <c r="AJ51" s="142">
        <f>'廃棄物事業経費（組合）'!BK10</f>
        <v>93640</v>
      </c>
      <c r="AK51" s="142">
        <f>'廃棄物事業経費（組合）'!BL10</f>
        <v>19863</v>
      </c>
      <c r="AL51" s="142">
        <f>'廃棄物事業経費（組合）'!BM10</f>
        <v>30278</v>
      </c>
      <c r="AM51" s="142">
        <f>'廃棄物事業経費（組合）'!BN10</f>
        <v>0</v>
      </c>
      <c r="AN51" s="142">
        <f>'廃棄物事業経費（組合）'!BO10</f>
        <v>30278</v>
      </c>
      <c r="AO51" s="142">
        <f>'廃棄物事業経費（組合）'!BP10</f>
        <v>0</v>
      </c>
      <c r="AP51" s="142">
        <f>'廃棄物事業経費（組合）'!BQ10</f>
        <v>0</v>
      </c>
      <c r="AQ51" s="142">
        <f>'廃棄物事業経費（組合）'!BR10</f>
        <v>43499</v>
      </c>
      <c r="AR51" s="142">
        <f>'廃棄物事業経費（組合）'!BS10</f>
        <v>0</v>
      </c>
      <c r="AS51" s="142">
        <f>'廃棄物事業経費（組合）'!BT10</f>
        <v>43499</v>
      </c>
      <c r="AT51" s="142">
        <f>'廃棄物事業経費（組合）'!BU10</f>
        <v>0</v>
      </c>
      <c r="AU51" s="142">
        <f>'廃棄物事業経費（組合）'!BV10</f>
        <v>0</v>
      </c>
      <c r="AV51" s="142">
        <f>'廃棄物事業経費（組合）'!BW10</f>
        <v>0</v>
      </c>
      <c r="AW51" s="142">
        <f>'廃棄物事業経費（組合）'!BX10</f>
        <v>0</v>
      </c>
      <c r="AX51" s="142">
        <f>'廃棄物事業経費（組合）'!BY10</f>
        <v>930</v>
      </c>
      <c r="AY51" s="142">
        <f>'廃棄物事業経費（組合）'!BZ10</f>
        <v>94570</v>
      </c>
      <c r="AZ51" s="142">
        <f>'廃棄物事業経費（組合）'!CA10</f>
        <v>0</v>
      </c>
      <c r="BA51" s="142">
        <f>'廃棄物事業経費（組合）'!CB10</f>
        <v>0</v>
      </c>
      <c r="BB51" s="142">
        <f>'廃棄物事業経費（組合）'!CC10</f>
        <v>0</v>
      </c>
      <c r="BC51" s="142">
        <f>'廃棄物事業経費（組合）'!CD10</f>
        <v>0</v>
      </c>
      <c r="BD51" s="142">
        <f>'廃棄物事業経費（組合）'!CE10</f>
        <v>0</v>
      </c>
      <c r="BE51" s="142">
        <f>'廃棄物事業経費（組合）'!CF10</f>
        <v>0</v>
      </c>
      <c r="BF51" s="142">
        <f>'廃棄物事業経費（組合）'!CG10</f>
        <v>0</v>
      </c>
      <c r="BG51" s="142">
        <f>'廃棄物事業経費（組合）'!CH10</f>
        <v>0</v>
      </c>
      <c r="BH51" s="142">
        <f>'廃棄物事業経費（組合）'!CI10</f>
        <v>589001</v>
      </c>
      <c r="BI51" s="142">
        <f>'廃棄物事業経費（組合）'!CJ10</f>
        <v>108039</v>
      </c>
      <c r="BJ51" s="142">
        <f>'廃棄物事業経費（組合）'!CK10</f>
        <v>246044</v>
      </c>
      <c r="BK51" s="142">
        <f>'廃棄物事業経費（組合）'!CL10</f>
        <v>0</v>
      </c>
      <c r="BL51" s="142">
        <f>'廃棄物事業経費（組合）'!CM10</f>
        <v>246044</v>
      </c>
      <c r="BM51" s="142">
        <f>'廃棄物事業経費（組合）'!CN10</f>
        <v>0</v>
      </c>
      <c r="BN51" s="142">
        <f>'廃棄物事業経費（組合）'!CO10</f>
        <v>0</v>
      </c>
      <c r="BO51" s="142">
        <f>'廃棄物事業経費（組合）'!CP10</f>
        <v>234918</v>
      </c>
      <c r="BP51" s="142">
        <f>'廃棄物事業経費（組合）'!CQ10</f>
        <v>0</v>
      </c>
      <c r="BQ51" s="142">
        <f>'廃棄物事業経費（組合）'!CR10</f>
        <v>146026</v>
      </c>
      <c r="BR51" s="142">
        <f>'廃棄物事業経費（組合）'!CS10</f>
        <v>88892</v>
      </c>
      <c r="BS51" s="142">
        <f>'廃棄物事業経費（組合）'!CT10</f>
        <v>0</v>
      </c>
      <c r="BT51" s="142">
        <f>'廃棄物事業経費（組合）'!CU10</f>
        <v>0</v>
      </c>
      <c r="BU51" s="142">
        <f>'廃棄物事業経費（組合）'!CV10</f>
        <v>0</v>
      </c>
      <c r="BV51" s="142">
        <f>'廃棄物事業経費（組合）'!CW10</f>
        <v>7291</v>
      </c>
      <c r="BW51" s="142">
        <f>'廃棄物事業経費（組合）'!CX10</f>
        <v>596292</v>
      </c>
    </row>
    <row r="52" spans="1:75" ht="13.5">
      <c r="A52" s="208" t="s">
        <v>226</v>
      </c>
      <c r="B52" s="208">
        <v>47809</v>
      </c>
      <c r="C52" s="208" t="s">
        <v>278</v>
      </c>
      <c r="D52" s="142">
        <f>'廃棄物事業経費（組合）'!AE11</f>
        <v>426996</v>
      </c>
      <c r="E52" s="142">
        <f>'廃棄物事業経費（組合）'!AF11</f>
        <v>426996</v>
      </c>
      <c r="F52" s="142">
        <f>'廃棄物事業経費（組合）'!AG11</f>
        <v>0</v>
      </c>
      <c r="G52" s="142">
        <f>'廃棄物事業経費（組合）'!AH11</f>
        <v>263480</v>
      </c>
      <c r="H52" s="142">
        <f>'廃棄物事業経費（組合）'!AI11</f>
        <v>163516</v>
      </c>
      <c r="I52" s="142">
        <f>'廃棄物事業経費（組合）'!AJ11</f>
        <v>0</v>
      </c>
      <c r="J52" s="142">
        <f>'廃棄物事業経費（組合）'!AK11</f>
        <v>0</v>
      </c>
      <c r="K52" s="142">
        <f>'廃棄物事業経費（組合）'!AL11</f>
        <v>0</v>
      </c>
      <c r="L52" s="142">
        <f>'廃棄物事業経費（組合）'!AM11</f>
        <v>210452</v>
      </c>
      <c r="M52" s="142">
        <f>'廃棄物事業経費（組合）'!AN11</f>
        <v>65936</v>
      </c>
      <c r="N52" s="142">
        <f>'廃棄物事業経費（組合）'!AO11</f>
        <v>79212</v>
      </c>
      <c r="O52" s="142">
        <f>'廃棄物事業経費（組合）'!AP11</f>
        <v>0</v>
      </c>
      <c r="P52" s="142">
        <f>'廃棄物事業経費（組合）'!AQ11</f>
        <v>76093</v>
      </c>
      <c r="Q52" s="142">
        <f>'廃棄物事業経費（組合）'!AR11</f>
        <v>3119</v>
      </c>
      <c r="R52" s="142">
        <f>'廃棄物事業経費（組合）'!AS11</f>
        <v>0</v>
      </c>
      <c r="S52" s="142">
        <f>'廃棄物事業経費（組合）'!AT11</f>
        <v>65304</v>
      </c>
      <c r="T52" s="142">
        <f>'廃棄物事業経費（組合）'!AU11</f>
        <v>0</v>
      </c>
      <c r="U52" s="142">
        <f>'廃棄物事業経費（組合）'!AV11</f>
        <v>28335</v>
      </c>
      <c r="V52" s="142">
        <f>'廃棄物事業経費（組合）'!AW11</f>
        <v>36969</v>
      </c>
      <c r="W52" s="142">
        <f>'廃棄物事業経費（組合）'!AX11</f>
        <v>0</v>
      </c>
      <c r="X52" s="142">
        <f>'廃棄物事業経費（組合）'!AY11</f>
        <v>0</v>
      </c>
      <c r="Y52" s="142">
        <f>'廃棄物事業経費（組合）'!AZ11</f>
        <v>0</v>
      </c>
      <c r="Z52" s="142">
        <f>'廃棄物事業経費（組合）'!BA11</f>
        <v>0</v>
      </c>
      <c r="AA52" s="142">
        <f>'廃棄物事業経費（組合）'!BB11</f>
        <v>637448</v>
      </c>
      <c r="AB52" s="142">
        <f>'廃棄物事業経費（組合）'!BC11</f>
        <v>0</v>
      </c>
      <c r="AC52" s="142">
        <f>'廃棄物事業経費（組合）'!BD11</f>
        <v>0</v>
      </c>
      <c r="AD52" s="142">
        <f>'廃棄物事業経費（組合）'!BE11</f>
        <v>0</v>
      </c>
      <c r="AE52" s="142">
        <f>'廃棄物事業経費（組合）'!BF11</f>
        <v>0</v>
      </c>
      <c r="AF52" s="142">
        <f>'廃棄物事業経費（組合）'!BG11</f>
        <v>0</v>
      </c>
      <c r="AG52" s="142">
        <f>'廃棄物事業経費（組合）'!BH11</f>
        <v>0</v>
      </c>
      <c r="AH52" s="142">
        <f>'廃棄物事業経費（組合）'!BI11</f>
        <v>0</v>
      </c>
      <c r="AI52" s="142">
        <f>'廃棄物事業経費（組合）'!BJ11</f>
        <v>0</v>
      </c>
      <c r="AJ52" s="142">
        <f>'廃棄物事業経費（組合）'!BK11</f>
        <v>84333</v>
      </c>
      <c r="AK52" s="142">
        <f>'廃棄物事業経費（組合）'!BL11</f>
        <v>28037</v>
      </c>
      <c r="AL52" s="142">
        <f>'廃棄物事業経費（組合）'!BM11</f>
        <v>31087</v>
      </c>
      <c r="AM52" s="142">
        <f>'廃棄物事業経費（組合）'!BN11</f>
        <v>0</v>
      </c>
      <c r="AN52" s="142">
        <f>'廃棄物事業経費（組合）'!BO11</f>
        <v>31087</v>
      </c>
      <c r="AO52" s="142">
        <f>'廃棄物事業経費（組合）'!BP11</f>
        <v>0</v>
      </c>
      <c r="AP52" s="142">
        <f>'廃棄物事業経費（組合）'!BQ11</f>
        <v>0</v>
      </c>
      <c r="AQ52" s="142">
        <f>'廃棄物事業経費（組合）'!BR11</f>
        <v>25209</v>
      </c>
      <c r="AR52" s="142">
        <f>'廃棄物事業経費（組合）'!BS11</f>
        <v>0</v>
      </c>
      <c r="AS52" s="142">
        <f>'廃棄物事業経費（組合）'!BT11</f>
        <v>25209</v>
      </c>
      <c r="AT52" s="142">
        <f>'廃棄物事業経費（組合）'!BU11</f>
        <v>0</v>
      </c>
      <c r="AU52" s="142">
        <f>'廃棄物事業経費（組合）'!BV11</f>
        <v>0</v>
      </c>
      <c r="AV52" s="142">
        <f>'廃棄物事業経費（組合）'!BW11</f>
        <v>0</v>
      </c>
      <c r="AW52" s="142">
        <f>'廃棄物事業経費（組合）'!BX11</f>
        <v>0</v>
      </c>
      <c r="AX52" s="142">
        <f>'廃棄物事業経費（組合）'!BY11</f>
        <v>0</v>
      </c>
      <c r="AY52" s="142">
        <f>'廃棄物事業経費（組合）'!BZ11</f>
        <v>84333</v>
      </c>
      <c r="AZ52" s="142">
        <f>'廃棄物事業経費（組合）'!CA11</f>
        <v>426996</v>
      </c>
      <c r="BA52" s="142">
        <f>'廃棄物事業経費（組合）'!CB11</f>
        <v>426996</v>
      </c>
      <c r="BB52" s="142">
        <f>'廃棄物事業経費（組合）'!CC11</f>
        <v>0</v>
      </c>
      <c r="BC52" s="142">
        <f>'廃棄物事業経費（組合）'!CD11</f>
        <v>263480</v>
      </c>
      <c r="BD52" s="142">
        <f>'廃棄物事業経費（組合）'!CE11</f>
        <v>163516</v>
      </c>
      <c r="BE52" s="142">
        <f>'廃棄物事業経費（組合）'!CF11</f>
        <v>0</v>
      </c>
      <c r="BF52" s="142">
        <f>'廃棄物事業経費（組合）'!CG11</f>
        <v>0</v>
      </c>
      <c r="BG52" s="142">
        <f>'廃棄物事業経費（組合）'!CH11</f>
        <v>0</v>
      </c>
      <c r="BH52" s="142">
        <f>'廃棄物事業経費（組合）'!CI11</f>
        <v>294785</v>
      </c>
      <c r="BI52" s="142">
        <f>'廃棄物事業経費（組合）'!CJ11</f>
        <v>93973</v>
      </c>
      <c r="BJ52" s="142">
        <f>'廃棄物事業経費（組合）'!CK11</f>
        <v>110299</v>
      </c>
      <c r="BK52" s="142">
        <f>'廃棄物事業経費（組合）'!CL11</f>
        <v>0</v>
      </c>
      <c r="BL52" s="142">
        <f>'廃棄物事業経費（組合）'!CM11</f>
        <v>107180</v>
      </c>
      <c r="BM52" s="142">
        <f>'廃棄物事業経費（組合）'!CN11</f>
        <v>3119</v>
      </c>
      <c r="BN52" s="142">
        <f>'廃棄物事業経費（組合）'!CO11</f>
        <v>0</v>
      </c>
      <c r="BO52" s="142">
        <f>'廃棄物事業経費（組合）'!CP11</f>
        <v>90513</v>
      </c>
      <c r="BP52" s="142">
        <f>'廃棄物事業経費（組合）'!CQ11</f>
        <v>0</v>
      </c>
      <c r="BQ52" s="142">
        <f>'廃棄物事業経費（組合）'!CR11</f>
        <v>53544</v>
      </c>
      <c r="BR52" s="142">
        <f>'廃棄物事業経費（組合）'!CS11</f>
        <v>36969</v>
      </c>
      <c r="BS52" s="142">
        <f>'廃棄物事業経費（組合）'!CT11</f>
        <v>0</v>
      </c>
      <c r="BT52" s="142">
        <f>'廃棄物事業経費（組合）'!CU11</f>
        <v>0</v>
      </c>
      <c r="BU52" s="142">
        <f>'廃棄物事業経費（組合）'!CV11</f>
        <v>0</v>
      </c>
      <c r="BV52" s="142">
        <f>'廃棄物事業経費（組合）'!CW11</f>
        <v>0</v>
      </c>
      <c r="BW52" s="142">
        <f>'廃棄物事業経費（組合）'!CX11</f>
        <v>721781</v>
      </c>
    </row>
    <row r="53" spans="1:75" ht="13.5">
      <c r="A53" s="208" t="s">
        <v>226</v>
      </c>
      <c r="B53" s="208">
        <v>47818</v>
      </c>
      <c r="C53" s="208" t="s">
        <v>279</v>
      </c>
      <c r="D53" s="142">
        <f>'廃棄物事業経費（組合）'!AE12</f>
        <v>0</v>
      </c>
      <c r="E53" s="142">
        <f>'廃棄物事業経費（組合）'!AF12</f>
        <v>0</v>
      </c>
      <c r="F53" s="142">
        <f>'廃棄物事業経費（組合）'!AG12</f>
        <v>0</v>
      </c>
      <c r="G53" s="142">
        <f>'廃棄物事業経費（組合）'!AH12</f>
        <v>0</v>
      </c>
      <c r="H53" s="142">
        <f>'廃棄物事業経費（組合）'!AI12</f>
        <v>0</v>
      </c>
      <c r="I53" s="142">
        <f>'廃棄物事業経費（組合）'!AJ12</f>
        <v>0</v>
      </c>
      <c r="J53" s="142">
        <f>'廃棄物事業経費（組合）'!AK12</f>
        <v>0</v>
      </c>
      <c r="K53" s="142">
        <f>'廃棄物事業経費（組合）'!AL12</f>
        <v>0</v>
      </c>
      <c r="L53" s="142">
        <f>'廃棄物事業経費（組合）'!AM12</f>
        <v>310675</v>
      </c>
      <c r="M53" s="142">
        <f>'廃棄物事業経費（組合）'!AN12</f>
        <v>30456</v>
      </c>
      <c r="N53" s="142">
        <f>'廃棄物事業経費（組合）'!AO12</f>
        <v>155638</v>
      </c>
      <c r="O53" s="142">
        <f>'廃棄物事業経費（組合）'!AP12</f>
        <v>0</v>
      </c>
      <c r="P53" s="142">
        <f>'廃棄物事業経費（組合）'!AQ12</f>
        <v>155638</v>
      </c>
      <c r="Q53" s="142">
        <f>'廃棄物事業経費（組合）'!AR12</f>
        <v>0</v>
      </c>
      <c r="R53" s="142">
        <f>'廃棄物事業経費（組合）'!AS12</f>
        <v>0</v>
      </c>
      <c r="S53" s="142">
        <f>'廃棄物事業経費（組合）'!AT12</f>
        <v>124581</v>
      </c>
      <c r="T53" s="142">
        <f>'廃棄物事業経費（組合）'!AU12</f>
        <v>0</v>
      </c>
      <c r="U53" s="142">
        <f>'廃棄物事業経費（組合）'!AV12</f>
        <v>124581</v>
      </c>
      <c r="V53" s="142">
        <f>'廃棄物事業経費（組合）'!AW12</f>
        <v>0</v>
      </c>
      <c r="W53" s="142">
        <f>'廃棄物事業経費（組合）'!AX12</f>
        <v>0</v>
      </c>
      <c r="X53" s="142">
        <f>'廃棄物事業経費（組合）'!AY12</f>
        <v>0</v>
      </c>
      <c r="Y53" s="142">
        <f>'廃棄物事業経費（組合）'!AZ12</f>
        <v>0</v>
      </c>
      <c r="Z53" s="142">
        <f>'廃棄物事業経費（組合）'!BA12</f>
        <v>0</v>
      </c>
      <c r="AA53" s="142">
        <f>'廃棄物事業経費（組合）'!BB12</f>
        <v>310675</v>
      </c>
      <c r="AB53" s="142">
        <f>'廃棄物事業経費（組合）'!BC12</f>
        <v>0</v>
      </c>
      <c r="AC53" s="142">
        <f>'廃棄物事業経費（組合）'!BD12</f>
        <v>0</v>
      </c>
      <c r="AD53" s="142">
        <f>'廃棄物事業経費（組合）'!BE12</f>
        <v>0</v>
      </c>
      <c r="AE53" s="142">
        <f>'廃棄物事業経費（組合）'!BF12</f>
        <v>0</v>
      </c>
      <c r="AF53" s="142">
        <f>'廃棄物事業経費（組合）'!BG12</f>
        <v>0</v>
      </c>
      <c r="AG53" s="142">
        <f>'廃棄物事業経費（組合）'!BH12</f>
        <v>0</v>
      </c>
      <c r="AH53" s="142">
        <f>'廃棄物事業経費（組合）'!BI12</f>
        <v>0</v>
      </c>
      <c r="AI53" s="142">
        <f>'廃棄物事業経費（組合）'!BJ12</f>
        <v>0</v>
      </c>
      <c r="AJ53" s="142">
        <f>'廃棄物事業経費（組合）'!BK12</f>
        <v>51819</v>
      </c>
      <c r="AK53" s="142">
        <f>'廃棄物事業経費（組合）'!BL12</f>
        <v>0</v>
      </c>
      <c r="AL53" s="142">
        <f>'廃棄物事業経費（組合）'!BM12</f>
        <v>20147</v>
      </c>
      <c r="AM53" s="142">
        <f>'廃棄物事業経費（組合）'!BN12</f>
        <v>0</v>
      </c>
      <c r="AN53" s="142">
        <f>'廃棄物事業経費（組合）'!BO12</f>
        <v>20147</v>
      </c>
      <c r="AO53" s="142">
        <f>'廃棄物事業経費（組合）'!BP12</f>
        <v>0</v>
      </c>
      <c r="AP53" s="142">
        <f>'廃棄物事業経費（組合）'!BQ12</f>
        <v>0</v>
      </c>
      <c r="AQ53" s="142">
        <f>'廃棄物事業経費（組合）'!BR12</f>
        <v>31672</v>
      </c>
      <c r="AR53" s="142">
        <f>'廃棄物事業経費（組合）'!BS12</f>
        <v>0</v>
      </c>
      <c r="AS53" s="142">
        <f>'廃棄物事業経費（組合）'!BT12</f>
        <v>31672</v>
      </c>
      <c r="AT53" s="142">
        <f>'廃棄物事業経費（組合）'!BU12</f>
        <v>0</v>
      </c>
      <c r="AU53" s="142">
        <f>'廃棄物事業経費（組合）'!BV12</f>
        <v>0</v>
      </c>
      <c r="AV53" s="142">
        <f>'廃棄物事業経費（組合）'!BW12</f>
        <v>0</v>
      </c>
      <c r="AW53" s="142">
        <f>'廃棄物事業経費（組合）'!BX12</f>
        <v>0</v>
      </c>
      <c r="AX53" s="142">
        <f>'廃棄物事業経費（組合）'!BY12</f>
        <v>0</v>
      </c>
      <c r="AY53" s="142">
        <f>'廃棄物事業経費（組合）'!BZ12</f>
        <v>51819</v>
      </c>
      <c r="AZ53" s="142">
        <f>'廃棄物事業経費（組合）'!CA12</f>
        <v>0</v>
      </c>
      <c r="BA53" s="142">
        <f>'廃棄物事業経費（組合）'!CB12</f>
        <v>0</v>
      </c>
      <c r="BB53" s="142">
        <f>'廃棄物事業経費（組合）'!CC12</f>
        <v>0</v>
      </c>
      <c r="BC53" s="142">
        <f>'廃棄物事業経費（組合）'!CD12</f>
        <v>0</v>
      </c>
      <c r="BD53" s="142">
        <f>'廃棄物事業経費（組合）'!CE12</f>
        <v>0</v>
      </c>
      <c r="BE53" s="142">
        <f>'廃棄物事業経費（組合）'!CF12</f>
        <v>0</v>
      </c>
      <c r="BF53" s="142">
        <f>'廃棄物事業経費（組合）'!CG12</f>
        <v>0</v>
      </c>
      <c r="BG53" s="142">
        <f>'廃棄物事業経費（組合）'!CH12</f>
        <v>0</v>
      </c>
      <c r="BH53" s="142">
        <f>'廃棄物事業経費（組合）'!CI12</f>
        <v>362494</v>
      </c>
      <c r="BI53" s="142">
        <f>'廃棄物事業経費（組合）'!CJ12</f>
        <v>30456</v>
      </c>
      <c r="BJ53" s="142">
        <f>'廃棄物事業経費（組合）'!CK12</f>
        <v>175785</v>
      </c>
      <c r="BK53" s="142">
        <f>'廃棄物事業経費（組合）'!CL12</f>
        <v>0</v>
      </c>
      <c r="BL53" s="142">
        <f>'廃棄物事業経費（組合）'!CM12</f>
        <v>175785</v>
      </c>
      <c r="BM53" s="142">
        <f>'廃棄物事業経費（組合）'!CN12</f>
        <v>0</v>
      </c>
      <c r="BN53" s="142">
        <f>'廃棄物事業経費（組合）'!CO12</f>
        <v>0</v>
      </c>
      <c r="BO53" s="142">
        <f>'廃棄物事業経費（組合）'!CP12</f>
        <v>156253</v>
      </c>
      <c r="BP53" s="142">
        <f>'廃棄物事業経費（組合）'!CQ12</f>
        <v>0</v>
      </c>
      <c r="BQ53" s="142">
        <f>'廃棄物事業経費（組合）'!CR12</f>
        <v>156253</v>
      </c>
      <c r="BR53" s="142">
        <f>'廃棄物事業経費（組合）'!CS12</f>
        <v>0</v>
      </c>
      <c r="BS53" s="142">
        <f>'廃棄物事業経費（組合）'!CT12</f>
        <v>0</v>
      </c>
      <c r="BT53" s="142">
        <f>'廃棄物事業経費（組合）'!CU12</f>
        <v>0</v>
      </c>
      <c r="BU53" s="142">
        <f>'廃棄物事業経費（組合）'!CV12</f>
        <v>0</v>
      </c>
      <c r="BV53" s="142">
        <f>'廃棄物事業経費（組合）'!CW12</f>
        <v>0</v>
      </c>
      <c r="BW53" s="142">
        <f>'廃棄物事業経費（組合）'!CX12</f>
        <v>362494</v>
      </c>
    </row>
    <row r="54" spans="1:75" ht="13.5">
      <c r="A54" s="208" t="s">
        <v>226</v>
      </c>
      <c r="B54" s="208">
        <v>47822</v>
      </c>
      <c r="C54" s="208" t="s">
        <v>280</v>
      </c>
      <c r="D54" s="142">
        <f>'廃棄物事業経費（組合）'!AE13</f>
        <v>0</v>
      </c>
      <c r="E54" s="142">
        <f>'廃棄物事業経費（組合）'!AF13</f>
        <v>0</v>
      </c>
      <c r="F54" s="142">
        <f>'廃棄物事業経費（組合）'!AG13</f>
        <v>0</v>
      </c>
      <c r="G54" s="142">
        <f>'廃棄物事業経費（組合）'!AH13</f>
        <v>0</v>
      </c>
      <c r="H54" s="142">
        <f>'廃棄物事業経費（組合）'!AI13</f>
        <v>0</v>
      </c>
      <c r="I54" s="142">
        <f>'廃棄物事業経費（組合）'!AJ13</f>
        <v>0</v>
      </c>
      <c r="J54" s="142">
        <f>'廃棄物事業経費（組合）'!AK13</f>
        <v>0</v>
      </c>
      <c r="K54" s="142">
        <f>'廃棄物事業経費（組合）'!AL13</f>
        <v>0</v>
      </c>
      <c r="L54" s="142">
        <f>'廃棄物事業経費（組合）'!AM13</f>
        <v>331488</v>
      </c>
      <c r="M54" s="142">
        <f>'廃棄物事業経費（組合）'!AN13</f>
        <v>24691</v>
      </c>
      <c r="N54" s="142">
        <f>'廃棄物事業経費（組合）'!AO13</f>
        <v>129174</v>
      </c>
      <c r="O54" s="142">
        <f>'廃棄物事業経費（組合）'!AP13</f>
        <v>0</v>
      </c>
      <c r="P54" s="142">
        <f>'廃棄物事業経費（組合）'!AQ13</f>
        <v>129174</v>
      </c>
      <c r="Q54" s="142">
        <f>'廃棄物事業経費（組合）'!AR13</f>
        <v>0</v>
      </c>
      <c r="R54" s="142">
        <f>'廃棄物事業経費（組合）'!AS13</f>
        <v>0</v>
      </c>
      <c r="S54" s="142">
        <f>'廃棄物事業経費（組合）'!AT13</f>
        <v>177623</v>
      </c>
      <c r="T54" s="142">
        <f>'廃棄物事業経費（組合）'!AU13</f>
        <v>0</v>
      </c>
      <c r="U54" s="142">
        <f>'廃棄物事業経費（組合）'!AV13</f>
        <v>141687</v>
      </c>
      <c r="V54" s="142">
        <f>'廃棄物事業経費（組合）'!AW13</f>
        <v>34221</v>
      </c>
      <c r="W54" s="142">
        <f>'廃棄物事業経費（組合）'!AX13</f>
        <v>1715</v>
      </c>
      <c r="X54" s="142">
        <f>'廃棄物事業経費（組合）'!AY13</f>
        <v>0</v>
      </c>
      <c r="Y54" s="142">
        <f>'廃棄物事業経費（組合）'!AZ13</f>
        <v>0</v>
      </c>
      <c r="Z54" s="142">
        <f>'廃棄物事業経費（組合）'!BA13</f>
        <v>0</v>
      </c>
      <c r="AA54" s="142">
        <f>'廃棄物事業経費（組合）'!BB13</f>
        <v>331488</v>
      </c>
      <c r="AB54" s="142">
        <f>'廃棄物事業経費（組合）'!BC13</f>
        <v>0</v>
      </c>
      <c r="AC54" s="142">
        <f>'廃棄物事業経費（組合）'!BD13</f>
        <v>0</v>
      </c>
      <c r="AD54" s="142">
        <f>'廃棄物事業経費（組合）'!BE13</f>
        <v>0</v>
      </c>
      <c r="AE54" s="142">
        <f>'廃棄物事業経費（組合）'!BF13</f>
        <v>0</v>
      </c>
      <c r="AF54" s="142">
        <f>'廃棄物事業経費（組合）'!BG13</f>
        <v>0</v>
      </c>
      <c r="AG54" s="142">
        <f>'廃棄物事業経費（組合）'!BH13</f>
        <v>0</v>
      </c>
      <c r="AH54" s="142">
        <f>'廃棄物事業経費（組合）'!BI13</f>
        <v>0</v>
      </c>
      <c r="AI54" s="142">
        <f>'廃棄物事業経費（組合）'!BJ13</f>
        <v>0</v>
      </c>
      <c r="AJ54" s="142">
        <f>'廃棄物事業経費（組合）'!BK13</f>
        <v>44162</v>
      </c>
      <c r="AK54" s="142">
        <f>'廃棄物事業経費（組合）'!BL13</f>
        <v>3289</v>
      </c>
      <c r="AL54" s="142">
        <f>'廃棄物事業経費（組合）'!BM13</f>
        <v>15733</v>
      </c>
      <c r="AM54" s="142">
        <f>'廃棄物事業経費（組合）'!BN13</f>
        <v>0</v>
      </c>
      <c r="AN54" s="142">
        <f>'廃棄物事業経費（組合）'!BO13</f>
        <v>15733</v>
      </c>
      <c r="AO54" s="142">
        <f>'廃棄物事業経費（組合）'!BP13</f>
        <v>0</v>
      </c>
      <c r="AP54" s="142">
        <f>'廃棄物事業経費（組合）'!BQ13</f>
        <v>0</v>
      </c>
      <c r="AQ54" s="142">
        <f>'廃棄物事業経費（組合）'!BR13</f>
        <v>25140</v>
      </c>
      <c r="AR54" s="142">
        <f>'廃棄物事業経費（組合）'!BS13</f>
        <v>0</v>
      </c>
      <c r="AS54" s="142">
        <f>'廃棄物事業経費（組合）'!BT13</f>
        <v>24696</v>
      </c>
      <c r="AT54" s="142">
        <f>'廃棄物事業経費（組合）'!BU13</f>
        <v>0</v>
      </c>
      <c r="AU54" s="142">
        <f>'廃棄物事業経費（組合）'!BV13</f>
        <v>444</v>
      </c>
      <c r="AV54" s="142">
        <f>'廃棄物事業経費（組合）'!BW13</f>
        <v>0</v>
      </c>
      <c r="AW54" s="142">
        <f>'廃棄物事業経費（組合）'!BX13</f>
        <v>0</v>
      </c>
      <c r="AX54" s="142">
        <f>'廃棄物事業経費（組合）'!BY13</f>
        <v>0</v>
      </c>
      <c r="AY54" s="142">
        <f>'廃棄物事業経費（組合）'!BZ13</f>
        <v>44162</v>
      </c>
      <c r="AZ54" s="142">
        <f>'廃棄物事業経費（組合）'!CA13</f>
        <v>0</v>
      </c>
      <c r="BA54" s="142">
        <f>'廃棄物事業経費（組合）'!CB13</f>
        <v>0</v>
      </c>
      <c r="BB54" s="142">
        <f>'廃棄物事業経費（組合）'!CC13</f>
        <v>0</v>
      </c>
      <c r="BC54" s="142">
        <f>'廃棄物事業経費（組合）'!CD13</f>
        <v>0</v>
      </c>
      <c r="BD54" s="142">
        <f>'廃棄物事業経費（組合）'!CE13</f>
        <v>0</v>
      </c>
      <c r="BE54" s="142">
        <f>'廃棄物事業経費（組合）'!CF13</f>
        <v>0</v>
      </c>
      <c r="BF54" s="142">
        <f>'廃棄物事業経費（組合）'!CG13</f>
        <v>0</v>
      </c>
      <c r="BG54" s="142">
        <f>'廃棄物事業経費（組合）'!CH13</f>
        <v>0</v>
      </c>
      <c r="BH54" s="142">
        <f>'廃棄物事業経費（組合）'!CI13</f>
        <v>375650</v>
      </c>
      <c r="BI54" s="142">
        <f>'廃棄物事業経費（組合）'!CJ13</f>
        <v>27980</v>
      </c>
      <c r="BJ54" s="142">
        <f>'廃棄物事業経費（組合）'!CK13</f>
        <v>144907</v>
      </c>
      <c r="BK54" s="142">
        <f>'廃棄物事業経費（組合）'!CL13</f>
        <v>0</v>
      </c>
      <c r="BL54" s="142">
        <f>'廃棄物事業経費（組合）'!CM13</f>
        <v>144907</v>
      </c>
      <c r="BM54" s="142">
        <f>'廃棄物事業経費（組合）'!CN13</f>
        <v>0</v>
      </c>
      <c r="BN54" s="142">
        <f>'廃棄物事業経費（組合）'!CO13</f>
        <v>0</v>
      </c>
      <c r="BO54" s="142">
        <f>'廃棄物事業経費（組合）'!CP13</f>
        <v>202763</v>
      </c>
      <c r="BP54" s="142">
        <f>'廃棄物事業経費（組合）'!CQ13</f>
        <v>0</v>
      </c>
      <c r="BQ54" s="142">
        <f>'廃棄物事業経費（組合）'!CR13</f>
        <v>166383</v>
      </c>
      <c r="BR54" s="142">
        <f>'廃棄物事業経費（組合）'!CS13</f>
        <v>34221</v>
      </c>
      <c r="BS54" s="142">
        <f>'廃棄物事業経費（組合）'!CT13</f>
        <v>2159</v>
      </c>
      <c r="BT54" s="142">
        <f>'廃棄物事業経費（組合）'!CU13</f>
        <v>0</v>
      </c>
      <c r="BU54" s="142">
        <f>'廃棄物事業経費（組合）'!CV13</f>
        <v>0</v>
      </c>
      <c r="BV54" s="142">
        <f>'廃棄物事業経費（組合）'!CW13</f>
        <v>0</v>
      </c>
      <c r="BW54" s="142">
        <f>'廃棄物事業経費（組合）'!CX13</f>
        <v>375650</v>
      </c>
    </row>
    <row r="55" spans="1:75" ht="13.5">
      <c r="A55" s="208" t="s">
        <v>226</v>
      </c>
      <c r="B55" s="208">
        <v>47823</v>
      </c>
      <c r="C55" s="208" t="s">
        <v>281</v>
      </c>
      <c r="D55" s="142">
        <f>'廃棄物事業経費（組合）'!AE14</f>
        <v>0</v>
      </c>
      <c r="E55" s="142">
        <f>'廃棄物事業経費（組合）'!AF14</f>
        <v>0</v>
      </c>
      <c r="F55" s="142">
        <f>'廃棄物事業経費（組合）'!AG14</f>
        <v>0</v>
      </c>
      <c r="G55" s="142">
        <f>'廃棄物事業経費（組合）'!AH14</f>
        <v>0</v>
      </c>
      <c r="H55" s="142">
        <f>'廃棄物事業経費（組合）'!AI14</f>
        <v>0</v>
      </c>
      <c r="I55" s="142">
        <f>'廃棄物事業経費（組合）'!AJ14</f>
        <v>0</v>
      </c>
      <c r="J55" s="142">
        <f>'廃棄物事業経費（組合）'!AK14</f>
        <v>0</v>
      </c>
      <c r="K55" s="142">
        <f>'廃棄物事業経費（組合）'!AL14</f>
        <v>0</v>
      </c>
      <c r="L55" s="142">
        <f>'廃棄物事業経費（組合）'!AM14</f>
        <v>0</v>
      </c>
      <c r="M55" s="142">
        <f>'廃棄物事業経費（組合）'!AN14</f>
        <v>0</v>
      </c>
      <c r="N55" s="142">
        <f>'廃棄物事業経費（組合）'!AO14</f>
        <v>0</v>
      </c>
      <c r="O55" s="142">
        <f>'廃棄物事業経費（組合）'!AP14</f>
        <v>0</v>
      </c>
      <c r="P55" s="142">
        <f>'廃棄物事業経費（組合）'!AQ14</f>
        <v>0</v>
      </c>
      <c r="Q55" s="142">
        <f>'廃棄物事業経費（組合）'!AR14</f>
        <v>0</v>
      </c>
      <c r="R55" s="142">
        <f>'廃棄物事業経費（組合）'!AS14</f>
        <v>0</v>
      </c>
      <c r="S55" s="142">
        <f>'廃棄物事業経費（組合）'!AT14</f>
        <v>0</v>
      </c>
      <c r="T55" s="142">
        <f>'廃棄物事業経費（組合）'!AU14</f>
        <v>0</v>
      </c>
      <c r="U55" s="142">
        <f>'廃棄物事業経費（組合）'!AV14</f>
        <v>0</v>
      </c>
      <c r="V55" s="142">
        <f>'廃棄物事業経費（組合）'!AW14</f>
        <v>0</v>
      </c>
      <c r="W55" s="142">
        <f>'廃棄物事業経費（組合）'!AX14</f>
        <v>0</v>
      </c>
      <c r="X55" s="142">
        <f>'廃棄物事業経費（組合）'!AY14</f>
        <v>0</v>
      </c>
      <c r="Y55" s="142">
        <f>'廃棄物事業経費（組合）'!AZ14</f>
        <v>0</v>
      </c>
      <c r="Z55" s="142">
        <f>'廃棄物事業経費（組合）'!BA14</f>
        <v>0</v>
      </c>
      <c r="AA55" s="142">
        <f>'廃棄物事業経費（組合）'!BB14</f>
        <v>0</v>
      </c>
      <c r="AB55" s="142">
        <f>'廃棄物事業経費（組合）'!BC14</f>
        <v>0</v>
      </c>
      <c r="AC55" s="142">
        <f>'廃棄物事業経費（組合）'!BD14</f>
        <v>0</v>
      </c>
      <c r="AD55" s="142">
        <f>'廃棄物事業経費（組合）'!BE14</f>
        <v>0</v>
      </c>
      <c r="AE55" s="142">
        <f>'廃棄物事業経費（組合）'!BF14</f>
        <v>0</v>
      </c>
      <c r="AF55" s="142">
        <f>'廃棄物事業経費（組合）'!BG14</f>
        <v>0</v>
      </c>
      <c r="AG55" s="142">
        <f>'廃棄物事業経費（組合）'!BH14</f>
        <v>0</v>
      </c>
      <c r="AH55" s="142">
        <f>'廃棄物事業経費（組合）'!BI14</f>
        <v>0</v>
      </c>
      <c r="AI55" s="142">
        <f>'廃棄物事業経費（組合）'!BJ14</f>
        <v>0</v>
      </c>
      <c r="AJ55" s="142">
        <f>'廃棄物事業経費（組合）'!BK14</f>
        <v>156630</v>
      </c>
      <c r="AK55" s="142">
        <f>'廃棄物事業経費（組合）'!BL14</f>
        <v>27096</v>
      </c>
      <c r="AL55" s="142">
        <f>'廃棄物事業経費（組合）'!BM14</f>
        <v>61895</v>
      </c>
      <c r="AM55" s="142">
        <f>'廃棄物事業経費（組合）'!BN14</f>
        <v>0</v>
      </c>
      <c r="AN55" s="142">
        <f>'廃棄物事業経費（組合）'!BO14</f>
        <v>61895</v>
      </c>
      <c r="AO55" s="142">
        <f>'廃棄物事業経費（組合）'!BP14</f>
        <v>0</v>
      </c>
      <c r="AP55" s="142">
        <f>'廃棄物事業経費（組合）'!BQ14</f>
        <v>0</v>
      </c>
      <c r="AQ55" s="142">
        <f>'廃棄物事業経費（組合）'!BR14</f>
        <v>67639</v>
      </c>
      <c r="AR55" s="142">
        <f>'廃棄物事業経費（組合）'!BS14</f>
        <v>0</v>
      </c>
      <c r="AS55" s="142">
        <f>'廃棄物事業経費（組合）'!BT14</f>
        <v>55479</v>
      </c>
      <c r="AT55" s="142">
        <f>'廃棄物事業経費（組合）'!BU14</f>
        <v>12160</v>
      </c>
      <c r="AU55" s="142">
        <f>'廃棄物事業経費（組合）'!BV14</f>
        <v>0</v>
      </c>
      <c r="AV55" s="142">
        <f>'廃棄物事業経費（組合）'!BW14</f>
        <v>0</v>
      </c>
      <c r="AW55" s="142">
        <f>'廃棄物事業経費（組合）'!BX14</f>
        <v>0</v>
      </c>
      <c r="AX55" s="142">
        <f>'廃棄物事業経費（組合）'!BY14</f>
        <v>21525</v>
      </c>
      <c r="AY55" s="142">
        <f>'廃棄物事業経費（組合）'!BZ14</f>
        <v>178155</v>
      </c>
      <c r="AZ55" s="142">
        <f>'廃棄物事業経費（組合）'!CA14</f>
        <v>0</v>
      </c>
      <c r="BA55" s="142">
        <f>'廃棄物事業経費（組合）'!CB14</f>
        <v>0</v>
      </c>
      <c r="BB55" s="142">
        <f>'廃棄物事業経費（組合）'!CC14</f>
        <v>0</v>
      </c>
      <c r="BC55" s="142">
        <f>'廃棄物事業経費（組合）'!CD14</f>
        <v>0</v>
      </c>
      <c r="BD55" s="142">
        <f>'廃棄物事業経費（組合）'!CE14</f>
        <v>0</v>
      </c>
      <c r="BE55" s="142">
        <f>'廃棄物事業経費（組合）'!CF14</f>
        <v>0</v>
      </c>
      <c r="BF55" s="142">
        <f>'廃棄物事業経費（組合）'!CG14</f>
        <v>0</v>
      </c>
      <c r="BG55" s="142">
        <f>'廃棄物事業経費（組合）'!CH14</f>
        <v>0</v>
      </c>
      <c r="BH55" s="142">
        <f>'廃棄物事業経費（組合）'!CI14</f>
        <v>156630</v>
      </c>
      <c r="BI55" s="142">
        <f>'廃棄物事業経費（組合）'!CJ14</f>
        <v>27096</v>
      </c>
      <c r="BJ55" s="142">
        <f>'廃棄物事業経費（組合）'!CK14</f>
        <v>61895</v>
      </c>
      <c r="BK55" s="142">
        <f>'廃棄物事業経費（組合）'!CL14</f>
        <v>0</v>
      </c>
      <c r="BL55" s="142">
        <f>'廃棄物事業経費（組合）'!CM14</f>
        <v>61895</v>
      </c>
      <c r="BM55" s="142">
        <f>'廃棄物事業経費（組合）'!CN14</f>
        <v>0</v>
      </c>
      <c r="BN55" s="142">
        <f>'廃棄物事業経費（組合）'!CO14</f>
        <v>0</v>
      </c>
      <c r="BO55" s="142">
        <f>'廃棄物事業経費（組合）'!CP14</f>
        <v>67639</v>
      </c>
      <c r="BP55" s="142">
        <f>'廃棄物事業経費（組合）'!CQ14</f>
        <v>0</v>
      </c>
      <c r="BQ55" s="142">
        <f>'廃棄物事業経費（組合）'!CR14</f>
        <v>55479</v>
      </c>
      <c r="BR55" s="142">
        <f>'廃棄物事業経費（組合）'!CS14</f>
        <v>12160</v>
      </c>
      <c r="BS55" s="142">
        <f>'廃棄物事業経費（組合）'!CT14</f>
        <v>0</v>
      </c>
      <c r="BT55" s="142">
        <f>'廃棄物事業経費（組合）'!CU14</f>
        <v>0</v>
      </c>
      <c r="BU55" s="142">
        <f>'廃棄物事業経費（組合）'!CV14</f>
        <v>0</v>
      </c>
      <c r="BV55" s="142">
        <f>'廃棄物事業経費（組合）'!CW14</f>
        <v>21525</v>
      </c>
      <c r="BW55" s="142">
        <f>'廃棄物事業経費（組合）'!CX14</f>
        <v>178155</v>
      </c>
    </row>
    <row r="56" spans="1:75" ht="13.5">
      <c r="A56" s="208" t="s">
        <v>226</v>
      </c>
      <c r="B56" s="208">
        <v>47825</v>
      </c>
      <c r="C56" s="208" t="s">
        <v>282</v>
      </c>
      <c r="D56" s="142">
        <f>'廃棄物事業経費（組合）'!AE15</f>
        <v>0</v>
      </c>
      <c r="E56" s="142">
        <f>'廃棄物事業経費（組合）'!AF15</f>
        <v>0</v>
      </c>
      <c r="F56" s="142">
        <f>'廃棄物事業経費（組合）'!AG15</f>
        <v>0</v>
      </c>
      <c r="G56" s="142">
        <f>'廃棄物事業経費（組合）'!AH15</f>
        <v>0</v>
      </c>
      <c r="H56" s="142">
        <f>'廃棄物事業経費（組合）'!AI15</f>
        <v>0</v>
      </c>
      <c r="I56" s="142">
        <f>'廃棄物事業経費（組合）'!AJ15</f>
        <v>0</v>
      </c>
      <c r="J56" s="142">
        <f>'廃棄物事業経費（組合）'!AK15</f>
        <v>0</v>
      </c>
      <c r="K56" s="142">
        <f>'廃棄物事業経費（組合）'!AL15</f>
        <v>0</v>
      </c>
      <c r="L56" s="142">
        <f>'廃棄物事業経費（組合）'!AM15</f>
        <v>74299</v>
      </c>
      <c r="M56" s="142">
        <f>'廃棄物事業経費（組合）'!AN15</f>
        <v>8653</v>
      </c>
      <c r="N56" s="142">
        <f>'廃棄物事業経費（組合）'!AO15</f>
        <v>28235</v>
      </c>
      <c r="O56" s="142">
        <f>'廃棄物事業経費（組合）'!AP15</f>
        <v>0</v>
      </c>
      <c r="P56" s="142">
        <f>'廃棄物事業経費（組合）'!AQ15</f>
        <v>28235</v>
      </c>
      <c r="Q56" s="142">
        <f>'廃棄物事業経費（組合）'!AR15</f>
        <v>0</v>
      </c>
      <c r="R56" s="142">
        <f>'廃棄物事業経費（組合）'!AS15</f>
        <v>0</v>
      </c>
      <c r="S56" s="142">
        <f>'廃棄物事業経費（組合）'!AT15</f>
        <v>37411</v>
      </c>
      <c r="T56" s="142">
        <f>'廃棄物事業経費（組合）'!AU15</f>
        <v>0</v>
      </c>
      <c r="U56" s="142">
        <f>'廃棄物事業経費（組合）'!AV15</f>
        <v>23939</v>
      </c>
      <c r="V56" s="142">
        <f>'廃棄物事業経費（組合）'!AW15</f>
        <v>13472</v>
      </c>
      <c r="W56" s="142">
        <f>'廃棄物事業経費（組合）'!AX15</f>
        <v>0</v>
      </c>
      <c r="X56" s="142">
        <f>'廃棄物事業経費（組合）'!AY15</f>
        <v>0</v>
      </c>
      <c r="Y56" s="142">
        <f>'廃棄物事業経費（組合）'!AZ15</f>
        <v>0</v>
      </c>
      <c r="Z56" s="142">
        <f>'廃棄物事業経費（組合）'!BA15</f>
        <v>0</v>
      </c>
      <c r="AA56" s="142">
        <f>'廃棄物事業経費（組合）'!BB15</f>
        <v>74299</v>
      </c>
      <c r="AB56" s="142">
        <f>'廃棄物事業経費（組合）'!BC15</f>
        <v>0</v>
      </c>
      <c r="AC56" s="142">
        <f>'廃棄物事業経費（組合）'!BD15</f>
        <v>0</v>
      </c>
      <c r="AD56" s="142">
        <f>'廃棄物事業経費（組合）'!BE15</f>
        <v>0</v>
      </c>
      <c r="AE56" s="142">
        <f>'廃棄物事業経費（組合）'!BF15</f>
        <v>0</v>
      </c>
      <c r="AF56" s="142">
        <f>'廃棄物事業経費（組合）'!BG15</f>
        <v>0</v>
      </c>
      <c r="AG56" s="142">
        <f>'廃棄物事業経費（組合）'!BH15</f>
        <v>0</v>
      </c>
      <c r="AH56" s="142">
        <f>'廃棄物事業経費（組合）'!BI15</f>
        <v>0</v>
      </c>
      <c r="AI56" s="142">
        <f>'廃棄物事業経費（組合）'!BJ15</f>
        <v>0</v>
      </c>
      <c r="AJ56" s="142">
        <f>'廃棄物事業経費（組合）'!BK15</f>
        <v>0</v>
      </c>
      <c r="AK56" s="142">
        <f>'廃棄物事業経費（組合）'!BL15</f>
        <v>0</v>
      </c>
      <c r="AL56" s="142">
        <f>'廃棄物事業経費（組合）'!BM15</f>
        <v>0</v>
      </c>
      <c r="AM56" s="142">
        <f>'廃棄物事業経費（組合）'!BN15</f>
        <v>0</v>
      </c>
      <c r="AN56" s="142">
        <f>'廃棄物事業経費（組合）'!BO15</f>
        <v>0</v>
      </c>
      <c r="AO56" s="142">
        <f>'廃棄物事業経費（組合）'!BP15</f>
        <v>0</v>
      </c>
      <c r="AP56" s="142">
        <f>'廃棄物事業経費（組合）'!BQ15</f>
        <v>0</v>
      </c>
      <c r="AQ56" s="142">
        <f>'廃棄物事業経費（組合）'!BR15</f>
        <v>0</v>
      </c>
      <c r="AR56" s="142">
        <f>'廃棄物事業経費（組合）'!BS15</f>
        <v>0</v>
      </c>
      <c r="AS56" s="142">
        <f>'廃棄物事業経費（組合）'!BT15</f>
        <v>0</v>
      </c>
      <c r="AT56" s="142">
        <f>'廃棄物事業経費（組合）'!BU15</f>
        <v>0</v>
      </c>
      <c r="AU56" s="142">
        <f>'廃棄物事業経費（組合）'!BV15</f>
        <v>0</v>
      </c>
      <c r="AV56" s="142">
        <f>'廃棄物事業経費（組合）'!BW15</f>
        <v>0</v>
      </c>
      <c r="AW56" s="142">
        <f>'廃棄物事業経費（組合）'!BX15</f>
        <v>0</v>
      </c>
      <c r="AX56" s="142">
        <f>'廃棄物事業経費（組合）'!BY15</f>
        <v>0</v>
      </c>
      <c r="AY56" s="142">
        <f>'廃棄物事業経費（組合）'!BZ15</f>
        <v>0</v>
      </c>
      <c r="AZ56" s="142">
        <f>'廃棄物事業経費（組合）'!CA15</f>
        <v>0</v>
      </c>
      <c r="BA56" s="142">
        <f>'廃棄物事業経費（組合）'!CB15</f>
        <v>0</v>
      </c>
      <c r="BB56" s="142">
        <f>'廃棄物事業経費（組合）'!CC15</f>
        <v>0</v>
      </c>
      <c r="BC56" s="142">
        <f>'廃棄物事業経費（組合）'!CD15</f>
        <v>0</v>
      </c>
      <c r="BD56" s="142">
        <f>'廃棄物事業経費（組合）'!CE15</f>
        <v>0</v>
      </c>
      <c r="BE56" s="142">
        <f>'廃棄物事業経費（組合）'!CF15</f>
        <v>0</v>
      </c>
      <c r="BF56" s="142">
        <f>'廃棄物事業経費（組合）'!CG15</f>
        <v>0</v>
      </c>
      <c r="BG56" s="142">
        <f>'廃棄物事業経費（組合）'!CH15</f>
        <v>0</v>
      </c>
      <c r="BH56" s="142">
        <f>'廃棄物事業経費（組合）'!CI15</f>
        <v>74299</v>
      </c>
      <c r="BI56" s="142">
        <f>'廃棄物事業経費（組合）'!CJ15</f>
        <v>8653</v>
      </c>
      <c r="BJ56" s="142">
        <f>'廃棄物事業経費（組合）'!CK15</f>
        <v>28235</v>
      </c>
      <c r="BK56" s="142">
        <f>'廃棄物事業経費（組合）'!CL15</f>
        <v>0</v>
      </c>
      <c r="BL56" s="142">
        <f>'廃棄物事業経費（組合）'!CM15</f>
        <v>28235</v>
      </c>
      <c r="BM56" s="142">
        <f>'廃棄物事業経費（組合）'!CN15</f>
        <v>0</v>
      </c>
      <c r="BN56" s="142">
        <f>'廃棄物事業経費（組合）'!CO15</f>
        <v>0</v>
      </c>
      <c r="BO56" s="142">
        <f>'廃棄物事業経費（組合）'!CP15</f>
        <v>37411</v>
      </c>
      <c r="BP56" s="142">
        <f>'廃棄物事業経費（組合）'!CQ15</f>
        <v>0</v>
      </c>
      <c r="BQ56" s="142">
        <f>'廃棄物事業経費（組合）'!CR15</f>
        <v>23939</v>
      </c>
      <c r="BR56" s="142">
        <f>'廃棄物事業経費（組合）'!CS15</f>
        <v>13472</v>
      </c>
      <c r="BS56" s="142">
        <f>'廃棄物事業経費（組合）'!CT15</f>
        <v>0</v>
      </c>
      <c r="BT56" s="142">
        <f>'廃棄物事業経費（組合）'!CU15</f>
        <v>0</v>
      </c>
      <c r="BU56" s="142">
        <f>'廃棄物事業経費（組合）'!CV15</f>
        <v>0</v>
      </c>
      <c r="BV56" s="142">
        <f>'廃棄物事業経費（組合）'!CW15</f>
        <v>0</v>
      </c>
      <c r="BW56" s="142">
        <f>'廃棄物事業経費（組合）'!CX15</f>
        <v>74299</v>
      </c>
    </row>
    <row r="57" spans="1:75" ht="13.5">
      <c r="A57" s="208" t="s">
        <v>226</v>
      </c>
      <c r="B57" s="208">
        <v>47829</v>
      </c>
      <c r="C57" s="208" t="s">
        <v>283</v>
      </c>
      <c r="D57" s="142">
        <f>'廃棄物事業経費（組合）'!AE16</f>
        <v>0</v>
      </c>
      <c r="E57" s="142">
        <f>'廃棄物事業経費（組合）'!AF16</f>
        <v>0</v>
      </c>
      <c r="F57" s="142">
        <f>'廃棄物事業経費（組合）'!AG16</f>
        <v>0</v>
      </c>
      <c r="G57" s="142">
        <f>'廃棄物事業経費（組合）'!AH16</f>
        <v>0</v>
      </c>
      <c r="H57" s="142">
        <f>'廃棄物事業経費（組合）'!AI16</f>
        <v>0</v>
      </c>
      <c r="I57" s="142">
        <f>'廃棄物事業経費（組合）'!AJ16</f>
        <v>0</v>
      </c>
      <c r="J57" s="142">
        <f>'廃棄物事業経費（組合）'!AK16</f>
        <v>0</v>
      </c>
      <c r="K57" s="142">
        <f>'廃棄物事業経費（組合）'!AL16</f>
        <v>0</v>
      </c>
      <c r="L57" s="142">
        <f>'廃棄物事業経費（組合）'!AM16</f>
        <v>104553</v>
      </c>
      <c r="M57" s="142">
        <f>'廃棄物事業経費（組合）'!AN16</f>
        <v>51366</v>
      </c>
      <c r="N57" s="142">
        <f>'廃棄物事業経費（組合）'!AO16</f>
        <v>27794</v>
      </c>
      <c r="O57" s="142">
        <f>'廃棄物事業経費（組合）'!AP16</f>
        <v>11282</v>
      </c>
      <c r="P57" s="142">
        <f>'廃棄物事業経費（組合）'!AQ16</f>
        <v>16161</v>
      </c>
      <c r="Q57" s="142">
        <f>'廃棄物事業経費（組合）'!AR16</f>
        <v>351</v>
      </c>
      <c r="R57" s="142">
        <f>'廃棄物事業経費（組合）'!AS16</f>
        <v>0</v>
      </c>
      <c r="S57" s="142">
        <f>'廃棄物事業経費（組合）'!AT16</f>
        <v>25393</v>
      </c>
      <c r="T57" s="142">
        <f>'廃棄物事業経費（組合）'!AU16</f>
        <v>19184</v>
      </c>
      <c r="U57" s="142">
        <f>'廃棄物事業経費（組合）'!AV16</f>
        <v>5011</v>
      </c>
      <c r="V57" s="142">
        <f>'廃棄物事業経費（組合）'!AW16</f>
        <v>263</v>
      </c>
      <c r="W57" s="142">
        <f>'廃棄物事業経費（組合）'!AX16</f>
        <v>935</v>
      </c>
      <c r="X57" s="142">
        <f>'廃棄物事業経費（組合）'!AY16</f>
        <v>0</v>
      </c>
      <c r="Y57" s="142">
        <f>'廃棄物事業経費（組合）'!AZ16</f>
        <v>0</v>
      </c>
      <c r="Z57" s="142">
        <f>'廃棄物事業経費（組合）'!BA16</f>
        <v>15617</v>
      </c>
      <c r="AA57" s="142">
        <f>'廃棄物事業経費（組合）'!BB16</f>
        <v>120170</v>
      </c>
      <c r="AB57" s="142">
        <f>'廃棄物事業経費（組合）'!BC16</f>
        <v>0</v>
      </c>
      <c r="AC57" s="142">
        <f>'廃棄物事業経費（組合）'!BD16</f>
        <v>0</v>
      </c>
      <c r="AD57" s="142">
        <f>'廃棄物事業経費（組合）'!BE16</f>
        <v>0</v>
      </c>
      <c r="AE57" s="142">
        <f>'廃棄物事業経費（組合）'!BF16</f>
        <v>0</v>
      </c>
      <c r="AF57" s="142">
        <f>'廃棄物事業経費（組合）'!BG16</f>
        <v>0</v>
      </c>
      <c r="AG57" s="142">
        <f>'廃棄物事業経費（組合）'!BH16</f>
        <v>0</v>
      </c>
      <c r="AH57" s="142">
        <f>'廃棄物事業経費（組合）'!BI16</f>
        <v>0</v>
      </c>
      <c r="AI57" s="142">
        <f>'廃棄物事業経費（組合）'!BJ16</f>
        <v>0</v>
      </c>
      <c r="AJ57" s="142">
        <f>'廃棄物事業経費（組合）'!BK16</f>
        <v>0</v>
      </c>
      <c r="AK57" s="142">
        <f>'廃棄物事業経費（組合）'!BL16</f>
        <v>0</v>
      </c>
      <c r="AL57" s="142">
        <f>'廃棄物事業経費（組合）'!BM16</f>
        <v>0</v>
      </c>
      <c r="AM57" s="142">
        <f>'廃棄物事業経費（組合）'!BN16</f>
        <v>0</v>
      </c>
      <c r="AN57" s="142">
        <f>'廃棄物事業経費（組合）'!BO16</f>
        <v>0</v>
      </c>
      <c r="AO57" s="142">
        <f>'廃棄物事業経費（組合）'!BP16</f>
        <v>0</v>
      </c>
      <c r="AP57" s="142">
        <f>'廃棄物事業経費（組合）'!BQ16</f>
        <v>0</v>
      </c>
      <c r="AQ57" s="142">
        <f>'廃棄物事業経費（組合）'!BR16</f>
        <v>0</v>
      </c>
      <c r="AR57" s="142">
        <f>'廃棄物事業経費（組合）'!BS16</f>
        <v>0</v>
      </c>
      <c r="AS57" s="142">
        <f>'廃棄物事業経費（組合）'!BT16</f>
        <v>0</v>
      </c>
      <c r="AT57" s="142">
        <f>'廃棄物事業経費（組合）'!BU16</f>
        <v>0</v>
      </c>
      <c r="AU57" s="142">
        <f>'廃棄物事業経費（組合）'!BV16</f>
        <v>0</v>
      </c>
      <c r="AV57" s="142">
        <f>'廃棄物事業経費（組合）'!BW16</f>
        <v>0</v>
      </c>
      <c r="AW57" s="142">
        <f>'廃棄物事業経費（組合）'!BX16</f>
        <v>0</v>
      </c>
      <c r="AX57" s="142">
        <f>'廃棄物事業経費（組合）'!BY16</f>
        <v>0</v>
      </c>
      <c r="AY57" s="142">
        <f>'廃棄物事業経費（組合）'!BZ16</f>
        <v>0</v>
      </c>
      <c r="AZ57" s="142">
        <f>'廃棄物事業経費（組合）'!CA16</f>
        <v>0</v>
      </c>
      <c r="BA57" s="142">
        <f>'廃棄物事業経費（組合）'!CB16</f>
        <v>0</v>
      </c>
      <c r="BB57" s="142">
        <f>'廃棄物事業経費（組合）'!CC16</f>
        <v>0</v>
      </c>
      <c r="BC57" s="142">
        <f>'廃棄物事業経費（組合）'!CD16</f>
        <v>0</v>
      </c>
      <c r="BD57" s="142">
        <f>'廃棄物事業経費（組合）'!CE16</f>
        <v>0</v>
      </c>
      <c r="BE57" s="142">
        <f>'廃棄物事業経費（組合）'!CF16</f>
        <v>0</v>
      </c>
      <c r="BF57" s="142">
        <f>'廃棄物事業経費（組合）'!CG16</f>
        <v>0</v>
      </c>
      <c r="BG57" s="142">
        <f>'廃棄物事業経費（組合）'!CH16</f>
        <v>0</v>
      </c>
      <c r="BH57" s="142">
        <f>'廃棄物事業経費（組合）'!CI16</f>
        <v>104553</v>
      </c>
      <c r="BI57" s="142">
        <f>'廃棄物事業経費（組合）'!CJ16</f>
        <v>51366</v>
      </c>
      <c r="BJ57" s="142">
        <f>'廃棄物事業経費（組合）'!CK16</f>
        <v>27794</v>
      </c>
      <c r="BK57" s="142">
        <f>'廃棄物事業経費（組合）'!CL16</f>
        <v>11282</v>
      </c>
      <c r="BL57" s="142">
        <f>'廃棄物事業経費（組合）'!CM16</f>
        <v>16161</v>
      </c>
      <c r="BM57" s="142">
        <f>'廃棄物事業経費（組合）'!CN16</f>
        <v>351</v>
      </c>
      <c r="BN57" s="142">
        <f>'廃棄物事業経費（組合）'!CO16</f>
        <v>0</v>
      </c>
      <c r="BO57" s="142">
        <f>'廃棄物事業経費（組合）'!CP16</f>
        <v>25393</v>
      </c>
      <c r="BP57" s="142">
        <f>'廃棄物事業経費（組合）'!CQ16</f>
        <v>19184</v>
      </c>
      <c r="BQ57" s="142">
        <f>'廃棄物事業経費（組合）'!CR16</f>
        <v>5011</v>
      </c>
      <c r="BR57" s="142">
        <f>'廃棄物事業経費（組合）'!CS16</f>
        <v>263</v>
      </c>
      <c r="BS57" s="142">
        <f>'廃棄物事業経費（組合）'!CT16</f>
        <v>935</v>
      </c>
      <c r="BT57" s="142">
        <f>'廃棄物事業経費（組合）'!CU16</f>
        <v>0</v>
      </c>
      <c r="BU57" s="142">
        <f>'廃棄物事業経費（組合）'!CV16</f>
        <v>0</v>
      </c>
      <c r="BV57" s="142">
        <f>'廃棄物事業経費（組合）'!CW16</f>
        <v>15617</v>
      </c>
      <c r="BW57" s="142">
        <f>'廃棄物事業経費（組合）'!CX16</f>
        <v>120170</v>
      </c>
    </row>
    <row r="58" spans="1:75" ht="13.5">
      <c r="A58" s="208" t="s">
        <v>226</v>
      </c>
      <c r="B58" s="208">
        <v>47839</v>
      </c>
      <c r="C58" s="208" t="s">
        <v>284</v>
      </c>
      <c r="D58" s="142">
        <f>'廃棄物事業経費（組合）'!AE17</f>
        <v>706598</v>
      </c>
      <c r="E58" s="142">
        <f>'廃棄物事業経費（組合）'!AF17</f>
        <v>706598</v>
      </c>
      <c r="F58" s="142">
        <f>'廃棄物事業経費（組合）'!AG17</f>
        <v>0</v>
      </c>
      <c r="G58" s="142">
        <f>'廃棄物事業経費（組合）'!AH17</f>
        <v>425250</v>
      </c>
      <c r="H58" s="142">
        <f>'廃棄物事業経費（組合）'!AI17</f>
        <v>281348</v>
      </c>
      <c r="I58" s="142">
        <f>'廃棄物事業経費（組合）'!AJ17</f>
        <v>0</v>
      </c>
      <c r="J58" s="142">
        <f>'廃棄物事業経費（組合）'!AK17</f>
        <v>0</v>
      </c>
      <c r="K58" s="142">
        <f>'廃棄物事業経費（組合）'!AL17</f>
        <v>0</v>
      </c>
      <c r="L58" s="142">
        <f>'廃棄物事業経費（組合）'!AM17</f>
        <v>244080</v>
      </c>
      <c r="M58" s="142">
        <f>'廃棄物事業経費（組合）'!AN17</f>
        <v>83964</v>
      </c>
      <c r="N58" s="142">
        <f>'廃棄物事業経費（組合）'!AO17</f>
        <v>154956</v>
      </c>
      <c r="O58" s="142">
        <f>'廃棄物事業経費（組合）'!AP17</f>
        <v>0</v>
      </c>
      <c r="P58" s="142">
        <f>'廃棄物事業経費（組合）'!AQ17</f>
        <v>154956</v>
      </c>
      <c r="Q58" s="142">
        <f>'廃棄物事業経費（組合）'!AR17</f>
        <v>0</v>
      </c>
      <c r="R58" s="142">
        <f>'廃棄物事業経費（組合）'!AS17</f>
        <v>0</v>
      </c>
      <c r="S58" s="142">
        <f>'廃棄物事業経費（組合）'!AT17</f>
        <v>5160</v>
      </c>
      <c r="T58" s="142">
        <f>'廃棄物事業経費（組合）'!AU17</f>
        <v>0</v>
      </c>
      <c r="U58" s="142">
        <f>'廃棄物事業経費（組合）'!AV17</f>
        <v>0</v>
      </c>
      <c r="V58" s="142">
        <f>'廃棄物事業経費（組合）'!AW17</f>
        <v>5160</v>
      </c>
      <c r="W58" s="142">
        <f>'廃棄物事業経費（組合）'!AX17</f>
        <v>0</v>
      </c>
      <c r="X58" s="142">
        <f>'廃棄物事業経費（組合）'!AY17</f>
        <v>0</v>
      </c>
      <c r="Y58" s="142">
        <f>'廃棄物事業経費（組合）'!AZ17</f>
        <v>0</v>
      </c>
      <c r="Z58" s="142">
        <f>'廃棄物事業経費（組合）'!BA17</f>
        <v>86819</v>
      </c>
      <c r="AA58" s="142">
        <f>'廃棄物事業経費（組合）'!BB17</f>
        <v>1037497</v>
      </c>
      <c r="AB58" s="142">
        <f>'廃棄物事業経費（組合）'!BC17</f>
        <v>0</v>
      </c>
      <c r="AC58" s="142">
        <f>'廃棄物事業経費（組合）'!BD17</f>
        <v>0</v>
      </c>
      <c r="AD58" s="142">
        <f>'廃棄物事業経費（組合）'!BE17</f>
        <v>0</v>
      </c>
      <c r="AE58" s="142">
        <f>'廃棄物事業経費（組合）'!BF17</f>
        <v>0</v>
      </c>
      <c r="AF58" s="142">
        <f>'廃棄物事業経費（組合）'!BG17</f>
        <v>0</v>
      </c>
      <c r="AG58" s="142">
        <f>'廃棄物事業経費（組合）'!BH17</f>
        <v>0</v>
      </c>
      <c r="AH58" s="142">
        <f>'廃棄物事業経費（組合）'!BI17</f>
        <v>0</v>
      </c>
      <c r="AI58" s="142">
        <f>'廃棄物事業経費（組合）'!BJ17</f>
        <v>0</v>
      </c>
      <c r="AJ58" s="142">
        <f>'廃棄物事業経費（組合）'!BK17</f>
        <v>0</v>
      </c>
      <c r="AK58" s="142">
        <f>'廃棄物事業経費（組合）'!BL17</f>
        <v>0</v>
      </c>
      <c r="AL58" s="142">
        <f>'廃棄物事業経費（組合）'!BM17</f>
        <v>0</v>
      </c>
      <c r="AM58" s="142">
        <f>'廃棄物事業経費（組合）'!BN17</f>
        <v>0</v>
      </c>
      <c r="AN58" s="142">
        <f>'廃棄物事業経費（組合）'!BO17</f>
        <v>0</v>
      </c>
      <c r="AO58" s="142">
        <f>'廃棄物事業経費（組合）'!BP17</f>
        <v>0</v>
      </c>
      <c r="AP58" s="142">
        <f>'廃棄物事業経費（組合）'!BQ17</f>
        <v>0</v>
      </c>
      <c r="AQ58" s="142">
        <f>'廃棄物事業経費（組合）'!BR17</f>
        <v>0</v>
      </c>
      <c r="AR58" s="142">
        <f>'廃棄物事業経費（組合）'!BS17</f>
        <v>0</v>
      </c>
      <c r="AS58" s="142">
        <f>'廃棄物事業経費（組合）'!BT17</f>
        <v>0</v>
      </c>
      <c r="AT58" s="142">
        <f>'廃棄物事業経費（組合）'!BU17</f>
        <v>0</v>
      </c>
      <c r="AU58" s="142">
        <f>'廃棄物事業経費（組合）'!BV17</f>
        <v>0</v>
      </c>
      <c r="AV58" s="142">
        <f>'廃棄物事業経費（組合）'!BW17</f>
        <v>0</v>
      </c>
      <c r="AW58" s="142">
        <f>'廃棄物事業経費（組合）'!BX17</f>
        <v>0</v>
      </c>
      <c r="AX58" s="142">
        <f>'廃棄物事業経費（組合）'!BY17</f>
        <v>0</v>
      </c>
      <c r="AY58" s="142">
        <f>'廃棄物事業経費（組合）'!BZ17</f>
        <v>0</v>
      </c>
      <c r="AZ58" s="142">
        <f>'廃棄物事業経費（組合）'!CA17</f>
        <v>706598</v>
      </c>
      <c r="BA58" s="142">
        <f>'廃棄物事業経費（組合）'!CB17</f>
        <v>706598</v>
      </c>
      <c r="BB58" s="142">
        <f>'廃棄物事業経費（組合）'!CC17</f>
        <v>0</v>
      </c>
      <c r="BC58" s="142">
        <f>'廃棄物事業経費（組合）'!CD17</f>
        <v>425250</v>
      </c>
      <c r="BD58" s="142">
        <f>'廃棄物事業経費（組合）'!CE17</f>
        <v>281348</v>
      </c>
      <c r="BE58" s="142">
        <f>'廃棄物事業経費（組合）'!CF17</f>
        <v>0</v>
      </c>
      <c r="BF58" s="142">
        <f>'廃棄物事業経費（組合）'!CG17</f>
        <v>0</v>
      </c>
      <c r="BG58" s="142">
        <f>'廃棄物事業経費（組合）'!CH17</f>
        <v>0</v>
      </c>
      <c r="BH58" s="142">
        <f>'廃棄物事業経費（組合）'!CI17</f>
        <v>244080</v>
      </c>
      <c r="BI58" s="142">
        <f>'廃棄物事業経費（組合）'!CJ17</f>
        <v>83964</v>
      </c>
      <c r="BJ58" s="142">
        <f>'廃棄物事業経費（組合）'!CK17</f>
        <v>154956</v>
      </c>
      <c r="BK58" s="142">
        <f>'廃棄物事業経費（組合）'!CL17</f>
        <v>0</v>
      </c>
      <c r="BL58" s="142">
        <f>'廃棄物事業経費（組合）'!CM17</f>
        <v>154956</v>
      </c>
      <c r="BM58" s="142">
        <f>'廃棄物事業経費（組合）'!CN17</f>
        <v>0</v>
      </c>
      <c r="BN58" s="142">
        <f>'廃棄物事業経費（組合）'!CO17</f>
        <v>0</v>
      </c>
      <c r="BO58" s="142">
        <f>'廃棄物事業経費（組合）'!CP17</f>
        <v>5160</v>
      </c>
      <c r="BP58" s="142">
        <f>'廃棄物事業経費（組合）'!CQ17</f>
        <v>0</v>
      </c>
      <c r="BQ58" s="142">
        <f>'廃棄物事業経費（組合）'!CR17</f>
        <v>0</v>
      </c>
      <c r="BR58" s="142">
        <f>'廃棄物事業経費（組合）'!CS17</f>
        <v>5160</v>
      </c>
      <c r="BS58" s="142">
        <f>'廃棄物事業経費（組合）'!CT17</f>
        <v>0</v>
      </c>
      <c r="BT58" s="142">
        <f>'廃棄物事業経費（組合）'!CU17</f>
        <v>0</v>
      </c>
      <c r="BU58" s="142">
        <f>'廃棄物事業経費（組合）'!CV17</f>
        <v>0</v>
      </c>
      <c r="BV58" s="142">
        <f>'廃棄物事業経費（組合）'!CW17</f>
        <v>86819</v>
      </c>
      <c r="BW58" s="142">
        <f>'廃棄物事業経費（組合）'!CX17</f>
        <v>1037497</v>
      </c>
    </row>
    <row r="59" spans="1:75" ht="13.5">
      <c r="A59" s="208" t="s">
        <v>226</v>
      </c>
      <c r="B59" s="208">
        <v>47840</v>
      </c>
      <c r="C59" s="208" t="s">
        <v>285</v>
      </c>
      <c r="D59" s="142">
        <f>'廃棄物事業経費（組合）'!AE18</f>
        <v>9975</v>
      </c>
      <c r="E59" s="142">
        <f>'廃棄物事業経費（組合）'!AF18</f>
        <v>0</v>
      </c>
      <c r="F59" s="142">
        <f>'廃棄物事業経費（組合）'!AG18</f>
        <v>0</v>
      </c>
      <c r="G59" s="142">
        <f>'廃棄物事業経費（組合）'!AH18</f>
        <v>0</v>
      </c>
      <c r="H59" s="142">
        <f>'廃棄物事業経費（組合）'!AI18</f>
        <v>0</v>
      </c>
      <c r="I59" s="142">
        <f>'廃棄物事業経費（組合）'!AJ18</f>
        <v>0</v>
      </c>
      <c r="J59" s="142">
        <f>'廃棄物事業経費（組合）'!AK18</f>
        <v>9975</v>
      </c>
      <c r="K59" s="142">
        <f>'廃棄物事業経費（組合）'!AL18</f>
        <v>0</v>
      </c>
      <c r="L59" s="142">
        <f>'廃棄物事業経費（組合）'!AM18</f>
        <v>981296</v>
      </c>
      <c r="M59" s="142">
        <f>'廃棄物事業経費（組合）'!AN18</f>
        <v>79635</v>
      </c>
      <c r="N59" s="142">
        <f>'廃棄物事業経費（組合）'!AO18</f>
        <v>497577</v>
      </c>
      <c r="O59" s="142">
        <f>'廃棄物事業経費（組合）'!AP18</f>
        <v>0</v>
      </c>
      <c r="P59" s="142">
        <f>'廃棄物事業経費（組合）'!AQ18</f>
        <v>497577</v>
      </c>
      <c r="Q59" s="142">
        <f>'廃棄物事業経費（組合）'!AR18</f>
        <v>0</v>
      </c>
      <c r="R59" s="142">
        <f>'廃棄物事業経費（組合）'!AS18</f>
        <v>0</v>
      </c>
      <c r="S59" s="142">
        <f>'廃棄物事業経費（組合）'!AT18</f>
        <v>404084</v>
      </c>
      <c r="T59" s="142">
        <f>'廃棄物事業経費（組合）'!AU18</f>
        <v>0</v>
      </c>
      <c r="U59" s="142">
        <f>'廃棄物事業経費（組合）'!AV18</f>
        <v>404084</v>
      </c>
      <c r="V59" s="142">
        <f>'廃棄物事業経費（組合）'!AW18</f>
        <v>0</v>
      </c>
      <c r="W59" s="142">
        <f>'廃棄物事業経費（組合）'!AX18</f>
        <v>0</v>
      </c>
      <c r="X59" s="142">
        <f>'廃棄物事業経費（組合）'!AY18</f>
        <v>0</v>
      </c>
      <c r="Y59" s="142">
        <f>'廃棄物事業経費（組合）'!AZ18</f>
        <v>0</v>
      </c>
      <c r="Z59" s="142">
        <f>'廃棄物事業経費（組合）'!BA18</f>
        <v>0</v>
      </c>
      <c r="AA59" s="142">
        <f>'廃棄物事業経費（組合）'!BB18</f>
        <v>991271</v>
      </c>
      <c r="AB59" s="142">
        <f>'廃棄物事業経費（組合）'!BC18</f>
        <v>0</v>
      </c>
      <c r="AC59" s="142">
        <f>'廃棄物事業経費（組合）'!BD18</f>
        <v>0</v>
      </c>
      <c r="AD59" s="142">
        <f>'廃棄物事業経費（組合）'!BE18</f>
        <v>0</v>
      </c>
      <c r="AE59" s="142">
        <f>'廃棄物事業経費（組合）'!BF18</f>
        <v>0</v>
      </c>
      <c r="AF59" s="142">
        <f>'廃棄物事業経費（組合）'!BG18</f>
        <v>0</v>
      </c>
      <c r="AG59" s="142">
        <f>'廃棄物事業経費（組合）'!BH18</f>
        <v>0</v>
      </c>
      <c r="AH59" s="142">
        <f>'廃棄物事業経費（組合）'!BI18</f>
        <v>0</v>
      </c>
      <c r="AI59" s="142">
        <f>'廃棄物事業経費（組合）'!BJ18</f>
        <v>0</v>
      </c>
      <c r="AJ59" s="142">
        <f>'廃棄物事業経費（組合）'!BK18</f>
        <v>0</v>
      </c>
      <c r="AK59" s="142">
        <f>'廃棄物事業経費（組合）'!BL18</f>
        <v>0</v>
      </c>
      <c r="AL59" s="142">
        <f>'廃棄物事業経費（組合）'!BM18</f>
        <v>0</v>
      </c>
      <c r="AM59" s="142">
        <f>'廃棄物事業経費（組合）'!BN18</f>
        <v>0</v>
      </c>
      <c r="AN59" s="142">
        <f>'廃棄物事業経費（組合）'!BO18</f>
        <v>0</v>
      </c>
      <c r="AO59" s="142">
        <f>'廃棄物事業経費（組合）'!BP18</f>
        <v>0</v>
      </c>
      <c r="AP59" s="142">
        <f>'廃棄物事業経費（組合）'!BQ18</f>
        <v>0</v>
      </c>
      <c r="AQ59" s="142">
        <f>'廃棄物事業経費（組合）'!BR18</f>
        <v>0</v>
      </c>
      <c r="AR59" s="142">
        <f>'廃棄物事業経費（組合）'!BS18</f>
        <v>0</v>
      </c>
      <c r="AS59" s="142">
        <f>'廃棄物事業経費（組合）'!BT18</f>
        <v>0</v>
      </c>
      <c r="AT59" s="142">
        <f>'廃棄物事業経費（組合）'!BU18</f>
        <v>0</v>
      </c>
      <c r="AU59" s="142">
        <f>'廃棄物事業経費（組合）'!BV18</f>
        <v>0</v>
      </c>
      <c r="AV59" s="142">
        <f>'廃棄物事業経費（組合）'!BW18</f>
        <v>0</v>
      </c>
      <c r="AW59" s="142">
        <f>'廃棄物事業経費（組合）'!BX18</f>
        <v>0</v>
      </c>
      <c r="AX59" s="142">
        <f>'廃棄物事業経費（組合）'!BY18</f>
        <v>0</v>
      </c>
      <c r="AY59" s="142">
        <f>'廃棄物事業経費（組合）'!BZ18</f>
        <v>0</v>
      </c>
      <c r="AZ59" s="142">
        <f>'廃棄物事業経費（組合）'!CA18</f>
        <v>9975</v>
      </c>
      <c r="BA59" s="142">
        <f>'廃棄物事業経費（組合）'!CB18</f>
        <v>0</v>
      </c>
      <c r="BB59" s="142">
        <f>'廃棄物事業経費（組合）'!CC18</f>
        <v>0</v>
      </c>
      <c r="BC59" s="142">
        <f>'廃棄物事業経費（組合）'!CD18</f>
        <v>0</v>
      </c>
      <c r="BD59" s="142">
        <f>'廃棄物事業経費（組合）'!CE18</f>
        <v>0</v>
      </c>
      <c r="BE59" s="142">
        <f>'廃棄物事業経費（組合）'!CF18</f>
        <v>0</v>
      </c>
      <c r="BF59" s="142">
        <f>'廃棄物事業経費（組合）'!CG18</f>
        <v>9975</v>
      </c>
      <c r="BG59" s="142">
        <f>'廃棄物事業経費（組合）'!CH18</f>
        <v>0</v>
      </c>
      <c r="BH59" s="142">
        <f>'廃棄物事業経費（組合）'!CI18</f>
        <v>981296</v>
      </c>
      <c r="BI59" s="142">
        <f>'廃棄物事業経費（組合）'!CJ18</f>
        <v>79635</v>
      </c>
      <c r="BJ59" s="142">
        <f>'廃棄物事業経費（組合）'!CK18</f>
        <v>497577</v>
      </c>
      <c r="BK59" s="142">
        <f>'廃棄物事業経費（組合）'!CL18</f>
        <v>0</v>
      </c>
      <c r="BL59" s="142">
        <f>'廃棄物事業経費（組合）'!CM18</f>
        <v>497577</v>
      </c>
      <c r="BM59" s="142">
        <f>'廃棄物事業経費（組合）'!CN18</f>
        <v>0</v>
      </c>
      <c r="BN59" s="142">
        <f>'廃棄物事業経費（組合）'!CO18</f>
        <v>0</v>
      </c>
      <c r="BO59" s="142">
        <f>'廃棄物事業経費（組合）'!CP18</f>
        <v>404084</v>
      </c>
      <c r="BP59" s="142">
        <f>'廃棄物事業経費（組合）'!CQ18</f>
        <v>0</v>
      </c>
      <c r="BQ59" s="142">
        <f>'廃棄物事業経費（組合）'!CR18</f>
        <v>404084</v>
      </c>
      <c r="BR59" s="142">
        <f>'廃棄物事業経費（組合）'!CS18</f>
        <v>0</v>
      </c>
      <c r="BS59" s="142">
        <f>'廃棄物事業経費（組合）'!CT18</f>
        <v>0</v>
      </c>
      <c r="BT59" s="142">
        <f>'廃棄物事業経費（組合）'!CU18</f>
        <v>0</v>
      </c>
      <c r="BU59" s="142">
        <f>'廃棄物事業経費（組合）'!CV18</f>
        <v>0</v>
      </c>
      <c r="BV59" s="142">
        <f>'廃棄物事業経費（組合）'!CW18</f>
        <v>0</v>
      </c>
      <c r="BW59" s="142">
        <f>'廃棄物事業経費（組合）'!CX18</f>
        <v>991271</v>
      </c>
    </row>
    <row r="60" spans="1:75" ht="13.5">
      <c r="A60" s="208" t="s">
        <v>226</v>
      </c>
      <c r="B60" s="208">
        <v>47842</v>
      </c>
      <c r="C60" s="208" t="s">
        <v>286</v>
      </c>
      <c r="D60" s="142">
        <f>'廃棄物事業経費（組合）'!AE19</f>
        <v>1061157</v>
      </c>
      <c r="E60" s="142">
        <f>'廃棄物事業経費（組合）'!AF19</f>
        <v>1055266</v>
      </c>
      <c r="F60" s="142">
        <f>'廃棄物事業経費（組合）'!AG19</f>
        <v>0</v>
      </c>
      <c r="G60" s="142">
        <f>'廃棄物事業経費（組合）'!AH19</f>
        <v>0</v>
      </c>
      <c r="H60" s="142">
        <f>'廃棄物事業経費（組合）'!AI19</f>
        <v>531274</v>
      </c>
      <c r="I60" s="142">
        <f>'廃棄物事業経費（組合）'!AJ19</f>
        <v>523992</v>
      </c>
      <c r="J60" s="142">
        <f>'廃棄物事業経費（組合）'!AK19</f>
        <v>5891</v>
      </c>
      <c r="K60" s="142">
        <f>'廃棄物事業経費（組合）'!AL19</f>
        <v>0</v>
      </c>
      <c r="L60" s="142">
        <f>'廃棄物事業経費（組合）'!AM19</f>
        <v>1118146</v>
      </c>
      <c r="M60" s="142">
        <f>'廃棄物事業経費（組合）'!AN19</f>
        <v>276380</v>
      </c>
      <c r="N60" s="142">
        <f>'廃棄物事業経費（組合）'!AO19</f>
        <v>607690</v>
      </c>
      <c r="O60" s="142">
        <f>'廃棄物事業経費（組合）'!AP19</f>
        <v>0</v>
      </c>
      <c r="P60" s="142">
        <f>'廃棄物事業経費（組合）'!AQ19</f>
        <v>607690</v>
      </c>
      <c r="Q60" s="142">
        <f>'廃棄物事業経費（組合）'!AR19</f>
        <v>0</v>
      </c>
      <c r="R60" s="142">
        <f>'廃棄物事業経費（組合）'!AS19</f>
        <v>0</v>
      </c>
      <c r="S60" s="142">
        <f>'廃棄物事業経費（組合）'!AT19</f>
        <v>234076</v>
      </c>
      <c r="T60" s="142">
        <f>'廃棄物事業経費（組合）'!AU19</f>
        <v>0</v>
      </c>
      <c r="U60" s="142">
        <f>'廃棄物事業経費（組合）'!AV19</f>
        <v>234076</v>
      </c>
      <c r="V60" s="142">
        <f>'廃棄物事業経費（組合）'!AW19</f>
        <v>0</v>
      </c>
      <c r="W60" s="142">
        <f>'廃棄物事業経費（組合）'!AX19</f>
        <v>0</v>
      </c>
      <c r="X60" s="142">
        <f>'廃棄物事業経費（組合）'!AY19</f>
        <v>0</v>
      </c>
      <c r="Y60" s="142">
        <f>'廃棄物事業経費（組合）'!AZ19</f>
        <v>0</v>
      </c>
      <c r="Z60" s="142">
        <f>'廃棄物事業経費（組合）'!BA19</f>
        <v>0</v>
      </c>
      <c r="AA60" s="142">
        <f>'廃棄物事業経費（組合）'!BB19</f>
        <v>2179303</v>
      </c>
      <c r="AB60" s="142">
        <f>'廃棄物事業経費（組合）'!BC19</f>
        <v>0</v>
      </c>
      <c r="AC60" s="142">
        <f>'廃棄物事業経費（組合）'!BD19</f>
        <v>0</v>
      </c>
      <c r="AD60" s="142">
        <f>'廃棄物事業経費（組合）'!BE19</f>
        <v>0</v>
      </c>
      <c r="AE60" s="142">
        <f>'廃棄物事業経費（組合）'!BF19</f>
        <v>0</v>
      </c>
      <c r="AF60" s="142">
        <f>'廃棄物事業経費（組合）'!BG19</f>
        <v>0</v>
      </c>
      <c r="AG60" s="142">
        <f>'廃棄物事業経費（組合）'!BH19</f>
        <v>0</v>
      </c>
      <c r="AH60" s="142">
        <f>'廃棄物事業経費（組合）'!BI19</f>
        <v>0</v>
      </c>
      <c r="AI60" s="142">
        <f>'廃棄物事業経費（組合）'!BJ19</f>
        <v>0</v>
      </c>
      <c r="AJ60" s="142">
        <f>'廃棄物事業経費（組合）'!BK19</f>
        <v>0</v>
      </c>
      <c r="AK60" s="142">
        <f>'廃棄物事業経費（組合）'!BL19</f>
        <v>0</v>
      </c>
      <c r="AL60" s="142">
        <f>'廃棄物事業経費（組合）'!BM19</f>
        <v>0</v>
      </c>
      <c r="AM60" s="142">
        <f>'廃棄物事業経費（組合）'!BN19</f>
        <v>0</v>
      </c>
      <c r="AN60" s="142">
        <f>'廃棄物事業経費（組合）'!BO19</f>
        <v>0</v>
      </c>
      <c r="AO60" s="142">
        <f>'廃棄物事業経費（組合）'!BP19</f>
        <v>0</v>
      </c>
      <c r="AP60" s="142">
        <f>'廃棄物事業経費（組合）'!BQ19</f>
        <v>0</v>
      </c>
      <c r="AQ60" s="142">
        <f>'廃棄物事業経費（組合）'!BR19</f>
        <v>0</v>
      </c>
      <c r="AR60" s="142">
        <f>'廃棄物事業経費（組合）'!BS19</f>
        <v>0</v>
      </c>
      <c r="AS60" s="142">
        <f>'廃棄物事業経費（組合）'!BT19</f>
        <v>0</v>
      </c>
      <c r="AT60" s="142">
        <f>'廃棄物事業経費（組合）'!BU19</f>
        <v>0</v>
      </c>
      <c r="AU60" s="142">
        <f>'廃棄物事業経費（組合）'!BV19</f>
        <v>0</v>
      </c>
      <c r="AV60" s="142">
        <f>'廃棄物事業経費（組合）'!BW19</f>
        <v>0</v>
      </c>
      <c r="AW60" s="142">
        <f>'廃棄物事業経費（組合）'!BX19</f>
        <v>0</v>
      </c>
      <c r="AX60" s="142">
        <f>'廃棄物事業経費（組合）'!BY19</f>
        <v>0</v>
      </c>
      <c r="AY60" s="142">
        <f>'廃棄物事業経費（組合）'!BZ19</f>
        <v>0</v>
      </c>
      <c r="AZ60" s="142">
        <f>'廃棄物事業経費（組合）'!CA19</f>
        <v>1061157</v>
      </c>
      <c r="BA60" s="142">
        <f>'廃棄物事業経費（組合）'!CB19</f>
        <v>1055266</v>
      </c>
      <c r="BB60" s="142">
        <f>'廃棄物事業経費（組合）'!CC19</f>
        <v>0</v>
      </c>
      <c r="BC60" s="142">
        <f>'廃棄物事業経費（組合）'!CD19</f>
        <v>0</v>
      </c>
      <c r="BD60" s="142">
        <f>'廃棄物事業経費（組合）'!CE19</f>
        <v>531274</v>
      </c>
      <c r="BE60" s="142">
        <f>'廃棄物事業経費（組合）'!CF19</f>
        <v>523992</v>
      </c>
      <c r="BF60" s="142">
        <f>'廃棄物事業経費（組合）'!CG19</f>
        <v>5891</v>
      </c>
      <c r="BG60" s="142">
        <f>'廃棄物事業経費（組合）'!CH19</f>
        <v>0</v>
      </c>
      <c r="BH60" s="142">
        <f>'廃棄物事業経費（組合）'!CI19</f>
        <v>1118146</v>
      </c>
      <c r="BI60" s="142">
        <f>'廃棄物事業経費（組合）'!CJ19</f>
        <v>276380</v>
      </c>
      <c r="BJ60" s="142">
        <f>'廃棄物事業経費（組合）'!CK19</f>
        <v>607690</v>
      </c>
      <c r="BK60" s="142">
        <f>'廃棄物事業経費（組合）'!CL19</f>
        <v>0</v>
      </c>
      <c r="BL60" s="142">
        <f>'廃棄物事業経費（組合）'!CM19</f>
        <v>607690</v>
      </c>
      <c r="BM60" s="142">
        <f>'廃棄物事業経費（組合）'!CN19</f>
        <v>0</v>
      </c>
      <c r="BN60" s="142">
        <f>'廃棄物事業経費（組合）'!CO19</f>
        <v>0</v>
      </c>
      <c r="BO60" s="142">
        <f>'廃棄物事業経費（組合）'!CP19</f>
        <v>234076</v>
      </c>
      <c r="BP60" s="142">
        <f>'廃棄物事業経費（組合）'!CQ19</f>
        <v>0</v>
      </c>
      <c r="BQ60" s="142">
        <f>'廃棄物事業経費（組合）'!CR19</f>
        <v>234076</v>
      </c>
      <c r="BR60" s="142">
        <f>'廃棄物事業経費（組合）'!CS19</f>
        <v>0</v>
      </c>
      <c r="BS60" s="142">
        <f>'廃棄物事業経費（組合）'!CT19</f>
        <v>0</v>
      </c>
      <c r="BT60" s="142">
        <f>'廃棄物事業経費（組合）'!CU19</f>
        <v>0</v>
      </c>
      <c r="BU60" s="142">
        <f>'廃棄物事業経費（組合）'!CV19</f>
        <v>0</v>
      </c>
      <c r="BV60" s="142">
        <f>'廃棄物事業経費（組合）'!CW19</f>
        <v>0</v>
      </c>
      <c r="BW60" s="142">
        <f>'廃棄物事業経費（組合）'!CX19</f>
        <v>2179303</v>
      </c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8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 aca="true" t="shared" si="0" ref="D7:I7">SUM(D8:D200)</f>
        <v>506546</v>
      </c>
      <c r="E7" s="141">
        <f t="shared" si="0"/>
        <v>4059638</v>
      </c>
      <c r="F7" s="141">
        <f t="shared" si="0"/>
        <v>4566184</v>
      </c>
      <c r="G7" s="141">
        <f t="shared" si="0"/>
        <v>0</v>
      </c>
      <c r="H7" s="141">
        <f t="shared" si="0"/>
        <v>499665</v>
      </c>
      <c r="I7" s="141">
        <f t="shared" si="0"/>
        <v>499665</v>
      </c>
      <c r="J7" s="140"/>
      <c r="K7" s="140"/>
      <c r="L7" s="141">
        <f aca="true" t="shared" si="1" ref="L7:Q7">SUM(L8:L200)</f>
        <v>506546</v>
      </c>
      <c r="M7" s="141">
        <f t="shared" si="1"/>
        <v>3922352</v>
      </c>
      <c r="N7" s="141">
        <f t="shared" si="1"/>
        <v>4428898</v>
      </c>
      <c r="O7" s="141">
        <f t="shared" si="1"/>
        <v>0</v>
      </c>
      <c r="P7" s="141">
        <f t="shared" si="1"/>
        <v>339261</v>
      </c>
      <c r="Q7" s="141">
        <f t="shared" si="1"/>
        <v>339261</v>
      </c>
      <c r="R7" s="140"/>
      <c r="S7" s="140"/>
      <c r="T7" s="141">
        <f aca="true" t="shared" si="2" ref="T7:Y7">SUM(T8:T200)</f>
        <v>0</v>
      </c>
      <c r="U7" s="141">
        <f t="shared" si="2"/>
        <v>137286</v>
      </c>
      <c r="V7" s="141">
        <f t="shared" si="2"/>
        <v>137286</v>
      </c>
      <c r="W7" s="141">
        <f t="shared" si="2"/>
        <v>0</v>
      </c>
      <c r="X7" s="141">
        <f t="shared" si="2"/>
        <v>160404</v>
      </c>
      <c r="Y7" s="141">
        <f t="shared" si="2"/>
        <v>160404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226</v>
      </c>
      <c r="B8" s="208">
        <v>47201</v>
      </c>
      <c r="C8" s="208" t="s">
        <v>234</v>
      </c>
      <c r="D8" s="209">
        <f aca="true" t="shared" si="7" ref="D8:E48">SUM(L8,T8,AB8,AJ8,AR8,AZ8)</f>
        <v>69816</v>
      </c>
      <c r="E8" s="209">
        <f t="shared" si="7"/>
        <v>594197</v>
      </c>
      <c r="F8" s="209">
        <f aca="true" t="shared" si="8" ref="F8:F48">SUM(D8:E8)</f>
        <v>664013</v>
      </c>
      <c r="G8" s="209">
        <f aca="true" t="shared" si="9" ref="G8:H48">SUM(O8,W8,AE8,AM8,AU8,BC8)</f>
        <v>0</v>
      </c>
      <c r="H8" s="209">
        <f t="shared" si="9"/>
        <v>0</v>
      </c>
      <c r="I8" s="209">
        <f aca="true" t="shared" si="10" ref="I8:I48">SUM(G8:H8)</f>
        <v>0</v>
      </c>
      <c r="J8" s="208">
        <v>47842</v>
      </c>
      <c r="K8" s="208" t="s">
        <v>286</v>
      </c>
      <c r="L8" s="210">
        <v>69816</v>
      </c>
      <c r="M8" s="210">
        <v>594197</v>
      </c>
      <c r="N8" s="211">
        <f aca="true" t="shared" si="11" ref="N8:N48">SUM(L8:M8)</f>
        <v>664013</v>
      </c>
      <c r="O8" s="210"/>
      <c r="P8" s="210"/>
      <c r="Q8" s="211">
        <f aca="true" t="shared" si="12" ref="Q8:Q48">SUM(O8:P8)</f>
        <v>0</v>
      </c>
      <c r="R8" s="208"/>
      <c r="S8" s="208"/>
      <c r="T8" s="210"/>
      <c r="U8" s="210"/>
      <c r="V8" s="211">
        <f aca="true" t="shared" si="13" ref="V8:V48">SUM(T8:U8)</f>
        <v>0</v>
      </c>
      <c r="W8" s="210"/>
      <c r="X8" s="210"/>
      <c r="Y8" s="211">
        <f aca="true" t="shared" si="14" ref="Y8:Y48">SUM(W8:X8)</f>
        <v>0</v>
      </c>
      <c r="Z8" s="208"/>
      <c r="AA8" s="208"/>
      <c r="AB8" s="210"/>
      <c r="AC8" s="210"/>
      <c r="AD8" s="211">
        <f aca="true" t="shared" si="15" ref="AD8:AD48">SUM(AB8:AC8)</f>
        <v>0</v>
      </c>
      <c r="AE8" s="210"/>
      <c r="AF8" s="210"/>
      <c r="AG8" s="211">
        <f aca="true" t="shared" si="16" ref="AG8:AG48">SUM(AE8:AF8)</f>
        <v>0</v>
      </c>
      <c r="AH8" s="212"/>
      <c r="AI8" s="212"/>
      <c r="AJ8" s="210"/>
      <c r="AK8" s="210"/>
      <c r="AL8" s="211">
        <f aca="true" t="shared" si="17" ref="AL8:AL48">SUM(AJ8:AK8)</f>
        <v>0</v>
      </c>
      <c r="AM8" s="210"/>
      <c r="AN8" s="210"/>
      <c r="AO8" s="211">
        <f aca="true" t="shared" si="18" ref="AO8:AO48">SUM(AM8:AN8)</f>
        <v>0</v>
      </c>
      <c r="AP8" s="208"/>
      <c r="AQ8" s="208"/>
      <c r="AR8" s="210"/>
      <c r="AS8" s="210"/>
      <c r="AT8" s="211">
        <f aca="true" t="shared" si="19" ref="AT8:AT48">SUM(AR8:AS8)</f>
        <v>0</v>
      </c>
      <c r="AU8" s="210"/>
      <c r="AV8" s="210"/>
      <c r="AW8" s="211">
        <f aca="true" t="shared" si="20" ref="AW8:AW48">SUM(AU8:AV8)</f>
        <v>0</v>
      </c>
      <c r="AX8" s="208"/>
      <c r="AY8" s="208"/>
      <c r="AZ8" s="210"/>
      <c r="BA8" s="210"/>
      <c r="BB8" s="211">
        <f aca="true" t="shared" si="21" ref="BB8:BB48">SUM(AZ8:BA8)</f>
        <v>0</v>
      </c>
      <c r="BC8" s="210"/>
      <c r="BD8" s="210"/>
      <c r="BE8" s="211">
        <f aca="true" t="shared" si="22" ref="BE8:BE48">SUM(BC8:BD8)</f>
        <v>0</v>
      </c>
    </row>
    <row r="9" spans="1:57" ht="13.5">
      <c r="A9" s="208" t="s">
        <v>226</v>
      </c>
      <c r="B9" s="208">
        <v>47205</v>
      </c>
      <c r="C9" s="208" t="s">
        <v>235</v>
      </c>
      <c r="D9" s="209">
        <f t="shared" si="7"/>
        <v>146489</v>
      </c>
      <c r="E9" s="209">
        <f t="shared" si="7"/>
        <v>295380</v>
      </c>
      <c r="F9" s="209">
        <f t="shared" si="8"/>
        <v>441869</v>
      </c>
      <c r="G9" s="209">
        <f t="shared" si="9"/>
        <v>0</v>
      </c>
      <c r="H9" s="209">
        <f t="shared" si="9"/>
        <v>20829</v>
      </c>
      <c r="I9" s="209">
        <f t="shared" si="10"/>
        <v>20829</v>
      </c>
      <c r="J9" s="208">
        <v>47803</v>
      </c>
      <c r="K9" s="208" t="s">
        <v>275</v>
      </c>
      <c r="L9" s="210">
        <v>146489</v>
      </c>
      <c r="M9" s="210">
        <v>295380</v>
      </c>
      <c r="N9" s="211">
        <f t="shared" si="11"/>
        <v>441869</v>
      </c>
      <c r="O9" s="210"/>
      <c r="P9" s="210">
        <v>20829</v>
      </c>
      <c r="Q9" s="211">
        <f t="shared" si="12"/>
        <v>20829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12"/>
      <c r="AI9" s="212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226</v>
      </c>
      <c r="B10" s="208">
        <v>47207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/>
      <c r="K10" s="208"/>
      <c r="L10" s="210"/>
      <c r="M10" s="210"/>
      <c r="N10" s="211">
        <f t="shared" si="11"/>
        <v>0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12"/>
      <c r="AI10" s="212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226</v>
      </c>
      <c r="B11" s="208">
        <v>47208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1">
        <f t="shared" si="11"/>
        <v>0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12"/>
      <c r="AI11" s="212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226</v>
      </c>
      <c r="B12" s="208">
        <v>47209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08"/>
      <c r="K12" s="208"/>
      <c r="L12" s="210"/>
      <c r="M12" s="210"/>
      <c r="N12" s="211">
        <f t="shared" si="11"/>
        <v>0</v>
      </c>
      <c r="O12" s="210"/>
      <c r="P12" s="210"/>
      <c r="Q12" s="211">
        <f t="shared" si="12"/>
        <v>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12"/>
      <c r="AI12" s="212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226</v>
      </c>
      <c r="B13" s="208">
        <v>47210</v>
      </c>
      <c r="C13" s="208" t="s">
        <v>239</v>
      </c>
      <c r="D13" s="209">
        <f t="shared" si="7"/>
        <v>0</v>
      </c>
      <c r="E13" s="209">
        <f t="shared" si="7"/>
        <v>236382</v>
      </c>
      <c r="F13" s="209">
        <f t="shared" si="8"/>
        <v>236382</v>
      </c>
      <c r="G13" s="209">
        <f t="shared" si="9"/>
        <v>0</v>
      </c>
      <c r="H13" s="209">
        <f t="shared" si="9"/>
        <v>48826</v>
      </c>
      <c r="I13" s="209">
        <f t="shared" si="10"/>
        <v>48826</v>
      </c>
      <c r="J13" s="208">
        <v>47808</v>
      </c>
      <c r="K13" s="208" t="s">
        <v>277</v>
      </c>
      <c r="L13" s="210"/>
      <c r="M13" s="210">
        <v>236382</v>
      </c>
      <c r="N13" s="211">
        <f t="shared" si="11"/>
        <v>236382</v>
      </c>
      <c r="O13" s="210"/>
      <c r="P13" s="210">
        <v>48826</v>
      </c>
      <c r="Q13" s="211">
        <f t="shared" si="12"/>
        <v>48826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12"/>
      <c r="AI13" s="212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226</v>
      </c>
      <c r="B14" s="208">
        <v>47211</v>
      </c>
      <c r="C14" s="208" t="s">
        <v>240</v>
      </c>
      <c r="D14" s="209">
        <f t="shared" si="7"/>
        <v>202769</v>
      </c>
      <c r="E14" s="209">
        <f t="shared" si="7"/>
        <v>491236</v>
      </c>
      <c r="F14" s="209">
        <f t="shared" si="8"/>
        <v>694005</v>
      </c>
      <c r="G14" s="209">
        <f t="shared" si="9"/>
        <v>0</v>
      </c>
      <c r="H14" s="209">
        <f t="shared" si="9"/>
        <v>23116</v>
      </c>
      <c r="I14" s="209">
        <f t="shared" si="10"/>
        <v>23116</v>
      </c>
      <c r="J14" s="208">
        <v>47803</v>
      </c>
      <c r="K14" s="208" t="s">
        <v>275</v>
      </c>
      <c r="L14" s="210">
        <v>202769</v>
      </c>
      <c r="M14" s="210">
        <v>491236</v>
      </c>
      <c r="N14" s="211">
        <f t="shared" si="11"/>
        <v>694005</v>
      </c>
      <c r="O14" s="210"/>
      <c r="P14" s="210">
        <v>23116</v>
      </c>
      <c r="Q14" s="211">
        <f t="shared" si="12"/>
        <v>23116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12"/>
      <c r="AI14" s="212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226</v>
      </c>
      <c r="B15" s="208">
        <v>47212</v>
      </c>
      <c r="C15" s="208" t="s">
        <v>241</v>
      </c>
      <c r="D15" s="209">
        <f t="shared" si="7"/>
        <v>0</v>
      </c>
      <c r="E15" s="209">
        <f t="shared" si="7"/>
        <v>221457</v>
      </c>
      <c r="F15" s="209">
        <f t="shared" si="8"/>
        <v>221457</v>
      </c>
      <c r="G15" s="209">
        <f t="shared" si="9"/>
        <v>0</v>
      </c>
      <c r="H15" s="209">
        <f t="shared" si="9"/>
        <v>45744</v>
      </c>
      <c r="I15" s="209">
        <f t="shared" si="10"/>
        <v>45744</v>
      </c>
      <c r="J15" s="208">
        <v>47808</v>
      </c>
      <c r="K15" s="208" t="s">
        <v>277</v>
      </c>
      <c r="L15" s="210"/>
      <c r="M15" s="210">
        <v>221457</v>
      </c>
      <c r="N15" s="211">
        <f t="shared" si="11"/>
        <v>221457</v>
      </c>
      <c r="O15" s="210"/>
      <c r="P15" s="210">
        <v>45744</v>
      </c>
      <c r="Q15" s="211">
        <f t="shared" si="12"/>
        <v>45744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12"/>
      <c r="AI15" s="212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226</v>
      </c>
      <c r="B16" s="208">
        <v>47213</v>
      </c>
      <c r="C16" s="208" t="s">
        <v>242</v>
      </c>
      <c r="D16" s="209">
        <f t="shared" si="7"/>
        <v>0</v>
      </c>
      <c r="E16" s="209">
        <f t="shared" si="7"/>
        <v>520663</v>
      </c>
      <c r="F16" s="209">
        <f t="shared" si="8"/>
        <v>520663</v>
      </c>
      <c r="G16" s="209">
        <f t="shared" si="9"/>
        <v>0</v>
      </c>
      <c r="H16" s="209">
        <f t="shared" si="9"/>
        <v>92781</v>
      </c>
      <c r="I16" s="209">
        <f t="shared" si="10"/>
        <v>92781</v>
      </c>
      <c r="J16" s="208">
        <v>47840</v>
      </c>
      <c r="K16" s="208" t="s">
        <v>285</v>
      </c>
      <c r="L16" s="210"/>
      <c r="M16" s="210">
        <v>520663</v>
      </c>
      <c r="N16" s="211">
        <f t="shared" si="11"/>
        <v>520663</v>
      </c>
      <c r="O16" s="210"/>
      <c r="P16" s="210"/>
      <c r="Q16" s="211">
        <f t="shared" si="12"/>
        <v>0</v>
      </c>
      <c r="R16" s="208">
        <v>47823</v>
      </c>
      <c r="S16" s="208" t="s">
        <v>281</v>
      </c>
      <c r="T16" s="210"/>
      <c r="U16" s="210"/>
      <c r="V16" s="211">
        <f t="shared" si="13"/>
        <v>0</v>
      </c>
      <c r="W16" s="210"/>
      <c r="X16" s="210">
        <v>92781</v>
      </c>
      <c r="Y16" s="211">
        <f t="shared" si="14"/>
        <v>92781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12"/>
      <c r="AI16" s="212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226</v>
      </c>
      <c r="B17" s="208">
        <v>47214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/>
      <c r="K17" s="208"/>
      <c r="L17" s="210"/>
      <c r="M17" s="210"/>
      <c r="N17" s="211">
        <f t="shared" si="11"/>
        <v>0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12"/>
      <c r="AI17" s="212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226</v>
      </c>
      <c r="B18" s="208">
        <v>47215</v>
      </c>
      <c r="C18" s="208" t="s">
        <v>244</v>
      </c>
      <c r="D18" s="209">
        <f t="shared" si="7"/>
        <v>0</v>
      </c>
      <c r="E18" s="209">
        <f t="shared" si="7"/>
        <v>175329</v>
      </c>
      <c r="F18" s="209">
        <f t="shared" si="8"/>
        <v>175329</v>
      </c>
      <c r="G18" s="209">
        <f t="shared" si="9"/>
        <v>0</v>
      </c>
      <c r="H18" s="209">
        <f t="shared" si="9"/>
        <v>32680</v>
      </c>
      <c r="I18" s="209">
        <f t="shared" si="10"/>
        <v>32680</v>
      </c>
      <c r="J18" s="208">
        <v>47804</v>
      </c>
      <c r="K18" s="208" t="s">
        <v>276</v>
      </c>
      <c r="L18" s="210"/>
      <c r="M18" s="210">
        <v>38043</v>
      </c>
      <c r="N18" s="211">
        <f t="shared" si="11"/>
        <v>38043</v>
      </c>
      <c r="O18" s="210"/>
      <c r="P18" s="210">
        <v>13840</v>
      </c>
      <c r="Q18" s="211">
        <f t="shared" si="12"/>
        <v>13840</v>
      </c>
      <c r="R18" s="208">
        <v>47818</v>
      </c>
      <c r="S18" s="208" t="s">
        <v>279</v>
      </c>
      <c r="T18" s="210"/>
      <c r="U18" s="210">
        <v>137286</v>
      </c>
      <c r="V18" s="211">
        <f t="shared" si="13"/>
        <v>137286</v>
      </c>
      <c r="W18" s="210"/>
      <c r="X18" s="210">
        <v>18840</v>
      </c>
      <c r="Y18" s="211">
        <f t="shared" si="14"/>
        <v>18840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12"/>
      <c r="AI18" s="212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226</v>
      </c>
      <c r="B19" s="208">
        <v>47301</v>
      </c>
      <c r="C19" s="208" t="s">
        <v>245</v>
      </c>
      <c r="D19" s="209">
        <f t="shared" si="7"/>
        <v>0</v>
      </c>
      <c r="E19" s="209">
        <f t="shared" si="7"/>
        <v>52199</v>
      </c>
      <c r="F19" s="209">
        <f t="shared" si="8"/>
        <v>52199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08">
        <v>47829</v>
      </c>
      <c r="K19" s="208" t="s">
        <v>283</v>
      </c>
      <c r="L19" s="210"/>
      <c r="M19" s="210">
        <v>52199</v>
      </c>
      <c r="N19" s="211">
        <f t="shared" si="11"/>
        <v>52199</v>
      </c>
      <c r="O19" s="210"/>
      <c r="P19" s="210"/>
      <c r="Q19" s="211">
        <f t="shared" si="12"/>
        <v>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12"/>
      <c r="AI19" s="212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226</v>
      </c>
      <c r="B20" s="208">
        <v>47302</v>
      </c>
      <c r="C20" s="208" t="s">
        <v>246</v>
      </c>
      <c r="D20" s="209">
        <f t="shared" si="7"/>
        <v>0</v>
      </c>
      <c r="E20" s="209">
        <f t="shared" si="7"/>
        <v>36234</v>
      </c>
      <c r="F20" s="209">
        <f t="shared" si="8"/>
        <v>36234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08">
        <v>47829</v>
      </c>
      <c r="K20" s="208" t="s">
        <v>283</v>
      </c>
      <c r="L20" s="210"/>
      <c r="M20" s="210">
        <v>36234</v>
      </c>
      <c r="N20" s="211">
        <f t="shared" si="11"/>
        <v>36234</v>
      </c>
      <c r="O20" s="210"/>
      <c r="P20" s="210"/>
      <c r="Q20" s="211">
        <f t="shared" si="12"/>
        <v>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12"/>
      <c r="AI20" s="212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226</v>
      </c>
      <c r="B21" s="208">
        <v>47303</v>
      </c>
      <c r="C21" s="208" t="s">
        <v>247</v>
      </c>
      <c r="D21" s="209">
        <f t="shared" si="7"/>
        <v>0</v>
      </c>
      <c r="E21" s="209">
        <f t="shared" si="7"/>
        <v>24797</v>
      </c>
      <c r="F21" s="209">
        <f t="shared" si="8"/>
        <v>24797</v>
      </c>
      <c r="G21" s="209">
        <f t="shared" si="9"/>
        <v>0</v>
      </c>
      <c r="H21" s="209">
        <f t="shared" si="9"/>
        <v>0</v>
      </c>
      <c r="I21" s="209">
        <f t="shared" si="10"/>
        <v>0</v>
      </c>
      <c r="J21" s="208">
        <v>47829</v>
      </c>
      <c r="K21" s="208" t="s">
        <v>283</v>
      </c>
      <c r="L21" s="210"/>
      <c r="M21" s="210">
        <v>24797</v>
      </c>
      <c r="N21" s="211">
        <f t="shared" si="11"/>
        <v>24797</v>
      </c>
      <c r="O21" s="210"/>
      <c r="P21" s="210"/>
      <c r="Q21" s="211">
        <f t="shared" si="12"/>
        <v>0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12"/>
      <c r="AI21" s="212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226</v>
      </c>
      <c r="B22" s="208">
        <v>47306</v>
      </c>
      <c r="C22" s="208" t="s">
        <v>248</v>
      </c>
      <c r="D22" s="209">
        <f t="shared" si="7"/>
        <v>0</v>
      </c>
      <c r="E22" s="209">
        <f t="shared" si="7"/>
        <v>82530</v>
      </c>
      <c r="F22" s="209">
        <f t="shared" si="8"/>
        <v>82530</v>
      </c>
      <c r="G22" s="209">
        <f t="shared" si="9"/>
        <v>0</v>
      </c>
      <c r="H22" s="209">
        <f t="shared" si="9"/>
        <v>33268</v>
      </c>
      <c r="I22" s="209">
        <f t="shared" si="10"/>
        <v>33268</v>
      </c>
      <c r="J22" s="208">
        <v>47809</v>
      </c>
      <c r="K22" s="208" t="s">
        <v>278</v>
      </c>
      <c r="L22" s="210"/>
      <c r="M22" s="210">
        <v>82530</v>
      </c>
      <c r="N22" s="211">
        <f t="shared" si="11"/>
        <v>82530</v>
      </c>
      <c r="O22" s="210"/>
      <c r="P22" s="210">
        <v>33268</v>
      </c>
      <c r="Q22" s="211">
        <f t="shared" si="12"/>
        <v>33268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12"/>
      <c r="AI22" s="212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226</v>
      </c>
      <c r="B23" s="208">
        <v>47308</v>
      </c>
      <c r="C23" s="208" t="s">
        <v>249</v>
      </c>
      <c r="D23" s="209">
        <f t="shared" si="7"/>
        <v>0</v>
      </c>
      <c r="E23" s="209">
        <f t="shared" si="7"/>
        <v>112097</v>
      </c>
      <c r="F23" s="209">
        <f t="shared" si="8"/>
        <v>112097</v>
      </c>
      <c r="G23" s="209">
        <f t="shared" si="9"/>
        <v>0</v>
      </c>
      <c r="H23" s="209">
        <f t="shared" si="9"/>
        <v>45187</v>
      </c>
      <c r="I23" s="209">
        <f t="shared" si="10"/>
        <v>45187</v>
      </c>
      <c r="J23" s="208">
        <v>47809</v>
      </c>
      <c r="K23" s="208" t="s">
        <v>287</v>
      </c>
      <c r="L23" s="210"/>
      <c r="M23" s="210">
        <v>112097</v>
      </c>
      <c r="N23" s="211">
        <f t="shared" si="11"/>
        <v>112097</v>
      </c>
      <c r="O23" s="210"/>
      <c r="P23" s="210">
        <v>45187</v>
      </c>
      <c r="Q23" s="211">
        <f t="shared" si="12"/>
        <v>45187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12"/>
      <c r="AI23" s="212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226</v>
      </c>
      <c r="B24" s="208">
        <v>47311</v>
      </c>
      <c r="C24" s="208" t="s">
        <v>250</v>
      </c>
      <c r="D24" s="209">
        <f t="shared" si="7"/>
        <v>0</v>
      </c>
      <c r="E24" s="209">
        <f t="shared" si="7"/>
        <v>62449</v>
      </c>
      <c r="F24" s="209">
        <f t="shared" si="8"/>
        <v>62449</v>
      </c>
      <c r="G24" s="209">
        <f t="shared" si="9"/>
        <v>0</v>
      </c>
      <c r="H24" s="209">
        <f t="shared" si="9"/>
        <v>0</v>
      </c>
      <c r="I24" s="209">
        <f t="shared" si="10"/>
        <v>0</v>
      </c>
      <c r="J24" s="208">
        <v>47840</v>
      </c>
      <c r="K24" s="208" t="s">
        <v>285</v>
      </c>
      <c r="L24" s="210"/>
      <c r="M24" s="210">
        <v>62449</v>
      </c>
      <c r="N24" s="211">
        <f t="shared" si="11"/>
        <v>62449</v>
      </c>
      <c r="O24" s="210"/>
      <c r="P24" s="210"/>
      <c r="Q24" s="211">
        <f t="shared" si="12"/>
        <v>0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12"/>
      <c r="AI24" s="212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226</v>
      </c>
      <c r="B25" s="208">
        <v>47313</v>
      </c>
      <c r="C25" s="208" t="s">
        <v>251</v>
      </c>
      <c r="D25" s="209">
        <f t="shared" si="7"/>
        <v>0</v>
      </c>
      <c r="E25" s="209">
        <f t="shared" si="7"/>
        <v>28246</v>
      </c>
      <c r="F25" s="209">
        <f t="shared" si="8"/>
        <v>28246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08">
        <v>47825</v>
      </c>
      <c r="K25" s="208" t="s">
        <v>282</v>
      </c>
      <c r="L25" s="210"/>
      <c r="M25" s="210">
        <v>28246</v>
      </c>
      <c r="N25" s="211">
        <f t="shared" si="11"/>
        <v>28246</v>
      </c>
      <c r="O25" s="210"/>
      <c r="P25" s="210"/>
      <c r="Q25" s="211">
        <f t="shared" si="12"/>
        <v>0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12"/>
      <c r="AI25" s="212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226</v>
      </c>
      <c r="B26" s="208">
        <v>47314</v>
      </c>
      <c r="C26" s="208" t="s">
        <v>252</v>
      </c>
      <c r="D26" s="209">
        <f t="shared" si="7"/>
        <v>0</v>
      </c>
      <c r="E26" s="209">
        <f t="shared" si="7"/>
        <v>46053</v>
      </c>
      <c r="F26" s="209">
        <f t="shared" si="8"/>
        <v>46053</v>
      </c>
      <c r="G26" s="209">
        <f t="shared" si="9"/>
        <v>0</v>
      </c>
      <c r="H26" s="209">
        <f t="shared" si="9"/>
        <v>0</v>
      </c>
      <c r="I26" s="209">
        <f t="shared" si="10"/>
        <v>0</v>
      </c>
      <c r="J26" s="208">
        <v>47825</v>
      </c>
      <c r="K26" s="208" t="s">
        <v>282</v>
      </c>
      <c r="L26" s="210"/>
      <c r="M26" s="210">
        <v>46053</v>
      </c>
      <c r="N26" s="211">
        <f t="shared" si="11"/>
        <v>46053</v>
      </c>
      <c r="O26" s="210"/>
      <c r="P26" s="210"/>
      <c r="Q26" s="211">
        <f t="shared" si="12"/>
        <v>0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12"/>
      <c r="AI26" s="212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226</v>
      </c>
      <c r="B27" s="208">
        <v>47315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08"/>
      <c r="K27" s="208"/>
      <c r="L27" s="210"/>
      <c r="M27" s="210"/>
      <c r="N27" s="211">
        <f t="shared" si="11"/>
        <v>0</v>
      </c>
      <c r="O27" s="210"/>
      <c r="P27" s="210"/>
      <c r="Q27" s="211">
        <f t="shared" si="12"/>
        <v>0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12"/>
      <c r="AI27" s="212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226</v>
      </c>
      <c r="B28" s="208">
        <v>47324</v>
      </c>
      <c r="C28" s="208" t="s">
        <v>254</v>
      </c>
      <c r="D28" s="209">
        <f t="shared" si="7"/>
        <v>0</v>
      </c>
      <c r="E28" s="209">
        <f t="shared" si="7"/>
        <v>163645</v>
      </c>
      <c r="F28" s="209">
        <f t="shared" si="8"/>
        <v>163645</v>
      </c>
      <c r="G28" s="209">
        <f t="shared" si="9"/>
        <v>0</v>
      </c>
      <c r="H28" s="209">
        <f t="shared" si="9"/>
        <v>44968</v>
      </c>
      <c r="I28" s="209">
        <f t="shared" si="10"/>
        <v>44968</v>
      </c>
      <c r="J28" s="208">
        <v>47839</v>
      </c>
      <c r="K28" s="208" t="s">
        <v>284</v>
      </c>
      <c r="L28" s="210"/>
      <c r="M28" s="210">
        <v>163645</v>
      </c>
      <c r="N28" s="211">
        <f t="shared" si="11"/>
        <v>163645</v>
      </c>
      <c r="O28" s="210"/>
      <c r="P28" s="210"/>
      <c r="Q28" s="211">
        <f t="shared" si="12"/>
        <v>0</v>
      </c>
      <c r="R28" s="208">
        <v>47823</v>
      </c>
      <c r="S28" s="208" t="s">
        <v>281</v>
      </c>
      <c r="T28" s="210"/>
      <c r="U28" s="210"/>
      <c r="V28" s="211">
        <f t="shared" si="13"/>
        <v>0</v>
      </c>
      <c r="W28" s="210"/>
      <c r="X28" s="210">
        <v>44968</v>
      </c>
      <c r="Y28" s="211">
        <f t="shared" si="14"/>
        <v>44968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12"/>
      <c r="AI28" s="212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226</v>
      </c>
      <c r="B29" s="208">
        <v>47325</v>
      </c>
      <c r="C29" s="208" t="s">
        <v>255</v>
      </c>
      <c r="D29" s="209">
        <f t="shared" si="7"/>
        <v>0</v>
      </c>
      <c r="E29" s="209">
        <f t="shared" si="7"/>
        <v>78012</v>
      </c>
      <c r="F29" s="209">
        <f t="shared" si="8"/>
        <v>78012</v>
      </c>
      <c r="G29" s="209">
        <f t="shared" si="9"/>
        <v>0</v>
      </c>
      <c r="H29" s="209">
        <f t="shared" si="9"/>
        <v>3815</v>
      </c>
      <c r="I29" s="209">
        <f t="shared" si="10"/>
        <v>3815</v>
      </c>
      <c r="J29" s="208">
        <v>47839</v>
      </c>
      <c r="K29" s="208" t="s">
        <v>284</v>
      </c>
      <c r="L29" s="210"/>
      <c r="M29" s="210">
        <v>78012</v>
      </c>
      <c r="N29" s="211">
        <f t="shared" si="11"/>
        <v>78012</v>
      </c>
      <c r="O29" s="210"/>
      <c r="P29" s="210"/>
      <c r="Q29" s="211">
        <f t="shared" si="12"/>
        <v>0</v>
      </c>
      <c r="R29" s="208">
        <v>47823</v>
      </c>
      <c r="S29" s="208" t="s">
        <v>281</v>
      </c>
      <c r="T29" s="210"/>
      <c r="U29" s="210"/>
      <c r="V29" s="211">
        <f t="shared" si="13"/>
        <v>0</v>
      </c>
      <c r="W29" s="210"/>
      <c r="X29" s="210">
        <v>3815</v>
      </c>
      <c r="Y29" s="211">
        <f t="shared" si="14"/>
        <v>3815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12"/>
      <c r="AI29" s="212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226</v>
      </c>
      <c r="B30" s="208">
        <v>47326</v>
      </c>
      <c r="C30" s="208" t="s">
        <v>256</v>
      </c>
      <c r="D30" s="209">
        <f t="shared" si="7"/>
        <v>82217</v>
      </c>
      <c r="E30" s="209">
        <f t="shared" si="7"/>
        <v>165729</v>
      </c>
      <c r="F30" s="209">
        <f t="shared" si="8"/>
        <v>247946</v>
      </c>
      <c r="G30" s="209">
        <f t="shared" si="9"/>
        <v>0</v>
      </c>
      <c r="H30" s="209">
        <f t="shared" si="9"/>
        <v>7436</v>
      </c>
      <c r="I30" s="209">
        <f t="shared" si="10"/>
        <v>7436</v>
      </c>
      <c r="J30" s="208">
        <v>47803</v>
      </c>
      <c r="K30" s="208" t="s">
        <v>275</v>
      </c>
      <c r="L30" s="210">
        <v>82217</v>
      </c>
      <c r="M30" s="210">
        <v>165729</v>
      </c>
      <c r="N30" s="211">
        <f t="shared" si="11"/>
        <v>247946</v>
      </c>
      <c r="O30" s="210"/>
      <c r="P30" s="210">
        <v>7436</v>
      </c>
      <c r="Q30" s="211">
        <f t="shared" si="12"/>
        <v>7436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12"/>
      <c r="AI30" s="212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226</v>
      </c>
      <c r="B31" s="208">
        <v>47327</v>
      </c>
      <c r="C31" s="208" t="s">
        <v>257</v>
      </c>
      <c r="D31" s="209">
        <f t="shared" si="7"/>
        <v>0</v>
      </c>
      <c r="E31" s="209">
        <f t="shared" si="7"/>
        <v>165820</v>
      </c>
      <c r="F31" s="209">
        <f t="shared" si="8"/>
        <v>165820</v>
      </c>
      <c r="G31" s="209">
        <f t="shared" si="9"/>
        <v>0</v>
      </c>
      <c r="H31" s="209">
        <f t="shared" si="9"/>
        <v>21770</v>
      </c>
      <c r="I31" s="209">
        <f t="shared" si="10"/>
        <v>21770</v>
      </c>
      <c r="J31" s="208">
        <v>47822</v>
      </c>
      <c r="K31" s="208" t="s">
        <v>280</v>
      </c>
      <c r="L31" s="210"/>
      <c r="M31" s="210">
        <v>165820</v>
      </c>
      <c r="N31" s="211">
        <f t="shared" si="11"/>
        <v>165820</v>
      </c>
      <c r="O31" s="210"/>
      <c r="P31" s="210">
        <v>21770</v>
      </c>
      <c r="Q31" s="211">
        <f t="shared" si="12"/>
        <v>21770</v>
      </c>
      <c r="R31" s="208"/>
      <c r="S31" s="208"/>
      <c r="T31" s="210"/>
      <c r="U31" s="210"/>
      <c r="V31" s="211">
        <f t="shared" si="13"/>
        <v>0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12"/>
      <c r="AI31" s="212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226</v>
      </c>
      <c r="B32" s="208">
        <v>47328</v>
      </c>
      <c r="C32" s="208" t="s">
        <v>258</v>
      </c>
      <c r="D32" s="209">
        <f t="shared" si="7"/>
        <v>0</v>
      </c>
      <c r="E32" s="209">
        <f t="shared" si="7"/>
        <v>161986</v>
      </c>
      <c r="F32" s="209">
        <f t="shared" si="8"/>
        <v>161986</v>
      </c>
      <c r="G32" s="209">
        <f t="shared" si="9"/>
        <v>0</v>
      </c>
      <c r="H32" s="209">
        <f t="shared" si="9"/>
        <v>21266</v>
      </c>
      <c r="I32" s="209">
        <f t="shared" si="10"/>
        <v>21266</v>
      </c>
      <c r="J32" s="208">
        <v>47822</v>
      </c>
      <c r="K32" s="208" t="s">
        <v>280</v>
      </c>
      <c r="L32" s="210"/>
      <c r="M32" s="210">
        <v>161986</v>
      </c>
      <c r="N32" s="211">
        <f t="shared" si="11"/>
        <v>161986</v>
      </c>
      <c r="O32" s="210"/>
      <c r="P32" s="210">
        <v>21266</v>
      </c>
      <c r="Q32" s="211">
        <f t="shared" si="12"/>
        <v>21266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12"/>
      <c r="AI32" s="212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226</v>
      </c>
      <c r="B33" s="208">
        <v>47329</v>
      </c>
      <c r="C33" s="208" t="s">
        <v>259</v>
      </c>
      <c r="D33" s="209">
        <f t="shared" si="7"/>
        <v>0</v>
      </c>
      <c r="E33" s="209">
        <f t="shared" si="7"/>
        <v>124733</v>
      </c>
      <c r="F33" s="209">
        <f t="shared" si="8"/>
        <v>124733</v>
      </c>
      <c r="G33" s="209">
        <f t="shared" si="9"/>
        <v>0</v>
      </c>
      <c r="H33" s="209">
        <f t="shared" si="9"/>
        <v>36685</v>
      </c>
      <c r="I33" s="209">
        <f t="shared" si="10"/>
        <v>36685</v>
      </c>
      <c r="J33" s="208">
        <v>47804</v>
      </c>
      <c r="K33" s="208" t="s">
        <v>276</v>
      </c>
      <c r="L33" s="210"/>
      <c r="M33" s="210">
        <v>124733</v>
      </c>
      <c r="N33" s="211">
        <f t="shared" si="11"/>
        <v>124733</v>
      </c>
      <c r="O33" s="210"/>
      <c r="P33" s="210">
        <v>36685</v>
      </c>
      <c r="Q33" s="211">
        <f t="shared" si="12"/>
        <v>36685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12"/>
      <c r="AI33" s="212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226</v>
      </c>
      <c r="B34" s="208">
        <v>47348</v>
      </c>
      <c r="C34" s="208" t="s">
        <v>260</v>
      </c>
      <c r="D34" s="209">
        <f t="shared" si="7"/>
        <v>0</v>
      </c>
      <c r="E34" s="209">
        <f t="shared" si="7"/>
        <v>55275</v>
      </c>
      <c r="F34" s="209">
        <f t="shared" si="8"/>
        <v>55275</v>
      </c>
      <c r="G34" s="209">
        <f t="shared" si="9"/>
        <v>0</v>
      </c>
      <c r="H34" s="209">
        <f t="shared" si="9"/>
        <v>17685</v>
      </c>
      <c r="I34" s="209">
        <f t="shared" si="10"/>
        <v>17685</v>
      </c>
      <c r="J34" s="208">
        <v>47804</v>
      </c>
      <c r="K34" s="208" t="s">
        <v>276</v>
      </c>
      <c r="L34" s="210"/>
      <c r="M34" s="210">
        <v>55275</v>
      </c>
      <c r="N34" s="211">
        <f t="shared" si="11"/>
        <v>55275</v>
      </c>
      <c r="O34" s="210"/>
      <c r="P34" s="210">
        <v>17685</v>
      </c>
      <c r="Q34" s="211">
        <f t="shared" si="12"/>
        <v>17685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12"/>
      <c r="AI34" s="212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226</v>
      </c>
      <c r="B35" s="208">
        <v>47350</v>
      </c>
      <c r="C35" s="208" t="s">
        <v>261</v>
      </c>
      <c r="D35" s="209">
        <f t="shared" si="7"/>
        <v>5255</v>
      </c>
      <c r="E35" s="209">
        <f t="shared" si="7"/>
        <v>44725</v>
      </c>
      <c r="F35" s="209">
        <f t="shared" si="8"/>
        <v>49980</v>
      </c>
      <c r="G35" s="209">
        <f t="shared" si="9"/>
        <v>0</v>
      </c>
      <c r="H35" s="209">
        <f t="shared" si="9"/>
        <v>0</v>
      </c>
      <c r="I35" s="209">
        <f t="shared" si="10"/>
        <v>0</v>
      </c>
      <c r="J35" s="208">
        <v>47842</v>
      </c>
      <c r="K35" s="208" t="s">
        <v>286</v>
      </c>
      <c r="L35" s="210">
        <v>5255</v>
      </c>
      <c r="M35" s="210">
        <v>44725</v>
      </c>
      <c r="N35" s="211">
        <f t="shared" si="11"/>
        <v>49980</v>
      </c>
      <c r="O35" s="210"/>
      <c r="P35" s="210"/>
      <c r="Q35" s="211">
        <f t="shared" si="12"/>
        <v>0</v>
      </c>
      <c r="R35" s="208"/>
      <c r="S35" s="208"/>
      <c r="T35" s="210"/>
      <c r="U35" s="210"/>
      <c r="V35" s="211">
        <f t="shared" si="13"/>
        <v>0</v>
      </c>
      <c r="W35" s="210"/>
      <c r="X35" s="210"/>
      <c r="Y35" s="211">
        <f t="shared" si="14"/>
        <v>0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12"/>
      <c r="AI35" s="212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226</v>
      </c>
      <c r="B36" s="208">
        <v>47353</v>
      </c>
      <c r="C36" s="208" t="s">
        <v>262</v>
      </c>
      <c r="D36" s="209">
        <f t="shared" si="7"/>
        <v>0</v>
      </c>
      <c r="E36" s="209">
        <f t="shared" si="7"/>
        <v>0</v>
      </c>
      <c r="F36" s="209">
        <f t="shared" si="8"/>
        <v>0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/>
      <c r="K36" s="208"/>
      <c r="L36" s="210"/>
      <c r="M36" s="210"/>
      <c r="N36" s="211">
        <f t="shared" si="11"/>
        <v>0</v>
      </c>
      <c r="O36" s="210"/>
      <c r="P36" s="210"/>
      <c r="Q36" s="211">
        <f t="shared" si="12"/>
        <v>0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12"/>
      <c r="AI36" s="212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226</v>
      </c>
      <c r="B37" s="208">
        <v>47354</v>
      </c>
      <c r="C37" s="208" t="s">
        <v>263</v>
      </c>
      <c r="D37" s="209">
        <f t="shared" si="7"/>
        <v>0</v>
      </c>
      <c r="E37" s="209">
        <f t="shared" si="7"/>
        <v>0</v>
      </c>
      <c r="F37" s="209">
        <f t="shared" si="8"/>
        <v>0</v>
      </c>
      <c r="G37" s="209">
        <f t="shared" si="9"/>
        <v>0</v>
      </c>
      <c r="H37" s="209">
        <f t="shared" si="9"/>
        <v>0</v>
      </c>
      <c r="I37" s="209">
        <f t="shared" si="10"/>
        <v>0</v>
      </c>
      <c r="J37" s="208"/>
      <c r="K37" s="208"/>
      <c r="L37" s="210"/>
      <c r="M37" s="210"/>
      <c r="N37" s="211">
        <f t="shared" si="11"/>
        <v>0</v>
      </c>
      <c r="O37" s="210"/>
      <c r="P37" s="210"/>
      <c r="Q37" s="211">
        <f t="shared" si="12"/>
        <v>0</v>
      </c>
      <c r="R37" s="208"/>
      <c r="S37" s="208"/>
      <c r="T37" s="210"/>
      <c r="U37" s="210"/>
      <c r="V37" s="211">
        <f t="shared" si="13"/>
        <v>0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12"/>
      <c r="AI37" s="212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226</v>
      </c>
      <c r="B38" s="208">
        <v>47355</v>
      </c>
      <c r="C38" s="208" t="s">
        <v>264</v>
      </c>
      <c r="D38" s="209">
        <f t="shared" si="7"/>
        <v>0</v>
      </c>
      <c r="E38" s="209">
        <f t="shared" si="7"/>
        <v>0</v>
      </c>
      <c r="F38" s="209">
        <f t="shared" si="8"/>
        <v>0</v>
      </c>
      <c r="G38" s="209">
        <f t="shared" si="9"/>
        <v>0</v>
      </c>
      <c r="H38" s="209">
        <f t="shared" si="9"/>
        <v>0</v>
      </c>
      <c r="I38" s="209">
        <f t="shared" si="10"/>
        <v>0</v>
      </c>
      <c r="J38" s="208"/>
      <c r="K38" s="208"/>
      <c r="L38" s="210"/>
      <c r="M38" s="210"/>
      <c r="N38" s="211">
        <f t="shared" si="11"/>
        <v>0</v>
      </c>
      <c r="O38" s="210"/>
      <c r="P38" s="210"/>
      <c r="Q38" s="211">
        <f t="shared" si="12"/>
        <v>0</v>
      </c>
      <c r="R38" s="208"/>
      <c r="S38" s="208"/>
      <c r="T38" s="210"/>
      <c r="U38" s="210"/>
      <c r="V38" s="211">
        <f t="shared" si="13"/>
        <v>0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12"/>
      <c r="AI38" s="212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226</v>
      </c>
      <c r="B39" s="208">
        <v>47356</v>
      </c>
      <c r="C39" s="208" t="s">
        <v>265</v>
      </c>
      <c r="D39" s="209">
        <f t="shared" si="7"/>
        <v>0</v>
      </c>
      <c r="E39" s="209">
        <f t="shared" si="7"/>
        <v>0</v>
      </c>
      <c r="F39" s="209">
        <f t="shared" si="8"/>
        <v>0</v>
      </c>
      <c r="G39" s="209">
        <f t="shared" si="9"/>
        <v>0</v>
      </c>
      <c r="H39" s="209">
        <f t="shared" si="9"/>
        <v>0</v>
      </c>
      <c r="I39" s="209">
        <f t="shared" si="10"/>
        <v>0</v>
      </c>
      <c r="J39" s="208"/>
      <c r="K39" s="208"/>
      <c r="L39" s="210"/>
      <c r="M39" s="210"/>
      <c r="N39" s="211">
        <f t="shared" si="11"/>
        <v>0</v>
      </c>
      <c r="O39" s="210"/>
      <c r="P39" s="210"/>
      <c r="Q39" s="211">
        <f t="shared" si="12"/>
        <v>0</v>
      </c>
      <c r="R39" s="208"/>
      <c r="S39" s="208"/>
      <c r="T39" s="210"/>
      <c r="U39" s="210"/>
      <c r="V39" s="211">
        <f t="shared" si="13"/>
        <v>0</v>
      </c>
      <c r="W39" s="210"/>
      <c r="X39" s="210"/>
      <c r="Y39" s="211">
        <f t="shared" si="14"/>
        <v>0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12"/>
      <c r="AI39" s="212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226</v>
      </c>
      <c r="B40" s="208">
        <v>47357</v>
      </c>
      <c r="C40" s="208" t="s">
        <v>266</v>
      </c>
      <c r="D40" s="209">
        <f t="shared" si="7"/>
        <v>0</v>
      </c>
      <c r="E40" s="209">
        <f t="shared" si="7"/>
        <v>0</v>
      </c>
      <c r="F40" s="209">
        <f t="shared" si="8"/>
        <v>0</v>
      </c>
      <c r="G40" s="209">
        <f t="shared" si="9"/>
        <v>0</v>
      </c>
      <c r="H40" s="209">
        <f t="shared" si="9"/>
        <v>0</v>
      </c>
      <c r="I40" s="209">
        <f t="shared" si="10"/>
        <v>0</v>
      </c>
      <c r="J40" s="208"/>
      <c r="K40" s="208"/>
      <c r="L40" s="210"/>
      <c r="M40" s="210"/>
      <c r="N40" s="211">
        <f t="shared" si="11"/>
        <v>0</v>
      </c>
      <c r="O40" s="210"/>
      <c r="P40" s="210"/>
      <c r="Q40" s="211">
        <f t="shared" si="12"/>
        <v>0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12"/>
      <c r="AI40" s="212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226</v>
      </c>
      <c r="B41" s="208">
        <v>47358</v>
      </c>
      <c r="C41" s="208" t="s">
        <v>267</v>
      </c>
      <c r="D41" s="209">
        <f t="shared" si="7"/>
        <v>0</v>
      </c>
      <c r="E41" s="209">
        <f t="shared" si="7"/>
        <v>0</v>
      </c>
      <c r="F41" s="209">
        <f t="shared" si="8"/>
        <v>0</v>
      </c>
      <c r="G41" s="209">
        <f t="shared" si="9"/>
        <v>0</v>
      </c>
      <c r="H41" s="209">
        <f t="shared" si="9"/>
        <v>0</v>
      </c>
      <c r="I41" s="209">
        <f t="shared" si="10"/>
        <v>0</v>
      </c>
      <c r="J41" s="208"/>
      <c r="K41" s="208"/>
      <c r="L41" s="210"/>
      <c r="M41" s="210"/>
      <c r="N41" s="211">
        <f t="shared" si="11"/>
        <v>0</v>
      </c>
      <c r="O41" s="210"/>
      <c r="P41" s="210"/>
      <c r="Q41" s="211">
        <f t="shared" si="12"/>
        <v>0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12"/>
      <c r="AI41" s="212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226</v>
      </c>
      <c r="B42" s="208">
        <v>47359</v>
      </c>
      <c r="C42" s="208" t="s">
        <v>268</v>
      </c>
      <c r="D42" s="209">
        <f t="shared" si="7"/>
        <v>0</v>
      </c>
      <c r="E42" s="209">
        <f t="shared" si="7"/>
        <v>0</v>
      </c>
      <c r="F42" s="209">
        <f t="shared" si="8"/>
        <v>0</v>
      </c>
      <c r="G42" s="209">
        <f t="shared" si="9"/>
        <v>0</v>
      </c>
      <c r="H42" s="209">
        <f t="shared" si="9"/>
        <v>0</v>
      </c>
      <c r="I42" s="209">
        <f t="shared" si="10"/>
        <v>0</v>
      </c>
      <c r="J42" s="208"/>
      <c r="K42" s="208"/>
      <c r="L42" s="210"/>
      <c r="M42" s="210"/>
      <c r="N42" s="211">
        <f t="shared" si="11"/>
        <v>0</v>
      </c>
      <c r="O42" s="210"/>
      <c r="P42" s="210"/>
      <c r="Q42" s="211">
        <f t="shared" si="12"/>
        <v>0</v>
      </c>
      <c r="R42" s="208"/>
      <c r="S42" s="208"/>
      <c r="T42" s="210"/>
      <c r="U42" s="210"/>
      <c r="V42" s="211">
        <f t="shared" si="13"/>
        <v>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12"/>
      <c r="AI42" s="212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226</v>
      </c>
      <c r="B43" s="208">
        <v>47360</v>
      </c>
      <c r="C43" s="208" t="s">
        <v>269</v>
      </c>
      <c r="D43" s="209">
        <f t="shared" si="7"/>
        <v>0</v>
      </c>
      <c r="E43" s="209">
        <f t="shared" si="7"/>
        <v>0</v>
      </c>
      <c r="F43" s="209">
        <f t="shared" si="8"/>
        <v>0</v>
      </c>
      <c r="G43" s="209">
        <f t="shared" si="9"/>
        <v>0</v>
      </c>
      <c r="H43" s="209">
        <f t="shared" si="9"/>
        <v>0</v>
      </c>
      <c r="I43" s="209">
        <f t="shared" si="10"/>
        <v>0</v>
      </c>
      <c r="J43" s="208"/>
      <c r="K43" s="208"/>
      <c r="L43" s="210"/>
      <c r="M43" s="210"/>
      <c r="N43" s="211">
        <f t="shared" si="11"/>
        <v>0</v>
      </c>
      <c r="O43" s="210"/>
      <c r="P43" s="210"/>
      <c r="Q43" s="211">
        <f t="shared" si="12"/>
        <v>0</v>
      </c>
      <c r="R43" s="208"/>
      <c r="S43" s="208"/>
      <c r="T43" s="210"/>
      <c r="U43" s="210"/>
      <c r="V43" s="211">
        <f t="shared" si="13"/>
        <v>0</v>
      </c>
      <c r="W43" s="210"/>
      <c r="X43" s="210"/>
      <c r="Y43" s="211">
        <f t="shared" si="14"/>
        <v>0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12"/>
      <c r="AI43" s="212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226</v>
      </c>
      <c r="B44" s="208">
        <v>47361</v>
      </c>
      <c r="C44" s="208" t="s">
        <v>270</v>
      </c>
      <c r="D44" s="209">
        <f t="shared" si="7"/>
        <v>0</v>
      </c>
      <c r="E44" s="209">
        <f t="shared" si="7"/>
        <v>0</v>
      </c>
      <c r="F44" s="209">
        <f t="shared" si="8"/>
        <v>0</v>
      </c>
      <c r="G44" s="209">
        <f t="shared" si="9"/>
        <v>0</v>
      </c>
      <c r="H44" s="209">
        <f t="shared" si="9"/>
        <v>0</v>
      </c>
      <c r="I44" s="209">
        <f t="shared" si="10"/>
        <v>0</v>
      </c>
      <c r="J44" s="208"/>
      <c r="K44" s="208"/>
      <c r="L44" s="210"/>
      <c r="M44" s="210"/>
      <c r="N44" s="211">
        <f t="shared" si="11"/>
        <v>0</v>
      </c>
      <c r="O44" s="210"/>
      <c r="P44" s="210"/>
      <c r="Q44" s="211">
        <f t="shared" si="12"/>
        <v>0</v>
      </c>
      <c r="R44" s="208"/>
      <c r="S44" s="208"/>
      <c r="T44" s="210"/>
      <c r="U44" s="210"/>
      <c r="V44" s="211">
        <f t="shared" si="13"/>
        <v>0</v>
      </c>
      <c r="W44" s="210"/>
      <c r="X44" s="210"/>
      <c r="Y44" s="211">
        <f t="shared" si="14"/>
        <v>0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12"/>
      <c r="AI44" s="212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226</v>
      </c>
      <c r="B45" s="208">
        <v>47362</v>
      </c>
      <c r="C45" s="208" t="s">
        <v>271</v>
      </c>
      <c r="D45" s="209">
        <f t="shared" si="7"/>
        <v>0</v>
      </c>
      <c r="E45" s="209">
        <f t="shared" si="7"/>
        <v>120464</v>
      </c>
      <c r="F45" s="209">
        <f t="shared" si="8"/>
        <v>120464</v>
      </c>
      <c r="G45" s="209">
        <f t="shared" si="9"/>
        <v>0</v>
      </c>
      <c r="H45" s="209">
        <f t="shared" si="9"/>
        <v>3609</v>
      </c>
      <c r="I45" s="209">
        <f t="shared" si="10"/>
        <v>3609</v>
      </c>
      <c r="J45" s="208">
        <v>47818</v>
      </c>
      <c r="K45" s="208" t="s">
        <v>279</v>
      </c>
      <c r="L45" s="210"/>
      <c r="M45" s="210">
        <v>120464</v>
      </c>
      <c r="N45" s="211">
        <f t="shared" si="11"/>
        <v>120464</v>
      </c>
      <c r="O45" s="210"/>
      <c r="P45" s="210">
        <v>3609</v>
      </c>
      <c r="Q45" s="211">
        <f t="shared" si="12"/>
        <v>3609</v>
      </c>
      <c r="R45" s="208"/>
      <c r="S45" s="208"/>
      <c r="T45" s="210"/>
      <c r="U45" s="210"/>
      <c r="V45" s="211">
        <f t="shared" si="13"/>
        <v>0</v>
      </c>
      <c r="W45" s="210"/>
      <c r="X45" s="210"/>
      <c r="Y45" s="211">
        <f t="shared" si="14"/>
        <v>0</v>
      </c>
      <c r="Z45" s="208"/>
      <c r="AA45" s="208"/>
      <c r="AB45" s="210"/>
      <c r="AC45" s="210"/>
      <c r="AD45" s="211">
        <f t="shared" si="15"/>
        <v>0</v>
      </c>
      <c r="AE45" s="210"/>
      <c r="AF45" s="210"/>
      <c r="AG45" s="211">
        <f t="shared" si="16"/>
        <v>0</v>
      </c>
      <c r="AH45" s="212"/>
      <c r="AI45" s="212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226</v>
      </c>
      <c r="B46" s="208">
        <v>47375</v>
      </c>
      <c r="C46" s="208" t="s">
        <v>272</v>
      </c>
      <c r="D46" s="209">
        <f t="shared" si="7"/>
        <v>0</v>
      </c>
      <c r="E46" s="209">
        <f t="shared" si="7"/>
        <v>0</v>
      </c>
      <c r="F46" s="209">
        <f t="shared" si="8"/>
        <v>0</v>
      </c>
      <c r="G46" s="209">
        <f t="shared" si="9"/>
        <v>0</v>
      </c>
      <c r="H46" s="209">
        <f t="shared" si="9"/>
        <v>0</v>
      </c>
      <c r="I46" s="209">
        <f t="shared" si="10"/>
        <v>0</v>
      </c>
      <c r="J46" s="208"/>
      <c r="K46" s="208"/>
      <c r="L46" s="210"/>
      <c r="M46" s="210"/>
      <c r="N46" s="211">
        <f t="shared" si="11"/>
        <v>0</v>
      </c>
      <c r="O46" s="210"/>
      <c r="P46" s="210"/>
      <c r="Q46" s="211">
        <f t="shared" si="12"/>
        <v>0</v>
      </c>
      <c r="R46" s="208"/>
      <c r="S46" s="208"/>
      <c r="T46" s="210"/>
      <c r="U46" s="210"/>
      <c r="V46" s="211">
        <f t="shared" si="13"/>
        <v>0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12"/>
      <c r="AI46" s="212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226</v>
      </c>
      <c r="B47" s="208">
        <v>47381</v>
      </c>
      <c r="C47" s="208" t="s">
        <v>273</v>
      </c>
      <c r="D47" s="209">
        <f t="shared" si="7"/>
        <v>0</v>
      </c>
      <c r="E47" s="209">
        <f t="shared" si="7"/>
        <v>0</v>
      </c>
      <c r="F47" s="209">
        <f t="shared" si="8"/>
        <v>0</v>
      </c>
      <c r="G47" s="209">
        <f t="shared" si="9"/>
        <v>0</v>
      </c>
      <c r="H47" s="209">
        <f t="shared" si="9"/>
        <v>0</v>
      </c>
      <c r="I47" s="209">
        <f t="shared" si="10"/>
        <v>0</v>
      </c>
      <c r="J47" s="208"/>
      <c r="K47" s="208"/>
      <c r="L47" s="210"/>
      <c r="M47" s="210"/>
      <c r="N47" s="211">
        <f t="shared" si="11"/>
        <v>0</v>
      </c>
      <c r="O47" s="210"/>
      <c r="P47" s="210"/>
      <c r="Q47" s="211">
        <f t="shared" si="12"/>
        <v>0</v>
      </c>
      <c r="R47" s="208"/>
      <c r="S47" s="208"/>
      <c r="T47" s="210"/>
      <c r="U47" s="210"/>
      <c r="V47" s="211">
        <f t="shared" si="13"/>
        <v>0</v>
      </c>
      <c r="W47" s="210"/>
      <c r="X47" s="210"/>
      <c r="Y47" s="211">
        <f t="shared" si="14"/>
        <v>0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12"/>
      <c r="AI47" s="212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208" t="s">
        <v>226</v>
      </c>
      <c r="B48" s="208">
        <v>47382</v>
      </c>
      <c r="C48" s="208" t="s">
        <v>274</v>
      </c>
      <c r="D48" s="209">
        <f t="shared" si="7"/>
        <v>0</v>
      </c>
      <c r="E48" s="209">
        <f t="shared" si="7"/>
        <v>0</v>
      </c>
      <c r="F48" s="209">
        <f t="shared" si="8"/>
        <v>0</v>
      </c>
      <c r="G48" s="209">
        <f t="shared" si="9"/>
        <v>0</v>
      </c>
      <c r="H48" s="209">
        <f t="shared" si="9"/>
        <v>0</v>
      </c>
      <c r="I48" s="209">
        <f t="shared" si="10"/>
        <v>0</v>
      </c>
      <c r="J48" s="208"/>
      <c r="K48" s="208"/>
      <c r="L48" s="210"/>
      <c r="M48" s="210"/>
      <c r="N48" s="211">
        <f t="shared" si="11"/>
        <v>0</v>
      </c>
      <c r="O48" s="210"/>
      <c r="P48" s="210"/>
      <c r="Q48" s="211">
        <f t="shared" si="12"/>
        <v>0</v>
      </c>
      <c r="R48" s="208"/>
      <c r="S48" s="208"/>
      <c r="T48" s="210"/>
      <c r="U48" s="210"/>
      <c r="V48" s="211">
        <f t="shared" si="13"/>
        <v>0</v>
      </c>
      <c r="W48" s="210"/>
      <c r="X48" s="210"/>
      <c r="Y48" s="211">
        <f t="shared" si="14"/>
        <v>0</v>
      </c>
      <c r="Z48" s="208"/>
      <c r="AA48" s="208"/>
      <c r="AB48" s="210"/>
      <c r="AC48" s="210"/>
      <c r="AD48" s="211">
        <f t="shared" si="15"/>
        <v>0</v>
      </c>
      <c r="AE48" s="210"/>
      <c r="AF48" s="210"/>
      <c r="AG48" s="211">
        <f t="shared" si="16"/>
        <v>0</v>
      </c>
      <c r="AH48" s="212"/>
      <c r="AI48" s="212"/>
      <c r="AJ48" s="210"/>
      <c r="AK48" s="210"/>
      <c r="AL48" s="211">
        <f t="shared" si="17"/>
        <v>0</v>
      </c>
      <c r="AM48" s="210"/>
      <c r="AN48" s="210"/>
      <c r="AO48" s="211">
        <f t="shared" si="18"/>
        <v>0</v>
      </c>
      <c r="AP48" s="208"/>
      <c r="AQ48" s="208"/>
      <c r="AR48" s="210"/>
      <c r="AS48" s="210"/>
      <c r="AT48" s="211">
        <f t="shared" si="19"/>
        <v>0</v>
      </c>
      <c r="AU48" s="210"/>
      <c r="AV48" s="210"/>
      <c r="AW48" s="211">
        <f t="shared" si="20"/>
        <v>0</v>
      </c>
      <c r="AX48" s="208"/>
      <c r="AY48" s="208"/>
      <c r="AZ48" s="210"/>
      <c r="BA48" s="210"/>
      <c r="BB48" s="211">
        <f t="shared" si="21"/>
        <v>0</v>
      </c>
      <c r="BC48" s="210"/>
      <c r="BD48" s="210"/>
      <c r="BE48" s="211">
        <f t="shared" si="22"/>
        <v>0</v>
      </c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9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沖縄県</v>
      </c>
      <c r="B7" s="140">
        <f>INT(B8/1000)*1000</f>
        <v>47000</v>
      </c>
      <c r="C7" s="140" t="s">
        <v>179</v>
      </c>
      <c r="D7" s="141">
        <f>SUM(D8:D200)</f>
        <v>4566184</v>
      </c>
      <c r="E7" s="141">
        <f>SUM(E8:E200)</f>
        <v>499665</v>
      </c>
      <c r="F7" s="140"/>
      <c r="G7" s="140"/>
      <c r="H7" s="141">
        <f>SUM(H8:H200)</f>
        <v>2813384</v>
      </c>
      <c r="I7" s="141">
        <f>SUM(I8:I200)</f>
        <v>249129</v>
      </c>
      <c r="J7" s="140"/>
      <c r="K7" s="140"/>
      <c r="L7" s="141">
        <f>SUM(L8:L200)</f>
        <v>1424782</v>
      </c>
      <c r="M7" s="141">
        <f>SUM(M8:M200)</f>
        <v>221600</v>
      </c>
      <c r="N7" s="140"/>
      <c r="O7" s="140"/>
      <c r="P7" s="141">
        <f>SUM(P8:P200)</f>
        <v>328018</v>
      </c>
      <c r="Q7" s="141">
        <f>SUM(Q8:Q200)</f>
        <v>28936</v>
      </c>
      <c r="R7" s="140"/>
      <c r="S7" s="140"/>
      <c r="T7" s="141">
        <f>SUM(T8:T200)</f>
        <v>0</v>
      </c>
      <c r="U7" s="141">
        <f>SUM(U8:U200)</f>
        <v>0</v>
      </c>
      <c r="V7" s="140"/>
      <c r="W7" s="140"/>
      <c r="X7" s="141">
        <f>SUM(X8:X200)</f>
        <v>0</v>
      </c>
      <c r="Y7" s="141">
        <f>SUM(Y8:Y200)</f>
        <v>0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226</v>
      </c>
      <c r="B8" s="208">
        <v>47803</v>
      </c>
      <c r="C8" s="208" t="s">
        <v>275</v>
      </c>
      <c r="D8" s="209">
        <f aca="true" t="shared" si="0" ref="D8:E19">SUM(H8,L8,P8,T8,X8,AB8,AF8,AJ8,AN8,AR8,AV8,AZ8,BD8,BH8,BL8,BP8,BT8,BX8,CB8,CF8,CJ8,CN8,CR8,CV8,CZ8,DD8,DH8,DL8,DP8,DT8)</f>
        <v>1383820</v>
      </c>
      <c r="E8" s="209">
        <f t="shared" si="0"/>
        <v>51381</v>
      </c>
      <c r="F8" s="212">
        <v>47211</v>
      </c>
      <c r="G8" s="212" t="s">
        <v>240</v>
      </c>
      <c r="H8" s="210">
        <v>694005</v>
      </c>
      <c r="I8" s="210">
        <v>23116</v>
      </c>
      <c r="J8" s="212">
        <v>47205</v>
      </c>
      <c r="K8" s="212" t="s">
        <v>235</v>
      </c>
      <c r="L8" s="210">
        <v>441869</v>
      </c>
      <c r="M8" s="210">
        <v>20829</v>
      </c>
      <c r="N8" s="212">
        <v>47326</v>
      </c>
      <c r="O8" s="212" t="s">
        <v>256</v>
      </c>
      <c r="P8" s="210">
        <v>247946</v>
      </c>
      <c r="Q8" s="210">
        <v>7436</v>
      </c>
      <c r="R8" s="212"/>
      <c r="S8" s="212"/>
      <c r="T8" s="210"/>
      <c r="U8" s="210"/>
      <c r="V8" s="212"/>
      <c r="W8" s="212"/>
      <c r="X8" s="210"/>
      <c r="Y8" s="210"/>
      <c r="Z8" s="212"/>
      <c r="AA8" s="212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226</v>
      </c>
      <c r="B9" s="208">
        <v>47804</v>
      </c>
      <c r="C9" s="208" t="s">
        <v>276</v>
      </c>
      <c r="D9" s="209">
        <f t="shared" si="0"/>
        <v>218051</v>
      </c>
      <c r="E9" s="209">
        <f t="shared" si="0"/>
        <v>68210</v>
      </c>
      <c r="F9" s="212">
        <v>47215</v>
      </c>
      <c r="G9" s="212" t="s">
        <v>244</v>
      </c>
      <c r="H9" s="210">
        <v>38043</v>
      </c>
      <c r="I9" s="210">
        <v>13840</v>
      </c>
      <c r="J9" s="212">
        <v>47329</v>
      </c>
      <c r="K9" s="212" t="s">
        <v>259</v>
      </c>
      <c r="L9" s="210">
        <v>124733</v>
      </c>
      <c r="M9" s="210">
        <v>36685</v>
      </c>
      <c r="N9" s="212">
        <v>47348</v>
      </c>
      <c r="O9" s="212" t="s">
        <v>260</v>
      </c>
      <c r="P9" s="210">
        <v>55275</v>
      </c>
      <c r="Q9" s="210">
        <v>17685</v>
      </c>
      <c r="R9" s="212"/>
      <c r="S9" s="212"/>
      <c r="T9" s="210"/>
      <c r="U9" s="210"/>
      <c r="V9" s="212"/>
      <c r="W9" s="212"/>
      <c r="X9" s="210"/>
      <c r="Y9" s="210"/>
      <c r="Z9" s="212"/>
      <c r="AA9" s="212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226</v>
      </c>
      <c r="B10" s="208">
        <v>47808</v>
      </c>
      <c r="C10" s="208" t="s">
        <v>277</v>
      </c>
      <c r="D10" s="209">
        <f t="shared" si="0"/>
        <v>457839</v>
      </c>
      <c r="E10" s="209">
        <f t="shared" si="0"/>
        <v>94570</v>
      </c>
      <c r="F10" s="212">
        <v>47210</v>
      </c>
      <c r="G10" s="212" t="s">
        <v>239</v>
      </c>
      <c r="H10" s="210">
        <v>236382</v>
      </c>
      <c r="I10" s="210">
        <v>48826</v>
      </c>
      <c r="J10" s="212">
        <v>47212</v>
      </c>
      <c r="K10" s="212" t="s">
        <v>241</v>
      </c>
      <c r="L10" s="210">
        <v>221457</v>
      </c>
      <c r="M10" s="210">
        <v>45744</v>
      </c>
      <c r="N10" s="212"/>
      <c r="O10" s="212"/>
      <c r="P10" s="210"/>
      <c r="Q10" s="210"/>
      <c r="R10" s="212"/>
      <c r="S10" s="212"/>
      <c r="T10" s="210"/>
      <c r="U10" s="210"/>
      <c r="V10" s="212"/>
      <c r="W10" s="212"/>
      <c r="X10" s="210"/>
      <c r="Y10" s="210"/>
      <c r="Z10" s="212"/>
      <c r="AA10" s="212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226</v>
      </c>
      <c r="B11" s="208">
        <v>47809</v>
      </c>
      <c r="C11" s="208" t="s">
        <v>278</v>
      </c>
      <c r="D11" s="209">
        <f t="shared" si="0"/>
        <v>194627</v>
      </c>
      <c r="E11" s="209">
        <f t="shared" si="0"/>
        <v>78455</v>
      </c>
      <c r="F11" s="212">
        <v>47308</v>
      </c>
      <c r="G11" s="212" t="s">
        <v>249</v>
      </c>
      <c r="H11" s="210">
        <v>112097</v>
      </c>
      <c r="I11" s="210">
        <v>45187</v>
      </c>
      <c r="J11" s="212">
        <v>47306</v>
      </c>
      <c r="K11" s="212" t="s">
        <v>248</v>
      </c>
      <c r="L11" s="210">
        <v>82530</v>
      </c>
      <c r="M11" s="210">
        <v>33268</v>
      </c>
      <c r="N11" s="212"/>
      <c r="O11" s="212"/>
      <c r="P11" s="210"/>
      <c r="Q11" s="210"/>
      <c r="R11" s="212"/>
      <c r="S11" s="212"/>
      <c r="T11" s="210"/>
      <c r="U11" s="210"/>
      <c r="V11" s="212"/>
      <c r="W11" s="212"/>
      <c r="X11" s="210"/>
      <c r="Y11" s="210"/>
      <c r="Z11" s="212"/>
      <c r="AA11" s="212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226</v>
      </c>
      <c r="B12" s="208">
        <v>47818</v>
      </c>
      <c r="C12" s="208" t="s">
        <v>279</v>
      </c>
      <c r="D12" s="209">
        <f t="shared" si="0"/>
        <v>257750</v>
      </c>
      <c r="E12" s="209">
        <f t="shared" si="0"/>
        <v>22449</v>
      </c>
      <c r="F12" s="212">
        <v>47362</v>
      </c>
      <c r="G12" s="212" t="s">
        <v>271</v>
      </c>
      <c r="H12" s="210">
        <v>120464</v>
      </c>
      <c r="I12" s="210">
        <v>3609</v>
      </c>
      <c r="J12" s="212">
        <v>47215</v>
      </c>
      <c r="K12" s="212" t="s">
        <v>244</v>
      </c>
      <c r="L12" s="210">
        <v>137286</v>
      </c>
      <c r="M12" s="210">
        <v>18840</v>
      </c>
      <c r="N12" s="212"/>
      <c r="O12" s="212"/>
      <c r="P12" s="210"/>
      <c r="Q12" s="210"/>
      <c r="R12" s="212"/>
      <c r="S12" s="212"/>
      <c r="T12" s="210"/>
      <c r="U12" s="210"/>
      <c r="V12" s="212"/>
      <c r="W12" s="212"/>
      <c r="X12" s="210"/>
      <c r="Y12" s="210"/>
      <c r="Z12" s="212"/>
      <c r="AA12" s="212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226</v>
      </c>
      <c r="B13" s="208">
        <v>47822</v>
      </c>
      <c r="C13" s="208" t="s">
        <v>280</v>
      </c>
      <c r="D13" s="209">
        <f t="shared" si="0"/>
        <v>327806</v>
      </c>
      <c r="E13" s="209">
        <f t="shared" si="0"/>
        <v>43036</v>
      </c>
      <c r="F13" s="212">
        <v>47327</v>
      </c>
      <c r="G13" s="212" t="s">
        <v>257</v>
      </c>
      <c r="H13" s="210">
        <v>165820</v>
      </c>
      <c r="I13" s="210">
        <v>21770</v>
      </c>
      <c r="J13" s="212">
        <v>47328</v>
      </c>
      <c r="K13" s="212" t="s">
        <v>258</v>
      </c>
      <c r="L13" s="210">
        <v>161986</v>
      </c>
      <c r="M13" s="210">
        <v>21266</v>
      </c>
      <c r="N13" s="212"/>
      <c r="O13" s="212"/>
      <c r="P13" s="210"/>
      <c r="Q13" s="210"/>
      <c r="R13" s="212"/>
      <c r="S13" s="212"/>
      <c r="T13" s="210"/>
      <c r="U13" s="210"/>
      <c r="V13" s="212"/>
      <c r="W13" s="212"/>
      <c r="X13" s="210"/>
      <c r="Y13" s="210"/>
      <c r="Z13" s="212"/>
      <c r="AA13" s="212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226</v>
      </c>
      <c r="B14" s="208">
        <v>47823</v>
      </c>
      <c r="C14" s="208" t="s">
        <v>281</v>
      </c>
      <c r="D14" s="209">
        <f t="shared" si="0"/>
        <v>0</v>
      </c>
      <c r="E14" s="209">
        <f t="shared" si="0"/>
        <v>141564</v>
      </c>
      <c r="F14" s="212">
        <v>47213</v>
      </c>
      <c r="G14" s="212" t="s">
        <v>242</v>
      </c>
      <c r="H14" s="210"/>
      <c r="I14" s="210">
        <v>92781</v>
      </c>
      <c r="J14" s="212">
        <v>47324</v>
      </c>
      <c r="K14" s="212" t="s">
        <v>254</v>
      </c>
      <c r="L14" s="210"/>
      <c r="M14" s="210">
        <v>44968</v>
      </c>
      <c r="N14" s="212">
        <v>47325</v>
      </c>
      <c r="O14" s="212" t="s">
        <v>255</v>
      </c>
      <c r="P14" s="210"/>
      <c r="Q14" s="210">
        <v>3815</v>
      </c>
      <c r="R14" s="212"/>
      <c r="S14" s="212"/>
      <c r="T14" s="210"/>
      <c r="U14" s="210"/>
      <c r="V14" s="212"/>
      <c r="W14" s="212"/>
      <c r="X14" s="210"/>
      <c r="Y14" s="210"/>
      <c r="Z14" s="212"/>
      <c r="AA14" s="212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226</v>
      </c>
      <c r="B15" s="208">
        <v>47825</v>
      </c>
      <c r="C15" s="208" t="s">
        <v>282</v>
      </c>
      <c r="D15" s="209">
        <f t="shared" si="0"/>
        <v>74299</v>
      </c>
      <c r="E15" s="209">
        <f t="shared" si="0"/>
        <v>0</v>
      </c>
      <c r="F15" s="212">
        <v>47314</v>
      </c>
      <c r="G15" s="212" t="s">
        <v>252</v>
      </c>
      <c r="H15" s="210">
        <v>46053</v>
      </c>
      <c r="I15" s="210"/>
      <c r="J15" s="212">
        <v>47313</v>
      </c>
      <c r="K15" s="212" t="s">
        <v>251</v>
      </c>
      <c r="L15" s="210">
        <v>28246</v>
      </c>
      <c r="M15" s="210"/>
      <c r="N15" s="212"/>
      <c r="O15" s="212"/>
      <c r="P15" s="210"/>
      <c r="Q15" s="210"/>
      <c r="R15" s="212"/>
      <c r="S15" s="212"/>
      <c r="T15" s="210"/>
      <c r="U15" s="210"/>
      <c r="V15" s="212"/>
      <c r="W15" s="212"/>
      <c r="X15" s="210"/>
      <c r="Y15" s="210"/>
      <c r="Z15" s="212"/>
      <c r="AA15" s="212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226</v>
      </c>
      <c r="B16" s="208">
        <v>47829</v>
      </c>
      <c r="C16" s="208" t="s">
        <v>283</v>
      </c>
      <c r="D16" s="209">
        <f t="shared" si="0"/>
        <v>113230</v>
      </c>
      <c r="E16" s="209">
        <f t="shared" si="0"/>
        <v>0</v>
      </c>
      <c r="F16" s="212">
        <v>47301</v>
      </c>
      <c r="G16" s="212" t="s">
        <v>245</v>
      </c>
      <c r="H16" s="210">
        <v>52199</v>
      </c>
      <c r="I16" s="210"/>
      <c r="J16" s="212">
        <v>47302</v>
      </c>
      <c r="K16" s="212" t="s">
        <v>246</v>
      </c>
      <c r="L16" s="210">
        <v>36234</v>
      </c>
      <c r="M16" s="210"/>
      <c r="N16" s="212">
        <v>47303</v>
      </c>
      <c r="O16" s="212" t="s">
        <v>247</v>
      </c>
      <c r="P16" s="210">
        <v>24797</v>
      </c>
      <c r="Q16" s="210"/>
      <c r="R16" s="212"/>
      <c r="S16" s="212"/>
      <c r="T16" s="210"/>
      <c r="U16" s="210"/>
      <c r="V16" s="212"/>
      <c r="W16" s="212"/>
      <c r="X16" s="210"/>
      <c r="Y16" s="210"/>
      <c r="Z16" s="212"/>
      <c r="AA16" s="212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226</v>
      </c>
      <c r="B17" s="208">
        <v>47839</v>
      </c>
      <c r="C17" s="208" t="s">
        <v>284</v>
      </c>
      <c r="D17" s="209">
        <f t="shared" si="0"/>
        <v>241657</v>
      </c>
      <c r="E17" s="209">
        <f t="shared" si="0"/>
        <v>0</v>
      </c>
      <c r="F17" s="212">
        <v>47324</v>
      </c>
      <c r="G17" s="212" t="s">
        <v>254</v>
      </c>
      <c r="H17" s="210">
        <v>163645</v>
      </c>
      <c r="I17" s="210"/>
      <c r="J17" s="212">
        <v>47325</v>
      </c>
      <c r="K17" s="212" t="s">
        <v>255</v>
      </c>
      <c r="L17" s="210">
        <v>78012</v>
      </c>
      <c r="M17" s="210"/>
      <c r="N17" s="212"/>
      <c r="O17" s="212"/>
      <c r="P17" s="210"/>
      <c r="Q17" s="210"/>
      <c r="R17" s="212"/>
      <c r="S17" s="212"/>
      <c r="T17" s="210"/>
      <c r="U17" s="210"/>
      <c r="V17" s="212"/>
      <c r="W17" s="212"/>
      <c r="X17" s="210"/>
      <c r="Y17" s="210"/>
      <c r="Z17" s="212"/>
      <c r="AA17" s="212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226</v>
      </c>
      <c r="B18" s="208">
        <v>47840</v>
      </c>
      <c r="C18" s="208" t="s">
        <v>285</v>
      </c>
      <c r="D18" s="209">
        <f t="shared" si="0"/>
        <v>583112</v>
      </c>
      <c r="E18" s="209">
        <f t="shared" si="0"/>
        <v>0</v>
      </c>
      <c r="F18" s="212">
        <v>47213</v>
      </c>
      <c r="G18" s="212" t="s">
        <v>242</v>
      </c>
      <c r="H18" s="210">
        <v>520663</v>
      </c>
      <c r="I18" s="210"/>
      <c r="J18" s="212">
        <v>47311</v>
      </c>
      <c r="K18" s="212" t="s">
        <v>250</v>
      </c>
      <c r="L18" s="210">
        <v>62449</v>
      </c>
      <c r="M18" s="210"/>
      <c r="N18" s="212"/>
      <c r="O18" s="212"/>
      <c r="P18" s="210"/>
      <c r="Q18" s="210"/>
      <c r="R18" s="212"/>
      <c r="S18" s="212"/>
      <c r="T18" s="210"/>
      <c r="U18" s="210"/>
      <c r="V18" s="212"/>
      <c r="W18" s="212"/>
      <c r="X18" s="210"/>
      <c r="Y18" s="210"/>
      <c r="Z18" s="212"/>
      <c r="AA18" s="212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226</v>
      </c>
      <c r="B19" s="208">
        <v>47842</v>
      </c>
      <c r="C19" s="208" t="s">
        <v>286</v>
      </c>
      <c r="D19" s="209">
        <f t="shared" si="0"/>
        <v>713993</v>
      </c>
      <c r="E19" s="209">
        <f t="shared" si="0"/>
        <v>0</v>
      </c>
      <c r="F19" s="212">
        <v>47201</v>
      </c>
      <c r="G19" s="212" t="s">
        <v>234</v>
      </c>
      <c r="H19" s="210">
        <v>664013</v>
      </c>
      <c r="I19" s="210"/>
      <c r="J19" s="212">
        <v>47350</v>
      </c>
      <c r="K19" s="212" t="s">
        <v>261</v>
      </c>
      <c r="L19" s="210">
        <v>49980</v>
      </c>
      <c r="M19" s="210"/>
      <c r="N19" s="212"/>
      <c r="O19" s="212"/>
      <c r="P19" s="210"/>
      <c r="Q19" s="210"/>
      <c r="R19" s="212"/>
      <c r="S19" s="212"/>
      <c r="T19" s="210"/>
      <c r="U19" s="210"/>
      <c r="V19" s="212"/>
      <c r="W19" s="212"/>
      <c r="X19" s="210"/>
      <c r="Y19" s="210"/>
      <c r="Z19" s="212"/>
      <c r="AA19" s="212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47000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沖縄県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61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2136146</v>
      </c>
      <c r="E7" s="114">
        <f aca="true" t="shared" si="1" ref="E7:E12">AD14</f>
        <v>68315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5042</v>
      </c>
      <c r="K7" s="114">
        <f aca="true" t="shared" si="3" ref="K7:K12">AD39</f>
        <v>114090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2136146</v>
      </c>
      <c r="AE7" s="137"/>
      <c r="AF7" s="136">
        <f>'廃棄物事業経費（歳入）'!B7</f>
        <v>47000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0</v>
      </c>
      <c r="E8" s="114">
        <f t="shared" si="1"/>
        <v>81338</v>
      </c>
      <c r="F8" s="110"/>
      <c r="G8" s="205"/>
      <c r="H8" s="205"/>
      <c r="I8" s="115" t="s">
        <v>116</v>
      </c>
      <c r="J8" s="114">
        <f t="shared" si="2"/>
        <v>3330729</v>
      </c>
      <c r="K8" s="114">
        <f t="shared" si="3"/>
        <v>97595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0</v>
      </c>
      <c r="AE8" s="137"/>
      <c r="AF8" s="136">
        <f>'廃棄物事業経費（歳入）'!B8</f>
        <v>47201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2549900</v>
      </c>
      <c r="E9" s="114">
        <f t="shared" si="1"/>
        <v>47300</v>
      </c>
      <c r="F9" s="110"/>
      <c r="G9" s="205"/>
      <c r="H9" s="205"/>
      <c r="I9" s="113" t="s">
        <v>118</v>
      </c>
      <c r="J9" s="114">
        <f t="shared" si="2"/>
        <v>1329366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2549900</v>
      </c>
      <c r="AE9" s="137"/>
      <c r="AF9" s="136">
        <f>'廃棄物事業経費（歳入）'!B9</f>
        <v>47205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1931867</v>
      </c>
      <c r="E10" s="114">
        <f t="shared" si="1"/>
        <v>69538</v>
      </c>
      <c r="F10" s="110"/>
      <c r="G10" s="205"/>
      <c r="H10" s="206"/>
      <c r="I10" s="113" t="s">
        <v>120</v>
      </c>
      <c r="J10" s="114">
        <f t="shared" si="2"/>
        <v>523992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1931867</v>
      </c>
      <c r="AE10" s="137"/>
      <c r="AF10" s="136">
        <f>'廃棄物事業経費（歳入）'!B10</f>
        <v>47207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4566184</v>
      </c>
      <c r="E11" s="114">
        <f t="shared" si="1"/>
        <v>499665</v>
      </c>
      <c r="F11" s="110"/>
      <c r="G11" s="205"/>
      <c r="H11" s="150" t="s">
        <v>122</v>
      </c>
      <c r="I11" s="150"/>
      <c r="J11" s="114">
        <f t="shared" si="2"/>
        <v>17126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4566184</v>
      </c>
      <c r="AE11" s="137"/>
      <c r="AF11" s="136">
        <f>'廃棄物事業経費（歳入）'!B11</f>
        <v>47208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219000</v>
      </c>
      <c r="E12" s="114">
        <f t="shared" si="1"/>
        <v>50985</v>
      </c>
      <c r="F12" s="110"/>
      <c r="G12" s="205"/>
      <c r="H12" s="150" t="s">
        <v>123</v>
      </c>
      <c r="I12" s="150"/>
      <c r="J12" s="114">
        <f t="shared" si="2"/>
        <v>506546</v>
      </c>
      <c r="K12" s="114">
        <f t="shared" si="3"/>
        <v>0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219000</v>
      </c>
      <c r="AE12" s="137"/>
      <c r="AF12" s="136">
        <f>'廃棄物事業経費（歳入）'!B12</f>
        <v>47209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11403097</v>
      </c>
      <c r="E13" s="116">
        <f>SUM(E7:E12)</f>
        <v>817141</v>
      </c>
      <c r="F13" s="110"/>
      <c r="G13" s="205"/>
      <c r="H13" s="147" t="s">
        <v>65</v>
      </c>
      <c r="I13" s="147"/>
      <c r="J13" s="117">
        <f>SUM(J7:J12)</f>
        <v>5712801</v>
      </c>
      <c r="K13" s="117">
        <f>SUM(K7:K12)</f>
        <v>211685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11069618</v>
      </c>
      <c r="AE13" s="137"/>
      <c r="AF13" s="136">
        <f>'廃棄物事業経費（歳入）'!B13</f>
        <v>47210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6836913</v>
      </c>
      <c r="E14" s="120">
        <f>E13-E11</f>
        <v>317476</v>
      </c>
      <c r="F14" s="110"/>
      <c r="G14" s="206"/>
      <c r="H14" s="118"/>
      <c r="I14" s="119" t="s">
        <v>125</v>
      </c>
      <c r="J14" s="121">
        <f>J13-J12</f>
        <v>5206255</v>
      </c>
      <c r="K14" s="121">
        <f>K13-K12</f>
        <v>211685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68315</v>
      </c>
      <c r="AE14" s="137"/>
      <c r="AF14" s="136">
        <f>'廃棄物事業経費（歳入）'!B14</f>
        <v>47211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11069618</v>
      </c>
      <c r="E15" s="114">
        <f>AD20</f>
        <v>1088014</v>
      </c>
      <c r="F15" s="110"/>
      <c r="G15" s="189" t="s">
        <v>127</v>
      </c>
      <c r="H15" s="150" t="s">
        <v>128</v>
      </c>
      <c r="I15" s="150"/>
      <c r="J15" s="114">
        <f>AD27</f>
        <v>3094685</v>
      </c>
      <c r="K15" s="114">
        <f>AD45</f>
        <v>251052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81338</v>
      </c>
      <c r="AE15" s="137"/>
      <c r="AF15" s="136">
        <f>'廃棄物事業経費（歳入）'!B15</f>
        <v>47212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22472715</v>
      </c>
      <c r="E16" s="116">
        <f>SUM(E13,E15)</f>
        <v>1905155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103438</v>
      </c>
      <c r="K16" s="114">
        <f aca="true" t="shared" si="6" ref="K16:K25">AD46</f>
        <v>0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47300</v>
      </c>
      <c r="AE16" s="137"/>
      <c r="AF16" s="136">
        <f>'廃棄物事業経費（歳入）'!B16</f>
        <v>47213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17906531</v>
      </c>
      <c r="E17" s="120">
        <f>SUM(E14:E15)</f>
        <v>1405490</v>
      </c>
      <c r="F17" s="110"/>
      <c r="G17" s="189"/>
      <c r="H17" s="192"/>
      <c r="I17" s="113" t="s">
        <v>131</v>
      </c>
      <c r="J17" s="114">
        <f t="shared" si="5"/>
        <v>3099127</v>
      </c>
      <c r="K17" s="114">
        <f t="shared" si="6"/>
        <v>338297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69538</v>
      </c>
      <c r="AE17" s="137"/>
      <c r="AF17" s="136">
        <f>'廃棄物事業経費（歳入）'!B17</f>
        <v>47214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147255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499665</v>
      </c>
      <c r="AE18" s="137"/>
      <c r="AF18" s="136">
        <f>'廃棄物事業経費（歳入）'!B18</f>
        <v>47215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24365</v>
      </c>
      <c r="K19" s="114">
        <f t="shared" si="6"/>
        <v>670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50985</v>
      </c>
      <c r="AE19" s="137"/>
      <c r="AF19" s="136">
        <f>'廃棄物事業経費（歳入）'!B19</f>
        <v>47301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4566184</v>
      </c>
      <c r="E20" s="123">
        <f>E11</f>
        <v>499665</v>
      </c>
      <c r="F20" s="110"/>
      <c r="G20" s="189"/>
      <c r="H20" s="193" t="s">
        <v>135</v>
      </c>
      <c r="I20" s="124" t="s">
        <v>130</v>
      </c>
      <c r="J20" s="114">
        <f t="shared" si="5"/>
        <v>2691875</v>
      </c>
      <c r="K20" s="114">
        <f t="shared" si="6"/>
        <v>8364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1088014</v>
      </c>
      <c r="AE20" s="137"/>
      <c r="AF20" s="136">
        <f>'廃棄物事業経費（歳入）'!B20</f>
        <v>47302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4566184</v>
      </c>
      <c r="E21" s="123">
        <f>K12+K24</f>
        <v>499665</v>
      </c>
      <c r="F21" s="110"/>
      <c r="G21" s="189"/>
      <c r="H21" s="194"/>
      <c r="I21" s="124" t="s">
        <v>131</v>
      </c>
      <c r="J21" s="114">
        <f t="shared" si="5"/>
        <v>2334151</v>
      </c>
      <c r="K21" s="114">
        <f t="shared" si="6"/>
        <v>465942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5042</v>
      </c>
      <c r="AE21" s="137"/>
      <c r="AF21" s="136">
        <f>'廃棄物事業経費（歳入）'!B21</f>
        <v>47303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496284</v>
      </c>
      <c r="K22" s="114">
        <f t="shared" si="6"/>
        <v>47871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3330729</v>
      </c>
      <c r="AF22" s="136">
        <f>'廃棄物事業経費（歳入）'!B22</f>
        <v>47306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224045</v>
      </c>
      <c r="K23" s="114">
        <f t="shared" si="6"/>
        <v>31806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1329366</v>
      </c>
      <c r="AF23" s="136">
        <f>'廃棄物事業経費（歳入）'!B23</f>
        <v>47308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4059638</v>
      </c>
      <c r="K24" s="114">
        <f t="shared" si="6"/>
        <v>499665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523992</v>
      </c>
      <c r="AF24" s="136">
        <f>'廃棄物事業経費（歳入）'!B24</f>
        <v>47311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12590</v>
      </c>
      <c r="K25" s="114">
        <f t="shared" si="6"/>
        <v>1575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17126</v>
      </c>
      <c r="AF25" s="136">
        <f>'廃棄物事業経費（歳入）'!B25</f>
        <v>47313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16287453</v>
      </c>
      <c r="K26" s="117">
        <f>SUM(K15:K25)</f>
        <v>1645242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506546</v>
      </c>
      <c r="AF26" s="136">
        <f>'廃棄物事業経費（歳入）'!B26</f>
        <v>47314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12227815</v>
      </c>
      <c r="K27" s="121">
        <f>K26-K24</f>
        <v>1145577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3094685</v>
      </c>
      <c r="AF27" s="136">
        <f>'廃棄物事業経費（歳入）'!B27</f>
        <v>47315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472461</v>
      </c>
      <c r="K28" s="114">
        <f>AD56</f>
        <v>48228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103438</v>
      </c>
      <c r="AF28" s="136">
        <f>'廃棄物事業経費（歳入）'!B28</f>
        <v>47324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22472715</v>
      </c>
      <c r="K29" s="117">
        <f>SUM(K13,K26,K28)</f>
        <v>1905155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3099127</v>
      </c>
      <c r="AF29" s="136">
        <f>'廃棄物事業経費（歳入）'!B29</f>
        <v>47325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17906531</v>
      </c>
      <c r="K30" s="121">
        <f>SUM(K14,K27:K28)</f>
        <v>1405490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147255</v>
      </c>
      <c r="AF30" s="136">
        <f>'廃棄物事業経費（歳入）'!B30</f>
        <v>47326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24365</v>
      </c>
      <c r="AF31" s="136">
        <f>'廃棄物事業経費（歳入）'!B31</f>
        <v>47327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2691875</v>
      </c>
      <c r="AF32" s="136">
        <f>'廃棄物事業経費（歳入）'!B32</f>
        <v>47328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2334151</v>
      </c>
      <c r="AF33" s="136">
        <f>'廃棄物事業経費（歳入）'!B33</f>
        <v>47329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496284</v>
      </c>
      <c r="AF34" s="136">
        <f>'廃棄物事業経費（歳入）'!B34</f>
        <v>47348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224045</v>
      </c>
      <c r="AF35" s="136">
        <f>'廃棄物事業経費（歳入）'!B35</f>
        <v>47350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4059638</v>
      </c>
      <c r="AF36" s="136">
        <f>'廃棄物事業経費（歳入）'!B36</f>
        <v>47353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12590</v>
      </c>
      <c r="AF37" s="136">
        <f>'廃棄物事業経費（歳入）'!B37</f>
        <v>47354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472461</v>
      </c>
      <c r="AF38" s="136">
        <f>'廃棄物事業経費（歳入）'!B38</f>
        <v>47355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114090</v>
      </c>
      <c r="AF39" s="136">
        <f>'廃棄物事業経費（歳入）'!B39</f>
        <v>47356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97595</v>
      </c>
      <c r="AF40" s="136">
        <f>'廃棄物事業経費（歳入）'!B40</f>
        <v>47357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47358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47359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47360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0</v>
      </c>
      <c r="AF44" s="136">
        <f>'廃棄物事業経費（歳入）'!B44</f>
        <v>47361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251052</v>
      </c>
      <c r="AF45" s="136">
        <f>'廃棄物事業経費（歳入）'!B45</f>
        <v>47362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0</v>
      </c>
      <c r="AF46" s="136">
        <f>'廃棄物事業経費（歳入）'!B46</f>
        <v>47375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338297</v>
      </c>
      <c r="AF47" s="136">
        <f>'廃棄物事業経費（歳入）'!B47</f>
        <v>47381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47382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670</v>
      </c>
      <c r="AF49" s="136">
        <f>'廃棄物事業経費（歳入）'!B49</f>
        <v>47803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8364</v>
      </c>
      <c r="AF50" s="136">
        <f>'廃棄物事業経費（歳入）'!B50</f>
        <v>47804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465942</v>
      </c>
      <c r="AF51" s="136">
        <f>'廃棄物事業経費（歳入）'!B51</f>
        <v>47808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47871</v>
      </c>
      <c r="AF52" s="136">
        <f>'廃棄物事業経費（歳入）'!B52</f>
        <v>47809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31806</v>
      </c>
      <c r="AF53" s="136">
        <f>'廃棄物事業経費（歳入）'!B53</f>
        <v>47818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499665</v>
      </c>
      <c r="AF54" s="136">
        <f>'廃棄物事業経費（歳入）'!B54</f>
        <v>47822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1575</v>
      </c>
      <c r="AF55" s="136">
        <f>'廃棄物事業経費（歳入）'!B55</f>
        <v>47823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48228</v>
      </c>
      <c r="AF56" s="136">
        <f>'廃棄物事業経費（歳入）'!B56</f>
        <v>47825</v>
      </c>
      <c r="AG56" s="100">
        <v>56</v>
      </c>
    </row>
    <row r="57" spans="28:33" ht="14.25">
      <c r="AB57" s="138"/>
      <c r="AF57" s="136">
        <f>'廃棄物事業経費（歳入）'!B57</f>
        <v>47829</v>
      </c>
      <c r="AG57" s="100">
        <v>57</v>
      </c>
    </row>
    <row r="58" spans="28:33" ht="14.25">
      <c r="AB58" s="138"/>
      <c r="AF58" s="136">
        <f>'廃棄物事業経費（歳入）'!B58</f>
        <v>47839</v>
      </c>
      <c r="AG58" s="100">
        <v>58</v>
      </c>
    </row>
    <row r="59" spans="28:33" ht="14.25">
      <c r="AB59" s="138"/>
      <c r="AF59" s="136">
        <f>'廃棄物事業経費（歳入）'!B59</f>
        <v>47840</v>
      </c>
      <c r="AG59" s="100">
        <v>59</v>
      </c>
    </row>
    <row r="60" spans="28:33" ht="14.25">
      <c r="AB60" s="138"/>
      <c r="AF60" s="136">
        <f>'廃棄物事業経費（歳入）'!B60</f>
        <v>47842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2008-09-16T09:03:43Z</dcterms:modified>
  <cp:category/>
  <cp:version/>
  <cp:contentType/>
  <cp:contentStatus/>
</cp:coreProperties>
</file>