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'市町村分担金内訳'!$A$7:$DU$21</definedName>
    <definedName name="_xlnm.Print_Area" localSheetId="4">'組合分担金内訳'!$A$7:$BE$55</definedName>
    <definedName name="_xlnm.Print_Area" localSheetId="3">'廃棄物事業経費（歳出）'!$A$7:$BW$69</definedName>
    <definedName name="_xlnm.Print_Area" localSheetId="2">'廃棄物事業経費（歳入）'!$A$7:$AD$69</definedName>
    <definedName name="_xlnm.Print_Area" localSheetId="0">'廃棄物事業経費（市町村）'!$A$7:$CX$55</definedName>
    <definedName name="_xlnm.Print_Area" localSheetId="1">'廃棄物事業経費（組合）'!$A$7:$CX$21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<sst xmlns="http://schemas.openxmlformats.org/spreadsheetml/2006/main" count="1866" uniqueCount="299">
  <si>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</si>
  <si>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</si>
  <si>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</si>
  <si>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</si>
  <si>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</si>
  <si>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</si>
  <si>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</si>
  <si>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</si>
  <si>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</si>
  <si>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</si>
  <si>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</si>
  <si>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</si>
  <si>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</si>
  <si>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</si>
  <si>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</si>
  <si>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</si>
  <si>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</si>
  <si>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</si>
  <si>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</si>
  <si>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</si>
  <si>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</si>
  <si>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</si>
  <si>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</si>
  <si>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</si>
  <si>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</si>
  <si>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</si>
  <si>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</si>
  <si>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</si>
  <si>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</si>
  <si>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</si>
  <si>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</si>
  <si>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</si>
  <si>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</si>
  <si>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</si>
  <si>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</si>
  <si>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</si>
  <si>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</si>
  <si>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</si>
  <si>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</si>
  <si>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</si>
  <si>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</si>
  <si>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</si>
  <si>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</si>
  <si>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</si>
  <si>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</si>
  <si>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</si>
  <si>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</si>
  <si>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</si>
  <si>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</si>
  <si>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</si>
  <si>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</si>
  <si>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</si>
  <si>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</si>
  <si>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</si>
  <si>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</si>
  <si>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</si>
  <si>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</si>
  <si>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</si>
  <si>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</si>
  <si>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</si>
  <si>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</si>
  <si>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</si>
  <si>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</si>
  <si>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</si>
  <si>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</si>
  <si>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</si>
  <si>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</si>
  <si>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</si>
  <si>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</si>
  <si>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</si>
  <si>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</si>
  <si>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</si>
  <si>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</si>
  <si>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</si>
  <si>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</si>
  <si>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</si>
  <si>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</si>
  <si>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</si>
  <si>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</si>
  <si>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</si>
  <si>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</si>
  <si>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</si>
  <si>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</si>
  <si>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</si>
  <si>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</si>
  <si>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</si>
  <si>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</si>
  <si>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</si>
  <si>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</si>
  <si>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</si>
  <si>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</si>
  <si>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</si>
  <si>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</si>
  <si>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</si>
  <si>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</si>
  <si>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</si>
  <si>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</si>
  <si>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</si>
  <si>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</si>
  <si>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</si>
  <si>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</si>
  <si>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</si>
  <si>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</si>
  <si>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</si>
  <si>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</si>
  <si>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</si>
  <si>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</si>
  <si>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</si>
  <si>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</si>
  <si>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</si>
  <si>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</si>
  <si>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</si>
  <si>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</si>
  <si>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</si>
  <si>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</si>
  <si>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</si>
  <si>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</si>
  <si>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</si>
  <si>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</si>
  <si>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</si>
  <si>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</si>
  <si>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</si>
  <si>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</si>
  <si>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</si>
  <si>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</si>
  <si>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</si>
  <si>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</si>
  <si>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</si>
  <si>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</si>
  <si>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</si>
  <si>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</si>
  <si>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</si>
  <si>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</si>
  <si>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</si>
  <si>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</si>
  <si>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</si>
  <si>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</si>
  <si>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</si>
  <si>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</si>
  <si>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</si>
  <si>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</si>
  <si>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</si>
  <si>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</si>
  <si>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</si>
  <si>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</si>
  <si>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</si>
  <si>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</si>
  <si>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</si>
  <si>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</si>
  <si>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</si>
  <si>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</si>
  <si>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</si>
  <si>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</si>
  <si>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</si>
  <si>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</si>
  <si>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</si>
  <si>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</si>
  <si>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</si>
  <si>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</si>
  <si>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</si>
  <si>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</si>
  <si>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</si>
  <si>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</si>
  <si>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</si>
  <si>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</si>
  <si>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</si>
  <si>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</si>
  <si>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</si>
  <si>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</si>
  <si>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</si>
  <si>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</si>
  <si>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</si>
  <si>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</si>
  <si>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</si>
  <si>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</si>
  <si>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</si>
  <si>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</si>
  <si>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</si>
  <si>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</si>
  <si>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</si>
  <si>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</si>
  <si>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</si>
  <si>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</si>
  <si>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</si>
  <si>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</si>
  <si>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</si>
  <si>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</si>
  <si>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</si>
  <si>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</si>
  <si>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</si>
  <si>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</si>
  <si>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</si>
  <si>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</si>
  <si>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</si>
  <si>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</si>
  <si>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</si>
  <si>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</si>
  <si>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</si>
  <si>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</si>
  <si>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</si>
  <si>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</si>
  <si>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</si>
  <si>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</si>
  <si>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</si>
  <si>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</si>
  <si>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</si>
  <si>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</si>
  <si>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</si>
  <si>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</si>
  <si>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</si>
  <si>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</si>
  <si>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</si>
  <si>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</si>
  <si>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</si>
  <si>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</si>
  <si>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</si>
  <si>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</si>
  <si>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</si>
  <si>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</si>
  <si>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</si>
  <si>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</si>
  <si>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</si>
  <si>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</si>
  <si>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</si>
  <si>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</si>
  <si>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</si>
  <si>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</si>
  <si>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</si>
  <si>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</si>
  <si>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</si>
  <si>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</si>
  <si>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</si>
  <si>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</si>
  <si>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</si>
  <si>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</si>
  <si>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</si>
  <si>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</si>
  <si>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</si>
  <si>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</si>
  <si>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</si>
  <si>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</si>
  <si>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</si>
  <si>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</si>
  <si>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</si>
  <si>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</si>
  <si>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</si>
  <si>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</si>
  <si>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</si>
  <si>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</si>
  <si>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富合町</t>
  </si>
  <si>
    <t>美里町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</si>
  <si>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</si>
  <si>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</si>
  <si>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</si>
  <si>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</si>
  <si>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</si>
  <si>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</si>
  <si>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</si>
  <si>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</si>
  <si>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</si>
  <si>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</si>
  <si>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</si>
  <si>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</si>
  <si>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</si>
  <si>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</si>
  <si>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</si>
  <si>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</si>
  <si>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</si>
  <si>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</si>
  <si>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</si>
  <si>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</si>
  <si>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</si>
  <si>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</si>
  <si>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</si>
  <si>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</si>
  <si>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</si>
  <si>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</si>
  <si>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</si>
  <si>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</si>
  <si>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</si>
  <si>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</si>
  <si>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</si>
  <si>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菊池環境保全組合</t>
  </si>
  <si>
    <t>御船地区衛生施設組合</t>
  </si>
  <si>
    <t>上天草衛生施設組合</t>
  </si>
  <si>
    <t>御船町甲佐町衛生施設組合</t>
  </si>
  <si>
    <t>益城、嘉島、西原環境衛生施設組合</t>
  </si>
  <si>
    <t>山鹿植木広域行政事務組合</t>
  </si>
  <si>
    <t>天草広域連合</t>
  </si>
  <si>
    <t>八代生活環境事務組合</t>
  </si>
  <si>
    <t>阿蘇広域行政事務組合</t>
  </si>
  <si>
    <t>人吉球磨広域行政組合</t>
  </si>
  <si>
    <t>有明広域行政事務組合</t>
  </si>
  <si>
    <t>水俣芦北広域行政事務組合</t>
  </si>
  <si>
    <t>宇城広域連合</t>
  </si>
  <si>
    <t>菊池広域連合</t>
  </si>
  <si>
    <t>大牟田・荒尾清掃施設組合</t>
  </si>
  <si>
    <t>有明広域事務組合</t>
  </si>
  <si>
    <t>阿蘇行政広域事務組合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</si>
</sst>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3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  <xf numFmtId="0" fontId="5" fillId="0" borderId="9" xfId="20" applyFont="1" applyFill="1" applyBorder="1">
      <alignment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55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熊本県</v>
      </c>
      <c r="B7" s="140">
        <f>INT(B8/1000)*1000</f>
        <v>43000</v>
      </c>
      <c r="C7" s="140" t="s">
        <v>179</v>
      </c>
      <c r="D7" s="141">
        <f>SUM(D8:D200)</f>
        <v>16763202</v>
      </c>
      <c r="E7" s="141">
        <f aca="true" t="shared" si="0" ref="E7:BP7">SUM(E8:E200)</f>
        <v>3813614</v>
      </c>
      <c r="F7" s="141">
        <f t="shared" si="0"/>
        <v>8500</v>
      </c>
      <c r="G7" s="141">
        <f t="shared" si="0"/>
        <v>2665</v>
      </c>
      <c r="H7" s="141">
        <f t="shared" si="0"/>
        <v>398300</v>
      </c>
      <c r="I7" s="141">
        <f t="shared" si="0"/>
        <v>2234117</v>
      </c>
      <c r="J7" s="141">
        <f t="shared" si="0"/>
        <v>0</v>
      </c>
      <c r="K7" s="141">
        <f t="shared" si="0"/>
        <v>1170032</v>
      </c>
      <c r="L7" s="141">
        <f t="shared" si="0"/>
        <v>12949588</v>
      </c>
      <c r="M7" s="141">
        <f t="shared" si="0"/>
        <v>4785064</v>
      </c>
      <c r="N7" s="141">
        <f t="shared" si="0"/>
        <v>807409</v>
      </c>
      <c r="O7" s="141">
        <f t="shared" si="0"/>
        <v>67857</v>
      </c>
      <c r="P7" s="141">
        <f t="shared" si="0"/>
        <v>68522</v>
      </c>
      <c r="Q7" s="141">
        <f t="shared" si="0"/>
        <v>322300</v>
      </c>
      <c r="R7" s="141">
        <f t="shared" si="0"/>
        <v>294863</v>
      </c>
      <c r="S7" s="141">
        <f t="shared" si="0"/>
        <v>0</v>
      </c>
      <c r="T7" s="141">
        <f t="shared" si="0"/>
        <v>53867</v>
      </c>
      <c r="U7" s="141">
        <f t="shared" si="0"/>
        <v>3977655</v>
      </c>
      <c r="V7" s="141">
        <f t="shared" si="0"/>
        <v>21548266</v>
      </c>
      <c r="W7" s="141">
        <f t="shared" si="0"/>
        <v>4621023</v>
      </c>
      <c r="X7" s="141">
        <f t="shared" si="0"/>
        <v>76357</v>
      </c>
      <c r="Y7" s="141">
        <f t="shared" si="0"/>
        <v>71187</v>
      </c>
      <c r="Z7" s="141">
        <f t="shared" si="0"/>
        <v>720600</v>
      </c>
      <c r="AA7" s="141">
        <f t="shared" si="0"/>
        <v>2528980</v>
      </c>
      <c r="AB7" s="141">
        <f t="shared" si="0"/>
        <v>0</v>
      </c>
      <c r="AC7" s="141">
        <f t="shared" si="0"/>
        <v>1223899</v>
      </c>
      <c r="AD7" s="141">
        <f t="shared" si="0"/>
        <v>16927243</v>
      </c>
      <c r="AE7" s="141">
        <f t="shared" si="0"/>
        <v>278800</v>
      </c>
      <c r="AF7" s="141">
        <f t="shared" si="0"/>
        <v>272433</v>
      </c>
      <c r="AG7" s="141">
        <f t="shared" si="0"/>
        <v>0</v>
      </c>
      <c r="AH7" s="141">
        <f t="shared" si="0"/>
        <v>162219</v>
      </c>
      <c r="AI7" s="141">
        <f t="shared" si="0"/>
        <v>98677</v>
      </c>
      <c r="AJ7" s="141">
        <f t="shared" si="0"/>
        <v>11537</v>
      </c>
      <c r="AK7" s="141">
        <f t="shared" si="0"/>
        <v>6367</v>
      </c>
      <c r="AL7" s="141">
        <f t="shared" si="0"/>
        <v>247497</v>
      </c>
      <c r="AM7" s="141">
        <f t="shared" si="0"/>
        <v>10644511</v>
      </c>
      <c r="AN7" s="141">
        <f t="shared" si="0"/>
        <v>4407651</v>
      </c>
      <c r="AO7" s="141">
        <f t="shared" si="0"/>
        <v>2226423</v>
      </c>
      <c r="AP7" s="141">
        <f t="shared" si="0"/>
        <v>390336</v>
      </c>
      <c r="AQ7" s="141">
        <f t="shared" si="0"/>
        <v>1587132</v>
      </c>
      <c r="AR7" s="141">
        <f t="shared" si="0"/>
        <v>248955</v>
      </c>
      <c r="AS7" s="141">
        <f t="shared" si="0"/>
        <v>101772</v>
      </c>
      <c r="AT7" s="141">
        <f t="shared" si="0"/>
        <v>3901352</v>
      </c>
      <c r="AU7" s="141">
        <f t="shared" si="0"/>
        <v>2740286</v>
      </c>
      <c r="AV7" s="141">
        <f t="shared" si="0"/>
        <v>808230</v>
      </c>
      <c r="AW7" s="141">
        <f t="shared" si="0"/>
        <v>314346</v>
      </c>
      <c r="AX7" s="141">
        <f t="shared" si="0"/>
        <v>38490</v>
      </c>
      <c r="AY7" s="141">
        <f t="shared" si="0"/>
        <v>5146203</v>
      </c>
      <c r="AZ7" s="141">
        <f t="shared" si="0"/>
        <v>7313</v>
      </c>
      <c r="BA7" s="141">
        <f t="shared" si="0"/>
        <v>446191</v>
      </c>
      <c r="BB7" s="141">
        <f t="shared" si="0"/>
        <v>11369502</v>
      </c>
      <c r="BC7" s="141">
        <f t="shared" si="0"/>
        <v>594471</v>
      </c>
      <c r="BD7" s="141">
        <f t="shared" si="0"/>
        <v>584988</v>
      </c>
      <c r="BE7" s="141">
        <f t="shared" si="0"/>
        <v>0</v>
      </c>
      <c r="BF7" s="141">
        <f t="shared" si="0"/>
        <v>563214</v>
      </c>
      <c r="BG7" s="141">
        <f t="shared" si="0"/>
        <v>0</v>
      </c>
      <c r="BH7" s="141">
        <f t="shared" si="0"/>
        <v>21774</v>
      </c>
      <c r="BI7" s="141">
        <f t="shared" si="0"/>
        <v>9483</v>
      </c>
      <c r="BJ7" s="141">
        <f t="shared" si="0"/>
        <v>443848</v>
      </c>
      <c r="BK7" s="141">
        <f t="shared" si="0"/>
        <v>1402558</v>
      </c>
      <c r="BL7" s="141">
        <f t="shared" si="0"/>
        <v>285847</v>
      </c>
      <c r="BM7" s="141">
        <f t="shared" si="0"/>
        <v>477551</v>
      </c>
      <c r="BN7" s="141">
        <f t="shared" si="0"/>
        <v>2278</v>
      </c>
      <c r="BO7" s="141">
        <f t="shared" si="0"/>
        <v>462930</v>
      </c>
      <c r="BP7" s="141">
        <f t="shared" si="0"/>
        <v>12343</v>
      </c>
      <c r="BQ7" s="141">
        <f aca="true" t="shared" si="1" ref="BQ7:CX7">SUM(BQ8:BQ200)</f>
        <v>0</v>
      </c>
      <c r="BR7" s="141">
        <f t="shared" si="1"/>
        <v>637572</v>
      </c>
      <c r="BS7" s="141">
        <f t="shared" si="1"/>
        <v>388219</v>
      </c>
      <c r="BT7" s="141">
        <f t="shared" si="1"/>
        <v>77742</v>
      </c>
      <c r="BU7" s="141">
        <f t="shared" si="1"/>
        <v>119184</v>
      </c>
      <c r="BV7" s="141">
        <f t="shared" si="1"/>
        <v>52427</v>
      </c>
      <c r="BW7" s="141">
        <f t="shared" si="1"/>
        <v>1905506</v>
      </c>
      <c r="BX7" s="141">
        <f t="shared" si="1"/>
        <v>1588</v>
      </c>
      <c r="BY7" s="141">
        <f t="shared" si="1"/>
        <v>438681</v>
      </c>
      <c r="BZ7" s="141">
        <f t="shared" si="1"/>
        <v>2435710</v>
      </c>
      <c r="CA7" s="141">
        <f t="shared" si="1"/>
        <v>873271</v>
      </c>
      <c r="CB7" s="141">
        <f t="shared" si="1"/>
        <v>857421</v>
      </c>
      <c r="CC7" s="141">
        <f t="shared" si="1"/>
        <v>0</v>
      </c>
      <c r="CD7" s="141">
        <f t="shared" si="1"/>
        <v>725433</v>
      </c>
      <c r="CE7" s="141">
        <f t="shared" si="1"/>
        <v>98677</v>
      </c>
      <c r="CF7" s="141">
        <f t="shared" si="1"/>
        <v>33311</v>
      </c>
      <c r="CG7" s="141">
        <f t="shared" si="1"/>
        <v>15850</v>
      </c>
      <c r="CH7" s="141">
        <f t="shared" si="1"/>
        <v>691345</v>
      </c>
      <c r="CI7" s="141">
        <f t="shared" si="1"/>
        <v>12047069</v>
      </c>
      <c r="CJ7" s="141">
        <f t="shared" si="1"/>
        <v>4693498</v>
      </c>
      <c r="CK7" s="141">
        <f t="shared" si="1"/>
        <v>2703974</v>
      </c>
      <c r="CL7" s="141">
        <f t="shared" si="1"/>
        <v>392614</v>
      </c>
      <c r="CM7" s="141">
        <f t="shared" si="1"/>
        <v>2050062</v>
      </c>
      <c r="CN7" s="141">
        <f t="shared" si="1"/>
        <v>261298</v>
      </c>
      <c r="CO7" s="141">
        <f t="shared" si="1"/>
        <v>101772</v>
      </c>
      <c r="CP7" s="141">
        <f t="shared" si="1"/>
        <v>4538924</v>
      </c>
      <c r="CQ7" s="141">
        <f t="shared" si="1"/>
        <v>3128505</v>
      </c>
      <c r="CR7" s="141">
        <f t="shared" si="1"/>
        <v>885972</v>
      </c>
      <c r="CS7" s="141">
        <f t="shared" si="1"/>
        <v>433530</v>
      </c>
      <c r="CT7" s="141">
        <f t="shared" si="1"/>
        <v>90917</v>
      </c>
      <c r="CU7" s="141">
        <f t="shared" si="1"/>
        <v>7051709</v>
      </c>
      <c r="CV7" s="141">
        <f t="shared" si="1"/>
        <v>8901</v>
      </c>
      <c r="CW7" s="141">
        <f t="shared" si="1"/>
        <v>884872</v>
      </c>
      <c r="CX7" s="141">
        <f t="shared" si="1"/>
        <v>13805212</v>
      </c>
    </row>
    <row r="8" spans="1:102" ht="13.5">
      <c r="A8" s="208" t="s">
        <v>222</v>
      </c>
      <c r="B8" s="208">
        <v>43201</v>
      </c>
      <c r="C8" s="208" t="s">
        <v>234</v>
      </c>
      <c r="D8" s="209">
        <f aca="true" t="shared" si="2" ref="D8:D55">SUM(E8,L8)</f>
        <v>6028532</v>
      </c>
      <c r="E8" s="209">
        <f aca="true" t="shared" si="3" ref="E8:E55">SUM(F8:K8)-J8</f>
        <v>2287064</v>
      </c>
      <c r="F8" s="210"/>
      <c r="G8" s="210">
        <v>1265</v>
      </c>
      <c r="H8" s="210">
        <v>383700</v>
      </c>
      <c r="I8" s="210">
        <v>1254757</v>
      </c>
      <c r="J8" s="210"/>
      <c r="K8" s="210">
        <v>647342</v>
      </c>
      <c r="L8" s="210">
        <v>3741468</v>
      </c>
      <c r="M8" s="209">
        <f aca="true" t="shared" si="4" ref="M8:M55">SUM(N8,U8)</f>
        <v>348126</v>
      </c>
      <c r="N8" s="209">
        <f aca="true" t="shared" si="5" ref="N8:N55">SUM(O8:T8)-S8</f>
        <v>42121</v>
      </c>
      <c r="O8" s="210">
        <v>19367</v>
      </c>
      <c r="P8" s="210">
        <v>20161</v>
      </c>
      <c r="Q8" s="210"/>
      <c r="R8" s="210"/>
      <c r="S8" s="210"/>
      <c r="T8" s="210">
        <v>2593</v>
      </c>
      <c r="U8" s="210">
        <v>306005</v>
      </c>
      <c r="V8" s="209">
        <f aca="true" t="shared" si="6" ref="V8:V55">SUM(W8,AD8)</f>
        <v>6376658</v>
      </c>
      <c r="W8" s="209">
        <f aca="true" t="shared" si="7" ref="W8:W55">SUM(X8:AC8)-AB8</f>
        <v>2329185</v>
      </c>
      <c r="X8" s="209">
        <f aca="true" t="shared" si="8" ref="X8:AA55">SUM(F8,O8)</f>
        <v>19367</v>
      </c>
      <c r="Y8" s="209">
        <f t="shared" si="8"/>
        <v>21426</v>
      </c>
      <c r="Z8" s="209">
        <f t="shared" si="8"/>
        <v>383700</v>
      </c>
      <c r="AA8" s="209">
        <f t="shared" si="8"/>
        <v>1254757</v>
      </c>
      <c r="AB8" s="210"/>
      <c r="AC8" s="209">
        <f aca="true" t="shared" si="9" ref="AC8:AD55">SUM(K8,T8)</f>
        <v>649935</v>
      </c>
      <c r="AD8" s="209">
        <f t="shared" si="9"/>
        <v>4047473</v>
      </c>
      <c r="AE8" s="209">
        <f aca="true" t="shared" si="10" ref="AE8:AE55">SUM(AF8,AK8)</f>
        <v>218136</v>
      </c>
      <c r="AF8" s="209">
        <f aca="true" t="shared" si="11" ref="AF8:AF55">SUM(AG8:AJ8)</f>
        <v>213964</v>
      </c>
      <c r="AG8" s="210"/>
      <c r="AH8" s="210">
        <v>106312</v>
      </c>
      <c r="AI8" s="210">
        <v>98677</v>
      </c>
      <c r="AJ8" s="210">
        <v>8975</v>
      </c>
      <c r="AK8" s="210">
        <v>4172</v>
      </c>
      <c r="AL8" s="210"/>
      <c r="AM8" s="209">
        <f aca="true" t="shared" si="12" ref="AM8:AM55">SUM(AN8:AO8,AS8:AT8,AZ8)</f>
        <v>5474305</v>
      </c>
      <c r="AN8" s="210">
        <v>3324321</v>
      </c>
      <c r="AO8" s="209">
        <f aca="true" t="shared" si="13" ref="AO8:AO55">SUM(AP8:AR8)</f>
        <v>1416640</v>
      </c>
      <c r="AP8" s="210">
        <v>167932</v>
      </c>
      <c r="AQ8" s="210">
        <v>1008814</v>
      </c>
      <c r="AR8" s="210">
        <v>239894</v>
      </c>
      <c r="AS8" s="210">
        <v>88492</v>
      </c>
      <c r="AT8" s="209">
        <f aca="true" t="shared" si="14" ref="AT8:AT55">SUM(AU8:AX8)</f>
        <v>644852</v>
      </c>
      <c r="AU8" s="210">
        <v>373693</v>
      </c>
      <c r="AV8" s="210">
        <v>251204</v>
      </c>
      <c r="AW8" s="210">
        <v>19955</v>
      </c>
      <c r="AX8" s="210"/>
      <c r="AY8" s="210"/>
      <c r="AZ8" s="210"/>
      <c r="BA8" s="210">
        <v>336091</v>
      </c>
      <c r="BB8" s="209">
        <f aca="true" t="shared" si="15" ref="BB8:BB55">SUM(AE8,AM8,BA8)</f>
        <v>6028532</v>
      </c>
      <c r="BC8" s="209">
        <f aca="true" t="shared" si="16" ref="BC8:BC55">SUM(BD8,BI8)</f>
        <v>0</v>
      </c>
      <c r="BD8" s="209">
        <f aca="true" t="shared" si="17" ref="BD8:BD55">SUM(BE8:BH8)</f>
        <v>0</v>
      </c>
      <c r="BE8" s="210"/>
      <c r="BF8" s="210"/>
      <c r="BG8" s="210"/>
      <c r="BH8" s="210"/>
      <c r="BI8" s="210"/>
      <c r="BJ8" s="210"/>
      <c r="BK8" s="209">
        <f aca="true" t="shared" si="18" ref="BK8:BK55">SUM(BL8:BM8,BQ8:BR8,BX8)</f>
        <v>160450</v>
      </c>
      <c r="BL8" s="210">
        <v>139186</v>
      </c>
      <c r="BM8" s="209">
        <f aca="true" t="shared" si="19" ref="BM8:BM55">SUM(BN8:BP8)</f>
        <v>21264</v>
      </c>
      <c r="BN8" s="210"/>
      <c r="BO8" s="210">
        <v>21264</v>
      </c>
      <c r="BP8" s="210"/>
      <c r="BQ8" s="210"/>
      <c r="BR8" s="209">
        <f aca="true" t="shared" si="20" ref="BR8:BR55">SUM(BS8:BV8)</f>
        <v>0</v>
      </c>
      <c r="BS8" s="210"/>
      <c r="BT8" s="210"/>
      <c r="BU8" s="210"/>
      <c r="BV8" s="210"/>
      <c r="BW8" s="210"/>
      <c r="BX8" s="210"/>
      <c r="BY8" s="210">
        <v>187676</v>
      </c>
      <c r="BZ8" s="209">
        <f aca="true" t="shared" si="21" ref="BZ8:BZ55">SUM(BC8,BK8,BY8)</f>
        <v>348126</v>
      </c>
      <c r="CA8" s="209">
        <f aca="true" t="shared" si="22" ref="CA8:CA55">SUM(CB8,CG8)</f>
        <v>218136</v>
      </c>
      <c r="CB8" s="209">
        <f aca="true" t="shared" si="23" ref="CB8:CB55">SUM(CC8:CF8)</f>
        <v>213964</v>
      </c>
      <c r="CC8" s="209">
        <f aca="true" t="shared" si="24" ref="CC8:CH50">SUM(AG8,BE8)</f>
        <v>0</v>
      </c>
      <c r="CD8" s="209">
        <f t="shared" si="24"/>
        <v>106312</v>
      </c>
      <c r="CE8" s="209">
        <f t="shared" si="24"/>
        <v>98677</v>
      </c>
      <c r="CF8" s="209">
        <f t="shared" si="24"/>
        <v>8975</v>
      </c>
      <c r="CG8" s="209">
        <f t="shared" si="24"/>
        <v>4172</v>
      </c>
      <c r="CH8" s="209">
        <f t="shared" si="24"/>
        <v>0</v>
      </c>
      <c r="CI8" s="209">
        <f aca="true" t="shared" si="25" ref="CI8:CI55">SUM(CJ8:CK8,CO8:CP8,CV8)</f>
        <v>5634755</v>
      </c>
      <c r="CJ8" s="209">
        <f aca="true" t="shared" si="26" ref="CJ8:CJ55">SUM(AN8,BL8)</f>
        <v>3463507</v>
      </c>
      <c r="CK8" s="209">
        <f aca="true" t="shared" si="27" ref="CK8:CK55">SUM(CL8:CN8)</f>
        <v>1437904</v>
      </c>
      <c r="CL8" s="209">
        <f aca="true" t="shared" si="28" ref="CL8:CO55">SUM(AP8,BN8)</f>
        <v>167932</v>
      </c>
      <c r="CM8" s="209">
        <f t="shared" si="28"/>
        <v>1030078</v>
      </c>
      <c r="CN8" s="209">
        <f t="shared" si="28"/>
        <v>239894</v>
      </c>
      <c r="CO8" s="209">
        <f t="shared" si="28"/>
        <v>88492</v>
      </c>
      <c r="CP8" s="209">
        <f aca="true" t="shared" si="29" ref="CP8:CP55">SUM(CQ8:CT8)</f>
        <v>644852</v>
      </c>
      <c r="CQ8" s="209">
        <f aca="true" t="shared" si="30" ref="CQ8:CW39">SUM(AU8,BS8)</f>
        <v>373693</v>
      </c>
      <c r="CR8" s="209">
        <f t="shared" si="30"/>
        <v>251204</v>
      </c>
      <c r="CS8" s="209">
        <f t="shared" si="30"/>
        <v>19955</v>
      </c>
      <c r="CT8" s="209">
        <f t="shared" si="30"/>
        <v>0</v>
      </c>
      <c r="CU8" s="209">
        <f t="shared" si="30"/>
        <v>0</v>
      </c>
      <c r="CV8" s="209">
        <f t="shared" si="30"/>
        <v>0</v>
      </c>
      <c r="CW8" s="209">
        <f t="shared" si="30"/>
        <v>523767</v>
      </c>
      <c r="CX8" s="209">
        <f aca="true" t="shared" si="31" ref="CX8:CX55">SUM(CA8,CI8,CW8)</f>
        <v>6376658</v>
      </c>
    </row>
    <row r="9" spans="1:102" ht="13.5">
      <c r="A9" s="208" t="s">
        <v>222</v>
      </c>
      <c r="B9" s="208">
        <v>43202</v>
      </c>
      <c r="C9" s="208" t="s">
        <v>235</v>
      </c>
      <c r="D9" s="209">
        <f t="shared" si="2"/>
        <v>1033659</v>
      </c>
      <c r="E9" s="209">
        <f t="shared" si="3"/>
        <v>388087</v>
      </c>
      <c r="F9" s="210"/>
      <c r="G9" s="210"/>
      <c r="H9" s="210"/>
      <c r="I9" s="210">
        <v>361320</v>
      </c>
      <c r="J9" s="210"/>
      <c r="K9" s="210">
        <v>26767</v>
      </c>
      <c r="L9" s="210">
        <v>645572</v>
      </c>
      <c r="M9" s="209">
        <f t="shared" si="4"/>
        <v>709742</v>
      </c>
      <c r="N9" s="209">
        <f t="shared" si="5"/>
        <v>311182</v>
      </c>
      <c r="O9" s="210"/>
      <c r="P9" s="210"/>
      <c r="Q9" s="210">
        <v>311000</v>
      </c>
      <c r="R9" s="210"/>
      <c r="S9" s="210"/>
      <c r="T9" s="210">
        <v>182</v>
      </c>
      <c r="U9" s="210">
        <v>398560</v>
      </c>
      <c r="V9" s="209">
        <f t="shared" si="6"/>
        <v>1743401</v>
      </c>
      <c r="W9" s="209">
        <f t="shared" si="7"/>
        <v>699269</v>
      </c>
      <c r="X9" s="209">
        <f t="shared" si="8"/>
        <v>0</v>
      </c>
      <c r="Y9" s="209">
        <f t="shared" si="8"/>
        <v>0</v>
      </c>
      <c r="Z9" s="209">
        <f t="shared" si="8"/>
        <v>311000</v>
      </c>
      <c r="AA9" s="209">
        <f t="shared" si="8"/>
        <v>361320</v>
      </c>
      <c r="AB9" s="210"/>
      <c r="AC9" s="209">
        <f t="shared" si="9"/>
        <v>26949</v>
      </c>
      <c r="AD9" s="209">
        <f t="shared" si="9"/>
        <v>1044132</v>
      </c>
      <c r="AE9" s="209">
        <f t="shared" si="10"/>
        <v>32130</v>
      </c>
      <c r="AF9" s="209">
        <f t="shared" si="11"/>
        <v>32130</v>
      </c>
      <c r="AG9" s="210"/>
      <c r="AH9" s="210">
        <v>32130</v>
      </c>
      <c r="AI9" s="210"/>
      <c r="AJ9" s="210"/>
      <c r="AK9" s="210"/>
      <c r="AL9" s="210">
        <v>952</v>
      </c>
      <c r="AM9" s="209">
        <f t="shared" si="12"/>
        <v>940893</v>
      </c>
      <c r="AN9" s="210">
        <v>108678</v>
      </c>
      <c r="AO9" s="209">
        <f t="shared" si="13"/>
        <v>200401</v>
      </c>
      <c r="AP9" s="210">
        <v>121549</v>
      </c>
      <c r="AQ9" s="210">
        <v>78852</v>
      </c>
      <c r="AR9" s="210"/>
      <c r="AS9" s="210"/>
      <c r="AT9" s="209">
        <f t="shared" si="14"/>
        <v>631814</v>
      </c>
      <c r="AU9" s="210">
        <v>273945</v>
      </c>
      <c r="AV9" s="210">
        <v>178016</v>
      </c>
      <c r="AW9" s="210">
        <v>172740</v>
      </c>
      <c r="AX9" s="210">
        <v>7113</v>
      </c>
      <c r="AY9" s="210">
        <v>59684</v>
      </c>
      <c r="AZ9" s="210"/>
      <c r="BA9" s="210"/>
      <c r="BB9" s="209">
        <f t="shared" si="15"/>
        <v>973023</v>
      </c>
      <c r="BC9" s="209">
        <f t="shared" si="16"/>
        <v>417455</v>
      </c>
      <c r="BD9" s="209">
        <f t="shared" si="17"/>
        <v>417455</v>
      </c>
      <c r="BE9" s="210"/>
      <c r="BF9" s="210">
        <v>417455</v>
      </c>
      <c r="BG9" s="210"/>
      <c r="BH9" s="210"/>
      <c r="BI9" s="210"/>
      <c r="BJ9" s="210">
        <v>6652</v>
      </c>
      <c r="BK9" s="209">
        <f t="shared" si="18"/>
        <v>155179</v>
      </c>
      <c r="BL9" s="210">
        <v>24455</v>
      </c>
      <c r="BM9" s="209">
        <f t="shared" si="19"/>
        <v>0</v>
      </c>
      <c r="BN9" s="210"/>
      <c r="BO9" s="210"/>
      <c r="BP9" s="210"/>
      <c r="BQ9" s="210"/>
      <c r="BR9" s="209">
        <f t="shared" si="20"/>
        <v>129136</v>
      </c>
      <c r="BS9" s="210"/>
      <c r="BT9" s="210">
        <v>38147</v>
      </c>
      <c r="BU9" s="210">
        <v>90989</v>
      </c>
      <c r="BV9" s="210"/>
      <c r="BW9" s="210">
        <v>99669</v>
      </c>
      <c r="BX9" s="210">
        <v>1588</v>
      </c>
      <c r="BY9" s="210">
        <v>30787</v>
      </c>
      <c r="BZ9" s="209">
        <f t="shared" si="21"/>
        <v>603421</v>
      </c>
      <c r="CA9" s="209">
        <f t="shared" si="22"/>
        <v>449585</v>
      </c>
      <c r="CB9" s="209">
        <f t="shared" si="23"/>
        <v>449585</v>
      </c>
      <c r="CC9" s="209">
        <f t="shared" si="24"/>
        <v>0</v>
      </c>
      <c r="CD9" s="209">
        <f t="shared" si="24"/>
        <v>449585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7604</v>
      </c>
      <c r="CI9" s="209">
        <f t="shared" si="25"/>
        <v>1096072</v>
      </c>
      <c r="CJ9" s="209">
        <f t="shared" si="26"/>
        <v>133133</v>
      </c>
      <c r="CK9" s="209">
        <f t="shared" si="27"/>
        <v>200401</v>
      </c>
      <c r="CL9" s="209">
        <f t="shared" si="28"/>
        <v>121549</v>
      </c>
      <c r="CM9" s="209">
        <f t="shared" si="28"/>
        <v>78852</v>
      </c>
      <c r="CN9" s="209">
        <f t="shared" si="28"/>
        <v>0</v>
      </c>
      <c r="CO9" s="209">
        <f t="shared" si="28"/>
        <v>0</v>
      </c>
      <c r="CP9" s="209">
        <f t="shared" si="29"/>
        <v>760950</v>
      </c>
      <c r="CQ9" s="209">
        <f t="shared" si="30"/>
        <v>273945</v>
      </c>
      <c r="CR9" s="209">
        <f t="shared" si="30"/>
        <v>216163</v>
      </c>
      <c r="CS9" s="209">
        <f t="shared" si="30"/>
        <v>263729</v>
      </c>
      <c r="CT9" s="209">
        <f t="shared" si="30"/>
        <v>7113</v>
      </c>
      <c r="CU9" s="209">
        <f t="shared" si="30"/>
        <v>159353</v>
      </c>
      <c r="CV9" s="209">
        <f t="shared" si="30"/>
        <v>1588</v>
      </c>
      <c r="CW9" s="209">
        <f t="shared" si="30"/>
        <v>30787</v>
      </c>
      <c r="CX9" s="209">
        <f t="shared" si="31"/>
        <v>1576444</v>
      </c>
    </row>
    <row r="10" spans="1:102" ht="13.5">
      <c r="A10" s="208" t="s">
        <v>222</v>
      </c>
      <c r="B10" s="208">
        <v>43203</v>
      </c>
      <c r="C10" s="208" t="s">
        <v>236</v>
      </c>
      <c r="D10" s="209">
        <f t="shared" si="2"/>
        <v>478020</v>
      </c>
      <c r="E10" s="209">
        <f t="shared" si="3"/>
        <v>15</v>
      </c>
      <c r="F10" s="210"/>
      <c r="G10" s="210"/>
      <c r="H10" s="210"/>
      <c r="I10" s="210">
        <v>15</v>
      </c>
      <c r="J10" s="210"/>
      <c r="K10" s="210"/>
      <c r="L10" s="210">
        <v>478005</v>
      </c>
      <c r="M10" s="209">
        <f t="shared" si="4"/>
        <v>95915</v>
      </c>
      <c r="N10" s="209">
        <f t="shared" si="5"/>
        <v>36</v>
      </c>
      <c r="O10" s="210"/>
      <c r="P10" s="210"/>
      <c r="Q10" s="210"/>
      <c r="R10" s="210">
        <v>36</v>
      </c>
      <c r="S10" s="210"/>
      <c r="T10" s="210"/>
      <c r="U10" s="210">
        <v>95879</v>
      </c>
      <c r="V10" s="209">
        <f t="shared" si="6"/>
        <v>573935</v>
      </c>
      <c r="W10" s="209">
        <f t="shared" si="7"/>
        <v>51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51</v>
      </c>
      <c r="AB10" s="210"/>
      <c r="AC10" s="209">
        <f t="shared" si="9"/>
        <v>0</v>
      </c>
      <c r="AD10" s="209">
        <f t="shared" si="9"/>
        <v>573884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101556</v>
      </c>
      <c r="AN10" s="210"/>
      <c r="AO10" s="209">
        <f t="shared" si="13"/>
        <v>0</v>
      </c>
      <c r="AP10" s="210"/>
      <c r="AQ10" s="210"/>
      <c r="AR10" s="210"/>
      <c r="AS10" s="210"/>
      <c r="AT10" s="209">
        <f t="shared" si="14"/>
        <v>101556</v>
      </c>
      <c r="AU10" s="210">
        <v>101556</v>
      </c>
      <c r="AV10" s="210"/>
      <c r="AW10" s="210"/>
      <c r="AX10" s="210"/>
      <c r="AY10" s="210">
        <v>365840</v>
      </c>
      <c r="AZ10" s="210"/>
      <c r="BA10" s="210">
        <v>10624</v>
      </c>
      <c r="BB10" s="209">
        <f t="shared" si="15"/>
        <v>112180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>
        <v>52044</v>
      </c>
      <c r="BK10" s="209">
        <f t="shared" si="18"/>
        <v>0</v>
      </c>
      <c r="BL10" s="210"/>
      <c r="BM10" s="209">
        <f t="shared" si="19"/>
        <v>0</v>
      </c>
      <c r="BN10" s="210"/>
      <c r="BO10" s="210"/>
      <c r="BP10" s="210"/>
      <c r="BQ10" s="210"/>
      <c r="BR10" s="209">
        <f t="shared" si="20"/>
        <v>0</v>
      </c>
      <c r="BS10" s="210"/>
      <c r="BT10" s="210"/>
      <c r="BU10" s="210"/>
      <c r="BV10" s="210"/>
      <c r="BW10" s="210">
        <v>43871</v>
      </c>
      <c r="BX10" s="210"/>
      <c r="BY10" s="210"/>
      <c r="BZ10" s="209">
        <f t="shared" si="21"/>
        <v>0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52044</v>
      </c>
      <c r="CI10" s="209">
        <f t="shared" si="25"/>
        <v>101556</v>
      </c>
      <c r="CJ10" s="209">
        <f t="shared" si="26"/>
        <v>0</v>
      </c>
      <c r="CK10" s="209">
        <f t="shared" si="27"/>
        <v>0</v>
      </c>
      <c r="CL10" s="209">
        <f t="shared" si="28"/>
        <v>0</v>
      </c>
      <c r="CM10" s="209">
        <f t="shared" si="28"/>
        <v>0</v>
      </c>
      <c r="CN10" s="209">
        <f t="shared" si="28"/>
        <v>0</v>
      </c>
      <c r="CO10" s="209">
        <f t="shared" si="28"/>
        <v>0</v>
      </c>
      <c r="CP10" s="209">
        <f t="shared" si="29"/>
        <v>101556</v>
      </c>
      <c r="CQ10" s="209">
        <f t="shared" si="30"/>
        <v>101556</v>
      </c>
      <c r="CR10" s="209">
        <f t="shared" si="30"/>
        <v>0</v>
      </c>
      <c r="CS10" s="209">
        <f t="shared" si="30"/>
        <v>0</v>
      </c>
      <c r="CT10" s="209">
        <f t="shared" si="30"/>
        <v>0</v>
      </c>
      <c r="CU10" s="209">
        <f t="shared" si="30"/>
        <v>409711</v>
      </c>
      <c r="CV10" s="209">
        <f t="shared" si="30"/>
        <v>0</v>
      </c>
      <c r="CW10" s="209">
        <f t="shared" si="30"/>
        <v>10624</v>
      </c>
      <c r="CX10" s="209">
        <f t="shared" si="31"/>
        <v>112180</v>
      </c>
    </row>
    <row r="11" spans="1:102" ht="13.5">
      <c r="A11" s="208" t="s">
        <v>222</v>
      </c>
      <c r="B11" s="208">
        <v>43204</v>
      </c>
      <c r="C11" s="208" t="s">
        <v>237</v>
      </c>
      <c r="D11" s="209">
        <f t="shared" si="2"/>
        <v>1083169</v>
      </c>
      <c r="E11" s="209">
        <f t="shared" si="3"/>
        <v>63039</v>
      </c>
      <c r="F11" s="210"/>
      <c r="G11" s="210"/>
      <c r="H11" s="210"/>
      <c r="I11" s="210">
        <v>62961</v>
      </c>
      <c r="J11" s="210"/>
      <c r="K11" s="210">
        <v>78</v>
      </c>
      <c r="L11" s="210">
        <v>1020130</v>
      </c>
      <c r="M11" s="209">
        <f t="shared" si="4"/>
        <v>351608</v>
      </c>
      <c r="N11" s="209">
        <f t="shared" si="5"/>
        <v>185207</v>
      </c>
      <c r="O11" s="210">
        <v>8576</v>
      </c>
      <c r="P11" s="210">
        <v>8576</v>
      </c>
      <c r="Q11" s="210"/>
      <c r="R11" s="210">
        <v>167959</v>
      </c>
      <c r="S11" s="210"/>
      <c r="T11" s="210">
        <v>96</v>
      </c>
      <c r="U11" s="210">
        <v>166401</v>
      </c>
      <c r="V11" s="209">
        <f t="shared" si="6"/>
        <v>1434777</v>
      </c>
      <c r="W11" s="209">
        <f t="shared" si="7"/>
        <v>248246</v>
      </c>
      <c r="X11" s="209">
        <f t="shared" si="8"/>
        <v>8576</v>
      </c>
      <c r="Y11" s="209">
        <f t="shared" si="8"/>
        <v>8576</v>
      </c>
      <c r="Z11" s="209">
        <f t="shared" si="8"/>
        <v>0</v>
      </c>
      <c r="AA11" s="209">
        <f t="shared" si="8"/>
        <v>230920</v>
      </c>
      <c r="AB11" s="210"/>
      <c r="AC11" s="209">
        <f t="shared" si="9"/>
        <v>174</v>
      </c>
      <c r="AD11" s="209">
        <f t="shared" si="9"/>
        <v>1186531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/>
      <c r="AM11" s="209">
        <f t="shared" si="12"/>
        <v>732660</v>
      </c>
      <c r="AN11" s="210">
        <v>278804</v>
      </c>
      <c r="AO11" s="209">
        <f t="shared" si="13"/>
        <v>41170</v>
      </c>
      <c r="AP11" s="210">
        <v>9429</v>
      </c>
      <c r="AQ11" s="210">
        <v>27363</v>
      </c>
      <c r="AR11" s="210">
        <v>4378</v>
      </c>
      <c r="AS11" s="210">
        <v>12183</v>
      </c>
      <c r="AT11" s="209">
        <f t="shared" si="14"/>
        <v>400503</v>
      </c>
      <c r="AU11" s="210">
        <v>253278</v>
      </c>
      <c r="AV11" s="210">
        <v>147225</v>
      </c>
      <c r="AW11" s="210"/>
      <c r="AX11" s="210"/>
      <c r="AY11" s="210">
        <v>350509</v>
      </c>
      <c r="AZ11" s="210"/>
      <c r="BA11" s="210"/>
      <c r="BB11" s="209">
        <f t="shared" si="15"/>
        <v>732660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351608</v>
      </c>
      <c r="BL11" s="210">
        <v>54973</v>
      </c>
      <c r="BM11" s="209">
        <f t="shared" si="19"/>
        <v>115441</v>
      </c>
      <c r="BN11" s="210">
        <v>945</v>
      </c>
      <c r="BO11" s="210">
        <v>114496</v>
      </c>
      <c r="BP11" s="210"/>
      <c r="BQ11" s="210"/>
      <c r="BR11" s="209">
        <f t="shared" si="20"/>
        <v>181194</v>
      </c>
      <c r="BS11" s="210">
        <v>179976</v>
      </c>
      <c r="BT11" s="210">
        <v>1218</v>
      </c>
      <c r="BU11" s="210"/>
      <c r="BV11" s="210"/>
      <c r="BW11" s="210"/>
      <c r="BX11" s="210"/>
      <c r="BY11" s="210"/>
      <c r="BZ11" s="209">
        <f t="shared" si="21"/>
        <v>351608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1084268</v>
      </c>
      <c r="CJ11" s="209">
        <f t="shared" si="26"/>
        <v>333777</v>
      </c>
      <c r="CK11" s="209">
        <f t="shared" si="27"/>
        <v>156611</v>
      </c>
      <c r="CL11" s="209">
        <f t="shared" si="28"/>
        <v>10374</v>
      </c>
      <c r="CM11" s="209">
        <f t="shared" si="28"/>
        <v>141859</v>
      </c>
      <c r="CN11" s="209">
        <f t="shared" si="28"/>
        <v>4378</v>
      </c>
      <c r="CO11" s="209">
        <f t="shared" si="28"/>
        <v>12183</v>
      </c>
      <c r="CP11" s="209">
        <f t="shared" si="29"/>
        <v>581697</v>
      </c>
      <c r="CQ11" s="209">
        <f t="shared" si="30"/>
        <v>433254</v>
      </c>
      <c r="CR11" s="209">
        <f t="shared" si="30"/>
        <v>148443</v>
      </c>
      <c r="CS11" s="209">
        <f t="shared" si="30"/>
        <v>0</v>
      </c>
      <c r="CT11" s="209">
        <f t="shared" si="30"/>
        <v>0</v>
      </c>
      <c r="CU11" s="209">
        <f t="shared" si="30"/>
        <v>350509</v>
      </c>
      <c r="CV11" s="209">
        <f t="shared" si="30"/>
        <v>0</v>
      </c>
      <c r="CW11" s="209">
        <f t="shared" si="30"/>
        <v>0</v>
      </c>
      <c r="CX11" s="209">
        <f t="shared" si="31"/>
        <v>1084268</v>
      </c>
    </row>
    <row r="12" spans="1:102" ht="13.5">
      <c r="A12" s="208" t="s">
        <v>222</v>
      </c>
      <c r="B12" s="208">
        <v>43205</v>
      </c>
      <c r="C12" s="208" t="s">
        <v>238</v>
      </c>
      <c r="D12" s="209">
        <f t="shared" si="2"/>
        <v>541116</v>
      </c>
      <c r="E12" s="209">
        <f t="shared" si="3"/>
        <v>33163</v>
      </c>
      <c r="F12" s="210"/>
      <c r="G12" s="210"/>
      <c r="H12" s="210"/>
      <c r="I12" s="210">
        <v>19707</v>
      </c>
      <c r="J12" s="210"/>
      <c r="K12" s="210">
        <v>13456</v>
      </c>
      <c r="L12" s="210">
        <v>507953</v>
      </c>
      <c r="M12" s="209">
        <f t="shared" si="4"/>
        <v>176814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>
        <v>176814</v>
      </c>
      <c r="V12" s="209">
        <f t="shared" si="6"/>
        <v>717930</v>
      </c>
      <c r="W12" s="209">
        <f t="shared" si="7"/>
        <v>33163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19707</v>
      </c>
      <c r="AB12" s="210"/>
      <c r="AC12" s="209">
        <f t="shared" si="9"/>
        <v>13456</v>
      </c>
      <c r="AD12" s="209">
        <f t="shared" si="9"/>
        <v>684767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217377</v>
      </c>
      <c r="AN12" s="210">
        <v>31737</v>
      </c>
      <c r="AO12" s="209">
        <f t="shared" si="13"/>
        <v>0</v>
      </c>
      <c r="AP12" s="210"/>
      <c r="AQ12" s="210"/>
      <c r="AR12" s="210"/>
      <c r="AS12" s="210"/>
      <c r="AT12" s="209">
        <f t="shared" si="14"/>
        <v>185640</v>
      </c>
      <c r="AU12" s="210">
        <v>99692</v>
      </c>
      <c r="AV12" s="210">
        <v>85948</v>
      </c>
      <c r="AW12" s="210"/>
      <c r="AX12" s="210"/>
      <c r="AY12" s="210">
        <v>291212</v>
      </c>
      <c r="AZ12" s="210"/>
      <c r="BA12" s="210">
        <v>32527</v>
      </c>
      <c r="BB12" s="209">
        <f t="shared" si="15"/>
        <v>249904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0</v>
      </c>
      <c r="BL12" s="210"/>
      <c r="BM12" s="209">
        <f t="shared" si="19"/>
        <v>0</v>
      </c>
      <c r="BN12" s="210"/>
      <c r="BO12" s="210"/>
      <c r="BP12" s="210"/>
      <c r="BQ12" s="210"/>
      <c r="BR12" s="209">
        <f t="shared" si="20"/>
        <v>0</v>
      </c>
      <c r="BS12" s="210"/>
      <c r="BT12" s="210"/>
      <c r="BU12" s="210"/>
      <c r="BV12" s="210"/>
      <c r="BW12" s="210">
        <v>176814</v>
      </c>
      <c r="BX12" s="210"/>
      <c r="BY12" s="210"/>
      <c r="BZ12" s="209">
        <f t="shared" si="21"/>
        <v>0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217377</v>
      </c>
      <c r="CJ12" s="209">
        <f t="shared" si="26"/>
        <v>31737</v>
      </c>
      <c r="CK12" s="209">
        <f t="shared" si="27"/>
        <v>0</v>
      </c>
      <c r="CL12" s="209">
        <f t="shared" si="28"/>
        <v>0</v>
      </c>
      <c r="CM12" s="209">
        <f t="shared" si="28"/>
        <v>0</v>
      </c>
      <c r="CN12" s="209">
        <f t="shared" si="28"/>
        <v>0</v>
      </c>
      <c r="CO12" s="209">
        <f t="shared" si="28"/>
        <v>0</v>
      </c>
      <c r="CP12" s="209">
        <f t="shared" si="29"/>
        <v>185640</v>
      </c>
      <c r="CQ12" s="209">
        <f t="shared" si="30"/>
        <v>99692</v>
      </c>
      <c r="CR12" s="209">
        <f t="shared" si="30"/>
        <v>85948</v>
      </c>
      <c r="CS12" s="209">
        <f t="shared" si="30"/>
        <v>0</v>
      </c>
      <c r="CT12" s="209">
        <f t="shared" si="30"/>
        <v>0</v>
      </c>
      <c r="CU12" s="209">
        <f t="shared" si="30"/>
        <v>468026</v>
      </c>
      <c r="CV12" s="209">
        <f t="shared" si="30"/>
        <v>0</v>
      </c>
      <c r="CW12" s="209">
        <f t="shared" si="30"/>
        <v>32527</v>
      </c>
      <c r="CX12" s="209">
        <f t="shared" si="31"/>
        <v>249904</v>
      </c>
    </row>
    <row r="13" spans="1:102" ht="13.5">
      <c r="A13" s="208" t="s">
        <v>222</v>
      </c>
      <c r="B13" s="208">
        <v>43206</v>
      </c>
      <c r="C13" s="208" t="s">
        <v>239</v>
      </c>
      <c r="D13" s="209">
        <f t="shared" si="2"/>
        <v>492639</v>
      </c>
      <c r="E13" s="209">
        <f t="shared" si="3"/>
        <v>385977</v>
      </c>
      <c r="F13" s="210"/>
      <c r="G13" s="210"/>
      <c r="H13" s="210"/>
      <c r="I13" s="210">
        <v>62765</v>
      </c>
      <c r="J13" s="210"/>
      <c r="K13" s="210">
        <v>323212</v>
      </c>
      <c r="L13" s="210">
        <v>106662</v>
      </c>
      <c r="M13" s="209">
        <f t="shared" si="4"/>
        <v>118553</v>
      </c>
      <c r="N13" s="209">
        <f t="shared" si="5"/>
        <v>10</v>
      </c>
      <c r="O13" s="210"/>
      <c r="P13" s="210"/>
      <c r="Q13" s="210"/>
      <c r="R13" s="210"/>
      <c r="S13" s="210"/>
      <c r="T13" s="210">
        <v>10</v>
      </c>
      <c r="U13" s="210">
        <v>118543</v>
      </c>
      <c r="V13" s="209">
        <f t="shared" si="6"/>
        <v>611192</v>
      </c>
      <c r="W13" s="209">
        <f t="shared" si="7"/>
        <v>385987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62765</v>
      </c>
      <c r="AB13" s="210"/>
      <c r="AC13" s="209">
        <f t="shared" si="9"/>
        <v>323222</v>
      </c>
      <c r="AD13" s="209">
        <f t="shared" si="9"/>
        <v>225205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169427</v>
      </c>
      <c r="AN13" s="210">
        <v>20028</v>
      </c>
      <c r="AO13" s="209">
        <f t="shared" si="13"/>
        <v>0</v>
      </c>
      <c r="AP13" s="210"/>
      <c r="AQ13" s="210"/>
      <c r="AR13" s="210"/>
      <c r="AS13" s="210"/>
      <c r="AT13" s="209">
        <f t="shared" si="14"/>
        <v>149399</v>
      </c>
      <c r="AU13" s="210">
        <v>149399</v>
      </c>
      <c r="AV13" s="210"/>
      <c r="AW13" s="210"/>
      <c r="AX13" s="210"/>
      <c r="AY13" s="210">
        <v>323212</v>
      </c>
      <c r="AZ13" s="210"/>
      <c r="BA13" s="210"/>
      <c r="BB13" s="209">
        <f t="shared" si="15"/>
        <v>169427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50730</v>
      </c>
      <c r="BL13" s="210"/>
      <c r="BM13" s="209">
        <f t="shared" si="19"/>
        <v>50730</v>
      </c>
      <c r="BN13" s="210"/>
      <c r="BO13" s="210">
        <v>38387</v>
      </c>
      <c r="BP13" s="210">
        <v>12343</v>
      </c>
      <c r="BQ13" s="210"/>
      <c r="BR13" s="209">
        <f t="shared" si="20"/>
        <v>0</v>
      </c>
      <c r="BS13" s="210"/>
      <c r="BT13" s="210"/>
      <c r="BU13" s="210"/>
      <c r="BV13" s="210"/>
      <c r="BW13" s="210">
        <v>67823</v>
      </c>
      <c r="BX13" s="210"/>
      <c r="BY13" s="210"/>
      <c r="BZ13" s="209">
        <f t="shared" si="21"/>
        <v>50730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220157</v>
      </c>
      <c r="CJ13" s="209">
        <f t="shared" si="26"/>
        <v>20028</v>
      </c>
      <c r="CK13" s="209">
        <f t="shared" si="27"/>
        <v>50730</v>
      </c>
      <c r="CL13" s="209">
        <f t="shared" si="28"/>
        <v>0</v>
      </c>
      <c r="CM13" s="209">
        <f t="shared" si="28"/>
        <v>38387</v>
      </c>
      <c r="CN13" s="209">
        <f t="shared" si="28"/>
        <v>12343</v>
      </c>
      <c r="CO13" s="209">
        <f t="shared" si="28"/>
        <v>0</v>
      </c>
      <c r="CP13" s="209">
        <f t="shared" si="29"/>
        <v>149399</v>
      </c>
      <c r="CQ13" s="209">
        <f t="shared" si="30"/>
        <v>149399</v>
      </c>
      <c r="CR13" s="209">
        <f t="shared" si="30"/>
        <v>0</v>
      </c>
      <c r="CS13" s="209">
        <f t="shared" si="30"/>
        <v>0</v>
      </c>
      <c r="CT13" s="209">
        <f t="shared" si="30"/>
        <v>0</v>
      </c>
      <c r="CU13" s="209">
        <f t="shared" si="30"/>
        <v>391035</v>
      </c>
      <c r="CV13" s="209">
        <f t="shared" si="30"/>
        <v>0</v>
      </c>
      <c r="CW13" s="209">
        <f t="shared" si="30"/>
        <v>0</v>
      </c>
      <c r="CX13" s="209">
        <f t="shared" si="31"/>
        <v>220157</v>
      </c>
    </row>
    <row r="14" spans="1:102" ht="13.5">
      <c r="A14" s="208" t="s">
        <v>222</v>
      </c>
      <c r="B14" s="208">
        <v>43208</v>
      </c>
      <c r="C14" s="208" t="s">
        <v>240</v>
      </c>
      <c r="D14" s="209">
        <f t="shared" si="2"/>
        <v>493083</v>
      </c>
      <c r="E14" s="209">
        <f t="shared" si="3"/>
        <v>43905</v>
      </c>
      <c r="F14" s="210"/>
      <c r="G14" s="210"/>
      <c r="H14" s="210"/>
      <c r="I14" s="210">
        <v>43905</v>
      </c>
      <c r="J14" s="210"/>
      <c r="K14" s="210"/>
      <c r="L14" s="210">
        <v>449178</v>
      </c>
      <c r="M14" s="209">
        <f t="shared" si="4"/>
        <v>84904</v>
      </c>
      <c r="N14" s="209">
        <f t="shared" si="5"/>
        <v>36</v>
      </c>
      <c r="O14" s="210"/>
      <c r="P14" s="210"/>
      <c r="Q14" s="210"/>
      <c r="R14" s="210">
        <v>36</v>
      </c>
      <c r="S14" s="210"/>
      <c r="T14" s="210"/>
      <c r="U14" s="210">
        <v>84868</v>
      </c>
      <c r="V14" s="209">
        <f t="shared" si="6"/>
        <v>577987</v>
      </c>
      <c r="W14" s="209">
        <f t="shared" si="7"/>
        <v>43941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43941</v>
      </c>
      <c r="AB14" s="210"/>
      <c r="AC14" s="209">
        <f t="shared" si="9"/>
        <v>0</v>
      </c>
      <c r="AD14" s="209">
        <f t="shared" si="9"/>
        <v>534046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>
        <v>96262</v>
      </c>
      <c r="AM14" s="209">
        <f t="shared" si="12"/>
        <v>207525</v>
      </c>
      <c r="AN14" s="210">
        <v>15834</v>
      </c>
      <c r="AO14" s="209">
        <f t="shared" si="13"/>
        <v>0</v>
      </c>
      <c r="AP14" s="210"/>
      <c r="AQ14" s="210"/>
      <c r="AR14" s="210"/>
      <c r="AS14" s="210"/>
      <c r="AT14" s="209">
        <f t="shared" si="14"/>
        <v>191691</v>
      </c>
      <c r="AU14" s="210">
        <v>191691</v>
      </c>
      <c r="AV14" s="210"/>
      <c r="AW14" s="210"/>
      <c r="AX14" s="210"/>
      <c r="AY14" s="210">
        <v>159758</v>
      </c>
      <c r="AZ14" s="210"/>
      <c r="BA14" s="210">
        <v>29538</v>
      </c>
      <c r="BB14" s="209">
        <f t="shared" si="15"/>
        <v>237063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>
        <v>9734</v>
      </c>
      <c r="BK14" s="209">
        <f t="shared" si="18"/>
        <v>53289</v>
      </c>
      <c r="BL14" s="210">
        <v>5278</v>
      </c>
      <c r="BM14" s="209">
        <f t="shared" si="19"/>
        <v>48011</v>
      </c>
      <c r="BN14" s="210"/>
      <c r="BO14" s="210">
        <v>48011</v>
      </c>
      <c r="BP14" s="210"/>
      <c r="BQ14" s="210"/>
      <c r="BR14" s="209">
        <f t="shared" si="20"/>
        <v>0</v>
      </c>
      <c r="BS14" s="210"/>
      <c r="BT14" s="210"/>
      <c r="BU14" s="210"/>
      <c r="BV14" s="210"/>
      <c r="BW14" s="210">
        <v>21805</v>
      </c>
      <c r="BX14" s="210"/>
      <c r="BY14" s="210">
        <v>76</v>
      </c>
      <c r="BZ14" s="209">
        <f t="shared" si="21"/>
        <v>53365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105996</v>
      </c>
      <c r="CI14" s="209">
        <f t="shared" si="25"/>
        <v>260814</v>
      </c>
      <c r="CJ14" s="209">
        <f t="shared" si="26"/>
        <v>21112</v>
      </c>
      <c r="CK14" s="209">
        <f t="shared" si="27"/>
        <v>48011</v>
      </c>
      <c r="CL14" s="209">
        <f t="shared" si="28"/>
        <v>0</v>
      </c>
      <c r="CM14" s="209">
        <f t="shared" si="28"/>
        <v>48011</v>
      </c>
      <c r="CN14" s="209">
        <f t="shared" si="28"/>
        <v>0</v>
      </c>
      <c r="CO14" s="209">
        <f t="shared" si="28"/>
        <v>0</v>
      </c>
      <c r="CP14" s="209">
        <f t="shared" si="29"/>
        <v>191691</v>
      </c>
      <c r="CQ14" s="209">
        <f t="shared" si="30"/>
        <v>191691</v>
      </c>
      <c r="CR14" s="209">
        <f t="shared" si="30"/>
        <v>0</v>
      </c>
      <c r="CS14" s="209">
        <f t="shared" si="30"/>
        <v>0</v>
      </c>
      <c r="CT14" s="209">
        <f t="shared" si="30"/>
        <v>0</v>
      </c>
      <c r="CU14" s="209">
        <f t="shared" si="30"/>
        <v>181563</v>
      </c>
      <c r="CV14" s="209">
        <f t="shared" si="30"/>
        <v>0</v>
      </c>
      <c r="CW14" s="209">
        <f t="shared" si="30"/>
        <v>29614</v>
      </c>
      <c r="CX14" s="209">
        <f t="shared" si="31"/>
        <v>290428</v>
      </c>
    </row>
    <row r="15" spans="1:102" ht="13.5">
      <c r="A15" s="208" t="s">
        <v>222</v>
      </c>
      <c r="B15" s="208">
        <v>43210</v>
      </c>
      <c r="C15" s="208" t="s">
        <v>241</v>
      </c>
      <c r="D15" s="209">
        <f t="shared" si="2"/>
        <v>648999</v>
      </c>
      <c r="E15" s="209">
        <f t="shared" si="3"/>
        <v>94986</v>
      </c>
      <c r="F15" s="210">
        <v>8500</v>
      </c>
      <c r="G15" s="210">
        <v>1400</v>
      </c>
      <c r="H15" s="210">
        <v>14600</v>
      </c>
      <c r="I15" s="210">
        <v>67181</v>
      </c>
      <c r="J15" s="210"/>
      <c r="K15" s="210">
        <v>3305</v>
      </c>
      <c r="L15" s="210">
        <v>554013</v>
      </c>
      <c r="M15" s="209">
        <f t="shared" si="4"/>
        <v>74726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>
        <v>74726</v>
      </c>
      <c r="V15" s="209">
        <f t="shared" si="6"/>
        <v>723725</v>
      </c>
      <c r="W15" s="209">
        <f t="shared" si="7"/>
        <v>94986</v>
      </c>
      <c r="X15" s="209">
        <f t="shared" si="8"/>
        <v>8500</v>
      </c>
      <c r="Y15" s="209">
        <f t="shared" si="8"/>
        <v>1400</v>
      </c>
      <c r="Z15" s="209">
        <f t="shared" si="8"/>
        <v>14600</v>
      </c>
      <c r="AA15" s="209">
        <f t="shared" si="8"/>
        <v>67181</v>
      </c>
      <c r="AB15" s="210"/>
      <c r="AC15" s="209">
        <f t="shared" si="9"/>
        <v>3305</v>
      </c>
      <c r="AD15" s="209">
        <f t="shared" si="9"/>
        <v>628739</v>
      </c>
      <c r="AE15" s="209">
        <f t="shared" si="10"/>
        <v>25938</v>
      </c>
      <c r="AF15" s="209">
        <f t="shared" si="11"/>
        <v>23743</v>
      </c>
      <c r="AG15" s="210"/>
      <c r="AH15" s="210">
        <v>23743</v>
      </c>
      <c r="AI15" s="210"/>
      <c r="AJ15" s="210"/>
      <c r="AK15" s="210">
        <v>2195</v>
      </c>
      <c r="AL15" s="210"/>
      <c r="AM15" s="209">
        <f t="shared" si="12"/>
        <v>567726</v>
      </c>
      <c r="AN15" s="210">
        <v>111730</v>
      </c>
      <c r="AO15" s="209">
        <f t="shared" si="13"/>
        <v>232743</v>
      </c>
      <c r="AP15" s="210">
        <v>1380</v>
      </c>
      <c r="AQ15" s="210">
        <v>228822</v>
      </c>
      <c r="AR15" s="210">
        <v>2541</v>
      </c>
      <c r="AS15" s="210"/>
      <c r="AT15" s="209">
        <f t="shared" si="14"/>
        <v>215940</v>
      </c>
      <c r="AU15" s="210">
        <v>114574</v>
      </c>
      <c r="AV15" s="210">
        <v>33205</v>
      </c>
      <c r="AW15" s="210">
        <v>68161</v>
      </c>
      <c r="AX15" s="210"/>
      <c r="AY15" s="210">
        <v>55335</v>
      </c>
      <c r="AZ15" s="210">
        <v>7313</v>
      </c>
      <c r="BA15" s="210"/>
      <c r="BB15" s="209">
        <f t="shared" si="15"/>
        <v>593664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>
        <v>1352</v>
      </c>
      <c r="BK15" s="209">
        <f t="shared" si="18"/>
        <v>0</v>
      </c>
      <c r="BL15" s="210"/>
      <c r="BM15" s="209">
        <f t="shared" si="19"/>
        <v>0</v>
      </c>
      <c r="BN15" s="210"/>
      <c r="BO15" s="210"/>
      <c r="BP15" s="210"/>
      <c r="BQ15" s="210"/>
      <c r="BR15" s="209">
        <f t="shared" si="20"/>
        <v>0</v>
      </c>
      <c r="BS15" s="210"/>
      <c r="BT15" s="210"/>
      <c r="BU15" s="210"/>
      <c r="BV15" s="210"/>
      <c r="BW15" s="210">
        <v>73374</v>
      </c>
      <c r="BX15" s="210"/>
      <c r="BY15" s="210"/>
      <c r="BZ15" s="209">
        <f t="shared" si="21"/>
        <v>0</v>
      </c>
      <c r="CA15" s="209">
        <f t="shared" si="22"/>
        <v>25938</v>
      </c>
      <c r="CB15" s="209">
        <f t="shared" si="23"/>
        <v>23743</v>
      </c>
      <c r="CC15" s="209">
        <f t="shared" si="24"/>
        <v>0</v>
      </c>
      <c r="CD15" s="209">
        <f t="shared" si="24"/>
        <v>23743</v>
      </c>
      <c r="CE15" s="209">
        <f t="shared" si="24"/>
        <v>0</v>
      </c>
      <c r="CF15" s="209">
        <f t="shared" si="24"/>
        <v>0</v>
      </c>
      <c r="CG15" s="209">
        <f t="shared" si="24"/>
        <v>2195</v>
      </c>
      <c r="CH15" s="209">
        <f t="shared" si="24"/>
        <v>1352</v>
      </c>
      <c r="CI15" s="209">
        <f t="shared" si="25"/>
        <v>567726</v>
      </c>
      <c r="CJ15" s="209">
        <f t="shared" si="26"/>
        <v>111730</v>
      </c>
      <c r="CK15" s="209">
        <f t="shared" si="27"/>
        <v>232743</v>
      </c>
      <c r="CL15" s="209">
        <f t="shared" si="28"/>
        <v>1380</v>
      </c>
      <c r="CM15" s="209">
        <f t="shared" si="28"/>
        <v>228822</v>
      </c>
      <c r="CN15" s="209">
        <f t="shared" si="28"/>
        <v>2541</v>
      </c>
      <c r="CO15" s="209">
        <f t="shared" si="28"/>
        <v>0</v>
      </c>
      <c r="CP15" s="209">
        <f t="shared" si="29"/>
        <v>215940</v>
      </c>
      <c r="CQ15" s="209">
        <f t="shared" si="30"/>
        <v>114574</v>
      </c>
      <c r="CR15" s="209">
        <f t="shared" si="30"/>
        <v>33205</v>
      </c>
      <c r="CS15" s="209">
        <f t="shared" si="30"/>
        <v>68161</v>
      </c>
      <c r="CT15" s="209">
        <f t="shared" si="30"/>
        <v>0</v>
      </c>
      <c r="CU15" s="209">
        <f t="shared" si="30"/>
        <v>128709</v>
      </c>
      <c r="CV15" s="209">
        <f t="shared" si="30"/>
        <v>7313</v>
      </c>
      <c r="CW15" s="209">
        <f t="shared" si="30"/>
        <v>0</v>
      </c>
      <c r="CX15" s="209">
        <f t="shared" si="31"/>
        <v>593664</v>
      </c>
    </row>
    <row r="16" spans="1:102" ht="13.5">
      <c r="A16" s="208" t="s">
        <v>222</v>
      </c>
      <c r="B16" s="208">
        <v>43211</v>
      </c>
      <c r="C16" s="208" t="s">
        <v>242</v>
      </c>
      <c r="D16" s="209">
        <f t="shared" si="2"/>
        <v>202424</v>
      </c>
      <c r="E16" s="209">
        <f t="shared" si="3"/>
        <v>0</v>
      </c>
      <c r="F16" s="210"/>
      <c r="G16" s="210"/>
      <c r="H16" s="210"/>
      <c r="I16" s="210"/>
      <c r="J16" s="210"/>
      <c r="K16" s="210"/>
      <c r="L16" s="210">
        <v>202424</v>
      </c>
      <c r="M16" s="209">
        <f t="shared" si="4"/>
        <v>47113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47113</v>
      </c>
      <c r="V16" s="209">
        <f t="shared" si="6"/>
        <v>249537</v>
      </c>
      <c r="W16" s="209">
        <f t="shared" si="7"/>
        <v>0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0</v>
      </c>
      <c r="AB16" s="210"/>
      <c r="AC16" s="209">
        <f t="shared" si="9"/>
        <v>0</v>
      </c>
      <c r="AD16" s="209">
        <f t="shared" si="9"/>
        <v>249537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0</v>
      </c>
      <c r="AN16" s="210"/>
      <c r="AO16" s="209">
        <f t="shared" si="13"/>
        <v>0</v>
      </c>
      <c r="AP16" s="210"/>
      <c r="AQ16" s="210"/>
      <c r="AR16" s="210"/>
      <c r="AS16" s="210"/>
      <c r="AT16" s="209">
        <f t="shared" si="14"/>
        <v>0</v>
      </c>
      <c r="AU16" s="210"/>
      <c r="AV16" s="210"/>
      <c r="AW16" s="210"/>
      <c r="AX16" s="210"/>
      <c r="AY16" s="210">
        <v>202424</v>
      </c>
      <c r="AZ16" s="210"/>
      <c r="BA16" s="210"/>
      <c r="BB16" s="209">
        <f t="shared" si="15"/>
        <v>0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47113</v>
      </c>
      <c r="BX16" s="210"/>
      <c r="BY16" s="210"/>
      <c r="BZ16" s="209">
        <f t="shared" si="21"/>
        <v>0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0</v>
      </c>
      <c r="CJ16" s="209">
        <f t="shared" si="26"/>
        <v>0</v>
      </c>
      <c r="CK16" s="209">
        <f t="shared" si="27"/>
        <v>0</v>
      </c>
      <c r="CL16" s="209">
        <f t="shared" si="28"/>
        <v>0</v>
      </c>
      <c r="CM16" s="209">
        <f t="shared" si="28"/>
        <v>0</v>
      </c>
      <c r="CN16" s="209">
        <f t="shared" si="28"/>
        <v>0</v>
      </c>
      <c r="CO16" s="209">
        <f t="shared" si="28"/>
        <v>0</v>
      </c>
      <c r="CP16" s="209">
        <f t="shared" si="29"/>
        <v>0</v>
      </c>
      <c r="CQ16" s="209">
        <f t="shared" si="30"/>
        <v>0</v>
      </c>
      <c r="CR16" s="209">
        <f t="shared" si="30"/>
        <v>0</v>
      </c>
      <c r="CS16" s="209">
        <f t="shared" si="30"/>
        <v>0</v>
      </c>
      <c r="CT16" s="209">
        <f t="shared" si="30"/>
        <v>0</v>
      </c>
      <c r="CU16" s="209">
        <f t="shared" si="30"/>
        <v>249537</v>
      </c>
      <c r="CV16" s="209">
        <f t="shared" si="30"/>
        <v>0</v>
      </c>
      <c r="CW16" s="209">
        <f t="shared" si="30"/>
        <v>0</v>
      </c>
      <c r="CX16" s="209">
        <f t="shared" si="31"/>
        <v>0</v>
      </c>
    </row>
    <row r="17" spans="1:102" ht="13.5">
      <c r="A17" s="208" t="s">
        <v>222</v>
      </c>
      <c r="B17" s="208">
        <v>43212</v>
      </c>
      <c r="C17" s="208" t="s">
        <v>243</v>
      </c>
      <c r="D17" s="209">
        <f t="shared" si="2"/>
        <v>296582</v>
      </c>
      <c r="E17" s="209">
        <f t="shared" si="3"/>
        <v>17991</v>
      </c>
      <c r="F17" s="210"/>
      <c r="G17" s="210"/>
      <c r="H17" s="210"/>
      <c r="I17" s="210">
        <v>24</v>
      </c>
      <c r="J17" s="210"/>
      <c r="K17" s="210">
        <v>17967</v>
      </c>
      <c r="L17" s="210">
        <v>278591</v>
      </c>
      <c r="M17" s="209">
        <f t="shared" si="4"/>
        <v>172993</v>
      </c>
      <c r="N17" s="209">
        <f t="shared" si="5"/>
        <v>36807</v>
      </c>
      <c r="O17" s="210">
        <v>14458</v>
      </c>
      <c r="P17" s="210">
        <v>14458</v>
      </c>
      <c r="Q17" s="210"/>
      <c r="R17" s="210">
        <v>7891</v>
      </c>
      <c r="S17" s="210"/>
      <c r="T17" s="210"/>
      <c r="U17" s="210">
        <v>136186</v>
      </c>
      <c r="V17" s="209">
        <f t="shared" si="6"/>
        <v>469575</v>
      </c>
      <c r="W17" s="209">
        <f t="shared" si="7"/>
        <v>54798</v>
      </c>
      <c r="X17" s="209">
        <f t="shared" si="8"/>
        <v>14458</v>
      </c>
      <c r="Y17" s="209">
        <f t="shared" si="8"/>
        <v>14458</v>
      </c>
      <c r="Z17" s="209">
        <f t="shared" si="8"/>
        <v>0</v>
      </c>
      <c r="AA17" s="209">
        <f t="shared" si="8"/>
        <v>7915</v>
      </c>
      <c r="AB17" s="210"/>
      <c r="AC17" s="209">
        <f t="shared" si="9"/>
        <v>17967</v>
      </c>
      <c r="AD17" s="209">
        <f t="shared" si="9"/>
        <v>414777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>
        <v>30691</v>
      </c>
      <c r="AM17" s="209">
        <f t="shared" si="12"/>
        <v>74081</v>
      </c>
      <c r="AN17" s="210">
        <v>750</v>
      </c>
      <c r="AO17" s="209">
        <f t="shared" si="13"/>
        <v>0</v>
      </c>
      <c r="AP17" s="210"/>
      <c r="AQ17" s="210"/>
      <c r="AR17" s="210"/>
      <c r="AS17" s="210"/>
      <c r="AT17" s="209">
        <f t="shared" si="14"/>
        <v>73331</v>
      </c>
      <c r="AU17" s="210">
        <v>73331</v>
      </c>
      <c r="AV17" s="210"/>
      <c r="AW17" s="210"/>
      <c r="AX17" s="210"/>
      <c r="AY17" s="210">
        <v>184565</v>
      </c>
      <c r="AZ17" s="210"/>
      <c r="BA17" s="210">
        <v>7245</v>
      </c>
      <c r="BB17" s="209">
        <f t="shared" si="15"/>
        <v>81326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550</v>
      </c>
      <c r="BL17" s="210">
        <v>550</v>
      </c>
      <c r="BM17" s="209">
        <f t="shared" si="19"/>
        <v>0</v>
      </c>
      <c r="BN17" s="210"/>
      <c r="BO17" s="210"/>
      <c r="BP17" s="210"/>
      <c r="BQ17" s="210"/>
      <c r="BR17" s="209">
        <f t="shared" si="20"/>
        <v>0</v>
      </c>
      <c r="BS17" s="210"/>
      <c r="BT17" s="210"/>
      <c r="BU17" s="210"/>
      <c r="BV17" s="210"/>
      <c r="BW17" s="210">
        <v>112381</v>
      </c>
      <c r="BX17" s="210"/>
      <c r="BY17" s="210">
        <v>60062</v>
      </c>
      <c r="BZ17" s="209">
        <f t="shared" si="21"/>
        <v>60612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30691</v>
      </c>
      <c r="CI17" s="209">
        <f t="shared" si="25"/>
        <v>74631</v>
      </c>
      <c r="CJ17" s="209">
        <f t="shared" si="26"/>
        <v>1300</v>
      </c>
      <c r="CK17" s="209">
        <f t="shared" si="27"/>
        <v>0</v>
      </c>
      <c r="CL17" s="209">
        <f t="shared" si="28"/>
        <v>0</v>
      </c>
      <c r="CM17" s="209">
        <f t="shared" si="28"/>
        <v>0</v>
      </c>
      <c r="CN17" s="209">
        <f t="shared" si="28"/>
        <v>0</v>
      </c>
      <c r="CO17" s="209">
        <f t="shared" si="28"/>
        <v>0</v>
      </c>
      <c r="CP17" s="209">
        <f t="shared" si="29"/>
        <v>73331</v>
      </c>
      <c r="CQ17" s="209">
        <f t="shared" si="30"/>
        <v>73331</v>
      </c>
      <c r="CR17" s="209">
        <f t="shared" si="30"/>
        <v>0</v>
      </c>
      <c r="CS17" s="209">
        <f t="shared" si="30"/>
        <v>0</v>
      </c>
      <c r="CT17" s="209">
        <f t="shared" si="30"/>
        <v>0</v>
      </c>
      <c r="CU17" s="209">
        <f t="shared" si="30"/>
        <v>296946</v>
      </c>
      <c r="CV17" s="209">
        <f t="shared" si="30"/>
        <v>0</v>
      </c>
      <c r="CW17" s="209">
        <f t="shared" si="30"/>
        <v>67307</v>
      </c>
      <c r="CX17" s="209">
        <f t="shared" si="31"/>
        <v>141938</v>
      </c>
    </row>
    <row r="18" spans="1:102" ht="13.5">
      <c r="A18" s="208" t="s">
        <v>222</v>
      </c>
      <c r="B18" s="208">
        <v>43213</v>
      </c>
      <c r="C18" s="208" t="s">
        <v>244</v>
      </c>
      <c r="D18" s="209">
        <f t="shared" si="2"/>
        <v>316118</v>
      </c>
      <c r="E18" s="209">
        <f t="shared" si="3"/>
        <v>52098</v>
      </c>
      <c r="F18" s="210"/>
      <c r="G18" s="210"/>
      <c r="H18" s="210"/>
      <c r="I18" s="210">
        <v>51958</v>
      </c>
      <c r="J18" s="210"/>
      <c r="K18" s="210">
        <v>140</v>
      </c>
      <c r="L18" s="210">
        <v>264020</v>
      </c>
      <c r="M18" s="209">
        <f t="shared" si="4"/>
        <v>83568</v>
      </c>
      <c r="N18" s="209">
        <f t="shared" si="5"/>
        <v>30</v>
      </c>
      <c r="O18" s="210"/>
      <c r="P18" s="210"/>
      <c r="Q18" s="210"/>
      <c r="R18" s="210"/>
      <c r="S18" s="210"/>
      <c r="T18" s="210">
        <v>30</v>
      </c>
      <c r="U18" s="210">
        <v>83538</v>
      </c>
      <c r="V18" s="209">
        <f t="shared" si="6"/>
        <v>399686</v>
      </c>
      <c r="W18" s="209">
        <f t="shared" si="7"/>
        <v>52128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51958</v>
      </c>
      <c r="AB18" s="210"/>
      <c r="AC18" s="209">
        <f t="shared" si="9"/>
        <v>170</v>
      </c>
      <c r="AD18" s="209">
        <f t="shared" si="9"/>
        <v>347558</v>
      </c>
      <c r="AE18" s="209">
        <f t="shared" si="10"/>
        <v>0</v>
      </c>
      <c r="AF18" s="209">
        <f t="shared" si="11"/>
        <v>0</v>
      </c>
      <c r="AG18" s="210"/>
      <c r="AH18" s="210"/>
      <c r="AI18" s="210"/>
      <c r="AJ18" s="210"/>
      <c r="AK18" s="210"/>
      <c r="AL18" s="210"/>
      <c r="AM18" s="209">
        <f t="shared" si="12"/>
        <v>131842</v>
      </c>
      <c r="AN18" s="210">
        <v>18387</v>
      </c>
      <c r="AO18" s="209">
        <f t="shared" si="13"/>
        <v>0</v>
      </c>
      <c r="AP18" s="210"/>
      <c r="AQ18" s="210"/>
      <c r="AR18" s="210"/>
      <c r="AS18" s="210"/>
      <c r="AT18" s="209">
        <f t="shared" si="14"/>
        <v>113455</v>
      </c>
      <c r="AU18" s="210">
        <v>113455</v>
      </c>
      <c r="AV18" s="210"/>
      <c r="AW18" s="210"/>
      <c r="AX18" s="210"/>
      <c r="AY18" s="210">
        <v>184276</v>
      </c>
      <c r="AZ18" s="210"/>
      <c r="BA18" s="210"/>
      <c r="BB18" s="209">
        <f t="shared" si="15"/>
        <v>131842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5516</v>
      </c>
      <c r="BL18" s="210">
        <v>5516</v>
      </c>
      <c r="BM18" s="209">
        <f t="shared" si="19"/>
        <v>0</v>
      </c>
      <c r="BN18" s="210"/>
      <c r="BO18" s="210"/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>
        <v>78052</v>
      </c>
      <c r="BX18" s="210"/>
      <c r="BY18" s="210"/>
      <c r="BZ18" s="209">
        <f t="shared" si="21"/>
        <v>5516</v>
      </c>
      <c r="CA18" s="209">
        <f t="shared" si="22"/>
        <v>0</v>
      </c>
      <c r="CB18" s="209">
        <f t="shared" si="23"/>
        <v>0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137358</v>
      </c>
      <c r="CJ18" s="209">
        <f t="shared" si="26"/>
        <v>23903</v>
      </c>
      <c r="CK18" s="209">
        <f t="shared" si="27"/>
        <v>0</v>
      </c>
      <c r="CL18" s="209">
        <f t="shared" si="28"/>
        <v>0</v>
      </c>
      <c r="CM18" s="209">
        <f t="shared" si="28"/>
        <v>0</v>
      </c>
      <c r="CN18" s="209">
        <f t="shared" si="28"/>
        <v>0</v>
      </c>
      <c r="CO18" s="209">
        <f t="shared" si="28"/>
        <v>0</v>
      </c>
      <c r="CP18" s="209">
        <f t="shared" si="29"/>
        <v>113455</v>
      </c>
      <c r="CQ18" s="209">
        <f t="shared" si="30"/>
        <v>113455</v>
      </c>
      <c r="CR18" s="209">
        <f t="shared" si="30"/>
        <v>0</v>
      </c>
      <c r="CS18" s="209">
        <f t="shared" si="30"/>
        <v>0</v>
      </c>
      <c r="CT18" s="209">
        <f t="shared" si="30"/>
        <v>0</v>
      </c>
      <c r="CU18" s="209">
        <f t="shared" si="30"/>
        <v>262328</v>
      </c>
      <c r="CV18" s="209">
        <f t="shared" si="30"/>
        <v>0</v>
      </c>
      <c r="CW18" s="209">
        <f t="shared" si="30"/>
        <v>0</v>
      </c>
      <c r="CX18" s="209">
        <f t="shared" si="31"/>
        <v>137358</v>
      </c>
    </row>
    <row r="19" spans="1:102" ht="13.5">
      <c r="A19" s="208" t="s">
        <v>222</v>
      </c>
      <c r="B19" s="208">
        <v>43214</v>
      </c>
      <c r="C19" s="208" t="s">
        <v>245</v>
      </c>
      <c r="D19" s="209">
        <f t="shared" si="2"/>
        <v>291176</v>
      </c>
      <c r="E19" s="209">
        <f t="shared" si="3"/>
        <v>0</v>
      </c>
      <c r="F19" s="210"/>
      <c r="G19" s="210"/>
      <c r="H19" s="210"/>
      <c r="I19" s="210"/>
      <c r="J19" s="210"/>
      <c r="K19" s="210"/>
      <c r="L19" s="210">
        <v>291176</v>
      </c>
      <c r="M19" s="209">
        <f t="shared" si="4"/>
        <v>163372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163372</v>
      </c>
      <c r="V19" s="209">
        <f t="shared" si="6"/>
        <v>454548</v>
      </c>
      <c r="W19" s="209">
        <f t="shared" si="7"/>
        <v>0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0</v>
      </c>
      <c r="AB19" s="210"/>
      <c r="AC19" s="209">
        <f t="shared" si="9"/>
        <v>0</v>
      </c>
      <c r="AD19" s="209">
        <f t="shared" si="9"/>
        <v>454548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37122</v>
      </c>
      <c r="AN19" s="210">
        <v>1999</v>
      </c>
      <c r="AO19" s="209">
        <f t="shared" si="13"/>
        <v>508</v>
      </c>
      <c r="AP19" s="210">
        <v>508</v>
      </c>
      <c r="AQ19" s="210"/>
      <c r="AR19" s="210"/>
      <c r="AS19" s="210">
        <v>1097</v>
      </c>
      <c r="AT19" s="209">
        <f t="shared" si="14"/>
        <v>33518</v>
      </c>
      <c r="AU19" s="210">
        <v>33518</v>
      </c>
      <c r="AV19" s="210"/>
      <c r="AW19" s="210"/>
      <c r="AX19" s="210"/>
      <c r="AY19" s="210">
        <v>252390</v>
      </c>
      <c r="AZ19" s="210"/>
      <c r="BA19" s="210">
        <v>1664</v>
      </c>
      <c r="BB19" s="209">
        <f t="shared" si="15"/>
        <v>38786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>
        <v>72127</v>
      </c>
      <c r="BK19" s="209">
        <f t="shared" si="18"/>
        <v>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91245</v>
      </c>
      <c r="BX19" s="210"/>
      <c r="BY19" s="210"/>
      <c r="BZ19" s="209">
        <f t="shared" si="21"/>
        <v>0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72127</v>
      </c>
      <c r="CI19" s="209">
        <f t="shared" si="25"/>
        <v>37122</v>
      </c>
      <c r="CJ19" s="209">
        <f t="shared" si="26"/>
        <v>1999</v>
      </c>
      <c r="CK19" s="209">
        <f t="shared" si="27"/>
        <v>508</v>
      </c>
      <c r="CL19" s="209">
        <f t="shared" si="28"/>
        <v>508</v>
      </c>
      <c r="CM19" s="209">
        <f t="shared" si="28"/>
        <v>0</v>
      </c>
      <c r="CN19" s="209">
        <f t="shared" si="28"/>
        <v>0</v>
      </c>
      <c r="CO19" s="209">
        <f t="shared" si="28"/>
        <v>1097</v>
      </c>
      <c r="CP19" s="209">
        <f t="shared" si="29"/>
        <v>33518</v>
      </c>
      <c r="CQ19" s="209">
        <f t="shared" si="30"/>
        <v>33518</v>
      </c>
      <c r="CR19" s="209">
        <f t="shared" si="30"/>
        <v>0</v>
      </c>
      <c r="CS19" s="209">
        <f t="shared" si="30"/>
        <v>0</v>
      </c>
      <c r="CT19" s="209">
        <f t="shared" si="30"/>
        <v>0</v>
      </c>
      <c r="CU19" s="209">
        <f t="shared" si="30"/>
        <v>343635</v>
      </c>
      <c r="CV19" s="209">
        <f t="shared" si="30"/>
        <v>0</v>
      </c>
      <c r="CW19" s="209">
        <f t="shared" si="30"/>
        <v>1664</v>
      </c>
      <c r="CX19" s="209">
        <f t="shared" si="31"/>
        <v>38786</v>
      </c>
    </row>
    <row r="20" spans="1:102" ht="13.5">
      <c r="A20" s="208" t="s">
        <v>222</v>
      </c>
      <c r="B20" s="208">
        <v>43215</v>
      </c>
      <c r="C20" s="208" t="s">
        <v>246</v>
      </c>
      <c r="D20" s="209">
        <f t="shared" si="2"/>
        <v>1125299</v>
      </c>
      <c r="E20" s="209">
        <f t="shared" si="3"/>
        <v>177643</v>
      </c>
      <c r="F20" s="210"/>
      <c r="G20" s="210"/>
      <c r="H20" s="210"/>
      <c r="I20" s="210">
        <v>149326</v>
      </c>
      <c r="J20" s="210"/>
      <c r="K20" s="210">
        <v>28317</v>
      </c>
      <c r="L20" s="210">
        <v>947656</v>
      </c>
      <c r="M20" s="209">
        <f t="shared" si="4"/>
        <v>552585</v>
      </c>
      <c r="N20" s="209">
        <f t="shared" si="5"/>
        <v>97</v>
      </c>
      <c r="O20" s="210"/>
      <c r="P20" s="210"/>
      <c r="Q20" s="210"/>
      <c r="R20" s="210">
        <v>97</v>
      </c>
      <c r="S20" s="210"/>
      <c r="T20" s="210"/>
      <c r="U20" s="210">
        <v>552488</v>
      </c>
      <c r="V20" s="209">
        <f t="shared" si="6"/>
        <v>1677884</v>
      </c>
      <c r="W20" s="209">
        <f t="shared" si="7"/>
        <v>177740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149423</v>
      </c>
      <c r="AB20" s="210"/>
      <c r="AC20" s="209">
        <f t="shared" si="9"/>
        <v>28317</v>
      </c>
      <c r="AD20" s="209">
        <f t="shared" si="9"/>
        <v>1500144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>
        <v>55581</v>
      </c>
      <c r="AM20" s="209">
        <f t="shared" si="12"/>
        <v>734879</v>
      </c>
      <c r="AN20" s="210">
        <v>226814</v>
      </c>
      <c r="AO20" s="209">
        <f t="shared" si="13"/>
        <v>221387</v>
      </c>
      <c r="AP20" s="210">
        <v>76422</v>
      </c>
      <c r="AQ20" s="210">
        <v>144240</v>
      </c>
      <c r="AR20" s="210">
        <v>725</v>
      </c>
      <c r="AS20" s="210"/>
      <c r="AT20" s="209">
        <f t="shared" si="14"/>
        <v>286678</v>
      </c>
      <c r="AU20" s="210">
        <v>245577</v>
      </c>
      <c r="AV20" s="210">
        <v>28090</v>
      </c>
      <c r="AW20" s="210">
        <v>13011</v>
      </c>
      <c r="AX20" s="210"/>
      <c r="AY20" s="210">
        <v>334242</v>
      </c>
      <c r="AZ20" s="210"/>
      <c r="BA20" s="210">
        <v>597</v>
      </c>
      <c r="BB20" s="209">
        <f t="shared" si="15"/>
        <v>735476</v>
      </c>
      <c r="BC20" s="209">
        <f t="shared" si="16"/>
        <v>143395</v>
      </c>
      <c r="BD20" s="209">
        <f t="shared" si="17"/>
        <v>133912</v>
      </c>
      <c r="BE20" s="210"/>
      <c r="BF20" s="210">
        <v>133850</v>
      </c>
      <c r="BG20" s="210"/>
      <c r="BH20" s="210">
        <v>62</v>
      </c>
      <c r="BI20" s="210">
        <v>9483</v>
      </c>
      <c r="BJ20" s="210"/>
      <c r="BK20" s="209">
        <f t="shared" si="18"/>
        <v>341433</v>
      </c>
      <c r="BL20" s="210">
        <v>17305</v>
      </c>
      <c r="BM20" s="209">
        <f t="shared" si="19"/>
        <v>115655</v>
      </c>
      <c r="BN20" s="210"/>
      <c r="BO20" s="210">
        <v>115655</v>
      </c>
      <c r="BP20" s="210"/>
      <c r="BQ20" s="210"/>
      <c r="BR20" s="209">
        <f t="shared" si="20"/>
        <v>208473</v>
      </c>
      <c r="BS20" s="210">
        <v>153023</v>
      </c>
      <c r="BT20" s="210">
        <v>38377</v>
      </c>
      <c r="BU20" s="210">
        <v>14287</v>
      </c>
      <c r="BV20" s="210">
        <v>2786</v>
      </c>
      <c r="BW20" s="210">
        <v>62559</v>
      </c>
      <c r="BX20" s="210"/>
      <c r="BY20" s="210">
        <v>5198</v>
      </c>
      <c r="BZ20" s="209">
        <f t="shared" si="21"/>
        <v>490026</v>
      </c>
      <c r="CA20" s="209">
        <f t="shared" si="22"/>
        <v>143395</v>
      </c>
      <c r="CB20" s="209">
        <f t="shared" si="23"/>
        <v>133912</v>
      </c>
      <c r="CC20" s="209">
        <f t="shared" si="24"/>
        <v>0</v>
      </c>
      <c r="CD20" s="209">
        <f t="shared" si="24"/>
        <v>133850</v>
      </c>
      <c r="CE20" s="209">
        <f t="shared" si="24"/>
        <v>0</v>
      </c>
      <c r="CF20" s="209">
        <f t="shared" si="24"/>
        <v>62</v>
      </c>
      <c r="CG20" s="209">
        <f t="shared" si="24"/>
        <v>9483</v>
      </c>
      <c r="CH20" s="209">
        <f t="shared" si="24"/>
        <v>55581</v>
      </c>
      <c r="CI20" s="209">
        <f t="shared" si="25"/>
        <v>1076312</v>
      </c>
      <c r="CJ20" s="209">
        <f t="shared" si="26"/>
        <v>244119</v>
      </c>
      <c r="CK20" s="209">
        <f t="shared" si="27"/>
        <v>337042</v>
      </c>
      <c r="CL20" s="209">
        <f t="shared" si="28"/>
        <v>76422</v>
      </c>
      <c r="CM20" s="209">
        <f t="shared" si="28"/>
        <v>259895</v>
      </c>
      <c r="CN20" s="209">
        <f t="shared" si="28"/>
        <v>725</v>
      </c>
      <c r="CO20" s="209">
        <f t="shared" si="28"/>
        <v>0</v>
      </c>
      <c r="CP20" s="209">
        <f t="shared" si="29"/>
        <v>495151</v>
      </c>
      <c r="CQ20" s="209">
        <f t="shared" si="30"/>
        <v>398600</v>
      </c>
      <c r="CR20" s="209">
        <f t="shared" si="30"/>
        <v>66467</v>
      </c>
      <c r="CS20" s="209">
        <f t="shared" si="30"/>
        <v>27298</v>
      </c>
      <c r="CT20" s="209">
        <f t="shared" si="30"/>
        <v>2786</v>
      </c>
      <c r="CU20" s="209">
        <f t="shared" si="30"/>
        <v>396801</v>
      </c>
      <c r="CV20" s="209">
        <f t="shared" si="30"/>
        <v>0</v>
      </c>
      <c r="CW20" s="209">
        <f t="shared" si="30"/>
        <v>5795</v>
      </c>
      <c r="CX20" s="209">
        <f t="shared" si="31"/>
        <v>1225502</v>
      </c>
    </row>
    <row r="21" spans="1:102" ht="13.5">
      <c r="A21" s="208" t="s">
        <v>222</v>
      </c>
      <c r="B21" s="208">
        <v>43216</v>
      </c>
      <c r="C21" s="208" t="s">
        <v>247</v>
      </c>
      <c r="D21" s="209">
        <f t="shared" si="2"/>
        <v>364103</v>
      </c>
      <c r="E21" s="209">
        <f t="shared" si="3"/>
        <v>37925</v>
      </c>
      <c r="F21" s="210"/>
      <c r="G21" s="210"/>
      <c r="H21" s="210"/>
      <c r="I21" s="210">
        <v>37925</v>
      </c>
      <c r="J21" s="210"/>
      <c r="K21" s="210"/>
      <c r="L21" s="210">
        <v>326178</v>
      </c>
      <c r="M21" s="209">
        <f t="shared" si="4"/>
        <v>26907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26907</v>
      </c>
      <c r="V21" s="209">
        <f t="shared" si="6"/>
        <v>391010</v>
      </c>
      <c r="W21" s="209">
        <f t="shared" si="7"/>
        <v>37925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37925</v>
      </c>
      <c r="AB21" s="210"/>
      <c r="AC21" s="209">
        <f t="shared" si="9"/>
        <v>0</v>
      </c>
      <c r="AD21" s="209">
        <f t="shared" si="9"/>
        <v>353085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163778</v>
      </c>
      <c r="AN21" s="210">
        <v>14551</v>
      </c>
      <c r="AO21" s="209">
        <f t="shared" si="13"/>
        <v>0</v>
      </c>
      <c r="AP21" s="210"/>
      <c r="AQ21" s="210"/>
      <c r="AR21" s="210"/>
      <c r="AS21" s="210"/>
      <c r="AT21" s="209">
        <f t="shared" si="14"/>
        <v>149227</v>
      </c>
      <c r="AU21" s="210">
        <v>149227</v>
      </c>
      <c r="AV21" s="210"/>
      <c r="AW21" s="210"/>
      <c r="AX21" s="210"/>
      <c r="AY21" s="210">
        <v>200325</v>
      </c>
      <c r="AZ21" s="210"/>
      <c r="BA21" s="210"/>
      <c r="BB21" s="209">
        <f t="shared" si="15"/>
        <v>163778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>
        <v>362</v>
      </c>
      <c r="BK21" s="209">
        <f t="shared" si="18"/>
        <v>2551</v>
      </c>
      <c r="BL21" s="210">
        <v>2551</v>
      </c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19591</v>
      </c>
      <c r="BX21" s="210"/>
      <c r="BY21" s="210">
        <v>4403</v>
      </c>
      <c r="BZ21" s="209">
        <f t="shared" si="21"/>
        <v>6954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362</v>
      </c>
      <c r="CI21" s="209">
        <f t="shared" si="25"/>
        <v>166329</v>
      </c>
      <c r="CJ21" s="209">
        <f t="shared" si="26"/>
        <v>17102</v>
      </c>
      <c r="CK21" s="209">
        <f t="shared" si="27"/>
        <v>0</v>
      </c>
      <c r="CL21" s="209">
        <f t="shared" si="28"/>
        <v>0</v>
      </c>
      <c r="CM21" s="209">
        <f t="shared" si="28"/>
        <v>0</v>
      </c>
      <c r="CN21" s="209">
        <f t="shared" si="28"/>
        <v>0</v>
      </c>
      <c r="CO21" s="209">
        <f t="shared" si="28"/>
        <v>0</v>
      </c>
      <c r="CP21" s="209">
        <f t="shared" si="29"/>
        <v>149227</v>
      </c>
      <c r="CQ21" s="209">
        <f t="shared" si="30"/>
        <v>149227</v>
      </c>
      <c r="CR21" s="209">
        <f t="shared" si="30"/>
        <v>0</v>
      </c>
      <c r="CS21" s="209">
        <f t="shared" si="30"/>
        <v>0</v>
      </c>
      <c r="CT21" s="209">
        <f t="shared" si="30"/>
        <v>0</v>
      </c>
      <c r="CU21" s="209">
        <f t="shared" si="30"/>
        <v>219916</v>
      </c>
      <c r="CV21" s="209">
        <f t="shared" si="30"/>
        <v>0</v>
      </c>
      <c r="CW21" s="209">
        <f t="shared" si="30"/>
        <v>4403</v>
      </c>
      <c r="CX21" s="209">
        <f t="shared" si="31"/>
        <v>170732</v>
      </c>
    </row>
    <row r="22" spans="1:102" ht="13.5">
      <c r="A22" s="208" t="s">
        <v>222</v>
      </c>
      <c r="B22" s="208">
        <v>43341</v>
      </c>
      <c r="C22" s="208" t="s">
        <v>248</v>
      </c>
      <c r="D22" s="209">
        <f t="shared" si="2"/>
        <v>107797</v>
      </c>
      <c r="E22" s="209">
        <f t="shared" si="3"/>
        <v>15944</v>
      </c>
      <c r="F22" s="210"/>
      <c r="G22" s="210"/>
      <c r="H22" s="210"/>
      <c r="I22" s="210">
        <v>15944</v>
      </c>
      <c r="J22" s="210"/>
      <c r="K22" s="210"/>
      <c r="L22" s="210">
        <v>91853</v>
      </c>
      <c r="M22" s="209">
        <f t="shared" si="4"/>
        <v>23879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23879</v>
      </c>
      <c r="V22" s="209">
        <f t="shared" si="6"/>
        <v>131676</v>
      </c>
      <c r="W22" s="209">
        <f t="shared" si="7"/>
        <v>15944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15944</v>
      </c>
      <c r="AB22" s="210"/>
      <c r="AC22" s="209">
        <f t="shared" si="9"/>
        <v>0</v>
      </c>
      <c r="AD22" s="209">
        <f t="shared" si="9"/>
        <v>115732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/>
      <c r="AM22" s="209">
        <f t="shared" si="12"/>
        <v>43090</v>
      </c>
      <c r="AN22" s="210">
        <v>13500</v>
      </c>
      <c r="AO22" s="209">
        <f t="shared" si="13"/>
        <v>0</v>
      </c>
      <c r="AP22" s="210"/>
      <c r="AQ22" s="210"/>
      <c r="AR22" s="210"/>
      <c r="AS22" s="210"/>
      <c r="AT22" s="209">
        <f t="shared" si="14"/>
        <v>29590</v>
      </c>
      <c r="AU22" s="210">
        <v>29590</v>
      </c>
      <c r="AV22" s="210"/>
      <c r="AW22" s="210"/>
      <c r="AX22" s="210"/>
      <c r="AY22" s="210">
        <v>64707</v>
      </c>
      <c r="AZ22" s="210"/>
      <c r="BA22" s="210"/>
      <c r="BB22" s="209">
        <f t="shared" si="15"/>
        <v>43090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23879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0</v>
      </c>
      <c r="CI22" s="209">
        <f t="shared" si="25"/>
        <v>43090</v>
      </c>
      <c r="CJ22" s="209">
        <f t="shared" si="26"/>
        <v>13500</v>
      </c>
      <c r="CK22" s="209">
        <f t="shared" si="27"/>
        <v>0</v>
      </c>
      <c r="CL22" s="209">
        <f t="shared" si="28"/>
        <v>0</v>
      </c>
      <c r="CM22" s="209">
        <f t="shared" si="28"/>
        <v>0</v>
      </c>
      <c r="CN22" s="209">
        <f t="shared" si="28"/>
        <v>0</v>
      </c>
      <c r="CO22" s="209">
        <f t="shared" si="28"/>
        <v>0</v>
      </c>
      <c r="CP22" s="209">
        <f t="shared" si="29"/>
        <v>29590</v>
      </c>
      <c r="CQ22" s="209">
        <f t="shared" si="30"/>
        <v>29590</v>
      </c>
      <c r="CR22" s="209">
        <f t="shared" si="30"/>
        <v>0</v>
      </c>
      <c r="CS22" s="209">
        <f t="shared" si="30"/>
        <v>0</v>
      </c>
      <c r="CT22" s="209">
        <f t="shared" si="30"/>
        <v>0</v>
      </c>
      <c r="CU22" s="209">
        <f t="shared" si="30"/>
        <v>88586</v>
      </c>
      <c r="CV22" s="209">
        <f t="shared" si="30"/>
        <v>0</v>
      </c>
      <c r="CW22" s="209">
        <f t="shared" si="30"/>
        <v>0</v>
      </c>
      <c r="CX22" s="209">
        <f t="shared" si="31"/>
        <v>43090</v>
      </c>
    </row>
    <row r="23" spans="1:102" ht="13.5">
      <c r="A23" s="208" t="s">
        <v>222</v>
      </c>
      <c r="B23" s="208">
        <v>43342</v>
      </c>
      <c r="C23" s="208" t="s">
        <v>249</v>
      </c>
      <c r="D23" s="209">
        <f t="shared" si="2"/>
        <v>85096</v>
      </c>
      <c r="E23" s="209">
        <f t="shared" si="3"/>
        <v>0</v>
      </c>
      <c r="F23" s="210"/>
      <c r="G23" s="210"/>
      <c r="H23" s="210"/>
      <c r="I23" s="210"/>
      <c r="J23" s="210"/>
      <c r="K23" s="210"/>
      <c r="L23" s="210">
        <v>85096</v>
      </c>
      <c r="M23" s="209">
        <f t="shared" si="4"/>
        <v>11443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11443</v>
      </c>
      <c r="V23" s="209">
        <f t="shared" si="6"/>
        <v>96539</v>
      </c>
      <c r="W23" s="209">
        <f t="shared" si="7"/>
        <v>0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0</v>
      </c>
      <c r="AB23" s="210"/>
      <c r="AC23" s="209">
        <f t="shared" si="9"/>
        <v>0</v>
      </c>
      <c r="AD23" s="209">
        <f t="shared" si="9"/>
        <v>96539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17522</v>
      </c>
      <c r="AN23" s="210">
        <v>1700</v>
      </c>
      <c r="AO23" s="209">
        <f t="shared" si="13"/>
        <v>3</v>
      </c>
      <c r="AP23" s="210"/>
      <c r="AQ23" s="210"/>
      <c r="AR23" s="210">
        <v>3</v>
      </c>
      <c r="AS23" s="210"/>
      <c r="AT23" s="209">
        <f t="shared" si="14"/>
        <v>15819</v>
      </c>
      <c r="AU23" s="210">
        <v>14568</v>
      </c>
      <c r="AV23" s="210">
        <v>1246</v>
      </c>
      <c r="AW23" s="210">
        <v>5</v>
      </c>
      <c r="AX23" s="210"/>
      <c r="AY23" s="210">
        <v>63647</v>
      </c>
      <c r="AZ23" s="210"/>
      <c r="BA23" s="210">
        <v>3927</v>
      </c>
      <c r="BB23" s="209">
        <f t="shared" si="15"/>
        <v>21449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1700</v>
      </c>
      <c r="BL23" s="210">
        <v>1700</v>
      </c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9743</v>
      </c>
      <c r="BX23" s="210"/>
      <c r="BY23" s="210"/>
      <c r="BZ23" s="209">
        <f t="shared" si="21"/>
        <v>1700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19222</v>
      </c>
      <c r="CJ23" s="209">
        <f t="shared" si="26"/>
        <v>3400</v>
      </c>
      <c r="CK23" s="209">
        <f t="shared" si="27"/>
        <v>3</v>
      </c>
      <c r="CL23" s="209">
        <f t="shared" si="28"/>
        <v>0</v>
      </c>
      <c r="CM23" s="209">
        <f t="shared" si="28"/>
        <v>0</v>
      </c>
      <c r="CN23" s="209">
        <f t="shared" si="28"/>
        <v>3</v>
      </c>
      <c r="CO23" s="209">
        <f t="shared" si="28"/>
        <v>0</v>
      </c>
      <c r="CP23" s="209">
        <f t="shared" si="29"/>
        <v>15819</v>
      </c>
      <c r="CQ23" s="209">
        <f t="shared" si="30"/>
        <v>14568</v>
      </c>
      <c r="CR23" s="209">
        <f t="shared" si="30"/>
        <v>1246</v>
      </c>
      <c r="CS23" s="209">
        <f t="shared" si="30"/>
        <v>5</v>
      </c>
      <c r="CT23" s="209">
        <f t="shared" si="30"/>
        <v>0</v>
      </c>
      <c r="CU23" s="209">
        <f t="shared" si="30"/>
        <v>73390</v>
      </c>
      <c r="CV23" s="209">
        <f t="shared" si="30"/>
        <v>0</v>
      </c>
      <c r="CW23" s="209">
        <f t="shared" si="30"/>
        <v>3927</v>
      </c>
      <c r="CX23" s="209">
        <f t="shared" si="31"/>
        <v>23149</v>
      </c>
    </row>
    <row r="24" spans="1:102" ht="13.5">
      <c r="A24" s="208" t="s">
        <v>222</v>
      </c>
      <c r="B24" s="208">
        <v>43348</v>
      </c>
      <c r="C24" s="208" t="s">
        <v>250</v>
      </c>
      <c r="D24" s="209">
        <f t="shared" si="2"/>
        <v>72435</v>
      </c>
      <c r="E24" s="209">
        <f t="shared" si="3"/>
        <v>10</v>
      </c>
      <c r="F24" s="210"/>
      <c r="G24" s="210"/>
      <c r="H24" s="210"/>
      <c r="I24" s="210">
        <v>10</v>
      </c>
      <c r="J24" s="210"/>
      <c r="K24" s="210"/>
      <c r="L24" s="210">
        <v>72425</v>
      </c>
      <c r="M24" s="209">
        <f t="shared" si="4"/>
        <v>16013</v>
      </c>
      <c r="N24" s="209">
        <f t="shared" si="5"/>
        <v>4</v>
      </c>
      <c r="O24" s="210"/>
      <c r="P24" s="210"/>
      <c r="Q24" s="210"/>
      <c r="R24" s="210">
        <v>4</v>
      </c>
      <c r="S24" s="210"/>
      <c r="T24" s="210"/>
      <c r="U24" s="210">
        <v>16009</v>
      </c>
      <c r="V24" s="209">
        <f t="shared" si="6"/>
        <v>88448</v>
      </c>
      <c r="W24" s="209">
        <f t="shared" si="7"/>
        <v>14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14</v>
      </c>
      <c r="AB24" s="210"/>
      <c r="AC24" s="209">
        <f t="shared" si="9"/>
        <v>0</v>
      </c>
      <c r="AD24" s="209">
        <f t="shared" si="9"/>
        <v>88434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38949</v>
      </c>
      <c r="AN24" s="210">
        <v>5000</v>
      </c>
      <c r="AO24" s="209">
        <f t="shared" si="13"/>
        <v>0</v>
      </c>
      <c r="AP24" s="210"/>
      <c r="AQ24" s="210"/>
      <c r="AR24" s="210"/>
      <c r="AS24" s="210"/>
      <c r="AT24" s="209">
        <f t="shared" si="14"/>
        <v>33949</v>
      </c>
      <c r="AU24" s="210">
        <v>33949</v>
      </c>
      <c r="AV24" s="210"/>
      <c r="AW24" s="210"/>
      <c r="AX24" s="210"/>
      <c r="AY24" s="210">
        <v>33486</v>
      </c>
      <c r="AZ24" s="210"/>
      <c r="BA24" s="210"/>
      <c r="BB24" s="209">
        <f t="shared" si="15"/>
        <v>38949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500</v>
      </c>
      <c r="BL24" s="210">
        <v>500</v>
      </c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15513</v>
      </c>
      <c r="BX24" s="210"/>
      <c r="BY24" s="210"/>
      <c r="BZ24" s="209">
        <f t="shared" si="21"/>
        <v>500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39449</v>
      </c>
      <c r="CJ24" s="209">
        <f t="shared" si="26"/>
        <v>5500</v>
      </c>
      <c r="CK24" s="209">
        <f t="shared" si="27"/>
        <v>0</v>
      </c>
      <c r="CL24" s="209">
        <f t="shared" si="28"/>
        <v>0</v>
      </c>
      <c r="CM24" s="209">
        <f t="shared" si="28"/>
        <v>0</v>
      </c>
      <c r="CN24" s="209">
        <f t="shared" si="28"/>
        <v>0</v>
      </c>
      <c r="CO24" s="209">
        <f t="shared" si="28"/>
        <v>0</v>
      </c>
      <c r="CP24" s="209">
        <f t="shared" si="29"/>
        <v>33949</v>
      </c>
      <c r="CQ24" s="209">
        <f t="shared" si="30"/>
        <v>33949</v>
      </c>
      <c r="CR24" s="209">
        <f t="shared" si="30"/>
        <v>0</v>
      </c>
      <c r="CS24" s="209">
        <f t="shared" si="30"/>
        <v>0</v>
      </c>
      <c r="CT24" s="209">
        <f t="shared" si="30"/>
        <v>0</v>
      </c>
      <c r="CU24" s="209">
        <f t="shared" si="30"/>
        <v>48999</v>
      </c>
      <c r="CV24" s="209">
        <f t="shared" si="30"/>
        <v>0</v>
      </c>
      <c r="CW24" s="209">
        <f t="shared" si="30"/>
        <v>0</v>
      </c>
      <c r="CX24" s="209">
        <f t="shared" si="31"/>
        <v>39449</v>
      </c>
    </row>
    <row r="25" spans="1:102" ht="13.5">
      <c r="A25" s="208" t="s">
        <v>222</v>
      </c>
      <c r="B25" s="208">
        <v>43364</v>
      </c>
      <c r="C25" s="208" t="s">
        <v>251</v>
      </c>
      <c r="D25" s="209">
        <f t="shared" si="2"/>
        <v>51532</v>
      </c>
      <c r="E25" s="209">
        <f t="shared" si="3"/>
        <v>38552</v>
      </c>
      <c r="F25" s="210"/>
      <c r="G25" s="210"/>
      <c r="H25" s="210"/>
      <c r="I25" s="210">
        <v>6628</v>
      </c>
      <c r="J25" s="210"/>
      <c r="K25" s="210">
        <v>31924</v>
      </c>
      <c r="L25" s="210">
        <v>12980</v>
      </c>
      <c r="M25" s="209">
        <f t="shared" si="4"/>
        <v>20306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>
        <v>20306</v>
      </c>
      <c r="V25" s="209">
        <f t="shared" si="6"/>
        <v>71838</v>
      </c>
      <c r="W25" s="209">
        <f t="shared" si="7"/>
        <v>38552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6628</v>
      </c>
      <c r="AB25" s="210"/>
      <c r="AC25" s="209">
        <f t="shared" si="9"/>
        <v>31924</v>
      </c>
      <c r="AD25" s="209">
        <f t="shared" si="9"/>
        <v>33286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18616</v>
      </c>
      <c r="AN25" s="210">
        <v>3305</v>
      </c>
      <c r="AO25" s="209">
        <f t="shared" si="13"/>
        <v>0</v>
      </c>
      <c r="AP25" s="210"/>
      <c r="AQ25" s="210"/>
      <c r="AR25" s="210"/>
      <c r="AS25" s="210"/>
      <c r="AT25" s="209">
        <f t="shared" si="14"/>
        <v>15311</v>
      </c>
      <c r="AU25" s="210"/>
      <c r="AV25" s="210">
        <v>13218</v>
      </c>
      <c r="AW25" s="210">
        <v>1462</v>
      </c>
      <c r="AX25" s="210">
        <v>631</v>
      </c>
      <c r="AY25" s="210">
        <v>31924</v>
      </c>
      <c r="AZ25" s="210"/>
      <c r="BA25" s="210">
        <v>992</v>
      </c>
      <c r="BB25" s="209">
        <f t="shared" si="15"/>
        <v>19608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0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0</v>
      </c>
      <c r="BS25" s="210"/>
      <c r="BT25" s="210"/>
      <c r="BU25" s="210"/>
      <c r="BV25" s="210"/>
      <c r="BW25" s="210">
        <v>20306</v>
      </c>
      <c r="BX25" s="210"/>
      <c r="BY25" s="210"/>
      <c r="BZ25" s="209">
        <f t="shared" si="21"/>
        <v>0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18616</v>
      </c>
      <c r="CJ25" s="209">
        <f t="shared" si="26"/>
        <v>3305</v>
      </c>
      <c r="CK25" s="209">
        <f t="shared" si="27"/>
        <v>0</v>
      </c>
      <c r="CL25" s="209">
        <f t="shared" si="28"/>
        <v>0</v>
      </c>
      <c r="CM25" s="209">
        <f t="shared" si="28"/>
        <v>0</v>
      </c>
      <c r="CN25" s="209">
        <f t="shared" si="28"/>
        <v>0</v>
      </c>
      <c r="CO25" s="209">
        <f t="shared" si="28"/>
        <v>0</v>
      </c>
      <c r="CP25" s="209">
        <f t="shared" si="29"/>
        <v>15311</v>
      </c>
      <c r="CQ25" s="209">
        <f t="shared" si="30"/>
        <v>0</v>
      </c>
      <c r="CR25" s="209">
        <f t="shared" si="30"/>
        <v>13218</v>
      </c>
      <c r="CS25" s="209">
        <f t="shared" si="30"/>
        <v>1462</v>
      </c>
      <c r="CT25" s="209">
        <f t="shared" si="30"/>
        <v>631</v>
      </c>
      <c r="CU25" s="209">
        <f t="shared" si="30"/>
        <v>52230</v>
      </c>
      <c r="CV25" s="209">
        <f t="shared" si="30"/>
        <v>0</v>
      </c>
      <c r="CW25" s="209">
        <f t="shared" si="30"/>
        <v>992</v>
      </c>
      <c r="CX25" s="209">
        <f t="shared" si="31"/>
        <v>19608</v>
      </c>
    </row>
    <row r="26" spans="1:102" ht="13.5">
      <c r="A26" s="208" t="s">
        <v>222</v>
      </c>
      <c r="B26" s="208">
        <v>43367</v>
      </c>
      <c r="C26" s="208" t="s">
        <v>252</v>
      </c>
      <c r="D26" s="209">
        <f t="shared" si="2"/>
        <v>86967</v>
      </c>
      <c r="E26" s="209">
        <f t="shared" si="3"/>
        <v>30953</v>
      </c>
      <c r="F26" s="210"/>
      <c r="G26" s="210"/>
      <c r="H26" s="210"/>
      <c r="I26" s="210">
        <v>15922</v>
      </c>
      <c r="J26" s="210"/>
      <c r="K26" s="210">
        <v>15031</v>
      </c>
      <c r="L26" s="210">
        <v>56014</v>
      </c>
      <c r="M26" s="209">
        <f t="shared" si="4"/>
        <v>40249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40249</v>
      </c>
      <c r="V26" s="209">
        <f t="shared" si="6"/>
        <v>127216</v>
      </c>
      <c r="W26" s="209">
        <f t="shared" si="7"/>
        <v>30953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15922</v>
      </c>
      <c r="AB26" s="210"/>
      <c r="AC26" s="209">
        <f t="shared" si="9"/>
        <v>15031</v>
      </c>
      <c r="AD26" s="209">
        <f t="shared" si="9"/>
        <v>96263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/>
      <c r="AM26" s="209">
        <f t="shared" si="12"/>
        <v>40746</v>
      </c>
      <c r="AN26" s="210">
        <v>9793</v>
      </c>
      <c r="AO26" s="209">
        <f t="shared" si="13"/>
        <v>0</v>
      </c>
      <c r="AP26" s="210"/>
      <c r="AQ26" s="210"/>
      <c r="AR26" s="210"/>
      <c r="AS26" s="210"/>
      <c r="AT26" s="209">
        <f t="shared" si="14"/>
        <v>30953</v>
      </c>
      <c r="AU26" s="210">
        <v>26894</v>
      </c>
      <c r="AV26" s="210"/>
      <c r="AW26" s="210"/>
      <c r="AX26" s="210">
        <v>4059</v>
      </c>
      <c r="AY26" s="210">
        <v>46221</v>
      </c>
      <c r="AZ26" s="210"/>
      <c r="BA26" s="210"/>
      <c r="BB26" s="209">
        <f t="shared" si="15"/>
        <v>40746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40249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0</v>
      </c>
      <c r="CI26" s="209">
        <f t="shared" si="25"/>
        <v>40746</v>
      </c>
      <c r="CJ26" s="209">
        <f t="shared" si="26"/>
        <v>9793</v>
      </c>
      <c r="CK26" s="209">
        <f t="shared" si="27"/>
        <v>0</v>
      </c>
      <c r="CL26" s="209">
        <f t="shared" si="28"/>
        <v>0</v>
      </c>
      <c r="CM26" s="209">
        <f t="shared" si="28"/>
        <v>0</v>
      </c>
      <c r="CN26" s="209">
        <f t="shared" si="28"/>
        <v>0</v>
      </c>
      <c r="CO26" s="209">
        <f t="shared" si="28"/>
        <v>0</v>
      </c>
      <c r="CP26" s="209">
        <f t="shared" si="29"/>
        <v>30953</v>
      </c>
      <c r="CQ26" s="209">
        <f t="shared" si="30"/>
        <v>26894</v>
      </c>
      <c r="CR26" s="209">
        <f t="shared" si="30"/>
        <v>0</v>
      </c>
      <c r="CS26" s="209">
        <f t="shared" si="30"/>
        <v>0</v>
      </c>
      <c r="CT26" s="209">
        <f t="shared" si="30"/>
        <v>4059</v>
      </c>
      <c r="CU26" s="209">
        <f t="shared" si="30"/>
        <v>86470</v>
      </c>
      <c r="CV26" s="209">
        <f t="shared" si="30"/>
        <v>0</v>
      </c>
      <c r="CW26" s="209">
        <f t="shared" si="30"/>
        <v>0</v>
      </c>
      <c r="CX26" s="209">
        <f t="shared" si="31"/>
        <v>40746</v>
      </c>
    </row>
    <row r="27" spans="1:102" ht="13.5">
      <c r="A27" s="208" t="s">
        <v>222</v>
      </c>
      <c r="B27" s="208">
        <v>43368</v>
      </c>
      <c r="C27" s="208" t="s">
        <v>253</v>
      </c>
      <c r="D27" s="209">
        <f t="shared" si="2"/>
        <v>118206</v>
      </c>
      <c r="E27" s="209">
        <f t="shared" si="3"/>
        <v>16338</v>
      </c>
      <c r="F27" s="210"/>
      <c r="G27" s="210"/>
      <c r="H27" s="210"/>
      <c r="I27" s="210">
        <v>16273</v>
      </c>
      <c r="J27" s="210"/>
      <c r="K27" s="210">
        <v>65</v>
      </c>
      <c r="L27" s="210">
        <v>101868</v>
      </c>
      <c r="M27" s="209">
        <f t="shared" si="4"/>
        <v>82249</v>
      </c>
      <c r="N27" s="209">
        <f t="shared" si="5"/>
        <v>39358</v>
      </c>
      <c r="O27" s="210"/>
      <c r="P27" s="210"/>
      <c r="Q27" s="210"/>
      <c r="R27" s="210">
        <v>39353</v>
      </c>
      <c r="S27" s="210"/>
      <c r="T27" s="210">
        <v>5</v>
      </c>
      <c r="U27" s="210">
        <v>42891</v>
      </c>
      <c r="V27" s="209">
        <f t="shared" si="6"/>
        <v>200455</v>
      </c>
      <c r="W27" s="209">
        <f t="shared" si="7"/>
        <v>55696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55626</v>
      </c>
      <c r="AB27" s="210"/>
      <c r="AC27" s="209">
        <f t="shared" si="9"/>
        <v>70</v>
      </c>
      <c r="AD27" s="209">
        <f t="shared" si="9"/>
        <v>144759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/>
      <c r="AM27" s="209">
        <f t="shared" si="12"/>
        <v>42533</v>
      </c>
      <c r="AN27" s="210">
        <v>4400</v>
      </c>
      <c r="AO27" s="209">
        <f t="shared" si="13"/>
        <v>0</v>
      </c>
      <c r="AP27" s="210"/>
      <c r="AQ27" s="210"/>
      <c r="AR27" s="210"/>
      <c r="AS27" s="210"/>
      <c r="AT27" s="209">
        <f t="shared" si="14"/>
        <v>38133</v>
      </c>
      <c r="AU27" s="210">
        <v>38133</v>
      </c>
      <c r="AV27" s="210"/>
      <c r="AW27" s="210"/>
      <c r="AX27" s="210"/>
      <c r="AY27" s="210">
        <v>75673</v>
      </c>
      <c r="AZ27" s="210"/>
      <c r="BA27" s="210"/>
      <c r="BB27" s="209">
        <f t="shared" si="15"/>
        <v>42533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59620</v>
      </c>
      <c r="BL27" s="210">
        <v>4400</v>
      </c>
      <c r="BM27" s="209">
        <f t="shared" si="19"/>
        <v>0</v>
      </c>
      <c r="BN27" s="210"/>
      <c r="BO27" s="210"/>
      <c r="BP27" s="210"/>
      <c r="BQ27" s="210"/>
      <c r="BR27" s="209">
        <f t="shared" si="20"/>
        <v>55220</v>
      </c>
      <c r="BS27" s="210">
        <v>55220</v>
      </c>
      <c r="BT27" s="210"/>
      <c r="BU27" s="210"/>
      <c r="BV27" s="210"/>
      <c r="BW27" s="210">
        <v>22629</v>
      </c>
      <c r="BX27" s="210"/>
      <c r="BY27" s="210"/>
      <c r="BZ27" s="209">
        <f t="shared" si="21"/>
        <v>59620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0</v>
      </c>
      <c r="CI27" s="209">
        <f t="shared" si="25"/>
        <v>102153</v>
      </c>
      <c r="CJ27" s="209">
        <f t="shared" si="26"/>
        <v>8800</v>
      </c>
      <c r="CK27" s="209">
        <f t="shared" si="27"/>
        <v>0</v>
      </c>
      <c r="CL27" s="209">
        <f t="shared" si="28"/>
        <v>0</v>
      </c>
      <c r="CM27" s="209">
        <f t="shared" si="28"/>
        <v>0</v>
      </c>
      <c r="CN27" s="209">
        <f t="shared" si="28"/>
        <v>0</v>
      </c>
      <c r="CO27" s="209">
        <f t="shared" si="28"/>
        <v>0</v>
      </c>
      <c r="CP27" s="209">
        <f t="shared" si="29"/>
        <v>93353</v>
      </c>
      <c r="CQ27" s="209">
        <f t="shared" si="30"/>
        <v>93353</v>
      </c>
      <c r="CR27" s="209">
        <f t="shared" si="30"/>
        <v>0</v>
      </c>
      <c r="CS27" s="209">
        <f t="shared" si="30"/>
        <v>0</v>
      </c>
      <c r="CT27" s="209">
        <f t="shared" si="30"/>
        <v>0</v>
      </c>
      <c r="CU27" s="209">
        <f t="shared" si="30"/>
        <v>98302</v>
      </c>
      <c r="CV27" s="209">
        <f t="shared" si="30"/>
        <v>0</v>
      </c>
      <c r="CW27" s="209">
        <f t="shared" si="30"/>
        <v>0</v>
      </c>
      <c r="CX27" s="209">
        <f t="shared" si="31"/>
        <v>102153</v>
      </c>
    </row>
    <row r="28" spans="1:102" ht="13.5">
      <c r="A28" s="208" t="s">
        <v>222</v>
      </c>
      <c r="B28" s="208">
        <v>43369</v>
      </c>
      <c r="C28" s="208" t="s">
        <v>254</v>
      </c>
      <c r="D28" s="209">
        <f t="shared" si="2"/>
        <v>139399</v>
      </c>
      <c r="E28" s="209">
        <f t="shared" si="3"/>
        <v>60437</v>
      </c>
      <c r="F28" s="210"/>
      <c r="G28" s="210"/>
      <c r="H28" s="210"/>
      <c r="I28" s="210">
        <v>12438</v>
      </c>
      <c r="J28" s="210"/>
      <c r="K28" s="210">
        <v>47999</v>
      </c>
      <c r="L28" s="210">
        <v>78962</v>
      </c>
      <c r="M28" s="209">
        <f t="shared" si="4"/>
        <v>43213</v>
      </c>
      <c r="N28" s="209">
        <f t="shared" si="5"/>
        <v>43213</v>
      </c>
      <c r="O28" s="210"/>
      <c r="P28" s="210"/>
      <c r="Q28" s="210"/>
      <c r="R28" s="210"/>
      <c r="S28" s="210"/>
      <c r="T28" s="210">
        <v>43213</v>
      </c>
      <c r="U28" s="210"/>
      <c r="V28" s="209">
        <f t="shared" si="6"/>
        <v>182612</v>
      </c>
      <c r="W28" s="209">
        <f t="shared" si="7"/>
        <v>103650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12438</v>
      </c>
      <c r="AB28" s="210"/>
      <c r="AC28" s="209">
        <f t="shared" si="9"/>
        <v>91212</v>
      </c>
      <c r="AD28" s="209">
        <f t="shared" si="9"/>
        <v>78962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/>
      <c r="AM28" s="209">
        <f t="shared" si="12"/>
        <v>91400</v>
      </c>
      <c r="AN28" s="210">
        <v>27865</v>
      </c>
      <c r="AO28" s="209">
        <f t="shared" si="13"/>
        <v>23158</v>
      </c>
      <c r="AP28" s="210"/>
      <c r="AQ28" s="210">
        <v>21744</v>
      </c>
      <c r="AR28" s="210">
        <v>1414</v>
      </c>
      <c r="AS28" s="210"/>
      <c r="AT28" s="209">
        <f t="shared" si="14"/>
        <v>40377</v>
      </c>
      <c r="AU28" s="210">
        <v>22113</v>
      </c>
      <c r="AV28" s="210">
        <v>14893</v>
      </c>
      <c r="AW28" s="210">
        <v>1325</v>
      </c>
      <c r="AX28" s="210">
        <v>2046</v>
      </c>
      <c r="AY28" s="210">
        <v>47999</v>
      </c>
      <c r="AZ28" s="210"/>
      <c r="BA28" s="210"/>
      <c r="BB28" s="209">
        <f t="shared" si="15"/>
        <v>91400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0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43213</v>
      </c>
      <c r="BX28" s="210"/>
      <c r="BY28" s="210"/>
      <c r="BZ28" s="209">
        <f t="shared" si="21"/>
        <v>0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0</v>
      </c>
      <c r="CI28" s="209">
        <f t="shared" si="25"/>
        <v>91400</v>
      </c>
      <c r="CJ28" s="209">
        <f t="shared" si="26"/>
        <v>27865</v>
      </c>
      <c r="CK28" s="209">
        <f t="shared" si="27"/>
        <v>23158</v>
      </c>
      <c r="CL28" s="209">
        <f t="shared" si="28"/>
        <v>0</v>
      </c>
      <c r="CM28" s="209">
        <f t="shared" si="28"/>
        <v>21744</v>
      </c>
      <c r="CN28" s="209">
        <f t="shared" si="28"/>
        <v>1414</v>
      </c>
      <c r="CO28" s="209">
        <f t="shared" si="28"/>
        <v>0</v>
      </c>
      <c r="CP28" s="209">
        <f t="shared" si="29"/>
        <v>40377</v>
      </c>
      <c r="CQ28" s="209">
        <f t="shared" si="30"/>
        <v>22113</v>
      </c>
      <c r="CR28" s="209">
        <f t="shared" si="30"/>
        <v>14893</v>
      </c>
      <c r="CS28" s="209">
        <f t="shared" si="30"/>
        <v>1325</v>
      </c>
      <c r="CT28" s="209">
        <f t="shared" si="30"/>
        <v>2046</v>
      </c>
      <c r="CU28" s="209">
        <f t="shared" si="30"/>
        <v>91212</v>
      </c>
      <c r="CV28" s="209">
        <f t="shared" si="30"/>
        <v>0</v>
      </c>
      <c r="CW28" s="209">
        <f t="shared" si="30"/>
        <v>0</v>
      </c>
      <c r="CX28" s="209">
        <f t="shared" si="31"/>
        <v>91400</v>
      </c>
    </row>
    <row r="29" spans="1:102" ht="13.5">
      <c r="A29" s="208" t="s">
        <v>222</v>
      </c>
      <c r="B29" s="208">
        <v>43385</v>
      </c>
      <c r="C29" s="208" t="s">
        <v>255</v>
      </c>
      <c r="D29" s="209">
        <f t="shared" si="2"/>
        <v>207079</v>
      </c>
      <c r="E29" s="209">
        <f t="shared" si="3"/>
        <v>0</v>
      </c>
      <c r="F29" s="210"/>
      <c r="G29" s="210"/>
      <c r="H29" s="210"/>
      <c r="I29" s="210"/>
      <c r="J29" s="210"/>
      <c r="K29" s="210"/>
      <c r="L29" s="210">
        <v>207079</v>
      </c>
      <c r="M29" s="209">
        <f t="shared" si="4"/>
        <v>48610</v>
      </c>
      <c r="N29" s="209">
        <f t="shared" si="5"/>
        <v>0</v>
      </c>
      <c r="O29" s="210"/>
      <c r="P29" s="210"/>
      <c r="Q29" s="210"/>
      <c r="R29" s="210"/>
      <c r="S29" s="210"/>
      <c r="T29" s="210"/>
      <c r="U29" s="210">
        <v>48610</v>
      </c>
      <c r="V29" s="209">
        <f t="shared" si="6"/>
        <v>255689</v>
      </c>
      <c r="W29" s="209">
        <f t="shared" si="7"/>
        <v>0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0</v>
      </c>
      <c r="AB29" s="210"/>
      <c r="AC29" s="209">
        <f t="shared" si="9"/>
        <v>0</v>
      </c>
      <c r="AD29" s="209">
        <f t="shared" si="9"/>
        <v>255689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>
        <v>50277</v>
      </c>
      <c r="AM29" s="209">
        <f t="shared" si="12"/>
        <v>73360</v>
      </c>
      <c r="AN29" s="210">
        <v>43119</v>
      </c>
      <c r="AO29" s="209">
        <f t="shared" si="13"/>
        <v>4171</v>
      </c>
      <c r="AP29" s="210">
        <v>4171</v>
      </c>
      <c r="AQ29" s="210"/>
      <c r="AR29" s="210"/>
      <c r="AS29" s="210"/>
      <c r="AT29" s="209">
        <f t="shared" si="14"/>
        <v>26070</v>
      </c>
      <c r="AU29" s="210">
        <v>26070</v>
      </c>
      <c r="AV29" s="210"/>
      <c r="AW29" s="210"/>
      <c r="AX29" s="210"/>
      <c r="AY29" s="210">
        <v>83442</v>
      </c>
      <c r="AZ29" s="210"/>
      <c r="BA29" s="210"/>
      <c r="BB29" s="209">
        <f t="shared" si="15"/>
        <v>73360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>
        <v>15003</v>
      </c>
      <c r="BK29" s="209">
        <f t="shared" si="18"/>
        <v>0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0</v>
      </c>
      <c r="BS29" s="210"/>
      <c r="BT29" s="210"/>
      <c r="BU29" s="210"/>
      <c r="BV29" s="210"/>
      <c r="BW29" s="210">
        <v>33607</v>
      </c>
      <c r="BX29" s="210"/>
      <c r="BY29" s="210"/>
      <c r="BZ29" s="209">
        <f t="shared" si="21"/>
        <v>0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65280</v>
      </c>
      <c r="CI29" s="209">
        <f t="shared" si="25"/>
        <v>73360</v>
      </c>
      <c r="CJ29" s="209">
        <f t="shared" si="26"/>
        <v>43119</v>
      </c>
      <c r="CK29" s="209">
        <f t="shared" si="27"/>
        <v>4171</v>
      </c>
      <c r="CL29" s="209">
        <f t="shared" si="28"/>
        <v>4171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26070</v>
      </c>
      <c r="CQ29" s="209">
        <f t="shared" si="30"/>
        <v>26070</v>
      </c>
      <c r="CR29" s="209">
        <f t="shared" si="30"/>
        <v>0</v>
      </c>
      <c r="CS29" s="209">
        <f t="shared" si="30"/>
        <v>0</v>
      </c>
      <c r="CT29" s="209">
        <f t="shared" si="30"/>
        <v>0</v>
      </c>
      <c r="CU29" s="209">
        <f t="shared" si="30"/>
        <v>117049</v>
      </c>
      <c r="CV29" s="209">
        <f t="shared" si="30"/>
        <v>0</v>
      </c>
      <c r="CW29" s="209">
        <f t="shared" si="30"/>
        <v>0</v>
      </c>
      <c r="CX29" s="209">
        <f t="shared" si="31"/>
        <v>73360</v>
      </c>
    </row>
    <row r="30" spans="1:102" ht="13.5">
      <c r="A30" s="208" t="s">
        <v>222</v>
      </c>
      <c r="B30" s="208">
        <v>43403</v>
      </c>
      <c r="C30" s="208" t="s">
        <v>256</v>
      </c>
      <c r="D30" s="209">
        <f t="shared" si="2"/>
        <v>216324</v>
      </c>
      <c r="E30" s="209">
        <f t="shared" si="3"/>
        <v>39338</v>
      </c>
      <c r="F30" s="210"/>
      <c r="G30" s="210"/>
      <c r="H30" s="210"/>
      <c r="I30" s="210">
        <v>39075</v>
      </c>
      <c r="J30" s="210"/>
      <c r="K30" s="210">
        <v>263</v>
      </c>
      <c r="L30" s="210">
        <v>176986</v>
      </c>
      <c r="M30" s="209">
        <f t="shared" si="4"/>
        <v>35122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35122</v>
      </c>
      <c r="V30" s="209">
        <f t="shared" si="6"/>
        <v>251446</v>
      </c>
      <c r="W30" s="209">
        <f t="shared" si="7"/>
        <v>39338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39075</v>
      </c>
      <c r="AB30" s="210"/>
      <c r="AC30" s="209">
        <f t="shared" si="9"/>
        <v>263</v>
      </c>
      <c r="AD30" s="209">
        <f t="shared" si="9"/>
        <v>212108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/>
      <c r="AM30" s="209">
        <f t="shared" si="12"/>
        <v>68784</v>
      </c>
      <c r="AN30" s="210">
        <v>5464</v>
      </c>
      <c r="AO30" s="209">
        <f t="shared" si="13"/>
        <v>0</v>
      </c>
      <c r="AP30" s="210"/>
      <c r="AQ30" s="210"/>
      <c r="AR30" s="210"/>
      <c r="AS30" s="210"/>
      <c r="AT30" s="209">
        <f t="shared" si="14"/>
        <v>63320</v>
      </c>
      <c r="AU30" s="210">
        <v>63320</v>
      </c>
      <c r="AV30" s="210"/>
      <c r="AW30" s="210"/>
      <c r="AX30" s="210"/>
      <c r="AY30" s="210">
        <v>147540</v>
      </c>
      <c r="AZ30" s="210"/>
      <c r="BA30" s="210"/>
      <c r="BB30" s="209">
        <f t="shared" si="15"/>
        <v>68784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>
        <v>616</v>
      </c>
      <c r="BK30" s="209">
        <f t="shared" si="18"/>
        <v>1092</v>
      </c>
      <c r="BL30" s="210">
        <v>1092</v>
      </c>
      <c r="BM30" s="209">
        <f t="shared" si="19"/>
        <v>0</v>
      </c>
      <c r="BN30" s="210"/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33414</v>
      </c>
      <c r="BX30" s="210"/>
      <c r="BY30" s="210"/>
      <c r="BZ30" s="209">
        <f t="shared" si="21"/>
        <v>1092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616</v>
      </c>
      <c r="CI30" s="209">
        <f t="shared" si="25"/>
        <v>69876</v>
      </c>
      <c r="CJ30" s="209">
        <f t="shared" si="26"/>
        <v>6556</v>
      </c>
      <c r="CK30" s="209">
        <f t="shared" si="27"/>
        <v>0</v>
      </c>
      <c r="CL30" s="209">
        <f t="shared" si="28"/>
        <v>0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63320</v>
      </c>
      <c r="CQ30" s="209">
        <f t="shared" si="30"/>
        <v>63320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180954</v>
      </c>
      <c r="CV30" s="209">
        <f t="shared" si="30"/>
        <v>0</v>
      </c>
      <c r="CW30" s="209">
        <f t="shared" si="30"/>
        <v>0</v>
      </c>
      <c r="CX30" s="209">
        <f t="shared" si="31"/>
        <v>69876</v>
      </c>
    </row>
    <row r="31" spans="1:102" ht="13.5">
      <c r="A31" s="208" t="s">
        <v>222</v>
      </c>
      <c r="B31" s="208">
        <v>43404</v>
      </c>
      <c r="C31" s="208" t="s">
        <v>257</v>
      </c>
      <c r="D31" s="209">
        <f t="shared" si="2"/>
        <v>209285</v>
      </c>
      <c r="E31" s="209">
        <f t="shared" si="3"/>
        <v>0</v>
      </c>
      <c r="F31" s="210"/>
      <c r="G31" s="210"/>
      <c r="H31" s="210"/>
      <c r="I31" s="210"/>
      <c r="J31" s="210"/>
      <c r="K31" s="210"/>
      <c r="L31" s="210">
        <v>209285</v>
      </c>
      <c r="M31" s="209">
        <f t="shared" si="4"/>
        <v>18347</v>
      </c>
      <c r="N31" s="209">
        <f t="shared" si="5"/>
        <v>0</v>
      </c>
      <c r="O31" s="210"/>
      <c r="P31" s="210"/>
      <c r="Q31" s="210"/>
      <c r="R31" s="210"/>
      <c r="S31" s="210"/>
      <c r="T31" s="210"/>
      <c r="U31" s="210">
        <v>18347</v>
      </c>
      <c r="V31" s="209">
        <f t="shared" si="6"/>
        <v>227632</v>
      </c>
      <c r="W31" s="209">
        <f t="shared" si="7"/>
        <v>0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0</v>
      </c>
      <c r="AB31" s="210"/>
      <c r="AC31" s="209">
        <f t="shared" si="9"/>
        <v>0</v>
      </c>
      <c r="AD31" s="209">
        <f t="shared" si="9"/>
        <v>227632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/>
      <c r="AM31" s="209">
        <f t="shared" si="12"/>
        <v>58030</v>
      </c>
      <c r="AN31" s="210">
        <v>11868</v>
      </c>
      <c r="AO31" s="209">
        <f t="shared" si="13"/>
        <v>0</v>
      </c>
      <c r="AP31" s="210"/>
      <c r="AQ31" s="210"/>
      <c r="AR31" s="210"/>
      <c r="AS31" s="210"/>
      <c r="AT31" s="209">
        <f t="shared" si="14"/>
        <v>46162</v>
      </c>
      <c r="AU31" s="210">
        <v>46162</v>
      </c>
      <c r="AV31" s="210"/>
      <c r="AW31" s="210"/>
      <c r="AX31" s="210"/>
      <c r="AY31" s="210">
        <v>151255</v>
      </c>
      <c r="AZ31" s="210"/>
      <c r="BA31" s="210"/>
      <c r="BB31" s="209">
        <f t="shared" si="15"/>
        <v>58030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>
        <v>332</v>
      </c>
      <c r="BK31" s="209">
        <f t="shared" si="18"/>
        <v>0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18015</v>
      </c>
      <c r="BX31" s="210"/>
      <c r="BY31" s="210"/>
      <c r="BZ31" s="209">
        <f t="shared" si="21"/>
        <v>0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332</v>
      </c>
      <c r="CI31" s="209">
        <f t="shared" si="25"/>
        <v>58030</v>
      </c>
      <c r="CJ31" s="209">
        <f t="shared" si="26"/>
        <v>11868</v>
      </c>
      <c r="CK31" s="209">
        <f t="shared" si="27"/>
        <v>0</v>
      </c>
      <c r="CL31" s="209">
        <f t="shared" si="28"/>
        <v>0</v>
      </c>
      <c r="CM31" s="209">
        <f t="shared" si="28"/>
        <v>0</v>
      </c>
      <c r="CN31" s="209">
        <f t="shared" si="28"/>
        <v>0</v>
      </c>
      <c r="CO31" s="209">
        <f t="shared" si="28"/>
        <v>0</v>
      </c>
      <c r="CP31" s="209">
        <f t="shared" si="29"/>
        <v>46162</v>
      </c>
      <c r="CQ31" s="209">
        <f t="shared" si="30"/>
        <v>46162</v>
      </c>
      <c r="CR31" s="209">
        <f t="shared" si="30"/>
        <v>0</v>
      </c>
      <c r="CS31" s="209">
        <f t="shared" si="30"/>
        <v>0</v>
      </c>
      <c r="CT31" s="209">
        <f t="shared" si="30"/>
        <v>0</v>
      </c>
      <c r="CU31" s="209">
        <f t="shared" si="30"/>
        <v>169270</v>
      </c>
      <c r="CV31" s="209">
        <f t="shared" si="30"/>
        <v>0</v>
      </c>
      <c r="CW31" s="209">
        <f t="shared" si="30"/>
        <v>0</v>
      </c>
      <c r="CX31" s="209">
        <f t="shared" si="31"/>
        <v>58030</v>
      </c>
    </row>
    <row r="32" spans="1:102" ht="13.5">
      <c r="A32" s="208" t="s">
        <v>222</v>
      </c>
      <c r="B32" s="208">
        <v>43423</v>
      </c>
      <c r="C32" s="208" t="s">
        <v>258</v>
      </c>
      <c r="D32" s="209">
        <f t="shared" si="2"/>
        <v>54058</v>
      </c>
      <c r="E32" s="209">
        <f t="shared" si="3"/>
        <v>0</v>
      </c>
      <c r="F32" s="210"/>
      <c r="G32" s="210"/>
      <c r="H32" s="210"/>
      <c r="I32" s="210"/>
      <c r="J32" s="210"/>
      <c r="K32" s="210"/>
      <c r="L32" s="210">
        <v>54058</v>
      </c>
      <c r="M32" s="209">
        <f t="shared" si="4"/>
        <v>23541</v>
      </c>
      <c r="N32" s="209">
        <f t="shared" si="5"/>
        <v>0</v>
      </c>
      <c r="O32" s="210"/>
      <c r="P32" s="210"/>
      <c r="Q32" s="210"/>
      <c r="R32" s="210"/>
      <c r="S32" s="210"/>
      <c r="T32" s="210"/>
      <c r="U32" s="210">
        <v>23541</v>
      </c>
      <c r="V32" s="209">
        <f t="shared" si="6"/>
        <v>77599</v>
      </c>
      <c r="W32" s="209">
        <f t="shared" si="7"/>
        <v>0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0</v>
      </c>
      <c r="AB32" s="210"/>
      <c r="AC32" s="209">
        <f t="shared" si="9"/>
        <v>0</v>
      </c>
      <c r="AD32" s="209">
        <f t="shared" si="9"/>
        <v>77599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2132</v>
      </c>
      <c r="AN32" s="210">
        <v>2132</v>
      </c>
      <c r="AO32" s="209">
        <f t="shared" si="13"/>
        <v>0</v>
      </c>
      <c r="AP32" s="210"/>
      <c r="AQ32" s="210"/>
      <c r="AR32" s="210"/>
      <c r="AS32" s="210"/>
      <c r="AT32" s="209">
        <f t="shared" si="14"/>
        <v>0</v>
      </c>
      <c r="AU32" s="210"/>
      <c r="AV32" s="210"/>
      <c r="AW32" s="210"/>
      <c r="AX32" s="210"/>
      <c r="AY32" s="210">
        <v>51926</v>
      </c>
      <c r="AZ32" s="210"/>
      <c r="BA32" s="210"/>
      <c r="BB32" s="209">
        <f t="shared" si="15"/>
        <v>2132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0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23541</v>
      </c>
      <c r="BX32" s="210"/>
      <c r="BY32" s="210"/>
      <c r="BZ32" s="209">
        <f t="shared" si="21"/>
        <v>0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0</v>
      </c>
      <c r="CI32" s="209">
        <f t="shared" si="25"/>
        <v>2132</v>
      </c>
      <c r="CJ32" s="209">
        <f t="shared" si="26"/>
        <v>2132</v>
      </c>
      <c r="CK32" s="209">
        <f t="shared" si="27"/>
        <v>0</v>
      </c>
      <c r="CL32" s="209">
        <f t="shared" si="28"/>
        <v>0</v>
      </c>
      <c r="CM32" s="209">
        <f t="shared" si="28"/>
        <v>0</v>
      </c>
      <c r="CN32" s="209">
        <f t="shared" si="28"/>
        <v>0</v>
      </c>
      <c r="CO32" s="209">
        <f t="shared" si="28"/>
        <v>0</v>
      </c>
      <c r="CP32" s="209">
        <f t="shared" si="29"/>
        <v>0</v>
      </c>
      <c r="CQ32" s="209">
        <f t="shared" si="30"/>
        <v>0</v>
      </c>
      <c r="CR32" s="209">
        <f t="shared" si="30"/>
        <v>0</v>
      </c>
      <c r="CS32" s="209">
        <f t="shared" si="30"/>
        <v>0</v>
      </c>
      <c r="CT32" s="209">
        <f t="shared" si="30"/>
        <v>0</v>
      </c>
      <c r="CU32" s="209">
        <f t="shared" si="30"/>
        <v>75467</v>
      </c>
      <c r="CV32" s="209">
        <f t="shared" si="30"/>
        <v>0</v>
      </c>
      <c r="CW32" s="209">
        <f t="shared" si="30"/>
        <v>0</v>
      </c>
      <c r="CX32" s="209">
        <f t="shared" si="31"/>
        <v>2132</v>
      </c>
    </row>
    <row r="33" spans="1:102" ht="13.5">
      <c r="A33" s="208" t="s">
        <v>222</v>
      </c>
      <c r="B33" s="208">
        <v>43424</v>
      </c>
      <c r="C33" s="208" t="s">
        <v>259</v>
      </c>
      <c r="D33" s="209">
        <f t="shared" si="2"/>
        <v>87929</v>
      </c>
      <c r="E33" s="209">
        <f t="shared" si="3"/>
        <v>0</v>
      </c>
      <c r="F33" s="210"/>
      <c r="G33" s="210"/>
      <c r="H33" s="210"/>
      <c r="I33" s="210"/>
      <c r="J33" s="210"/>
      <c r="K33" s="210"/>
      <c r="L33" s="210">
        <v>87929</v>
      </c>
      <c r="M33" s="209">
        <f t="shared" si="4"/>
        <v>37150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37150</v>
      </c>
      <c r="V33" s="209">
        <f t="shared" si="6"/>
        <v>125079</v>
      </c>
      <c r="W33" s="209">
        <f t="shared" si="7"/>
        <v>0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0</v>
      </c>
      <c r="AB33" s="210"/>
      <c r="AC33" s="209">
        <f t="shared" si="9"/>
        <v>0</v>
      </c>
      <c r="AD33" s="209">
        <f t="shared" si="9"/>
        <v>125079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/>
      <c r="AM33" s="209">
        <f t="shared" si="12"/>
        <v>3000</v>
      </c>
      <c r="AN33" s="210">
        <v>3000</v>
      </c>
      <c r="AO33" s="209">
        <f t="shared" si="13"/>
        <v>0</v>
      </c>
      <c r="AP33" s="210"/>
      <c r="AQ33" s="210"/>
      <c r="AR33" s="210"/>
      <c r="AS33" s="210"/>
      <c r="AT33" s="209">
        <f t="shared" si="14"/>
        <v>0</v>
      </c>
      <c r="AU33" s="210"/>
      <c r="AV33" s="210"/>
      <c r="AW33" s="210"/>
      <c r="AX33" s="210"/>
      <c r="AY33" s="210">
        <v>84929</v>
      </c>
      <c r="AZ33" s="210"/>
      <c r="BA33" s="210"/>
      <c r="BB33" s="209">
        <f t="shared" si="15"/>
        <v>3000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0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0</v>
      </c>
      <c r="BS33" s="210"/>
      <c r="BT33" s="210"/>
      <c r="BU33" s="210"/>
      <c r="BV33" s="210"/>
      <c r="BW33" s="210">
        <v>37150</v>
      </c>
      <c r="BX33" s="210"/>
      <c r="BY33" s="210"/>
      <c r="BZ33" s="209">
        <f t="shared" si="21"/>
        <v>0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0</v>
      </c>
      <c r="CI33" s="209">
        <f t="shared" si="25"/>
        <v>3000</v>
      </c>
      <c r="CJ33" s="209">
        <f t="shared" si="26"/>
        <v>3000</v>
      </c>
      <c r="CK33" s="209">
        <f t="shared" si="27"/>
        <v>0</v>
      </c>
      <c r="CL33" s="209">
        <f t="shared" si="28"/>
        <v>0</v>
      </c>
      <c r="CM33" s="209">
        <f t="shared" si="28"/>
        <v>0</v>
      </c>
      <c r="CN33" s="209">
        <f t="shared" si="28"/>
        <v>0</v>
      </c>
      <c r="CO33" s="209">
        <f t="shared" si="28"/>
        <v>0</v>
      </c>
      <c r="CP33" s="209">
        <f t="shared" si="29"/>
        <v>0</v>
      </c>
      <c r="CQ33" s="209">
        <f t="shared" si="30"/>
        <v>0</v>
      </c>
      <c r="CR33" s="209">
        <f t="shared" si="30"/>
        <v>0</v>
      </c>
      <c r="CS33" s="209">
        <f t="shared" si="30"/>
        <v>0</v>
      </c>
      <c r="CT33" s="209">
        <f t="shared" si="30"/>
        <v>0</v>
      </c>
      <c r="CU33" s="209">
        <f t="shared" si="30"/>
        <v>122079</v>
      </c>
      <c r="CV33" s="209">
        <f t="shared" si="30"/>
        <v>0</v>
      </c>
      <c r="CW33" s="209">
        <f t="shared" si="30"/>
        <v>0</v>
      </c>
      <c r="CX33" s="209">
        <f t="shared" si="31"/>
        <v>3000</v>
      </c>
    </row>
    <row r="34" spans="1:102" ht="13.5">
      <c r="A34" s="208" t="s">
        <v>222</v>
      </c>
      <c r="B34" s="208">
        <v>43425</v>
      </c>
      <c r="C34" s="208" t="s">
        <v>260</v>
      </c>
      <c r="D34" s="209">
        <f t="shared" si="2"/>
        <v>19420</v>
      </c>
      <c r="E34" s="209">
        <f t="shared" si="3"/>
        <v>1129</v>
      </c>
      <c r="F34" s="210"/>
      <c r="G34" s="210"/>
      <c r="H34" s="210"/>
      <c r="I34" s="210">
        <v>1129</v>
      </c>
      <c r="J34" s="210"/>
      <c r="K34" s="210"/>
      <c r="L34" s="210">
        <v>18291</v>
      </c>
      <c r="M34" s="209">
        <f t="shared" si="4"/>
        <v>9836</v>
      </c>
      <c r="N34" s="209">
        <f t="shared" si="5"/>
        <v>0</v>
      </c>
      <c r="O34" s="210"/>
      <c r="P34" s="210"/>
      <c r="Q34" s="210"/>
      <c r="R34" s="210"/>
      <c r="S34" s="210"/>
      <c r="T34" s="210"/>
      <c r="U34" s="210">
        <v>9836</v>
      </c>
      <c r="V34" s="209">
        <f t="shared" si="6"/>
        <v>29256</v>
      </c>
      <c r="W34" s="209">
        <f t="shared" si="7"/>
        <v>1129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1129</v>
      </c>
      <c r="AB34" s="210"/>
      <c r="AC34" s="209">
        <f t="shared" si="9"/>
        <v>0</v>
      </c>
      <c r="AD34" s="209">
        <f t="shared" si="9"/>
        <v>28127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/>
      <c r="AM34" s="209">
        <f t="shared" si="12"/>
        <v>3462</v>
      </c>
      <c r="AN34" s="210">
        <v>500</v>
      </c>
      <c r="AO34" s="209">
        <f t="shared" si="13"/>
        <v>1142</v>
      </c>
      <c r="AP34" s="210">
        <v>1142</v>
      </c>
      <c r="AQ34" s="210"/>
      <c r="AR34" s="210"/>
      <c r="AS34" s="210"/>
      <c r="AT34" s="209">
        <f t="shared" si="14"/>
        <v>1820</v>
      </c>
      <c r="AU34" s="210">
        <v>1519</v>
      </c>
      <c r="AV34" s="210"/>
      <c r="AW34" s="210"/>
      <c r="AX34" s="210">
        <v>301</v>
      </c>
      <c r="AY34" s="210">
        <v>15958</v>
      </c>
      <c r="AZ34" s="210"/>
      <c r="BA34" s="210"/>
      <c r="BB34" s="209">
        <f t="shared" si="15"/>
        <v>3462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>
        <v>4242</v>
      </c>
      <c r="BK34" s="209">
        <f t="shared" si="18"/>
        <v>220</v>
      </c>
      <c r="BL34" s="210">
        <v>220</v>
      </c>
      <c r="BM34" s="209">
        <f t="shared" si="19"/>
        <v>0</v>
      </c>
      <c r="BN34" s="210"/>
      <c r="BO34" s="210"/>
      <c r="BP34" s="210"/>
      <c r="BQ34" s="210"/>
      <c r="BR34" s="209">
        <f t="shared" si="20"/>
        <v>0</v>
      </c>
      <c r="BS34" s="210"/>
      <c r="BT34" s="210"/>
      <c r="BU34" s="210"/>
      <c r="BV34" s="210"/>
      <c r="BW34" s="210">
        <v>5374</v>
      </c>
      <c r="BX34" s="210"/>
      <c r="BY34" s="210"/>
      <c r="BZ34" s="209">
        <f t="shared" si="21"/>
        <v>220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4242</v>
      </c>
      <c r="CI34" s="209">
        <f t="shared" si="25"/>
        <v>3682</v>
      </c>
      <c r="CJ34" s="209">
        <f t="shared" si="26"/>
        <v>720</v>
      </c>
      <c r="CK34" s="209">
        <f t="shared" si="27"/>
        <v>1142</v>
      </c>
      <c r="CL34" s="209">
        <f t="shared" si="28"/>
        <v>1142</v>
      </c>
      <c r="CM34" s="209">
        <f t="shared" si="28"/>
        <v>0</v>
      </c>
      <c r="CN34" s="209">
        <f t="shared" si="28"/>
        <v>0</v>
      </c>
      <c r="CO34" s="209">
        <f t="shared" si="28"/>
        <v>0</v>
      </c>
      <c r="CP34" s="209">
        <f t="shared" si="29"/>
        <v>1820</v>
      </c>
      <c r="CQ34" s="209">
        <f t="shared" si="30"/>
        <v>1519</v>
      </c>
      <c r="CR34" s="209">
        <f t="shared" si="30"/>
        <v>0</v>
      </c>
      <c r="CS34" s="209">
        <f t="shared" si="30"/>
        <v>0</v>
      </c>
      <c r="CT34" s="209">
        <f t="shared" si="30"/>
        <v>301</v>
      </c>
      <c r="CU34" s="209">
        <f t="shared" si="30"/>
        <v>21332</v>
      </c>
      <c r="CV34" s="209">
        <f t="shared" si="30"/>
        <v>0</v>
      </c>
      <c r="CW34" s="209">
        <f t="shared" si="30"/>
        <v>0</v>
      </c>
      <c r="CX34" s="209">
        <f t="shared" si="31"/>
        <v>3682</v>
      </c>
    </row>
    <row r="35" spans="1:102" ht="13.5">
      <c r="A35" s="208" t="s">
        <v>222</v>
      </c>
      <c r="B35" s="208">
        <v>43428</v>
      </c>
      <c r="C35" s="208" t="s">
        <v>261</v>
      </c>
      <c r="D35" s="209">
        <f t="shared" si="2"/>
        <v>78489</v>
      </c>
      <c r="E35" s="209">
        <f t="shared" si="3"/>
        <v>0</v>
      </c>
      <c r="F35" s="210"/>
      <c r="G35" s="210"/>
      <c r="H35" s="210"/>
      <c r="I35" s="210"/>
      <c r="J35" s="210"/>
      <c r="K35" s="210"/>
      <c r="L35" s="210">
        <v>78489</v>
      </c>
      <c r="M35" s="209">
        <f t="shared" si="4"/>
        <v>46801</v>
      </c>
      <c r="N35" s="209">
        <f t="shared" si="5"/>
        <v>0</v>
      </c>
      <c r="O35" s="210"/>
      <c r="P35" s="210"/>
      <c r="Q35" s="210"/>
      <c r="R35" s="210"/>
      <c r="S35" s="210"/>
      <c r="T35" s="210"/>
      <c r="U35" s="210">
        <v>46801</v>
      </c>
      <c r="V35" s="209">
        <f t="shared" si="6"/>
        <v>125290</v>
      </c>
      <c r="W35" s="209">
        <f t="shared" si="7"/>
        <v>0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0</v>
      </c>
      <c r="AB35" s="210"/>
      <c r="AC35" s="209">
        <f t="shared" si="9"/>
        <v>0</v>
      </c>
      <c r="AD35" s="209">
        <f t="shared" si="9"/>
        <v>125290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/>
      <c r="AM35" s="209">
        <f t="shared" si="12"/>
        <v>3602</v>
      </c>
      <c r="AN35" s="210">
        <v>3602</v>
      </c>
      <c r="AO35" s="209">
        <f t="shared" si="13"/>
        <v>0</v>
      </c>
      <c r="AP35" s="210"/>
      <c r="AQ35" s="210"/>
      <c r="AR35" s="210"/>
      <c r="AS35" s="210"/>
      <c r="AT35" s="209">
        <f t="shared" si="14"/>
        <v>0</v>
      </c>
      <c r="AU35" s="210"/>
      <c r="AV35" s="210"/>
      <c r="AW35" s="210"/>
      <c r="AX35" s="210"/>
      <c r="AY35" s="210">
        <v>74887</v>
      </c>
      <c r="AZ35" s="210"/>
      <c r="BA35" s="210"/>
      <c r="BB35" s="209">
        <f t="shared" si="15"/>
        <v>3602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>
        <v>20246</v>
      </c>
      <c r="BK35" s="209">
        <f t="shared" si="18"/>
        <v>1208</v>
      </c>
      <c r="BL35" s="210">
        <v>1208</v>
      </c>
      <c r="BM35" s="209">
        <f t="shared" si="19"/>
        <v>0</v>
      </c>
      <c r="BN35" s="210"/>
      <c r="BO35" s="210"/>
      <c r="BP35" s="210"/>
      <c r="BQ35" s="210"/>
      <c r="BR35" s="209">
        <f t="shared" si="20"/>
        <v>0</v>
      </c>
      <c r="BS35" s="210"/>
      <c r="BT35" s="210"/>
      <c r="BU35" s="210"/>
      <c r="BV35" s="210"/>
      <c r="BW35" s="210">
        <v>25347</v>
      </c>
      <c r="BX35" s="210"/>
      <c r="BY35" s="210"/>
      <c r="BZ35" s="209">
        <f t="shared" si="21"/>
        <v>1208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20246</v>
      </c>
      <c r="CI35" s="209">
        <f t="shared" si="25"/>
        <v>4810</v>
      </c>
      <c r="CJ35" s="209">
        <f t="shared" si="26"/>
        <v>4810</v>
      </c>
      <c r="CK35" s="209">
        <f t="shared" si="27"/>
        <v>0</v>
      </c>
      <c r="CL35" s="209">
        <f t="shared" si="28"/>
        <v>0</v>
      </c>
      <c r="CM35" s="209">
        <f t="shared" si="28"/>
        <v>0</v>
      </c>
      <c r="CN35" s="209">
        <f t="shared" si="28"/>
        <v>0</v>
      </c>
      <c r="CO35" s="209">
        <f t="shared" si="28"/>
        <v>0</v>
      </c>
      <c r="CP35" s="209">
        <f t="shared" si="29"/>
        <v>0</v>
      </c>
      <c r="CQ35" s="209">
        <f t="shared" si="30"/>
        <v>0</v>
      </c>
      <c r="CR35" s="209">
        <f t="shared" si="30"/>
        <v>0</v>
      </c>
      <c r="CS35" s="209">
        <f t="shared" si="30"/>
        <v>0</v>
      </c>
      <c r="CT35" s="209">
        <f t="shared" si="30"/>
        <v>0</v>
      </c>
      <c r="CU35" s="209">
        <f t="shared" si="30"/>
        <v>100234</v>
      </c>
      <c r="CV35" s="209">
        <f t="shared" si="30"/>
        <v>0</v>
      </c>
      <c r="CW35" s="209">
        <f t="shared" si="30"/>
        <v>0</v>
      </c>
      <c r="CX35" s="209">
        <f t="shared" si="31"/>
        <v>4810</v>
      </c>
    </row>
    <row r="36" spans="1:102" ht="13.5">
      <c r="A36" s="208" t="s">
        <v>222</v>
      </c>
      <c r="B36" s="208">
        <v>43432</v>
      </c>
      <c r="C36" s="208" t="s">
        <v>262</v>
      </c>
      <c r="D36" s="209">
        <f t="shared" si="2"/>
        <v>69223</v>
      </c>
      <c r="E36" s="209">
        <f t="shared" si="3"/>
        <v>0</v>
      </c>
      <c r="F36" s="210"/>
      <c r="G36" s="210"/>
      <c r="H36" s="210"/>
      <c r="I36" s="210"/>
      <c r="J36" s="210"/>
      <c r="K36" s="210"/>
      <c r="L36" s="210">
        <v>69223</v>
      </c>
      <c r="M36" s="209">
        <f t="shared" si="4"/>
        <v>36959</v>
      </c>
      <c r="N36" s="209">
        <f t="shared" si="5"/>
        <v>0</v>
      </c>
      <c r="O36" s="210"/>
      <c r="P36" s="210"/>
      <c r="Q36" s="210"/>
      <c r="R36" s="210"/>
      <c r="S36" s="210"/>
      <c r="T36" s="210"/>
      <c r="U36" s="210">
        <v>36959</v>
      </c>
      <c r="V36" s="209">
        <f t="shared" si="6"/>
        <v>106182</v>
      </c>
      <c r="W36" s="209">
        <f t="shared" si="7"/>
        <v>0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0</v>
      </c>
      <c r="AB36" s="210"/>
      <c r="AC36" s="209">
        <f t="shared" si="9"/>
        <v>0</v>
      </c>
      <c r="AD36" s="209">
        <f t="shared" si="9"/>
        <v>106182</v>
      </c>
      <c r="AE36" s="209">
        <f t="shared" si="10"/>
        <v>0</v>
      </c>
      <c r="AF36" s="209">
        <f t="shared" si="11"/>
        <v>0</v>
      </c>
      <c r="AG36" s="210"/>
      <c r="AH36" s="210"/>
      <c r="AI36" s="210"/>
      <c r="AJ36" s="210"/>
      <c r="AK36" s="210"/>
      <c r="AL36" s="210"/>
      <c r="AM36" s="209">
        <f t="shared" si="12"/>
        <v>8367</v>
      </c>
      <c r="AN36" s="210"/>
      <c r="AO36" s="209">
        <f t="shared" si="13"/>
        <v>0</v>
      </c>
      <c r="AP36" s="210"/>
      <c r="AQ36" s="210"/>
      <c r="AR36" s="210"/>
      <c r="AS36" s="210"/>
      <c r="AT36" s="209">
        <f t="shared" si="14"/>
        <v>8367</v>
      </c>
      <c r="AU36" s="210">
        <v>8367</v>
      </c>
      <c r="AV36" s="210"/>
      <c r="AW36" s="210"/>
      <c r="AX36" s="210"/>
      <c r="AY36" s="210">
        <v>60856</v>
      </c>
      <c r="AZ36" s="210"/>
      <c r="BA36" s="210"/>
      <c r="BB36" s="209">
        <f t="shared" si="15"/>
        <v>8367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>
        <v>16670</v>
      </c>
      <c r="BK36" s="209">
        <f t="shared" si="18"/>
        <v>0</v>
      </c>
      <c r="BL36" s="210"/>
      <c r="BM36" s="209">
        <f t="shared" si="19"/>
        <v>0</v>
      </c>
      <c r="BN36" s="210"/>
      <c r="BO36" s="210"/>
      <c r="BP36" s="210"/>
      <c r="BQ36" s="210"/>
      <c r="BR36" s="209">
        <f t="shared" si="20"/>
        <v>0</v>
      </c>
      <c r="BS36" s="210"/>
      <c r="BT36" s="210"/>
      <c r="BU36" s="210"/>
      <c r="BV36" s="210"/>
      <c r="BW36" s="210">
        <v>20289</v>
      </c>
      <c r="BX36" s="210"/>
      <c r="BY36" s="210"/>
      <c r="BZ36" s="209">
        <f t="shared" si="21"/>
        <v>0</v>
      </c>
      <c r="CA36" s="209">
        <f t="shared" si="22"/>
        <v>0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16670</v>
      </c>
      <c r="CI36" s="209">
        <f t="shared" si="25"/>
        <v>8367</v>
      </c>
      <c r="CJ36" s="209">
        <f t="shared" si="26"/>
        <v>0</v>
      </c>
      <c r="CK36" s="209">
        <f t="shared" si="27"/>
        <v>0</v>
      </c>
      <c r="CL36" s="209">
        <f t="shared" si="28"/>
        <v>0</v>
      </c>
      <c r="CM36" s="209">
        <f t="shared" si="28"/>
        <v>0</v>
      </c>
      <c r="CN36" s="209">
        <f t="shared" si="28"/>
        <v>0</v>
      </c>
      <c r="CO36" s="209">
        <f t="shared" si="28"/>
        <v>0</v>
      </c>
      <c r="CP36" s="209">
        <f t="shared" si="29"/>
        <v>8367</v>
      </c>
      <c r="CQ36" s="209">
        <f t="shared" si="30"/>
        <v>8367</v>
      </c>
      <c r="CR36" s="209">
        <f t="shared" si="30"/>
        <v>0</v>
      </c>
      <c r="CS36" s="209">
        <f t="shared" si="30"/>
        <v>0</v>
      </c>
      <c r="CT36" s="209">
        <f t="shared" si="30"/>
        <v>0</v>
      </c>
      <c r="CU36" s="209">
        <f t="shared" si="30"/>
        <v>81145</v>
      </c>
      <c r="CV36" s="209">
        <f t="shared" si="30"/>
        <v>0</v>
      </c>
      <c r="CW36" s="209">
        <f t="shared" si="30"/>
        <v>0</v>
      </c>
      <c r="CX36" s="209">
        <f t="shared" si="31"/>
        <v>8367</v>
      </c>
    </row>
    <row r="37" spans="1:102" ht="13.5">
      <c r="A37" s="208" t="s">
        <v>222</v>
      </c>
      <c r="B37" s="208">
        <v>43433</v>
      </c>
      <c r="C37" s="208" t="s">
        <v>263</v>
      </c>
      <c r="D37" s="209">
        <f t="shared" si="2"/>
        <v>140430</v>
      </c>
      <c r="E37" s="209">
        <f t="shared" si="3"/>
        <v>0</v>
      </c>
      <c r="F37" s="210"/>
      <c r="G37" s="210"/>
      <c r="H37" s="210"/>
      <c r="I37" s="210"/>
      <c r="J37" s="210"/>
      <c r="K37" s="210"/>
      <c r="L37" s="210">
        <v>140430</v>
      </c>
      <c r="M37" s="209">
        <f t="shared" si="4"/>
        <v>73828</v>
      </c>
      <c r="N37" s="209">
        <f t="shared" si="5"/>
        <v>0</v>
      </c>
      <c r="O37" s="210"/>
      <c r="P37" s="210"/>
      <c r="Q37" s="210"/>
      <c r="R37" s="210"/>
      <c r="S37" s="210"/>
      <c r="T37" s="210"/>
      <c r="U37" s="210">
        <v>73828</v>
      </c>
      <c r="V37" s="209">
        <f t="shared" si="6"/>
        <v>214258</v>
      </c>
      <c r="W37" s="209">
        <f t="shared" si="7"/>
        <v>0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0</v>
      </c>
      <c r="AB37" s="210"/>
      <c r="AC37" s="209">
        <f t="shared" si="9"/>
        <v>0</v>
      </c>
      <c r="AD37" s="209">
        <f t="shared" si="9"/>
        <v>214258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/>
      <c r="AM37" s="209">
        <f t="shared" si="12"/>
        <v>3329</v>
      </c>
      <c r="AN37" s="210"/>
      <c r="AO37" s="209">
        <f t="shared" si="13"/>
        <v>3329</v>
      </c>
      <c r="AP37" s="210">
        <v>3329</v>
      </c>
      <c r="AQ37" s="210"/>
      <c r="AR37" s="210"/>
      <c r="AS37" s="210"/>
      <c r="AT37" s="209">
        <f t="shared" si="14"/>
        <v>0</v>
      </c>
      <c r="AU37" s="210"/>
      <c r="AV37" s="210"/>
      <c r="AW37" s="210"/>
      <c r="AX37" s="210"/>
      <c r="AY37" s="210">
        <v>137101</v>
      </c>
      <c r="AZ37" s="210"/>
      <c r="BA37" s="210"/>
      <c r="BB37" s="209">
        <f t="shared" si="15"/>
        <v>3329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>
        <v>32113</v>
      </c>
      <c r="BK37" s="209">
        <f t="shared" si="18"/>
        <v>1333</v>
      </c>
      <c r="BL37" s="210"/>
      <c r="BM37" s="209">
        <f t="shared" si="19"/>
        <v>1333</v>
      </c>
      <c r="BN37" s="210">
        <v>1333</v>
      </c>
      <c r="BO37" s="210"/>
      <c r="BP37" s="210"/>
      <c r="BQ37" s="210"/>
      <c r="BR37" s="209">
        <f t="shared" si="20"/>
        <v>0</v>
      </c>
      <c r="BS37" s="210"/>
      <c r="BT37" s="210"/>
      <c r="BU37" s="210"/>
      <c r="BV37" s="210"/>
      <c r="BW37" s="210">
        <v>40382</v>
      </c>
      <c r="BX37" s="210"/>
      <c r="BY37" s="210"/>
      <c r="BZ37" s="209">
        <f t="shared" si="21"/>
        <v>1333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32113</v>
      </c>
      <c r="CI37" s="209">
        <f t="shared" si="25"/>
        <v>4662</v>
      </c>
      <c r="CJ37" s="209">
        <f t="shared" si="26"/>
        <v>0</v>
      </c>
      <c r="CK37" s="209">
        <f t="shared" si="27"/>
        <v>4662</v>
      </c>
      <c r="CL37" s="209">
        <f t="shared" si="28"/>
        <v>4662</v>
      </c>
      <c r="CM37" s="209">
        <f t="shared" si="28"/>
        <v>0</v>
      </c>
      <c r="CN37" s="209">
        <f t="shared" si="28"/>
        <v>0</v>
      </c>
      <c r="CO37" s="209">
        <f t="shared" si="28"/>
        <v>0</v>
      </c>
      <c r="CP37" s="209">
        <f t="shared" si="29"/>
        <v>0</v>
      </c>
      <c r="CQ37" s="209">
        <f t="shared" si="30"/>
        <v>0</v>
      </c>
      <c r="CR37" s="209">
        <f t="shared" si="30"/>
        <v>0</v>
      </c>
      <c r="CS37" s="209">
        <f t="shared" si="30"/>
        <v>0</v>
      </c>
      <c r="CT37" s="209">
        <f t="shared" si="30"/>
        <v>0</v>
      </c>
      <c r="CU37" s="209">
        <f t="shared" si="30"/>
        <v>177483</v>
      </c>
      <c r="CV37" s="209">
        <f t="shared" si="30"/>
        <v>0</v>
      </c>
      <c r="CW37" s="209">
        <f t="shared" si="30"/>
        <v>0</v>
      </c>
      <c r="CX37" s="209">
        <f t="shared" si="31"/>
        <v>4662</v>
      </c>
    </row>
    <row r="38" spans="1:102" ht="13.5">
      <c r="A38" s="208" t="s">
        <v>222</v>
      </c>
      <c r="B38" s="208">
        <v>43441</v>
      </c>
      <c r="C38" s="208" t="s">
        <v>264</v>
      </c>
      <c r="D38" s="209">
        <f t="shared" si="2"/>
        <v>106799</v>
      </c>
      <c r="E38" s="209">
        <f t="shared" si="3"/>
        <v>0</v>
      </c>
      <c r="F38" s="210"/>
      <c r="G38" s="210"/>
      <c r="H38" s="210"/>
      <c r="I38" s="210"/>
      <c r="J38" s="210"/>
      <c r="K38" s="210"/>
      <c r="L38" s="210">
        <v>106799</v>
      </c>
      <c r="M38" s="209">
        <f t="shared" si="4"/>
        <v>55427</v>
      </c>
      <c r="N38" s="209">
        <f t="shared" si="5"/>
        <v>0</v>
      </c>
      <c r="O38" s="210"/>
      <c r="P38" s="210"/>
      <c r="Q38" s="210"/>
      <c r="R38" s="210"/>
      <c r="S38" s="210"/>
      <c r="T38" s="210"/>
      <c r="U38" s="210">
        <v>55427</v>
      </c>
      <c r="V38" s="209">
        <f t="shared" si="6"/>
        <v>162226</v>
      </c>
      <c r="W38" s="209">
        <f t="shared" si="7"/>
        <v>0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0</v>
      </c>
      <c r="AB38" s="210"/>
      <c r="AC38" s="209">
        <f t="shared" si="9"/>
        <v>0</v>
      </c>
      <c r="AD38" s="209">
        <f t="shared" si="9"/>
        <v>162226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/>
      <c r="AM38" s="209">
        <f t="shared" si="12"/>
        <v>28144</v>
      </c>
      <c r="AN38" s="210">
        <v>1525</v>
      </c>
      <c r="AO38" s="209">
        <f t="shared" si="13"/>
        <v>0</v>
      </c>
      <c r="AP38" s="210"/>
      <c r="AQ38" s="210"/>
      <c r="AR38" s="210"/>
      <c r="AS38" s="210"/>
      <c r="AT38" s="209">
        <f t="shared" si="14"/>
        <v>26619</v>
      </c>
      <c r="AU38" s="210">
        <v>26619</v>
      </c>
      <c r="AV38" s="210"/>
      <c r="AW38" s="210"/>
      <c r="AX38" s="210"/>
      <c r="AY38" s="210">
        <v>78655</v>
      </c>
      <c r="AZ38" s="210"/>
      <c r="BA38" s="210"/>
      <c r="BB38" s="209">
        <f t="shared" si="15"/>
        <v>28144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1525</v>
      </c>
      <c r="BL38" s="210">
        <v>1525</v>
      </c>
      <c r="BM38" s="209">
        <f t="shared" si="19"/>
        <v>0</v>
      </c>
      <c r="BN38" s="210"/>
      <c r="BO38" s="210"/>
      <c r="BP38" s="210"/>
      <c r="BQ38" s="210"/>
      <c r="BR38" s="209">
        <f t="shared" si="20"/>
        <v>0</v>
      </c>
      <c r="BS38" s="210"/>
      <c r="BT38" s="210"/>
      <c r="BU38" s="210"/>
      <c r="BV38" s="210"/>
      <c r="BW38" s="210">
        <v>53902</v>
      </c>
      <c r="BX38" s="210"/>
      <c r="BY38" s="210"/>
      <c r="BZ38" s="209">
        <f t="shared" si="21"/>
        <v>1525</v>
      </c>
      <c r="CA38" s="209">
        <f t="shared" si="22"/>
        <v>0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0</v>
      </c>
      <c r="CI38" s="209">
        <f t="shared" si="25"/>
        <v>29669</v>
      </c>
      <c r="CJ38" s="209">
        <f t="shared" si="26"/>
        <v>3050</v>
      </c>
      <c r="CK38" s="209">
        <f t="shared" si="27"/>
        <v>0</v>
      </c>
      <c r="CL38" s="209">
        <f t="shared" si="28"/>
        <v>0</v>
      </c>
      <c r="CM38" s="209">
        <f t="shared" si="28"/>
        <v>0</v>
      </c>
      <c r="CN38" s="209">
        <f t="shared" si="28"/>
        <v>0</v>
      </c>
      <c r="CO38" s="209">
        <f t="shared" si="28"/>
        <v>0</v>
      </c>
      <c r="CP38" s="209">
        <f t="shared" si="29"/>
        <v>26619</v>
      </c>
      <c r="CQ38" s="209">
        <f t="shared" si="30"/>
        <v>26619</v>
      </c>
      <c r="CR38" s="209">
        <f t="shared" si="30"/>
        <v>0</v>
      </c>
      <c r="CS38" s="209">
        <f t="shared" si="30"/>
        <v>0</v>
      </c>
      <c r="CT38" s="209">
        <f t="shared" si="30"/>
        <v>0</v>
      </c>
      <c r="CU38" s="209">
        <f t="shared" si="30"/>
        <v>132557</v>
      </c>
      <c r="CV38" s="209">
        <f t="shared" si="30"/>
        <v>0</v>
      </c>
      <c r="CW38" s="209">
        <f t="shared" si="30"/>
        <v>0</v>
      </c>
      <c r="CX38" s="209">
        <f t="shared" si="31"/>
        <v>29669</v>
      </c>
    </row>
    <row r="39" spans="1:102" ht="13.5">
      <c r="A39" s="208" t="s">
        <v>222</v>
      </c>
      <c r="B39" s="208">
        <v>43442</v>
      </c>
      <c r="C39" s="208" t="s">
        <v>265</v>
      </c>
      <c r="D39" s="209">
        <f t="shared" si="2"/>
        <v>84031</v>
      </c>
      <c r="E39" s="209">
        <f t="shared" si="3"/>
        <v>0</v>
      </c>
      <c r="F39" s="210"/>
      <c r="G39" s="210"/>
      <c r="H39" s="210"/>
      <c r="I39" s="210"/>
      <c r="J39" s="210"/>
      <c r="K39" s="210"/>
      <c r="L39" s="210">
        <v>84031</v>
      </c>
      <c r="M39" s="209">
        <f t="shared" si="4"/>
        <v>42996</v>
      </c>
      <c r="N39" s="209">
        <f t="shared" si="5"/>
        <v>0</v>
      </c>
      <c r="O39" s="210"/>
      <c r="P39" s="210"/>
      <c r="Q39" s="210"/>
      <c r="R39" s="210"/>
      <c r="S39" s="210"/>
      <c r="T39" s="210"/>
      <c r="U39" s="210">
        <v>42996</v>
      </c>
      <c r="V39" s="209">
        <f t="shared" si="6"/>
        <v>127027</v>
      </c>
      <c r="W39" s="209">
        <f t="shared" si="7"/>
        <v>0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0</v>
      </c>
      <c r="AB39" s="210"/>
      <c r="AC39" s="209">
        <f t="shared" si="9"/>
        <v>0</v>
      </c>
      <c r="AD39" s="209">
        <f t="shared" si="9"/>
        <v>127027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/>
      <c r="AM39" s="209">
        <f t="shared" si="12"/>
        <v>13500</v>
      </c>
      <c r="AN39" s="210">
        <v>1200</v>
      </c>
      <c r="AO39" s="209">
        <f t="shared" si="13"/>
        <v>0</v>
      </c>
      <c r="AP39" s="210"/>
      <c r="AQ39" s="210"/>
      <c r="AR39" s="210"/>
      <c r="AS39" s="210"/>
      <c r="AT39" s="209">
        <f t="shared" si="14"/>
        <v>12300</v>
      </c>
      <c r="AU39" s="210">
        <v>12300</v>
      </c>
      <c r="AV39" s="210"/>
      <c r="AW39" s="210"/>
      <c r="AX39" s="210"/>
      <c r="AY39" s="210">
        <v>70531</v>
      </c>
      <c r="AZ39" s="210"/>
      <c r="BA39" s="210"/>
      <c r="BB39" s="209">
        <f t="shared" si="15"/>
        <v>13500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0</v>
      </c>
      <c r="BL39" s="210"/>
      <c r="BM39" s="209">
        <f t="shared" si="19"/>
        <v>0</v>
      </c>
      <c r="BN39" s="210"/>
      <c r="BO39" s="210"/>
      <c r="BP39" s="210"/>
      <c r="BQ39" s="210"/>
      <c r="BR39" s="209">
        <f t="shared" si="20"/>
        <v>0</v>
      </c>
      <c r="BS39" s="210"/>
      <c r="BT39" s="210"/>
      <c r="BU39" s="210"/>
      <c r="BV39" s="210"/>
      <c r="BW39" s="210">
        <v>42996</v>
      </c>
      <c r="BX39" s="210"/>
      <c r="BY39" s="210"/>
      <c r="BZ39" s="209">
        <f t="shared" si="21"/>
        <v>0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0</v>
      </c>
      <c r="CI39" s="209">
        <f t="shared" si="25"/>
        <v>13500</v>
      </c>
      <c r="CJ39" s="209">
        <f t="shared" si="26"/>
        <v>1200</v>
      </c>
      <c r="CK39" s="209">
        <f t="shared" si="27"/>
        <v>0</v>
      </c>
      <c r="CL39" s="209">
        <f t="shared" si="28"/>
        <v>0</v>
      </c>
      <c r="CM39" s="209">
        <f t="shared" si="28"/>
        <v>0</v>
      </c>
      <c r="CN39" s="209">
        <f t="shared" si="28"/>
        <v>0</v>
      </c>
      <c r="CO39" s="209">
        <f t="shared" si="28"/>
        <v>0</v>
      </c>
      <c r="CP39" s="209">
        <f t="shared" si="29"/>
        <v>12300</v>
      </c>
      <c r="CQ39" s="209">
        <f t="shared" si="30"/>
        <v>12300</v>
      </c>
      <c r="CR39" s="209">
        <f t="shared" si="30"/>
        <v>0</v>
      </c>
      <c r="CS39" s="209">
        <f t="shared" si="30"/>
        <v>0</v>
      </c>
      <c r="CT39" s="209">
        <f t="shared" si="30"/>
        <v>0</v>
      </c>
      <c r="CU39" s="209">
        <f t="shared" si="30"/>
        <v>113527</v>
      </c>
      <c r="CV39" s="209">
        <f t="shared" si="30"/>
        <v>0</v>
      </c>
      <c r="CW39" s="209">
        <f t="shared" si="30"/>
        <v>0</v>
      </c>
      <c r="CX39" s="209">
        <f t="shared" si="31"/>
        <v>13500</v>
      </c>
    </row>
    <row r="40" spans="1:102" ht="13.5">
      <c r="A40" s="208" t="s">
        <v>222</v>
      </c>
      <c r="B40" s="208">
        <v>43443</v>
      </c>
      <c r="C40" s="208" t="s">
        <v>266</v>
      </c>
      <c r="D40" s="209">
        <f t="shared" si="2"/>
        <v>241565</v>
      </c>
      <c r="E40" s="209">
        <f t="shared" si="3"/>
        <v>40</v>
      </c>
      <c r="F40" s="210"/>
      <c r="G40" s="210"/>
      <c r="H40" s="210"/>
      <c r="I40" s="210">
        <v>40</v>
      </c>
      <c r="J40" s="210"/>
      <c r="K40" s="210"/>
      <c r="L40" s="210">
        <v>241525</v>
      </c>
      <c r="M40" s="209">
        <f t="shared" si="4"/>
        <v>126308</v>
      </c>
      <c r="N40" s="209">
        <f t="shared" si="5"/>
        <v>10</v>
      </c>
      <c r="O40" s="210"/>
      <c r="P40" s="210"/>
      <c r="Q40" s="210"/>
      <c r="R40" s="210">
        <v>10</v>
      </c>
      <c r="S40" s="210"/>
      <c r="T40" s="210"/>
      <c r="U40" s="210">
        <v>126298</v>
      </c>
      <c r="V40" s="209">
        <f t="shared" si="6"/>
        <v>367873</v>
      </c>
      <c r="W40" s="209">
        <f t="shared" si="7"/>
        <v>50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50</v>
      </c>
      <c r="AB40" s="210"/>
      <c r="AC40" s="209">
        <f t="shared" si="9"/>
        <v>0</v>
      </c>
      <c r="AD40" s="209">
        <f t="shared" si="9"/>
        <v>367823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60868</v>
      </c>
      <c r="AN40" s="210">
        <v>868</v>
      </c>
      <c r="AO40" s="209">
        <f t="shared" si="13"/>
        <v>0</v>
      </c>
      <c r="AP40" s="210"/>
      <c r="AQ40" s="210"/>
      <c r="AR40" s="210"/>
      <c r="AS40" s="210"/>
      <c r="AT40" s="209">
        <f t="shared" si="14"/>
        <v>60000</v>
      </c>
      <c r="AU40" s="210">
        <v>60000</v>
      </c>
      <c r="AV40" s="210"/>
      <c r="AW40" s="210"/>
      <c r="AX40" s="210"/>
      <c r="AY40" s="210">
        <v>180697</v>
      </c>
      <c r="AZ40" s="210"/>
      <c r="BA40" s="210"/>
      <c r="BB40" s="209">
        <f t="shared" si="15"/>
        <v>60868</v>
      </c>
      <c r="BC40" s="209">
        <f t="shared" si="16"/>
        <v>11909</v>
      </c>
      <c r="BD40" s="209">
        <f t="shared" si="17"/>
        <v>11909</v>
      </c>
      <c r="BE40" s="210"/>
      <c r="BF40" s="210">
        <v>11909</v>
      </c>
      <c r="BG40" s="210"/>
      <c r="BH40" s="210"/>
      <c r="BI40" s="210"/>
      <c r="BJ40" s="210"/>
      <c r="BK40" s="209">
        <f t="shared" si="18"/>
        <v>51245</v>
      </c>
      <c r="BL40" s="210"/>
      <c r="BM40" s="209">
        <f t="shared" si="19"/>
        <v>51245</v>
      </c>
      <c r="BN40" s="210"/>
      <c r="BO40" s="210">
        <v>51245</v>
      </c>
      <c r="BP40" s="210"/>
      <c r="BQ40" s="210"/>
      <c r="BR40" s="209">
        <f t="shared" si="20"/>
        <v>0</v>
      </c>
      <c r="BS40" s="210"/>
      <c r="BT40" s="210"/>
      <c r="BU40" s="210"/>
      <c r="BV40" s="210"/>
      <c r="BW40" s="210">
        <v>63154</v>
      </c>
      <c r="BX40" s="210"/>
      <c r="BY40" s="210"/>
      <c r="BZ40" s="209">
        <f t="shared" si="21"/>
        <v>63154</v>
      </c>
      <c r="CA40" s="209">
        <f t="shared" si="22"/>
        <v>11909</v>
      </c>
      <c r="CB40" s="209">
        <f t="shared" si="23"/>
        <v>11909</v>
      </c>
      <c r="CC40" s="209">
        <f t="shared" si="24"/>
        <v>0</v>
      </c>
      <c r="CD40" s="209">
        <f t="shared" si="24"/>
        <v>11909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0</v>
      </c>
      <c r="CI40" s="209">
        <f t="shared" si="25"/>
        <v>112113</v>
      </c>
      <c r="CJ40" s="209">
        <f t="shared" si="26"/>
        <v>868</v>
      </c>
      <c r="CK40" s="209">
        <f t="shared" si="27"/>
        <v>51245</v>
      </c>
      <c r="CL40" s="209">
        <f t="shared" si="28"/>
        <v>0</v>
      </c>
      <c r="CM40" s="209">
        <f t="shared" si="28"/>
        <v>51245</v>
      </c>
      <c r="CN40" s="209">
        <f t="shared" si="28"/>
        <v>0</v>
      </c>
      <c r="CO40" s="209">
        <f t="shared" si="28"/>
        <v>0</v>
      </c>
      <c r="CP40" s="209">
        <f t="shared" si="29"/>
        <v>60000</v>
      </c>
      <c r="CQ40" s="209">
        <f aca="true" t="shared" si="32" ref="CQ40:CW55">SUM(AU40,BS40)</f>
        <v>60000</v>
      </c>
      <c r="CR40" s="209">
        <f t="shared" si="32"/>
        <v>0</v>
      </c>
      <c r="CS40" s="209">
        <f t="shared" si="32"/>
        <v>0</v>
      </c>
      <c r="CT40" s="209">
        <f t="shared" si="32"/>
        <v>0</v>
      </c>
      <c r="CU40" s="209">
        <f t="shared" si="32"/>
        <v>243851</v>
      </c>
      <c r="CV40" s="209">
        <f t="shared" si="32"/>
        <v>0</v>
      </c>
      <c r="CW40" s="209">
        <f t="shared" si="32"/>
        <v>0</v>
      </c>
      <c r="CX40" s="209">
        <f t="shared" si="31"/>
        <v>124022</v>
      </c>
    </row>
    <row r="41" spans="1:102" ht="13.5">
      <c r="A41" s="208" t="s">
        <v>222</v>
      </c>
      <c r="B41" s="208">
        <v>43444</v>
      </c>
      <c r="C41" s="208" t="s">
        <v>267</v>
      </c>
      <c r="D41" s="209">
        <f t="shared" si="2"/>
        <v>78510</v>
      </c>
      <c r="E41" s="209">
        <f t="shared" si="3"/>
        <v>0</v>
      </c>
      <c r="F41" s="210"/>
      <c r="G41" s="210"/>
      <c r="H41" s="210"/>
      <c r="I41" s="210"/>
      <c r="J41" s="210"/>
      <c r="K41" s="210"/>
      <c r="L41" s="210">
        <v>78510</v>
      </c>
      <c r="M41" s="209">
        <f t="shared" si="4"/>
        <v>48523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>
        <v>48523</v>
      </c>
      <c r="V41" s="209">
        <f t="shared" si="6"/>
        <v>127033</v>
      </c>
      <c r="W41" s="209">
        <f t="shared" si="7"/>
        <v>0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0</v>
      </c>
      <c r="AB41" s="210"/>
      <c r="AC41" s="209">
        <f t="shared" si="9"/>
        <v>0</v>
      </c>
      <c r="AD41" s="209">
        <f t="shared" si="9"/>
        <v>127033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/>
      <c r="AM41" s="209">
        <f t="shared" si="12"/>
        <v>15393</v>
      </c>
      <c r="AN41" s="210">
        <v>300</v>
      </c>
      <c r="AO41" s="209">
        <f t="shared" si="13"/>
        <v>0</v>
      </c>
      <c r="AP41" s="210"/>
      <c r="AQ41" s="210"/>
      <c r="AR41" s="210"/>
      <c r="AS41" s="210"/>
      <c r="AT41" s="209">
        <f t="shared" si="14"/>
        <v>15093</v>
      </c>
      <c r="AU41" s="210">
        <v>15093</v>
      </c>
      <c r="AV41" s="210"/>
      <c r="AW41" s="210"/>
      <c r="AX41" s="210"/>
      <c r="AY41" s="210">
        <v>63117</v>
      </c>
      <c r="AZ41" s="210"/>
      <c r="BA41" s="210"/>
      <c r="BB41" s="209">
        <f t="shared" si="15"/>
        <v>15393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>
        <v>9131</v>
      </c>
      <c r="BK41" s="209">
        <f t="shared" si="18"/>
        <v>100</v>
      </c>
      <c r="BL41" s="210">
        <v>100</v>
      </c>
      <c r="BM41" s="209">
        <f t="shared" si="19"/>
        <v>0</v>
      </c>
      <c r="BN41" s="210"/>
      <c r="BO41" s="210"/>
      <c r="BP41" s="210"/>
      <c r="BQ41" s="210"/>
      <c r="BR41" s="209">
        <f t="shared" si="20"/>
        <v>0</v>
      </c>
      <c r="BS41" s="210"/>
      <c r="BT41" s="210"/>
      <c r="BU41" s="210"/>
      <c r="BV41" s="210"/>
      <c r="BW41" s="210">
        <v>39292</v>
      </c>
      <c r="BX41" s="210"/>
      <c r="BY41" s="210"/>
      <c r="BZ41" s="209">
        <f t="shared" si="21"/>
        <v>100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9131</v>
      </c>
      <c r="CI41" s="209">
        <f t="shared" si="25"/>
        <v>15493</v>
      </c>
      <c r="CJ41" s="209">
        <f t="shared" si="26"/>
        <v>400</v>
      </c>
      <c r="CK41" s="209">
        <f t="shared" si="27"/>
        <v>0</v>
      </c>
      <c r="CL41" s="209">
        <f t="shared" si="28"/>
        <v>0</v>
      </c>
      <c r="CM41" s="209">
        <f t="shared" si="28"/>
        <v>0</v>
      </c>
      <c r="CN41" s="209">
        <f t="shared" si="28"/>
        <v>0</v>
      </c>
      <c r="CO41" s="209">
        <f t="shared" si="28"/>
        <v>0</v>
      </c>
      <c r="CP41" s="209">
        <f t="shared" si="29"/>
        <v>15093</v>
      </c>
      <c r="CQ41" s="209">
        <f t="shared" si="32"/>
        <v>15093</v>
      </c>
      <c r="CR41" s="209">
        <f t="shared" si="32"/>
        <v>0</v>
      </c>
      <c r="CS41" s="209">
        <f t="shared" si="32"/>
        <v>0</v>
      </c>
      <c r="CT41" s="209">
        <f t="shared" si="32"/>
        <v>0</v>
      </c>
      <c r="CU41" s="209">
        <f t="shared" si="32"/>
        <v>102409</v>
      </c>
      <c r="CV41" s="209">
        <f t="shared" si="32"/>
        <v>0</v>
      </c>
      <c r="CW41" s="209">
        <f t="shared" si="32"/>
        <v>0</v>
      </c>
      <c r="CX41" s="209">
        <f t="shared" si="31"/>
        <v>15493</v>
      </c>
    </row>
    <row r="42" spans="1:102" ht="13.5">
      <c r="A42" s="208" t="s">
        <v>222</v>
      </c>
      <c r="B42" s="208">
        <v>43447</v>
      </c>
      <c r="C42" s="208" t="s">
        <v>268</v>
      </c>
      <c r="D42" s="209">
        <f t="shared" si="2"/>
        <v>158077</v>
      </c>
      <c r="E42" s="209">
        <f t="shared" si="3"/>
        <v>165</v>
      </c>
      <c r="F42" s="210"/>
      <c r="G42" s="210"/>
      <c r="H42" s="210"/>
      <c r="I42" s="210"/>
      <c r="J42" s="210"/>
      <c r="K42" s="210">
        <v>165</v>
      </c>
      <c r="L42" s="210">
        <v>157912</v>
      </c>
      <c r="M42" s="209">
        <f t="shared" si="4"/>
        <v>86837</v>
      </c>
      <c r="N42" s="209">
        <f t="shared" si="5"/>
        <v>0</v>
      </c>
      <c r="O42" s="210"/>
      <c r="P42" s="210"/>
      <c r="Q42" s="210"/>
      <c r="R42" s="210"/>
      <c r="S42" s="210"/>
      <c r="T42" s="210"/>
      <c r="U42" s="210">
        <v>86837</v>
      </c>
      <c r="V42" s="209">
        <f t="shared" si="6"/>
        <v>244914</v>
      </c>
      <c r="W42" s="209">
        <f t="shared" si="7"/>
        <v>165</v>
      </c>
      <c r="X42" s="209">
        <f t="shared" si="8"/>
        <v>0</v>
      </c>
      <c r="Y42" s="209">
        <f t="shared" si="8"/>
        <v>0</v>
      </c>
      <c r="Z42" s="209">
        <f t="shared" si="8"/>
        <v>0</v>
      </c>
      <c r="AA42" s="209">
        <f t="shared" si="8"/>
        <v>0</v>
      </c>
      <c r="AB42" s="210"/>
      <c r="AC42" s="209">
        <f t="shared" si="9"/>
        <v>165</v>
      </c>
      <c r="AD42" s="209">
        <f t="shared" si="9"/>
        <v>244749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/>
      <c r="AM42" s="209">
        <f t="shared" si="12"/>
        <v>157567</v>
      </c>
      <c r="AN42" s="210">
        <v>20831</v>
      </c>
      <c r="AO42" s="209">
        <f t="shared" si="13"/>
        <v>76243</v>
      </c>
      <c r="AP42" s="210">
        <v>1379</v>
      </c>
      <c r="AQ42" s="210">
        <v>74864</v>
      </c>
      <c r="AR42" s="210"/>
      <c r="AS42" s="210"/>
      <c r="AT42" s="209">
        <f t="shared" si="14"/>
        <v>60493</v>
      </c>
      <c r="AU42" s="210">
        <v>36529</v>
      </c>
      <c r="AV42" s="210"/>
      <c r="AW42" s="210">
        <v>23964</v>
      </c>
      <c r="AX42" s="210"/>
      <c r="AY42" s="210"/>
      <c r="AZ42" s="210"/>
      <c r="BA42" s="210">
        <v>510</v>
      </c>
      <c r="BB42" s="209">
        <f t="shared" si="15"/>
        <v>158077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/>
      <c r="BK42" s="209">
        <f t="shared" si="18"/>
        <v>86607</v>
      </c>
      <c r="BL42" s="210">
        <v>12462</v>
      </c>
      <c r="BM42" s="209">
        <f t="shared" si="19"/>
        <v>73872</v>
      </c>
      <c r="BN42" s="210"/>
      <c r="BO42" s="210">
        <v>73872</v>
      </c>
      <c r="BP42" s="210"/>
      <c r="BQ42" s="210"/>
      <c r="BR42" s="209">
        <f t="shared" si="20"/>
        <v>273</v>
      </c>
      <c r="BS42" s="210"/>
      <c r="BT42" s="210"/>
      <c r="BU42" s="210">
        <v>273</v>
      </c>
      <c r="BV42" s="210"/>
      <c r="BW42" s="210"/>
      <c r="BX42" s="210"/>
      <c r="BY42" s="210">
        <v>230</v>
      </c>
      <c r="BZ42" s="209">
        <f t="shared" si="21"/>
        <v>86837</v>
      </c>
      <c r="CA42" s="209">
        <f t="shared" si="22"/>
        <v>0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0</v>
      </c>
      <c r="CI42" s="209">
        <f t="shared" si="25"/>
        <v>244174</v>
      </c>
      <c r="CJ42" s="209">
        <f t="shared" si="26"/>
        <v>33293</v>
      </c>
      <c r="CK42" s="209">
        <f t="shared" si="27"/>
        <v>150115</v>
      </c>
      <c r="CL42" s="209">
        <f t="shared" si="28"/>
        <v>1379</v>
      </c>
      <c r="CM42" s="209">
        <f t="shared" si="28"/>
        <v>148736</v>
      </c>
      <c r="CN42" s="209">
        <f t="shared" si="28"/>
        <v>0</v>
      </c>
      <c r="CO42" s="209">
        <f t="shared" si="28"/>
        <v>0</v>
      </c>
      <c r="CP42" s="209">
        <f t="shared" si="29"/>
        <v>60766</v>
      </c>
      <c r="CQ42" s="209">
        <f t="shared" si="32"/>
        <v>36529</v>
      </c>
      <c r="CR42" s="209">
        <f t="shared" si="32"/>
        <v>0</v>
      </c>
      <c r="CS42" s="209">
        <f t="shared" si="32"/>
        <v>24237</v>
      </c>
      <c r="CT42" s="209">
        <f t="shared" si="32"/>
        <v>0</v>
      </c>
      <c r="CU42" s="209">
        <f t="shared" si="32"/>
        <v>0</v>
      </c>
      <c r="CV42" s="209">
        <f t="shared" si="32"/>
        <v>0</v>
      </c>
      <c r="CW42" s="209">
        <f t="shared" si="32"/>
        <v>740</v>
      </c>
      <c r="CX42" s="209">
        <f t="shared" si="31"/>
        <v>244914</v>
      </c>
    </row>
    <row r="43" spans="1:102" ht="13.5">
      <c r="A43" s="208" t="s">
        <v>222</v>
      </c>
      <c r="B43" s="208">
        <v>43468</v>
      </c>
      <c r="C43" s="208" t="s">
        <v>269</v>
      </c>
      <c r="D43" s="209">
        <f t="shared" si="2"/>
        <v>90286</v>
      </c>
      <c r="E43" s="209">
        <f t="shared" si="3"/>
        <v>5844</v>
      </c>
      <c r="F43" s="210"/>
      <c r="G43" s="210"/>
      <c r="H43" s="210"/>
      <c r="I43" s="210">
        <v>5818</v>
      </c>
      <c r="J43" s="210"/>
      <c r="K43" s="210">
        <v>26</v>
      </c>
      <c r="L43" s="210">
        <v>84442</v>
      </c>
      <c r="M43" s="209">
        <f t="shared" si="4"/>
        <v>34662</v>
      </c>
      <c r="N43" s="209">
        <f t="shared" si="5"/>
        <v>3</v>
      </c>
      <c r="O43" s="210"/>
      <c r="P43" s="210"/>
      <c r="Q43" s="210"/>
      <c r="R43" s="210"/>
      <c r="S43" s="210"/>
      <c r="T43" s="210">
        <v>3</v>
      </c>
      <c r="U43" s="210">
        <v>34659</v>
      </c>
      <c r="V43" s="209">
        <f t="shared" si="6"/>
        <v>124948</v>
      </c>
      <c r="W43" s="209">
        <f t="shared" si="7"/>
        <v>5847</v>
      </c>
      <c r="X43" s="209">
        <f t="shared" si="8"/>
        <v>0</v>
      </c>
      <c r="Y43" s="209">
        <f t="shared" si="8"/>
        <v>0</v>
      </c>
      <c r="Z43" s="209">
        <f t="shared" si="8"/>
        <v>0</v>
      </c>
      <c r="AA43" s="209">
        <f t="shared" si="8"/>
        <v>5818</v>
      </c>
      <c r="AB43" s="210"/>
      <c r="AC43" s="209">
        <f t="shared" si="9"/>
        <v>29</v>
      </c>
      <c r="AD43" s="209">
        <f t="shared" si="9"/>
        <v>119101</v>
      </c>
      <c r="AE43" s="209">
        <f t="shared" si="10"/>
        <v>0</v>
      </c>
      <c r="AF43" s="209">
        <f t="shared" si="11"/>
        <v>0</v>
      </c>
      <c r="AG43" s="210"/>
      <c r="AH43" s="210"/>
      <c r="AI43" s="210"/>
      <c r="AJ43" s="210"/>
      <c r="AK43" s="210"/>
      <c r="AL43" s="210">
        <v>1148</v>
      </c>
      <c r="AM43" s="209">
        <f t="shared" si="12"/>
        <v>17164</v>
      </c>
      <c r="AN43" s="210"/>
      <c r="AO43" s="209">
        <f t="shared" si="13"/>
        <v>0</v>
      </c>
      <c r="AP43" s="210"/>
      <c r="AQ43" s="210"/>
      <c r="AR43" s="210"/>
      <c r="AS43" s="210"/>
      <c r="AT43" s="209">
        <f t="shared" si="14"/>
        <v>17164</v>
      </c>
      <c r="AU43" s="210">
        <v>16152</v>
      </c>
      <c r="AV43" s="210"/>
      <c r="AW43" s="210"/>
      <c r="AX43" s="210">
        <v>1012</v>
      </c>
      <c r="AY43" s="210">
        <v>71974</v>
      </c>
      <c r="AZ43" s="210"/>
      <c r="BA43" s="210"/>
      <c r="BB43" s="209">
        <f t="shared" si="15"/>
        <v>17164</v>
      </c>
      <c r="BC43" s="209">
        <f t="shared" si="16"/>
        <v>0</v>
      </c>
      <c r="BD43" s="209">
        <f t="shared" si="17"/>
        <v>0</v>
      </c>
      <c r="BE43" s="210"/>
      <c r="BF43" s="210"/>
      <c r="BG43" s="210"/>
      <c r="BH43" s="210"/>
      <c r="BI43" s="210"/>
      <c r="BJ43" s="210">
        <v>1936</v>
      </c>
      <c r="BK43" s="209">
        <f t="shared" si="18"/>
        <v>0</v>
      </c>
      <c r="BL43" s="210"/>
      <c r="BM43" s="209">
        <f t="shared" si="19"/>
        <v>0</v>
      </c>
      <c r="BN43" s="210"/>
      <c r="BO43" s="210"/>
      <c r="BP43" s="210"/>
      <c r="BQ43" s="210"/>
      <c r="BR43" s="209">
        <f t="shared" si="20"/>
        <v>0</v>
      </c>
      <c r="BS43" s="210"/>
      <c r="BT43" s="210"/>
      <c r="BU43" s="210"/>
      <c r="BV43" s="210"/>
      <c r="BW43" s="210">
        <v>32726</v>
      </c>
      <c r="BX43" s="210"/>
      <c r="BY43" s="210"/>
      <c r="BZ43" s="209">
        <f t="shared" si="21"/>
        <v>0</v>
      </c>
      <c r="CA43" s="209">
        <f t="shared" si="22"/>
        <v>0</v>
      </c>
      <c r="CB43" s="209">
        <f t="shared" si="23"/>
        <v>0</v>
      </c>
      <c r="CC43" s="209">
        <f t="shared" si="24"/>
        <v>0</v>
      </c>
      <c r="CD43" s="209">
        <f t="shared" si="24"/>
        <v>0</v>
      </c>
      <c r="CE43" s="209">
        <f t="shared" si="24"/>
        <v>0</v>
      </c>
      <c r="CF43" s="209">
        <f t="shared" si="24"/>
        <v>0</v>
      </c>
      <c r="CG43" s="209">
        <f t="shared" si="24"/>
        <v>0</v>
      </c>
      <c r="CH43" s="209">
        <f t="shared" si="24"/>
        <v>3084</v>
      </c>
      <c r="CI43" s="209">
        <f t="shared" si="25"/>
        <v>17164</v>
      </c>
      <c r="CJ43" s="209">
        <f t="shared" si="26"/>
        <v>0</v>
      </c>
      <c r="CK43" s="209">
        <f t="shared" si="27"/>
        <v>0</v>
      </c>
      <c r="CL43" s="209">
        <f t="shared" si="28"/>
        <v>0</v>
      </c>
      <c r="CM43" s="209">
        <f t="shared" si="28"/>
        <v>0</v>
      </c>
      <c r="CN43" s="209">
        <f t="shared" si="28"/>
        <v>0</v>
      </c>
      <c r="CO43" s="209">
        <f t="shared" si="28"/>
        <v>0</v>
      </c>
      <c r="CP43" s="209">
        <f t="shared" si="29"/>
        <v>17164</v>
      </c>
      <c r="CQ43" s="209">
        <f t="shared" si="32"/>
        <v>16152</v>
      </c>
      <c r="CR43" s="209">
        <f t="shared" si="32"/>
        <v>0</v>
      </c>
      <c r="CS43" s="209">
        <f t="shared" si="32"/>
        <v>0</v>
      </c>
      <c r="CT43" s="209">
        <f t="shared" si="32"/>
        <v>1012</v>
      </c>
      <c r="CU43" s="209">
        <f t="shared" si="32"/>
        <v>104700</v>
      </c>
      <c r="CV43" s="209">
        <f t="shared" si="32"/>
        <v>0</v>
      </c>
      <c r="CW43" s="209">
        <f t="shared" si="32"/>
        <v>0</v>
      </c>
      <c r="CX43" s="209">
        <f t="shared" si="31"/>
        <v>17164</v>
      </c>
    </row>
    <row r="44" spans="1:102" ht="13.5">
      <c r="A44" s="208" t="s">
        <v>222</v>
      </c>
      <c r="B44" s="208">
        <v>43482</v>
      </c>
      <c r="C44" s="208" t="s">
        <v>270</v>
      </c>
      <c r="D44" s="209">
        <f t="shared" si="2"/>
        <v>246374</v>
      </c>
      <c r="E44" s="209">
        <f t="shared" si="3"/>
        <v>12628</v>
      </c>
      <c r="F44" s="210"/>
      <c r="G44" s="210"/>
      <c r="H44" s="210"/>
      <c r="I44" s="210">
        <v>8352</v>
      </c>
      <c r="J44" s="210"/>
      <c r="K44" s="210">
        <v>4276</v>
      </c>
      <c r="L44" s="210">
        <v>233746</v>
      </c>
      <c r="M44" s="209">
        <f t="shared" si="4"/>
        <v>450554</v>
      </c>
      <c r="N44" s="209">
        <f t="shared" si="5"/>
        <v>137251</v>
      </c>
      <c r="O44" s="210">
        <v>19434</v>
      </c>
      <c r="P44" s="210">
        <v>19305</v>
      </c>
      <c r="Q44" s="210">
        <v>11300</v>
      </c>
      <c r="R44" s="210">
        <v>79477</v>
      </c>
      <c r="S44" s="210"/>
      <c r="T44" s="210">
        <v>7735</v>
      </c>
      <c r="U44" s="210">
        <v>313303</v>
      </c>
      <c r="V44" s="209">
        <f t="shared" si="6"/>
        <v>696928</v>
      </c>
      <c r="W44" s="209">
        <f t="shared" si="7"/>
        <v>149879</v>
      </c>
      <c r="X44" s="209">
        <f t="shared" si="8"/>
        <v>19434</v>
      </c>
      <c r="Y44" s="209">
        <f t="shared" si="8"/>
        <v>19305</v>
      </c>
      <c r="Z44" s="209">
        <f t="shared" si="8"/>
        <v>11300</v>
      </c>
      <c r="AA44" s="209">
        <f t="shared" si="8"/>
        <v>87829</v>
      </c>
      <c r="AB44" s="210"/>
      <c r="AC44" s="209">
        <f t="shared" si="9"/>
        <v>12011</v>
      </c>
      <c r="AD44" s="209">
        <f t="shared" si="9"/>
        <v>547049</v>
      </c>
      <c r="AE44" s="209">
        <f t="shared" si="10"/>
        <v>2562</v>
      </c>
      <c r="AF44" s="209">
        <f t="shared" si="11"/>
        <v>2562</v>
      </c>
      <c r="AG44" s="210"/>
      <c r="AH44" s="210"/>
      <c r="AI44" s="210"/>
      <c r="AJ44" s="210">
        <v>2562</v>
      </c>
      <c r="AK44" s="210"/>
      <c r="AL44" s="210"/>
      <c r="AM44" s="209">
        <f t="shared" si="12"/>
        <v>130862</v>
      </c>
      <c r="AN44" s="210">
        <v>58991</v>
      </c>
      <c r="AO44" s="209">
        <f t="shared" si="13"/>
        <v>0</v>
      </c>
      <c r="AP44" s="210"/>
      <c r="AQ44" s="210"/>
      <c r="AR44" s="210"/>
      <c r="AS44" s="210"/>
      <c r="AT44" s="209">
        <f t="shared" si="14"/>
        <v>71871</v>
      </c>
      <c r="AU44" s="210">
        <v>19448</v>
      </c>
      <c r="AV44" s="210">
        <v>35284</v>
      </c>
      <c r="AW44" s="210">
        <v>13429</v>
      </c>
      <c r="AX44" s="210">
        <v>3710</v>
      </c>
      <c r="AY44" s="210">
        <v>96508</v>
      </c>
      <c r="AZ44" s="210"/>
      <c r="BA44" s="210">
        <v>16442</v>
      </c>
      <c r="BB44" s="209">
        <f t="shared" si="15"/>
        <v>149866</v>
      </c>
      <c r="BC44" s="209">
        <f t="shared" si="16"/>
        <v>21712</v>
      </c>
      <c r="BD44" s="209">
        <f t="shared" si="17"/>
        <v>21712</v>
      </c>
      <c r="BE44" s="210"/>
      <c r="BF44" s="210"/>
      <c r="BG44" s="210"/>
      <c r="BH44" s="210">
        <v>21712</v>
      </c>
      <c r="BI44" s="210"/>
      <c r="BJ44" s="210"/>
      <c r="BK44" s="209">
        <f t="shared" si="18"/>
        <v>61467</v>
      </c>
      <c r="BL44" s="210">
        <v>11826</v>
      </c>
      <c r="BM44" s="209">
        <f t="shared" si="19"/>
        <v>0</v>
      </c>
      <c r="BN44" s="210"/>
      <c r="BO44" s="210"/>
      <c r="BP44" s="210"/>
      <c r="BQ44" s="210"/>
      <c r="BR44" s="209">
        <f t="shared" si="20"/>
        <v>49641</v>
      </c>
      <c r="BS44" s="210"/>
      <c r="BT44" s="210"/>
      <c r="BU44" s="210"/>
      <c r="BV44" s="210">
        <v>49641</v>
      </c>
      <c r="BW44" s="210">
        <v>217126</v>
      </c>
      <c r="BX44" s="210"/>
      <c r="BY44" s="210">
        <v>150249</v>
      </c>
      <c r="BZ44" s="209">
        <f t="shared" si="21"/>
        <v>233428</v>
      </c>
      <c r="CA44" s="209">
        <f t="shared" si="22"/>
        <v>24274</v>
      </c>
      <c r="CB44" s="209">
        <f t="shared" si="23"/>
        <v>24274</v>
      </c>
      <c r="CC44" s="209">
        <f t="shared" si="24"/>
        <v>0</v>
      </c>
      <c r="CD44" s="209">
        <f t="shared" si="24"/>
        <v>0</v>
      </c>
      <c r="CE44" s="209">
        <f t="shared" si="24"/>
        <v>0</v>
      </c>
      <c r="CF44" s="209">
        <f t="shared" si="24"/>
        <v>24274</v>
      </c>
      <c r="CG44" s="209">
        <f t="shared" si="24"/>
        <v>0</v>
      </c>
      <c r="CH44" s="209">
        <f t="shared" si="24"/>
        <v>0</v>
      </c>
      <c r="CI44" s="209">
        <f t="shared" si="25"/>
        <v>192329</v>
      </c>
      <c r="CJ44" s="209">
        <f t="shared" si="26"/>
        <v>70817</v>
      </c>
      <c r="CK44" s="209">
        <f t="shared" si="27"/>
        <v>0</v>
      </c>
      <c r="CL44" s="209">
        <f t="shared" si="28"/>
        <v>0</v>
      </c>
      <c r="CM44" s="209">
        <f t="shared" si="28"/>
        <v>0</v>
      </c>
      <c r="CN44" s="209">
        <f t="shared" si="28"/>
        <v>0</v>
      </c>
      <c r="CO44" s="209">
        <f t="shared" si="28"/>
        <v>0</v>
      </c>
      <c r="CP44" s="209">
        <f t="shared" si="29"/>
        <v>121512</v>
      </c>
      <c r="CQ44" s="209">
        <f t="shared" si="32"/>
        <v>19448</v>
      </c>
      <c r="CR44" s="209">
        <f t="shared" si="32"/>
        <v>35284</v>
      </c>
      <c r="CS44" s="209">
        <f t="shared" si="32"/>
        <v>13429</v>
      </c>
      <c r="CT44" s="209">
        <f t="shared" si="32"/>
        <v>53351</v>
      </c>
      <c r="CU44" s="209">
        <f t="shared" si="32"/>
        <v>313634</v>
      </c>
      <c r="CV44" s="209">
        <f t="shared" si="32"/>
        <v>0</v>
      </c>
      <c r="CW44" s="209">
        <f t="shared" si="32"/>
        <v>166691</v>
      </c>
      <c r="CX44" s="209">
        <f t="shared" si="31"/>
        <v>383294</v>
      </c>
    </row>
    <row r="45" spans="1:102" ht="13.5">
      <c r="A45" s="208" t="s">
        <v>222</v>
      </c>
      <c r="B45" s="208">
        <v>43484</v>
      </c>
      <c r="C45" s="208" t="s">
        <v>271</v>
      </c>
      <c r="D45" s="209">
        <f t="shared" si="2"/>
        <v>55376</v>
      </c>
      <c r="E45" s="209">
        <f t="shared" si="3"/>
        <v>4659</v>
      </c>
      <c r="F45" s="210"/>
      <c r="G45" s="210"/>
      <c r="H45" s="210"/>
      <c r="I45" s="210">
        <v>644</v>
      </c>
      <c r="J45" s="210"/>
      <c r="K45" s="210">
        <v>4015</v>
      </c>
      <c r="L45" s="210">
        <v>50717</v>
      </c>
      <c r="M45" s="209">
        <f t="shared" si="4"/>
        <v>50753</v>
      </c>
      <c r="N45" s="209">
        <f t="shared" si="5"/>
        <v>12044</v>
      </c>
      <c r="O45" s="210">
        <v>6022</v>
      </c>
      <c r="P45" s="210">
        <v>6022</v>
      </c>
      <c r="Q45" s="210"/>
      <c r="R45" s="210"/>
      <c r="S45" s="210"/>
      <c r="T45" s="210"/>
      <c r="U45" s="210">
        <v>38709</v>
      </c>
      <c r="V45" s="209">
        <f t="shared" si="6"/>
        <v>106129</v>
      </c>
      <c r="W45" s="209">
        <f t="shared" si="7"/>
        <v>16703</v>
      </c>
      <c r="X45" s="209">
        <f t="shared" si="8"/>
        <v>6022</v>
      </c>
      <c r="Y45" s="209">
        <f t="shared" si="8"/>
        <v>6022</v>
      </c>
      <c r="Z45" s="209">
        <f t="shared" si="8"/>
        <v>0</v>
      </c>
      <c r="AA45" s="209">
        <f t="shared" si="8"/>
        <v>644</v>
      </c>
      <c r="AB45" s="210"/>
      <c r="AC45" s="209">
        <f t="shared" si="9"/>
        <v>4015</v>
      </c>
      <c r="AD45" s="209">
        <f t="shared" si="9"/>
        <v>89426</v>
      </c>
      <c r="AE45" s="209">
        <f t="shared" si="10"/>
        <v>0</v>
      </c>
      <c r="AF45" s="209">
        <f t="shared" si="11"/>
        <v>0</v>
      </c>
      <c r="AG45" s="210"/>
      <c r="AH45" s="210"/>
      <c r="AI45" s="210"/>
      <c r="AJ45" s="210"/>
      <c r="AK45" s="210"/>
      <c r="AL45" s="210"/>
      <c r="AM45" s="209">
        <f t="shared" si="12"/>
        <v>33140</v>
      </c>
      <c r="AN45" s="210">
        <v>8893</v>
      </c>
      <c r="AO45" s="209">
        <f t="shared" si="13"/>
        <v>1668</v>
      </c>
      <c r="AP45" s="210">
        <v>423</v>
      </c>
      <c r="AQ45" s="210">
        <v>1245</v>
      </c>
      <c r="AR45" s="210"/>
      <c r="AS45" s="210"/>
      <c r="AT45" s="209">
        <f t="shared" si="14"/>
        <v>22579</v>
      </c>
      <c r="AU45" s="210">
        <v>3506</v>
      </c>
      <c r="AV45" s="210">
        <v>18779</v>
      </c>
      <c r="AW45" s="210">
        <v>294</v>
      </c>
      <c r="AX45" s="210"/>
      <c r="AY45" s="210">
        <v>22236</v>
      </c>
      <c r="AZ45" s="210"/>
      <c r="BA45" s="210"/>
      <c r="BB45" s="209">
        <f t="shared" si="15"/>
        <v>33140</v>
      </c>
      <c r="BC45" s="209">
        <f t="shared" si="16"/>
        <v>0</v>
      </c>
      <c r="BD45" s="209">
        <f t="shared" si="17"/>
        <v>0</v>
      </c>
      <c r="BE45" s="210"/>
      <c r="BF45" s="210"/>
      <c r="BG45" s="210"/>
      <c r="BH45" s="210"/>
      <c r="BI45" s="210"/>
      <c r="BJ45" s="210"/>
      <c r="BK45" s="209">
        <f t="shared" si="18"/>
        <v>0</v>
      </c>
      <c r="BL45" s="210"/>
      <c r="BM45" s="209">
        <f t="shared" si="19"/>
        <v>0</v>
      </c>
      <c r="BN45" s="210"/>
      <c r="BO45" s="210"/>
      <c r="BP45" s="210"/>
      <c r="BQ45" s="210"/>
      <c r="BR45" s="209">
        <f t="shared" si="20"/>
        <v>0</v>
      </c>
      <c r="BS45" s="210"/>
      <c r="BT45" s="210"/>
      <c r="BU45" s="210"/>
      <c r="BV45" s="210"/>
      <c r="BW45" s="210">
        <v>50753</v>
      </c>
      <c r="BX45" s="210"/>
      <c r="BY45" s="210"/>
      <c r="BZ45" s="209">
        <f t="shared" si="21"/>
        <v>0</v>
      </c>
      <c r="CA45" s="209">
        <f t="shared" si="22"/>
        <v>0</v>
      </c>
      <c r="CB45" s="209">
        <f t="shared" si="23"/>
        <v>0</v>
      </c>
      <c r="CC45" s="209">
        <f t="shared" si="24"/>
        <v>0</v>
      </c>
      <c r="CD45" s="209">
        <f t="shared" si="24"/>
        <v>0</v>
      </c>
      <c r="CE45" s="209">
        <f t="shared" si="24"/>
        <v>0</v>
      </c>
      <c r="CF45" s="209">
        <f t="shared" si="24"/>
        <v>0</v>
      </c>
      <c r="CG45" s="209">
        <f t="shared" si="24"/>
        <v>0</v>
      </c>
      <c r="CH45" s="209">
        <f t="shared" si="24"/>
        <v>0</v>
      </c>
      <c r="CI45" s="209">
        <f t="shared" si="25"/>
        <v>33140</v>
      </c>
      <c r="CJ45" s="209">
        <f t="shared" si="26"/>
        <v>8893</v>
      </c>
      <c r="CK45" s="209">
        <f t="shared" si="27"/>
        <v>1668</v>
      </c>
      <c r="CL45" s="209">
        <f t="shared" si="28"/>
        <v>423</v>
      </c>
      <c r="CM45" s="209">
        <f t="shared" si="28"/>
        <v>1245</v>
      </c>
      <c r="CN45" s="209">
        <f t="shared" si="28"/>
        <v>0</v>
      </c>
      <c r="CO45" s="209">
        <f t="shared" si="28"/>
        <v>0</v>
      </c>
      <c r="CP45" s="209">
        <f t="shared" si="29"/>
        <v>22579</v>
      </c>
      <c r="CQ45" s="209">
        <f t="shared" si="32"/>
        <v>3506</v>
      </c>
      <c r="CR45" s="209">
        <f t="shared" si="32"/>
        <v>18779</v>
      </c>
      <c r="CS45" s="209">
        <f t="shared" si="32"/>
        <v>294</v>
      </c>
      <c r="CT45" s="209">
        <f>SUM(AX45,BV45)</f>
        <v>0</v>
      </c>
      <c r="CU45" s="209">
        <f>SUM(AY45,BW45)</f>
        <v>72989</v>
      </c>
      <c r="CV45" s="209">
        <f>SUM(AZ45,BX45)</f>
        <v>0</v>
      </c>
      <c r="CW45" s="209">
        <f>SUM(BA45,BY45)</f>
        <v>0</v>
      </c>
      <c r="CX45" s="209">
        <f t="shared" si="31"/>
        <v>33140</v>
      </c>
    </row>
    <row r="46" spans="1:102" ht="13.5">
      <c r="A46" s="208" t="s">
        <v>222</v>
      </c>
      <c r="B46" s="208">
        <v>43501</v>
      </c>
      <c r="C46" s="208" t="s">
        <v>272</v>
      </c>
      <c r="D46" s="209">
        <f t="shared" si="2"/>
        <v>74010</v>
      </c>
      <c r="E46" s="209">
        <f t="shared" si="3"/>
        <v>0</v>
      </c>
      <c r="F46" s="210"/>
      <c r="G46" s="210"/>
      <c r="H46" s="210"/>
      <c r="I46" s="210"/>
      <c r="J46" s="210"/>
      <c r="K46" s="210"/>
      <c r="L46" s="210">
        <v>74010</v>
      </c>
      <c r="M46" s="209">
        <f t="shared" si="4"/>
        <v>63348</v>
      </c>
      <c r="N46" s="209">
        <f t="shared" si="5"/>
        <v>0</v>
      </c>
      <c r="O46" s="210"/>
      <c r="P46" s="210"/>
      <c r="Q46" s="210"/>
      <c r="R46" s="210"/>
      <c r="S46" s="210"/>
      <c r="T46" s="210"/>
      <c r="U46" s="210">
        <v>63348</v>
      </c>
      <c r="V46" s="209">
        <f t="shared" si="6"/>
        <v>137358</v>
      </c>
      <c r="W46" s="209">
        <f t="shared" si="7"/>
        <v>0</v>
      </c>
      <c r="X46" s="209">
        <f t="shared" si="8"/>
        <v>0</v>
      </c>
      <c r="Y46" s="209">
        <f t="shared" si="8"/>
        <v>0</v>
      </c>
      <c r="Z46" s="209">
        <f t="shared" si="8"/>
        <v>0</v>
      </c>
      <c r="AA46" s="209">
        <f t="shared" si="8"/>
        <v>0</v>
      </c>
      <c r="AB46" s="210"/>
      <c r="AC46" s="209">
        <f t="shared" si="9"/>
        <v>0</v>
      </c>
      <c r="AD46" s="209">
        <f t="shared" si="9"/>
        <v>137358</v>
      </c>
      <c r="AE46" s="209">
        <f t="shared" si="10"/>
        <v>0</v>
      </c>
      <c r="AF46" s="209">
        <f t="shared" si="11"/>
        <v>0</v>
      </c>
      <c r="AG46" s="210"/>
      <c r="AH46" s="210"/>
      <c r="AI46" s="210"/>
      <c r="AJ46" s="210"/>
      <c r="AK46" s="210"/>
      <c r="AL46" s="210"/>
      <c r="AM46" s="209">
        <f t="shared" si="12"/>
        <v>4818</v>
      </c>
      <c r="AN46" s="210">
        <v>3909</v>
      </c>
      <c r="AO46" s="209">
        <f t="shared" si="13"/>
        <v>909</v>
      </c>
      <c r="AP46" s="210">
        <v>909</v>
      </c>
      <c r="AQ46" s="210"/>
      <c r="AR46" s="210"/>
      <c r="AS46" s="210"/>
      <c r="AT46" s="209">
        <f t="shared" si="14"/>
        <v>0</v>
      </c>
      <c r="AU46" s="210"/>
      <c r="AV46" s="210"/>
      <c r="AW46" s="210"/>
      <c r="AX46" s="210"/>
      <c r="AY46" s="210">
        <v>69192</v>
      </c>
      <c r="AZ46" s="210"/>
      <c r="BA46" s="210"/>
      <c r="BB46" s="209">
        <f t="shared" si="15"/>
        <v>4818</v>
      </c>
      <c r="BC46" s="209">
        <f t="shared" si="16"/>
        <v>0</v>
      </c>
      <c r="BD46" s="209">
        <f t="shared" si="17"/>
        <v>0</v>
      </c>
      <c r="BE46" s="210"/>
      <c r="BF46" s="210"/>
      <c r="BG46" s="210"/>
      <c r="BH46" s="210"/>
      <c r="BI46" s="210"/>
      <c r="BJ46" s="210">
        <v>42638</v>
      </c>
      <c r="BK46" s="209">
        <f t="shared" si="18"/>
        <v>0</v>
      </c>
      <c r="BL46" s="210"/>
      <c r="BM46" s="209">
        <f t="shared" si="19"/>
        <v>0</v>
      </c>
      <c r="BN46" s="210"/>
      <c r="BO46" s="210"/>
      <c r="BP46" s="210"/>
      <c r="BQ46" s="210"/>
      <c r="BR46" s="209">
        <f t="shared" si="20"/>
        <v>0</v>
      </c>
      <c r="BS46" s="210"/>
      <c r="BT46" s="210"/>
      <c r="BU46" s="210"/>
      <c r="BV46" s="210"/>
      <c r="BW46" s="210">
        <v>20710</v>
      </c>
      <c r="BX46" s="210"/>
      <c r="BY46" s="210"/>
      <c r="BZ46" s="209">
        <f t="shared" si="21"/>
        <v>0</v>
      </c>
      <c r="CA46" s="209">
        <f t="shared" si="22"/>
        <v>0</v>
      </c>
      <c r="CB46" s="209">
        <f t="shared" si="23"/>
        <v>0</v>
      </c>
      <c r="CC46" s="209">
        <f t="shared" si="24"/>
        <v>0</v>
      </c>
      <c r="CD46" s="209">
        <f t="shared" si="24"/>
        <v>0</v>
      </c>
      <c r="CE46" s="209">
        <f t="shared" si="24"/>
        <v>0</v>
      </c>
      <c r="CF46" s="209">
        <f t="shared" si="24"/>
        <v>0</v>
      </c>
      <c r="CG46" s="209">
        <f t="shared" si="24"/>
        <v>0</v>
      </c>
      <c r="CH46" s="209">
        <f t="shared" si="24"/>
        <v>42638</v>
      </c>
      <c r="CI46" s="209">
        <f t="shared" si="25"/>
        <v>4818</v>
      </c>
      <c r="CJ46" s="209">
        <f t="shared" si="26"/>
        <v>3909</v>
      </c>
      <c r="CK46" s="209">
        <f t="shared" si="27"/>
        <v>909</v>
      </c>
      <c r="CL46" s="209">
        <f t="shared" si="28"/>
        <v>909</v>
      </c>
      <c r="CM46" s="209">
        <f t="shared" si="28"/>
        <v>0</v>
      </c>
      <c r="CN46" s="209">
        <f t="shared" si="28"/>
        <v>0</v>
      </c>
      <c r="CO46" s="209">
        <f t="shared" si="28"/>
        <v>0</v>
      </c>
      <c r="CP46" s="209">
        <f t="shared" si="29"/>
        <v>0</v>
      </c>
      <c r="CQ46" s="209">
        <f t="shared" si="32"/>
        <v>0</v>
      </c>
      <c r="CR46" s="209">
        <f t="shared" si="32"/>
        <v>0</v>
      </c>
      <c r="CS46" s="209">
        <f t="shared" si="32"/>
        <v>0</v>
      </c>
      <c r="CT46" s="209">
        <f t="shared" si="32"/>
        <v>0</v>
      </c>
      <c r="CU46" s="209">
        <f t="shared" si="32"/>
        <v>89902</v>
      </c>
      <c r="CV46" s="209">
        <f t="shared" si="32"/>
        <v>0</v>
      </c>
      <c r="CW46" s="209">
        <f t="shared" si="32"/>
        <v>0</v>
      </c>
      <c r="CX46" s="209">
        <f t="shared" si="31"/>
        <v>4818</v>
      </c>
    </row>
    <row r="47" spans="1:102" ht="13.5">
      <c r="A47" s="208" t="s">
        <v>222</v>
      </c>
      <c r="B47" s="208">
        <v>43505</v>
      </c>
      <c r="C47" s="208" t="s">
        <v>273</v>
      </c>
      <c r="D47" s="209">
        <f t="shared" si="2"/>
        <v>83537</v>
      </c>
      <c r="E47" s="209">
        <f t="shared" si="3"/>
        <v>0</v>
      </c>
      <c r="F47" s="210"/>
      <c r="G47" s="210"/>
      <c r="H47" s="210"/>
      <c r="I47" s="210"/>
      <c r="J47" s="210"/>
      <c r="K47" s="210"/>
      <c r="L47" s="210">
        <v>83537</v>
      </c>
      <c r="M47" s="209">
        <f t="shared" si="4"/>
        <v>44516</v>
      </c>
      <c r="N47" s="209">
        <f t="shared" si="5"/>
        <v>0</v>
      </c>
      <c r="O47" s="210"/>
      <c r="P47" s="210"/>
      <c r="Q47" s="210"/>
      <c r="R47" s="210"/>
      <c r="S47" s="210"/>
      <c r="T47" s="210"/>
      <c r="U47" s="210">
        <v>44516</v>
      </c>
      <c r="V47" s="209">
        <f t="shared" si="6"/>
        <v>128053</v>
      </c>
      <c r="W47" s="209">
        <f t="shared" si="7"/>
        <v>0</v>
      </c>
      <c r="X47" s="209">
        <f t="shared" si="8"/>
        <v>0</v>
      </c>
      <c r="Y47" s="209">
        <f t="shared" si="8"/>
        <v>0</v>
      </c>
      <c r="Z47" s="209">
        <f t="shared" si="8"/>
        <v>0</v>
      </c>
      <c r="AA47" s="209">
        <f t="shared" si="8"/>
        <v>0</v>
      </c>
      <c r="AB47" s="210"/>
      <c r="AC47" s="209">
        <f t="shared" si="9"/>
        <v>0</v>
      </c>
      <c r="AD47" s="209">
        <f t="shared" si="9"/>
        <v>128053</v>
      </c>
      <c r="AE47" s="209">
        <f t="shared" si="10"/>
        <v>0</v>
      </c>
      <c r="AF47" s="209">
        <f t="shared" si="11"/>
        <v>0</v>
      </c>
      <c r="AG47" s="210"/>
      <c r="AH47" s="210"/>
      <c r="AI47" s="210"/>
      <c r="AJ47" s="210"/>
      <c r="AK47" s="210"/>
      <c r="AL47" s="210"/>
      <c r="AM47" s="209">
        <f t="shared" si="12"/>
        <v>10722</v>
      </c>
      <c r="AN47" s="210">
        <v>9531</v>
      </c>
      <c r="AO47" s="209">
        <f t="shared" si="13"/>
        <v>1191</v>
      </c>
      <c r="AP47" s="210">
        <v>1191</v>
      </c>
      <c r="AQ47" s="210"/>
      <c r="AR47" s="210"/>
      <c r="AS47" s="210"/>
      <c r="AT47" s="209">
        <f t="shared" si="14"/>
        <v>0</v>
      </c>
      <c r="AU47" s="210"/>
      <c r="AV47" s="210"/>
      <c r="AW47" s="210"/>
      <c r="AX47" s="210"/>
      <c r="AY47" s="210">
        <v>72815</v>
      </c>
      <c r="AZ47" s="210"/>
      <c r="BA47" s="210"/>
      <c r="BB47" s="209">
        <f t="shared" si="15"/>
        <v>10722</v>
      </c>
      <c r="BC47" s="209">
        <f t="shared" si="16"/>
        <v>0</v>
      </c>
      <c r="BD47" s="209">
        <f t="shared" si="17"/>
        <v>0</v>
      </c>
      <c r="BE47" s="210"/>
      <c r="BF47" s="210"/>
      <c r="BG47" s="210"/>
      <c r="BH47" s="210"/>
      <c r="BI47" s="210"/>
      <c r="BJ47" s="210">
        <v>30225</v>
      </c>
      <c r="BK47" s="209">
        <f t="shared" si="18"/>
        <v>0</v>
      </c>
      <c r="BL47" s="210"/>
      <c r="BM47" s="209">
        <f t="shared" si="19"/>
        <v>0</v>
      </c>
      <c r="BN47" s="210"/>
      <c r="BO47" s="210"/>
      <c r="BP47" s="210"/>
      <c r="BQ47" s="210"/>
      <c r="BR47" s="209">
        <f t="shared" si="20"/>
        <v>0</v>
      </c>
      <c r="BS47" s="210"/>
      <c r="BT47" s="210"/>
      <c r="BU47" s="210"/>
      <c r="BV47" s="210"/>
      <c r="BW47" s="210">
        <v>14291</v>
      </c>
      <c r="BX47" s="210"/>
      <c r="BY47" s="210"/>
      <c r="BZ47" s="209">
        <f t="shared" si="21"/>
        <v>0</v>
      </c>
      <c r="CA47" s="209">
        <f t="shared" si="22"/>
        <v>0</v>
      </c>
      <c r="CB47" s="209">
        <f t="shared" si="23"/>
        <v>0</v>
      </c>
      <c r="CC47" s="209">
        <f t="shared" si="24"/>
        <v>0</v>
      </c>
      <c r="CD47" s="209">
        <f t="shared" si="24"/>
        <v>0</v>
      </c>
      <c r="CE47" s="209">
        <f t="shared" si="24"/>
        <v>0</v>
      </c>
      <c r="CF47" s="209">
        <f t="shared" si="24"/>
        <v>0</v>
      </c>
      <c r="CG47" s="209">
        <f t="shared" si="24"/>
        <v>0</v>
      </c>
      <c r="CH47" s="209">
        <f t="shared" si="24"/>
        <v>30225</v>
      </c>
      <c r="CI47" s="209">
        <f t="shared" si="25"/>
        <v>10722</v>
      </c>
      <c r="CJ47" s="209">
        <f t="shared" si="26"/>
        <v>9531</v>
      </c>
      <c r="CK47" s="209">
        <f t="shared" si="27"/>
        <v>1191</v>
      </c>
      <c r="CL47" s="209">
        <f t="shared" si="28"/>
        <v>1191</v>
      </c>
      <c r="CM47" s="209">
        <f t="shared" si="28"/>
        <v>0</v>
      </c>
      <c r="CN47" s="209">
        <f t="shared" si="28"/>
        <v>0</v>
      </c>
      <c r="CO47" s="209">
        <f t="shared" si="28"/>
        <v>0</v>
      </c>
      <c r="CP47" s="209">
        <f t="shared" si="29"/>
        <v>0</v>
      </c>
      <c r="CQ47" s="209">
        <f t="shared" si="32"/>
        <v>0</v>
      </c>
      <c r="CR47" s="209">
        <f t="shared" si="32"/>
        <v>0</v>
      </c>
      <c r="CS47" s="209">
        <f t="shared" si="32"/>
        <v>0</v>
      </c>
      <c r="CT47" s="209">
        <f t="shared" si="32"/>
        <v>0</v>
      </c>
      <c r="CU47" s="209">
        <f t="shared" si="32"/>
        <v>87106</v>
      </c>
      <c r="CV47" s="209">
        <f t="shared" si="32"/>
        <v>0</v>
      </c>
      <c r="CW47" s="209">
        <f t="shared" si="32"/>
        <v>0</v>
      </c>
      <c r="CX47" s="209">
        <f t="shared" si="31"/>
        <v>10722</v>
      </c>
    </row>
    <row r="48" spans="1:102" ht="13.5">
      <c r="A48" s="208" t="s">
        <v>222</v>
      </c>
      <c r="B48" s="208">
        <v>43506</v>
      </c>
      <c r="C48" s="208" t="s">
        <v>274</v>
      </c>
      <c r="D48" s="209">
        <f t="shared" si="2"/>
        <v>32791</v>
      </c>
      <c r="E48" s="209">
        <f t="shared" si="3"/>
        <v>0</v>
      </c>
      <c r="F48" s="210"/>
      <c r="G48" s="210"/>
      <c r="H48" s="210"/>
      <c r="I48" s="210"/>
      <c r="J48" s="210"/>
      <c r="K48" s="210"/>
      <c r="L48" s="210">
        <v>32791</v>
      </c>
      <c r="M48" s="209">
        <f t="shared" si="4"/>
        <v>19922</v>
      </c>
      <c r="N48" s="209">
        <f t="shared" si="5"/>
        <v>0</v>
      </c>
      <c r="O48" s="210"/>
      <c r="P48" s="210"/>
      <c r="Q48" s="210"/>
      <c r="R48" s="210"/>
      <c r="S48" s="210"/>
      <c r="T48" s="210"/>
      <c r="U48" s="210">
        <v>19922</v>
      </c>
      <c r="V48" s="209">
        <f t="shared" si="6"/>
        <v>52713</v>
      </c>
      <c r="W48" s="209">
        <f t="shared" si="7"/>
        <v>0</v>
      </c>
      <c r="X48" s="209">
        <f t="shared" si="8"/>
        <v>0</v>
      </c>
      <c r="Y48" s="209">
        <f t="shared" si="8"/>
        <v>0</v>
      </c>
      <c r="Z48" s="209">
        <f t="shared" si="8"/>
        <v>0</v>
      </c>
      <c r="AA48" s="209">
        <f t="shared" si="8"/>
        <v>0</v>
      </c>
      <c r="AB48" s="210"/>
      <c r="AC48" s="209">
        <f t="shared" si="9"/>
        <v>0</v>
      </c>
      <c r="AD48" s="209">
        <f t="shared" si="9"/>
        <v>52713</v>
      </c>
      <c r="AE48" s="209">
        <f t="shared" si="10"/>
        <v>0</v>
      </c>
      <c r="AF48" s="209">
        <f t="shared" si="11"/>
        <v>0</v>
      </c>
      <c r="AG48" s="210"/>
      <c r="AH48" s="210"/>
      <c r="AI48" s="210"/>
      <c r="AJ48" s="210"/>
      <c r="AK48" s="210"/>
      <c r="AL48" s="210"/>
      <c r="AM48" s="209">
        <f t="shared" si="12"/>
        <v>7360</v>
      </c>
      <c r="AN48" s="210">
        <v>3403</v>
      </c>
      <c r="AO48" s="209">
        <f t="shared" si="13"/>
        <v>572</v>
      </c>
      <c r="AP48" s="210">
        <v>572</v>
      </c>
      <c r="AQ48" s="210"/>
      <c r="AR48" s="210"/>
      <c r="AS48" s="210"/>
      <c r="AT48" s="209">
        <f t="shared" si="14"/>
        <v>3385</v>
      </c>
      <c r="AU48" s="210">
        <v>3385</v>
      </c>
      <c r="AV48" s="210"/>
      <c r="AW48" s="210"/>
      <c r="AX48" s="210"/>
      <c r="AY48" s="210">
        <v>25431</v>
      </c>
      <c r="AZ48" s="210"/>
      <c r="BA48" s="210"/>
      <c r="BB48" s="209">
        <f t="shared" si="15"/>
        <v>7360</v>
      </c>
      <c r="BC48" s="209">
        <f t="shared" si="16"/>
        <v>0</v>
      </c>
      <c r="BD48" s="209">
        <f t="shared" si="17"/>
        <v>0</v>
      </c>
      <c r="BE48" s="210"/>
      <c r="BF48" s="210"/>
      <c r="BG48" s="210"/>
      <c r="BH48" s="210"/>
      <c r="BI48" s="210"/>
      <c r="BJ48" s="210">
        <v>13496</v>
      </c>
      <c r="BK48" s="209">
        <f t="shared" si="18"/>
        <v>0</v>
      </c>
      <c r="BL48" s="210"/>
      <c r="BM48" s="209">
        <f t="shared" si="19"/>
        <v>0</v>
      </c>
      <c r="BN48" s="210"/>
      <c r="BO48" s="210"/>
      <c r="BP48" s="210"/>
      <c r="BQ48" s="210"/>
      <c r="BR48" s="209">
        <f t="shared" si="20"/>
        <v>0</v>
      </c>
      <c r="BS48" s="210"/>
      <c r="BT48" s="210"/>
      <c r="BU48" s="210"/>
      <c r="BV48" s="210"/>
      <c r="BW48" s="210">
        <v>6426</v>
      </c>
      <c r="BX48" s="210"/>
      <c r="BY48" s="210"/>
      <c r="BZ48" s="209">
        <f t="shared" si="21"/>
        <v>0</v>
      </c>
      <c r="CA48" s="209">
        <f t="shared" si="22"/>
        <v>0</v>
      </c>
      <c r="CB48" s="209">
        <f t="shared" si="23"/>
        <v>0</v>
      </c>
      <c r="CC48" s="209">
        <f t="shared" si="24"/>
        <v>0</v>
      </c>
      <c r="CD48" s="209">
        <f t="shared" si="24"/>
        <v>0</v>
      </c>
      <c r="CE48" s="209">
        <f t="shared" si="24"/>
        <v>0</v>
      </c>
      <c r="CF48" s="209">
        <f t="shared" si="24"/>
        <v>0</v>
      </c>
      <c r="CG48" s="209">
        <f t="shared" si="24"/>
        <v>0</v>
      </c>
      <c r="CH48" s="209">
        <f t="shared" si="24"/>
        <v>13496</v>
      </c>
      <c r="CI48" s="209">
        <f t="shared" si="25"/>
        <v>7360</v>
      </c>
      <c r="CJ48" s="209">
        <f t="shared" si="26"/>
        <v>3403</v>
      </c>
      <c r="CK48" s="209">
        <f t="shared" si="27"/>
        <v>572</v>
      </c>
      <c r="CL48" s="209">
        <f t="shared" si="28"/>
        <v>572</v>
      </c>
      <c r="CM48" s="209">
        <f t="shared" si="28"/>
        <v>0</v>
      </c>
      <c r="CN48" s="209">
        <f t="shared" si="28"/>
        <v>0</v>
      </c>
      <c r="CO48" s="209">
        <f t="shared" si="28"/>
        <v>0</v>
      </c>
      <c r="CP48" s="209">
        <f t="shared" si="29"/>
        <v>3385</v>
      </c>
      <c r="CQ48" s="209">
        <f t="shared" si="32"/>
        <v>3385</v>
      </c>
      <c r="CR48" s="209">
        <f t="shared" si="32"/>
        <v>0</v>
      </c>
      <c r="CS48" s="209">
        <f t="shared" si="32"/>
        <v>0</v>
      </c>
      <c r="CT48" s="209">
        <f t="shared" si="32"/>
        <v>0</v>
      </c>
      <c r="CU48" s="209">
        <f t="shared" si="32"/>
        <v>31857</v>
      </c>
      <c r="CV48" s="209">
        <f t="shared" si="32"/>
        <v>0</v>
      </c>
      <c r="CW48" s="209">
        <f t="shared" si="32"/>
        <v>0</v>
      </c>
      <c r="CX48" s="209">
        <f t="shared" si="31"/>
        <v>7360</v>
      </c>
    </row>
    <row r="49" spans="1:102" ht="13.5">
      <c r="A49" s="208" t="s">
        <v>222</v>
      </c>
      <c r="B49" s="208">
        <v>43507</v>
      </c>
      <c r="C49" s="208" t="s">
        <v>275</v>
      </c>
      <c r="D49" s="209">
        <f t="shared" si="2"/>
        <v>21050</v>
      </c>
      <c r="E49" s="209">
        <f t="shared" si="3"/>
        <v>0</v>
      </c>
      <c r="F49" s="210"/>
      <c r="G49" s="210"/>
      <c r="H49" s="210"/>
      <c r="I49" s="210"/>
      <c r="J49" s="210"/>
      <c r="K49" s="210"/>
      <c r="L49" s="210">
        <v>21050</v>
      </c>
      <c r="M49" s="209">
        <f t="shared" si="4"/>
        <v>12587</v>
      </c>
      <c r="N49" s="209">
        <f t="shared" si="5"/>
        <v>0</v>
      </c>
      <c r="O49" s="210"/>
      <c r="P49" s="210"/>
      <c r="Q49" s="210"/>
      <c r="R49" s="210"/>
      <c r="S49" s="210"/>
      <c r="T49" s="210"/>
      <c r="U49" s="210">
        <v>12587</v>
      </c>
      <c r="V49" s="209">
        <f t="shared" si="6"/>
        <v>33637</v>
      </c>
      <c r="W49" s="209">
        <f t="shared" si="7"/>
        <v>0</v>
      </c>
      <c r="X49" s="209">
        <f t="shared" si="8"/>
        <v>0</v>
      </c>
      <c r="Y49" s="209">
        <f t="shared" si="8"/>
        <v>0</v>
      </c>
      <c r="Z49" s="209">
        <f t="shared" si="8"/>
        <v>0</v>
      </c>
      <c r="AA49" s="209">
        <f t="shared" si="8"/>
        <v>0</v>
      </c>
      <c r="AB49" s="210"/>
      <c r="AC49" s="209">
        <f t="shared" si="9"/>
        <v>0</v>
      </c>
      <c r="AD49" s="209">
        <f t="shared" si="9"/>
        <v>33637</v>
      </c>
      <c r="AE49" s="209">
        <f t="shared" si="10"/>
        <v>0</v>
      </c>
      <c r="AF49" s="209">
        <f t="shared" si="11"/>
        <v>0</v>
      </c>
      <c r="AG49" s="210"/>
      <c r="AH49" s="210"/>
      <c r="AI49" s="210"/>
      <c r="AJ49" s="210"/>
      <c r="AK49" s="210"/>
      <c r="AL49" s="210">
        <v>754</v>
      </c>
      <c r="AM49" s="209">
        <f t="shared" si="12"/>
        <v>3300</v>
      </c>
      <c r="AN49" s="210">
        <v>300</v>
      </c>
      <c r="AO49" s="209">
        <f t="shared" si="13"/>
        <v>0</v>
      </c>
      <c r="AP49" s="210"/>
      <c r="AQ49" s="210"/>
      <c r="AR49" s="210"/>
      <c r="AS49" s="210"/>
      <c r="AT49" s="209">
        <f t="shared" si="14"/>
        <v>3000</v>
      </c>
      <c r="AU49" s="210">
        <v>3000</v>
      </c>
      <c r="AV49" s="210"/>
      <c r="AW49" s="210"/>
      <c r="AX49" s="210"/>
      <c r="AY49" s="210">
        <v>16996</v>
      </c>
      <c r="AZ49" s="210"/>
      <c r="BA49" s="210"/>
      <c r="BB49" s="209">
        <f t="shared" si="15"/>
        <v>3300</v>
      </c>
      <c r="BC49" s="209">
        <f t="shared" si="16"/>
        <v>0</v>
      </c>
      <c r="BD49" s="209">
        <f t="shared" si="17"/>
        <v>0</v>
      </c>
      <c r="BE49" s="210"/>
      <c r="BF49" s="210"/>
      <c r="BG49" s="210"/>
      <c r="BH49" s="210"/>
      <c r="BI49" s="210"/>
      <c r="BJ49" s="210">
        <v>9211</v>
      </c>
      <c r="BK49" s="209">
        <f t="shared" si="18"/>
        <v>0</v>
      </c>
      <c r="BL49" s="210"/>
      <c r="BM49" s="209">
        <f t="shared" si="19"/>
        <v>0</v>
      </c>
      <c r="BN49" s="210"/>
      <c r="BO49" s="210"/>
      <c r="BP49" s="210"/>
      <c r="BQ49" s="210"/>
      <c r="BR49" s="209">
        <f t="shared" si="20"/>
        <v>0</v>
      </c>
      <c r="BS49" s="210"/>
      <c r="BT49" s="210"/>
      <c r="BU49" s="210"/>
      <c r="BV49" s="210"/>
      <c r="BW49" s="210">
        <v>3376</v>
      </c>
      <c r="BX49" s="210"/>
      <c r="BY49" s="210"/>
      <c r="BZ49" s="209">
        <f t="shared" si="21"/>
        <v>0</v>
      </c>
      <c r="CA49" s="209">
        <f t="shared" si="22"/>
        <v>0</v>
      </c>
      <c r="CB49" s="209">
        <f t="shared" si="23"/>
        <v>0</v>
      </c>
      <c r="CC49" s="209">
        <f t="shared" si="24"/>
        <v>0</v>
      </c>
      <c r="CD49" s="209">
        <f t="shared" si="24"/>
        <v>0</v>
      </c>
      <c r="CE49" s="209">
        <f t="shared" si="24"/>
        <v>0</v>
      </c>
      <c r="CF49" s="209">
        <f t="shared" si="24"/>
        <v>0</v>
      </c>
      <c r="CG49" s="209">
        <f t="shared" si="24"/>
        <v>0</v>
      </c>
      <c r="CH49" s="209">
        <f t="shared" si="24"/>
        <v>9965</v>
      </c>
      <c r="CI49" s="209">
        <f t="shared" si="25"/>
        <v>3300</v>
      </c>
      <c r="CJ49" s="209">
        <f t="shared" si="26"/>
        <v>300</v>
      </c>
      <c r="CK49" s="209">
        <f t="shared" si="27"/>
        <v>0</v>
      </c>
      <c r="CL49" s="209">
        <f t="shared" si="28"/>
        <v>0</v>
      </c>
      <c r="CM49" s="209">
        <f t="shared" si="28"/>
        <v>0</v>
      </c>
      <c r="CN49" s="209">
        <f t="shared" si="28"/>
        <v>0</v>
      </c>
      <c r="CO49" s="209">
        <f t="shared" si="28"/>
        <v>0</v>
      </c>
      <c r="CP49" s="209">
        <f t="shared" si="29"/>
        <v>3000</v>
      </c>
      <c r="CQ49" s="209">
        <f t="shared" si="32"/>
        <v>3000</v>
      </c>
      <c r="CR49" s="209">
        <f t="shared" si="32"/>
        <v>0</v>
      </c>
      <c r="CS49" s="209">
        <f t="shared" si="32"/>
        <v>0</v>
      </c>
      <c r="CT49" s="209">
        <f t="shared" si="32"/>
        <v>0</v>
      </c>
      <c r="CU49" s="209">
        <f t="shared" si="32"/>
        <v>20372</v>
      </c>
      <c r="CV49" s="209">
        <f t="shared" si="32"/>
        <v>0</v>
      </c>
      <c r="CW49" s="209">
        <f t="shared" si="32"/>
        <v>0</v>
      </c>
      <c r="CX49" s="209">
        <f t="shared" si="31"/>
        <v>3300</v>
      </c>
    </row>
    <row r="50" spans="1:102" ht="13.5">
      <c r="A50" s="208" t="s">
        <v>222</v>
      </c>
      <c r="B50" s="208">
        <v>43510</v>
      </c>
      <c r="C50" s="208" t="s">
        <v>276</v>
      </c>
      <c r="D50" s="209">
        <f t="shared" si="2"/>
        <v>39375</v>
      </c>
      <c r="E50" s="209">
        <f t="shared" si="3"/>
        <v>0</v>
      </c>
      <c r="F50" s="210"/>
      <c r="G50" s="210"/>
      <c r="H50" s="210"/>
      <c r="I50" s="210"/>
      <c r="J50" s="210"/>
      <c r="K50" s="210"/>
      <c r="L50" s="210">
        <v>39375</v>
      </c>
      <c r="M50" s="209">
        <f t="shared" si="4"/>
        <v>27966</v>
      </c>
      <c r="N50" s="209">
        <f t="shared" si="5"/>
        <v>0</v>
      </c>
      <c r="O50" s="210"/>
      <c r="P50" s="210"/>
      <c r="Q50" s="210"/>
      <c r="R50" s="210"/>
      <c r="S50" s="210"/>
      <c r="T50" s="210"/>
      <c r="U50" s="210">
        <v>27966</v>
      </c>
      <c r="V50" s="209">
        <f t="shared" si="6"/>
        <v>67341</v>
      </c>
      <c r="W50" s="209">
        <f t="shared" si="7"/>
        <v>0</v>
      </c>
      <c r="X50" s="209">
        <f t="shared" si="8"/>
        <v>0</v>
      </c>
      <c r="Y50" s="209">
        <f t="shared" si="8"/>
        <v>0</v>
      </c>
      <c r="Z50" s="209">
        <f t="shared" si="8"/>
        <v>0</v>
      </c>
      <c r="AA50" s="209">
        <f t="shared" si="8"/>
        <v>0</v>
      </c>
      <c r="AB50" s="210"/>
      <c r="AC50" s="209">
        <f t="shared" si="9"/>
        <v>0</v>
      </c>
      <c r="AD50" s="209">
        <f t="shared" si="9"/>
        <v>67341</v>
      </c>
      <c r="AE50" s="209">
        <f t="shared" si="10"/>
        <v>0</v>
      </c>
      <c r="AF50" s="209">
        <f t="shared" si="11"/>
        <v>0</v>
      </c>
      <c r="AG50" s="210"/>
      <c r="AH50" s="210"/>
      <c r="AI50" s="210"/>
      <c r="AJ50" s="210"/>
      <c r="AK50" s="210"/>
      <c r="AL50" s="210"/>
      <c r="AM50" s="209">
        <f t="shared" si="12"/>
        <v>6960</v>
      </c>
      <c r="AN50" s="210"/>
      <c r="AO50" s="209">
        <f t="shared" si="13"/>
        <v>0</v>
      </c>
      <c r="AP50" s="210"/>
      <c r="AQ50" s="210"/>
      <c r="AR50" s="210"/>
      <c r="AS50" s="210"/>
      <c r="AT50" s="209">
        <f t="shared" si="14"/>
        <v>6960</v>
      </c>
      <c r="AU50" s="210">
        <v>6960</v>
      </c>
      <c r="AV50" s="210"/>
      <c r="AW50" s="210"/>
      <c r="AX50" s="210"/>
      <c r="AY50" s="210">
        <v>32415</v>
      </c>
      <c r="AZ50" s="210"/>
      <c r="BA50" s="210"/>
      <c r="BB50" s="209">
        <f t="shared" si="15"/>
        <v>6960</v>
      </c>
      <c r="BC50" s="209">
        <f t="shared" si="16"/>
        <v>0</v>
      </c>
      <c r="BD50" s="209">
        <f t="shared" si="17"/>
        <v>0</v>
      </c>
      <c r="BE50" s="210"/>
      <c r="BF50" s="210"/>
      <c r="BG50" s="210"/>
      <c r="BH50" s="210"/>
      <c r="BI50" s="210"/>
      <c r="BJ50" s="210">
        <v>19004</v>
      </c>
      <c r="BK50" s="209">
        <f t="shared" si="18"/>
        <v>0</v>
      </c>
      <c r="BL50" s="210"/>
      <c r="BM50" s="209">
        <f t="shared" si="19"/>
        <v>0</v>
      </c>
      <c r="BN50" s="210"/>
      <c r="BO50" s="210"/>
      <c r="BP50" s="210"/>
      <c r="BQ50" s="210"/>
      <c r="BR50" s="209">
        <f t="shared" si="20"/>
        <v>0</v>
      </c>
      <c r="BS50" s="210"/>
      <c r="BT50" s="210"/>
      <c r="BU50" s="210"/>
      <c r="BV50" s="210"/>
      <c r="BW50" s="210">
        <v>8962</v>
      </c>
      <c r="BX50" s="210"/>
      <c r="BY50" s="210"/>
      <c r="BZ50" s="209">
        <f t="shared" si="21"/>
        <v>0</v>
      </c>
      <c r="CA50" s="209">
        <f t="shared" si="22"/>
        <v>0</v>
      </c>
      <c r="CB50" s="209">
        <f t="shared" si="23"/>
        <v>0</v>
      </c>
      <c r="CC50" s="209">
        <f t="shared" si="24"/>
        <v>0</v>
      </c>
      <c r="CD50" s="209">
        <f t="shared" si="24"/>
        <v>0</v>
      </c>
      <c r="CE50" s="209">
        <f t="shared" si="24"/>
        <v>0</v>
      </c>
      <c r="CF50" s="209">
        <f aca="true" t="shared" si="33" ref="CF50:CH55">SUM(AJ50,BH50)</f>
        <v>0</v>
      </c>
      <c r="CG50" s="209">
        <f t="shared" si="33"/>
        <v>0</v>
      </c>
      <c r="CH50" s="209">
        <f t="shared" si="33"/>
        <v>19004</v>
      </c>
      <c r="CI50" s="209">
        <f t="shared" si="25"/>
        <v>6960</v>
      </c>
      <c r="CJ50" s="209">
        <f t="shared" si="26"/>
        <v>0</v>
      </c>
      <c r="CK50" s="209">
        <f t="shared" si="27"/>
        <v>0</v>
      </c>
      <c r="CL50" s="209">
        <f t="shared" si="28"/>
        <v>0</v>
      </c>
      <c r="CM50" s="209">
        <f t="shared" si="28"/>
        <v>0</v>
      </c>
      <c r="CN50" s="209">
        <f t="shared" si="28"/>
        <v>0</v>
      </c>
      <c r="CO50" s="209">
        <f t="shared" si="28"/>
        <v>0</v>
      </c>
      <c r="CP50" s="209">
        <f t="shared" si="29"/>
        <v>6960</v>
      </c>
      <c r="CQ50" s="209">
        <f t="shared" si="32"/>
        <v>6960</v>
      </c>
      <c r="CR50" s="209">
        <f t="shared" si="32"/>
        <v>0</v>
      </c>
      <c r="CS50" s="209">
        <f t="shared" si="32"/>
        <v>0</v>
      </c>
      <c r="CT50" s="209">
        <f t="shared" si="32"/>
        <v>0</v>
      </c>
      <c r="CU50" s="209">
        <f t="shared" si="32"/>
        <v>41377</v>
      </c>
      <c r="CV50" s="209">
        <f t="shared" si="32"/>
        <v>0</v>
      </c>
      <c r="CW50" s="209">
        <f t="shared" si="32"/>
        <v>0</v>
      </c>
      <c r="CX50" s="209">
        <f t="shared" si="31"/>
        <v>6960</v>
      </c>
    </row>
    <row r="51" spans="1:102" ht="13.5">
      <c r="A51" s="208" t="s">
        <v>222</v>
      </c>
      <c r="B51" s="208">
        <v>43511</v>
      </c>
      <c r="C51" s="208" t="s">
        <v>277</v>
      </c>
      <c r="D51" s="209">
        <f t="shared" si="2"/>
        <v>26361</v>
      </c>
      <c r="E51" s="209">
        <f t="shared" si="3"/>
        <v>0</v>
      </c>
      <c r="F51" s="210"/>
      <c r="G51" s="210"/>
      <c r="H51" s="210"/>
      <c r="I51" s="210"/>
      <c r="J51" s="210"/>
      <c r="K51" s="210"/>
      <c r="L51" s="210">
        <v>26361</v>
      </c>
      <c r="M51" s="209">
        <f t="shared" si="4"/>
        <v>14952</v>
      </c>
      <c r="N51" s="209">
        <f t="shared" si="5"/>
        <v>0</v>
      </c>
      <c r="O51" s="210"/>
      <c r="P51" s="210"/>
      <c r="Q51" s="210"/>
      <c r="R51" s="210"/>
      <c r="S51" s="210"/>
      <c r="T51" s="210"/>
      <c r="U51" s="210">
        <v>14952</v>
      </c>
      <c r="V51" s="209">
        <f t="shared" si="6"/>
        <v>41313</v>
      </c>
      <c r="W51" s="209">
        <f t="shared" si="7"/>
        <v>0</v>
      </c>
      <c r="X51" s="209">
        <f t="shared" si="8"/>
        <v>0</v>
      </c>
      <c r="Y51" s="209">
        <f t="shared" si="8"/>
        <v>0</v>
      </c>
      <c r="Z51" s="209">
        <f t="shared" si="8"/>
        <v>0</v>
      </c>
      <c r="AA51" s="209">
        <f t="shared" si="8"/>
        <v>0</v>
      </c>
      <c r="AB51" s="210"/>
      <c r="AC51" s="209">
        <f t="shared" si="9"/>
        <v>0</v>
      </c>
      <c r="AD51" s="209">
        <f t="shared" si="9"/>
        <v>41313</v>
      </c>
      <c r="AE51" s="209">
        <f t="shared" si="10"/>
        <v>0</v>
      </c>
      <c r="AF51" s="209">
        <f t="shared" si="11"/>
        <v>0</v>
      </c>
      <c r="AG51" s="210"/>
      <c r="AH51" s="210"/>
      <c r="AI51" s="210"/>
      <c r="AJ51" s="210"/>
      <c r="AK51" s="210"/>
      <c r="AL51" s="210">
        <v>241</v>
      </c>
      <c r="AM51" s="209">
        <f t="shared" si="12"/>
        <v>9665</v>
      </c>
      <c r="AN51" s="210">
        <v>3520</v>
      </c>
      <c r="AO51" s="209">
        <f t="shared" si="13"/>
        <v>0</v>
      </c>
      <c r="AP51" s="210"/>
      <c r="AQ51" s="210"/>
      <c r="AR51" s="210"/>
      <c r="AS51" s="210"/>
      <c r="AT51" s="209">
        <f t="shared" si="14"/>
        <v>6145</v>
      </c>
      <c r="AU51" s="210">
        <v>6145</v>
      </c>
      <c r="AV51" s="210"/>
      <c r="AW51" s="210"/>
      <c r="AX51" s="210"/>
      <c r="AY51" s="210">
        <v>16455</v>
      </c>
      <c r="AZ51" s="210"/>
      <c r="BA51" s="210"/>
      <c r="BB51" s="209">
        <f t="shared" si="15"/>
        <v>9665</v>
      </c>
      <c r="BC51" s="209">
        <f t="shared" si="16"/>
        <v>0</v>
      </c>
      <c r="BD51" s="209">
        <f t="shared" si="17"/>
        <v>0</v>
      </c>
      <c r="BE51" s="210"/>
      <c r="BF51" s="210"/>
      <c r="BG51" s="210"/>
      <c r="BH51" s="210"/>
      <c r="BI51" s="210"/>
      <c r="BJ51" s="210">
        <v>8013</v>
      </c>
      <c r="BK51" s="209">
        <f t="shared" si="18"/>
        <v>0</v>
      </c>
      <c r="BL51" s="210"/>
      <c r="BM51" s="209">
        <f t="shared" si="19"/>
        <v>0</v>
      </c>
      <c r="BN51" s="210"/>
      <c r="BO51" s="210"/>
      <c r="BP51" s="210"/>
      <c r="BQ51" s="210"/>
      <c r="BR51" s="209">
        <f t="shared" si="20"/>
        <v>0</v>
      </c>
      <c r="BS51" s="210"/>
      <c r="BT51" s="210"/>
      <c r="BU51" s="210"/>
      <c r="BV51" s="210"/>
      <c r="BW51" s="210">
        <v>6939</v>
      </c>
      <c r="BX51" s="210"/>
      <c r="BY51" s="210"/>
      <c r="BZ51" s="209">
        <f t="shared" si="21"/>
        <v>0</v>
      </c>
      <c r="CA51" s="209">
        <f t="shared" si="22"/>
        <v>0</v>
      </c>
      <c r="CB51" s="209">
        <f t="shared" si="23"/>
        <v>0</v>
      </c>
      <c r="CC51" s="209">
        <f aca="true" t="shared" si="34" ref="CC51:CE55">SUM(AG51,BE51)</f>
        <v>0</v>
      </c>
      <c r="CD51" s="209">
        <f t="shared" si="34"/>
        <v>0</v>
      </c>
      <c r="CE51" s="209">
        <f t="shared" si="34"/>
        <v>0</v>
      </c>
      <c r="CF51" s="209">
        <f t="shared" si="33"/>
        <v>0</v>
      </c>
      <c r="CG51" s="209">
        <f t="shared" si="33"/>
        <v>0</v>
      </c>
      <c r="CH51" s="209">
        <f t="shared" si="33"/>
        <v>8254</v>
      </c>
      <c r="CI51" s="209">
        <f t="shared" si="25"/>
        <v>9665</v>
      </c>
      <c r="CJ51" s="209">
        <f t="shared" si="26"/>
        <v>3520</v>
      </c>
      <c r="CK51" s="209">
        <f t="shared" si="27"/>
        <v>0</v>
      </c>
      <c r="CL51" s="209">
        <f t="shared" si="28"/>
        <v>0</v>
      </c>
      <c r="CM51" s="209">
        <f t="shared" si="28"/>
        <v>0</v>
      </c>
      <c r="CN51" s="209">
        <f t="shared" si="28"/>
        <v>0</v>
      </c>
      <c r="CO51" s="209">
        <f t="shared" si="28"/>
        <v>0</v>
      </c>
      <c r="CP51" s="209">
        <f t="shared" si="29"/>
        <v>6145</v>
      </c>
      <c r="CQ51" s="209">
        <f t="shared" si="32"/>
        <v>6145</v>
      </c>
      <c r="CR51" s="209">
        <f t="shared" si="32"/>
        <v>0</v>
      </c>
      <c r="CS51" s="209">
        <f t="shared" si="32"/>
        <v>0</v>
      </c>
      <c r="CT51" s="209">
        <f t="shared" si="32"/>
        <v>0</v>
      </c>
      <c r="CU51" s="209">
        <f t="shared" si="32"/>
        <v>23394</v>
      </c>
      <c r="CV51" s="209">
        <f t="shared" si="32"/>
        <v>0</v>
      </c>
      <c r="CW51" s="209">
        <f t="shared" si="32"/>
        <v>0</v>
      </c>
      <c r="CX51" s="209">
        <f t="shared" si="31"/>
        <v>9665</v>
      </c>
    </row>
    <row r="52" spans="1:102" ht="13.5">
      <c r="A52" s="208" t="s">
        <v>222</v>
      </c>
      <c r="B52" s="208">
        <v>43512</v>
      </c>
      <c r="C52" s="208" t="s">
        <v>278</v>
      </c>
      <c r="D52" s="209">
        <f t="shared" si="2"/>
        <v>30766</v>
      </c>
      <c r="E52" s="209">
        <f t="shared" si="3"/>
        <v>0</v>
      </c>
      <c r="F52" s="210"/>
      <c r="G52" s="210"/>
      <c r="H52" s="210"/>
      <c r="I52" s="210"/>
      <c r="J52" s="210"/>
      <c r="K52" s="210"/>
      <c r="L52" s="210">
        <v>30766</v>
      </c>
      <c r="M52" s="209">
        <f t="shared" si="4"/>
        <v>21026</v>
      </c>
      <c r="N52" s="209">
        <f t="shared" si="5"/>
        <v>0</v>
      </c>
      <c r="O52" s="210"/>
      <c r="P52" s="210"/>
      <c r="Q52" s="210"/>
      <c r="R52" s="210"/>
      <c r="S52" s="210"/>
      <c r="T52" s="210"/>
      <c r="U52" s="210">
        <v>21026</v>
      </c>
      <c r="V52" s="209">
        <f t="shared" si="6"/>
        <v>51792</v>
      </c>
      <c r="W52" s="209">
        <f t="shared" si="7"/>
        <v>0</v>
      </c>
      <c r="X52" s="209">
        <f t="shared" si="8"/>
        <v>0</v>
      </c>
      <c r="Y52" s="209">
        <f t="shared" si="8"/>
        <v>0</v>
      </c>
      <c r="Z52" s="209">
        <f t="shared" si="8"/>
        <v>0</v>
      </c>
      <c r="AA52" s="209">
        <f t="shared" si="8"/>
        <v>0</v>
      </c>
      <c r="AB52" s="210"/>
      <c r="AC52" s="209">
        <f t="shared" si="9"/>
        <v>0</v>
      </c>
      <c r="AD52" s="209">
        <f t="shared" si="9"/>
        <v>51792</v>
      </c>
      <c r="AE52" s="209">
        <f t="shared" si="10"/>
        <v>0</v>
      </c>
      <c r="AF52" s="209">
        <f t="shared" si="11"/>
        <v>0</v>
      </c>
      <c r="AG52" s="210"/>
      <c r="AH52" s="210"/>
      <c r="AI52" s="210"/>
      <c r="AJ52" s="210"/>
      <c r="AK52" s="210"/>
      <c r="AL52" s="210"/>
      <c r="AM52" s="209">
        <f t="shared" si="12"/>
        <v>6778</v>
      </c>
      <c r="AN52" s="210"/>
      <c r="AO52" s="209">
        <f t="shared" si="13"/>
        <v>0</v>
      </c>
      <c r="AP52" s="210"/>
      <c r="AQ52" s="210"/>
      <c r="AR52" s="210"/>
      <c r="AS52" s="210"/>
      <c r="AT52" s="209">
        <f t="shared" si="14"/>
        <v>6778</v>
      </c>
      <c r="AU52" s="210">
        <v>6778</v>
      </c>
      <c r="AV52" s="210"/>
      <c r="AW52" s="210"/>
      <c r="AX52" s="210"/>
      <c r="AY52" s="210">
        <v>23988</v>
      </c>
      <c r="AZ52" s="210"/>
      <c r="BA52" s="210"/>
      <c r="BB52" s="209">
        <f t="shared" si="15"/>
        <v>6778</v>
      </c>
      <c r="BC52" s="209">
        <f t="shared" si="16"/>
        <v>0</v>
      </c>
      <c r="BD52" s="209">
        <f t="shared" si="17"/>
        <v>0</v>
      </c>
      <c r="BE52" s="210"/>
      <c r="BF52" s="210"/>
      <c r="BG52" s="210"/>
      <c r="BH52" s="210"/>
      <c r="BI52" s="210"/>
      <c r="BJ52" s="210">
        <v>13729</v>
      </c>
      <c r="BK52" s="209">
        <f t="shared" si="18"/>
        <v>0</v>
      </c>
      <c r="BL52" s="210"/>
      <c r="BM52" s="209">
        <f t="shared" si="19"/>
        <v>0</v>
      </c>
      <c r="BN52" s="210"/>
      <c r="BO52" s="210"/>
      <c r="BP52" s="210"/>
      <c r="BQ52" s="210"/>
      <c r="BR52" s="209">
        <f t="shared" si="20"/>
        <v>0</v>
      </c>
      <c r="BS52" s="210"/>
      <c r="BT52" s="210"/>
      <c r="BU52" s="210"/>
      <c r="BV52" s="210"/>
      <c r="BW52" s="210">
        <v>7297</v>
      </c>
      <c r="BX52" s="210"/>
      <c r="BY52" s="210"/>
      <c r="BZ52" s="209">
        <f t="shared" si="21"/>
        <v>0</v>
      </c>
      <c r="CA52" s="209">
        <f t="shared" si="22"/>
        <v>0</v>
      </c>
      <c r="CB52" s="209">
        <f t="shared" si="23"/>
        <v>0</v>
      </c>
      <c r="CC52" s="209">
        <f t="shared" si="34"/>
        <v>0</v>
      </c>
      <c r="CD52" s="209">
        <f t="shared" si="34"/>
        <v>0</v>
      </c>
      <c r="CE52" s="209">
        <f t="shared" si="34"/>
        <v>0</v>
      </c>
      <c r="CF52" s="209">
        <f t="shared" si="33"/>
        <v>0</v>
      </c>
      <c r="CG52" s="209">
        <f t="shared" si="33"/>
        <v>0</v>
      </c>
      <c r="CH52" s="209">
        <f t="shared" si="33"/>
        <v>13729</v>
      </c>
      <c r="CI52" s="209">
        <f t="shared" si="25"/>
        <v>6778</v>
      </c>
      <c r="CJ52" s="209">
        <f t="shared" si="26"/>
        <v>0</v>
      </c>
      <c r="CK52" s="209">
        <f t="shared" si="27"/>
        <v>0</v>
      </c>
      <c r="CL52" s="209">
        <f t="shared" si="28"/>
        <v>0</v>
      </c>
      <c r="CM52" s="209">
        <f t="shared" si="28"/>
        <v>0</v>
      </c>
      <c r="CN52" s="209">
        <f t="shared" si="28"/>
        <v>0</v>
      </c>
      <c r="CO52" s="209">
        <f t="shared" si="28"/>
        <v>0</v>
      </c>
      <c r="CP52" s="209">
        <f t="shared" si="29"/>
        <v>6778</v>
      </c>
      <c r="CQ52" s="209">
        <f t="shared" si="32"/>
        <v>6778</v>
      </c>
      <c r="CR52" s="209">
        <f t="shared" si="32"/>
        <v>0</v>
      </c>
      <c r="CS52" s="209">
        <f t="shared" si="32"/>
        <v>0</v>
      </c>
      <c r="CT52" s="209">
        <f t="shared" si="32"/>
        <v>0</v>
      </c>
      <c r="CU52" s="209">
        <f t="shared" si="32"/>
        <v>31285</v>
      </c>
      <c r="CV52" s="209">
        <f t="shared" si="32"/>
        <v>0</v>
      </c>
      <c r="CW52" s="209">
        <f t="shared" si="32"/>
        <v>0</v>
      </c>
      <c r="CX52" s="209">
        <f t="shared" si="31"/>
        <v>6778</v>
      </c>
    </row>
    <row r="53" spans="1:102" ht="13.5">
      <c r="A53" s="208" t="s">
        <v>222</v>
      </c>
      <c r="B53" s="208">
        <v>43513</v>
      </c>
      <c r="C53" s="208" t="s">
        <v>279</v>
      </c>
      <c r="D53" s="209">
        <f t="shared" si="2"/>
        <v>38541</v>
      </c>
      <c r="E53" s="209">
        <f t="shared" si="3"/>
        <v>3</v>
      </c>
      <c r="F53" s="210"/>
      <c r="G53" s="210"/>
      <c r="H53" s="210"/>
      <c r="I53" s="210"/>
      <c r="J53" s="210"/>
      <c r="K53" s="210">
        <v>3</v>
      </c>
      <c r="L53" s="210">
        <v>38538</v>
      </c>
      <c r="M53" s="209">
        <f t="shared" si="4"/>
        <v>29926</v>
      </c>
      <c r="N53" s="209">
        <f t="shared" si="5"/>
        <v>0</v>
      </c>
      <c r="O53" s="210"/>
      <c r="P53" s="210"/>
      <c r="Q53" s="210"/>
      <c r="R53" s="210"/>
      <c r="S53" s="210"/>
      <c r="T53" s="210"/>
      <c r="U53" s="210">
        <v>29926</v>
      </c>
      <c r="V53" s="209">
        <f t="shared" si="6"/>
        <v>68467</v>
      </c>
      <c r="W53" s="209">
        <f t="shared" si="7"/>
        <v>3</v>
      </c>
      <c r="X53" s="209">
        <f t="shared" si="8"/>
        <v>0</v>
      </c>
      <c r="Y53" s="209">
        <f t="shared" si="8"/>
        <v>0</v>
      </c>
      <c r="Z53" s="209">
        <f t="shared" si="8"/>
        <v>0</v>
      </c>
      <c r="AA53" s="209">
        <f t="shared" si="8"/>
        <v>0</v>
      </c>
      <c r="AB53" s="210"/>
      <c r="AC53" s="209">
        <f t="shared" si="9"/>
        <v>3</v>
      </c>
      <c r="AD53" s="209">
        <f t="shared" si="9"/>
        <v>68464</v>
      </c>
      <c r="AE53" s="209">
        <f t="shared" si="10"/>
        <v>0</v>
      </c>
      <c r="AF53" s="209">
        <f t="shared" si="11"/>
        <v>0</v>
      </c>
      <c r="AG53" s="210"/>
      <c r="AH53" s="210"/>
      <c r="AI53" s="210"/>
      <c r="AJ53" s="210"/>
      <c r="AK53" s="210"/>
      <c r="AL53" s="210"/>
      <c r="AM53" s="209">
        <f t="shared" si="12"/>
        <v>12200</v>
      </c>
      <c r="AN53" s="210">
        <v>2000</v>
      </c>
      <c r="AO53" s="209">
        <f t="shared" si="13"/>
        <v>0</v>
      </c>
      <c r="AP53" s="210"/>
      <c r="AQ53" s="210"/>
      <c r="AR53" s="210"/>
      <c r="AS53" s="210"/>
      <c r="AT53" s="209">
        <f t="shared" si="14"/>
        <v>10200</v>
      </c>
      <c r="AU53" s="210">
        <v>10200</v>
      </c>
      <c r="AV53" s="210"/>
      <c r="AW53" s="210"/>
      <c r="AX53" s="210"/>
      <c r="AY53" s="210">
        <v>26338</v>
      </c>
      <c r="AZ53" s="210"/>
      <c r="BA53" s="210">
        <v>3</v>
      </c>
      <c r="BB53" s="209">
        <f t="shared" si="15"/>
        <v>12203</v>
      </c>
      <c r="BC53" s="209">
        <f t="shared" si="16"/>
        <v>0</v>
      </c>
      <c r="BD53" s="209">
        <f t="shared" si="17"/>
        <v>0</v>
      </c>
      <c r="BE53" s="210"/>
      <c r="BF53" s="210"/>
      <c r="BG53" s="210"/>
      <c r="BH53" s="210"/>
      <c r="BI53" s="210"/>
      <c r="BJ53" s="210">
        <v>15883</v>
      </c>
      <c r="BK53" s="209">
        <f t="shared" si="18"/>
        <v>1000</v>
      </c>
      <c r="BL53" s="210">
        <v>1000</v>
      </c>
      <c r="BM53" s="209">
        <f t="shared" si="19"/>
        <v>0</v>
      </c>
      <c r="BN53" s="210"/>
      <c r="BO53" s="210"/>
      <c r="BP53" s="210"/>
      <c r="BQ53" s="210"/>
      <c r="BR53" s="209">
        <f t="shared" si="20"/>
        <v>0</v>
      </c>
      <c r="BS53" s="210"/>
      <c r="BT53" s="210"/>
      <c r="BU53" s="210"/>
      <c r="BV53" s="210"/>
      <c r="BW53" s="210">
        <v>13043</v>
      </c>
      <c r="BX53" s="210"/>
      <c r="BY53" s="210"/>
      <c r="BZ53" s="209">
        <f t="shared" si="21"/>
        <v>1000</v>
      </c>
      <c r="CA53" s="209">
        <f t="shared" si="22"/>
        <v>0</v>
      </c>
      <c r="CB53" s="209">
        <f t="shared" si="23"/>
        <v>0</v>
      </c>
      <c r="CC53" s="209">
        <f t="shared" si="34"/>
        <v>0</v>
      </c>
      <c r="CD53" s="209">
        <f t="shared" si="34"/>
        <v>0</v>
      </c>
      <c r="CE53" s="209">
        <f t="shared" si="34"/>
        <v>0</v>
      </c>
      <c r="CF53" s="209">
        <f t="shared" si="33"/>
        <v>0</v>
      </c>
      <c r="CG53" s="209">
        <f t="shared" si="33"/>
        <v>0</v>
      </c>
      <c r="CH53" s="209">
        <f t="shared" si="33"/>
        <v>15883</v>
      </c>
      <c r="CI53" s="209">
        <f t="shared" si="25"/>
        <v>13200</v>
      </c>
      <c r="CJ53" s="209">
        <f t="shared" si="26"/>
        <v>3000</v>
      </c>
      <c r="CK53" s="209">
        <f t="shared" si="27"/>
        <v>0</v>
      </c>
      <c r="CL53" s="209">
        <f t="shared" si="28"/>
        <v>0</v>
      </c>
      <c r="CM53" s="209">
        <f t="shared" si="28"/>
        <v>0</v>
      </c>
      <c r="CN53" s="209">
        <f t="shared" si="28"/>
        <v>0</v>
      </c>
      <c r="CO53" s="209">
        <f t="shared" si="28"/>
        <v>0</v>
      </c>
      <c r="CP53" s="209">
        <f t="shared" si="29"/>
        <v>10200</v>
      </c>
      <c r="CQ53" s="209">
        <f t="shared" si="32"/>
        <v>10200</v>
      </c>
      <c r="CR53" s="209">
        <f t="shared" si="32"/>
        <v>0</v>
      </c>
      <c r="CS53" s="209">
        <f t="shared" si="32"/>
        <v>0</v>
      </c>
      <c r="CT53" s="209">
        <f t="shared" si="32"/>
        <v>0</v>
      </c>
      <c r="CU53" s="209">
        <f t="shared" si="32"/>
        <v>39381</v>
      </c>
      <c r="CV53" s="209">
        <f t="shared" si="32"/>
        <v>0</v>
      </c>
      <c r="CW53" s="209">
        <f t="shared" si="32"/>
        <v>3</v>
      </c>
      <c r="CX53" s="209">
        <f t="shared" si="31"/>
        <v>13203</v>
      </c>
    </row>
    <row r="54" spans="1:102" ht="13.5">
      <c r="A54" s="208" t="s">
        <v>222</v>
      </c>
      <c r="B54" s="208">
        <v>43514</v>
      </c>
      <c r="C54" s="208" t="s">
        <v>280</v>
      </c>
      <c r="D54" s="209">
        <f t="shared" si="2"/>
        <v>130165</v>
      </c>
      <c r="E54" s="209">
        <f t="shared" si="3"/>
        <v>0</v>
      </c>
      <c r="F54" s="210"/>
      <c r="G54" s="210"/>
      <c r="H54" s="210"/>
      <c r="I54" s="210"/>
      <c r="J54" s="210"/>
      <c r="K54" s="210"/>
      <c r="L54" s="210">
        <v>130165</v>
      </c>
      <c r="M54" s="209">
        <f t="shared" si="4"/>
        <v>66654</v>
      </c>
      <c r="N54" s="209">
        <f t="shared" si="5"/>
        <v>0</v>
      </c>
      <c r="O54" s="210"/>
      <c r="P54" s="210"/>
      <c r="Q54" s="210"/>
      <c r="R54" s="210"/>
      <c r="S54" s="210"/>
      <c r="T54" s="210"/>
      <c r="U54" s="210">
        <v>66654</v>
      </c>
      <c r="V54" s="209">
        <f t="shared" si="6"/>
        <v>196819</v>
      </c>
      <c r="W54" s="209">
        <f t="shared" si="7"/>
        <v>0</v>
      </c>
      <c r="X54" s="209">
        <f t="shared" si="8"/>
        <v>0</v>
      </c>
      <c r="Y54" s="209">
        <f t="shared" si="8"/>
        <v>0</v>
      </c>
      <c r="Z54" s="209">
        <f t="shared" si="8"/>
        <v>0</v>
      </c>
      <c r="AA54" s="209">
        <f t="shared" si="8"/>
        <v>0</v>
      </c>
      <c r="AB54" s="210"/>
      <c r="AC54" s="209">
        <f t="shared" si="9"/>
        <v>0</v>
      </c>
      <c r="AD54" s="209">
        <f t="shared" si="9"/>
        <v>196819</v>
      </c>
      <c r="AE54" s="209">
        <f t="shared" si="10"/>
        <v>0</v>
      </c>
      <c r="AF54" s="209">
        <f t="shared" si="11"/>
        <v>0</v>
      </c>
      <c r="AG54" s="210"/>
      <c r="AH54" s="210"/>
      <c r="AI54" s="210"/>
      <c r="AJ54" s="210"/>
      <c r="AK54" s="210"/>
      <c r="AL54" s="210">
        <v>4292</v>
      </c>
      <c r="AM54" s="209">
        <f t="shared" si="12"/>
        <v>26231</v>
      </c>
      <c r="AN54" s="210">
        <v>3034</v>
      </c>
      <c r="AO54" s="209">
        <f t="shared" si="13"/>
        <v>0</v>
      </c>
      <c r="AP54" s="210"/>
      <c r="AQ54" s="210"/>
      <c r="AR54" s="210"/>
      <c r="AS54" s="210"/>
      <c r="AT54" s="209">
        <f t="shared" si="14"/>
        <v>23197</v>
      </c>
      <c r="AU54" s="210">
        <v>3579</v>
      </c>
      <c r="AV54" s="210"/>
      <c r="AW54" s="210"/>
      <c r="AX54" s="210">
        <v>19618</v>
      </c>
      <c r="AY54" s="210">
        <v>99642</v>
      </c>
      <c r="AZ54" s="210"/>
      <c r="BA54" s="210"/>
      <c r="BB54" s="209">
        <f t="shared" si="15"/>
        <v>26231</v>
      </c>
      <c r="BC54" s="209">
        <f t="shared" si="16"/>
        <v>0</v>
      </c>
      <c r="BD54" s="209">
        <f t="shared" si="17"/>
        <v>0</v>
      </c>
      <c r="BE54" s="210"/>
      <c r="BF54" s="210"/>
      <c r="BG54" s="210"/>
      <c r="BH54" s="210"/>
      <c r="BI54" s="210"/>
      <c r="BJ54" s="210">
        <v>49089</v>
      </c>
      <c r="BK54" s="209">
        <f t="shared" si="18"/>
        <v>0</v>
      </c>
      <c r="BL54" s="210"/>
      <c r="BM54" s="209">
        <f t="shared" si="19"/>
        <v>0</v>
      </c>
      <c r="BN54" s="210"/>
      <c r="BO54" s="210"/>
      <c r="BP54" s="210"/>
      <c r="BQ54" s="210"/>
      <c r="BR54" s="209">
        <f t="shared" si="20"/>
        <v>0</v>
      </c>
      <c r="BS54" s="210"/>
      <c r="BT54" s="210"/>
      <c r="BU54" s="210"/>
      <c r="BV54" s="210"/>
      <c r="BW54" s="210">
        <v>17565</v>
      </c>
      <c r="BX54" s="210"/>
      <c r="BY54" s="210"/>
      <c r="BZ54" s="209">
        <f t="shared" si="21"/>
        <v>0</v>
      </c>
      <c r="CA54" s="209">
        <f t="shared" si="22"/>
        <v>0</v>
      </c>
      <c r="CB54" s="209">
        <f t="shared" si="23"/>
        <v>0</v>
      </c>
      <c r="CC54" s="209">
        <f t="shared" si="34"/>
        <v>0</v>
      </c>
      <c r="CD54" s="209">
        <f t="shared" si="34"/>
        <v>0</v>
      </c>
      <c r="CE54" s="209">
        <f t="shared" si="34"/>
        <v>0</v>
      </c>
      <c r="CF54" s="209">
        <f t="shared" si="33"/>
        <v>0</v>
      </c>
      <c r="CG54" s="209">
        <f t="shared" si="33"/>
        <v>0</v>
      </c>
      <c r="CH54" s="209">
        <f t="shared" si="33"/>
        <v>53381</v>
      </c>
      <c r="CI54" s="209">
        <f t="shared" si="25"/>
        <v>26231</v>
      </c>
      <c r="CJ54" s="209">
        <f t="shared" si="26"/>
        <v>3034</v>
      </c>
      <c r="CK54" s="209">
        <f t="shared" si="27"/>
        <v>0</v>
      </c>
      <c r="CL54" s="209">
        <f t="shared" si="28"/>
        <v>0</v>
      </c>
      <c r="CM54" s="209">
        <f t="shared" si="28"/>
        <v>0</v>
      </c>
      <c r="CN54" s="209">
        <f t="shared" si="28"/>
        <v>0</v>
      </c>
      <c r="CO54" s="209">
        <f t="shared" si="28"/>
        <v>0</v>
      </c>
      <c r="CP54" s="209">
        <f t="shared" si="29"/>
        <v>23197</v>
      </c>
      <c r="CQ54" s="209">
        <f t="shared" si="32"/>
        <v>3579</v>
      </c>
      <c r="CR54" s="209">
        <f t="shared" si="32"/>
        <v>0</v>
      </c>
      <c r="CS54" s="209">
        <f t="shared" si="32"/>
        <v>0</v>
      </c>
      <c r="CT54" s="209">
        <f t="shared" si="32"/>
        <v>19618</v>
      </c>
      <c r="CU54" s="209">
        <f t="shared" si="32"/>
        <v>117207</v>
      </c>
      <c r="CV54" s="209">
        <f t="shared" si="32"/>
        <v>0</v>
      </c>
      <c r="CW54" s="209">
        <f t="shared" si="32"/>
        <v>0</v>
      </c>
      <c r="CX54" s="209">
        <f t="shared" si="31"/>
        <v>26231</v>
      </c>
    </row>
    <row r="55" spans="1:102" ht="13.5">
      <c r="A55" s="208" t="s">
        <v>222</v>
      </c>
      <c r="B55" s="208">
        <v>43531</v>
      </c>
      <c r="C55" s="208" t="s">
        <v>281</v>
      </c>
      <c r="D55" s="209">
        <f t="shared" si="2"/>
        <v>87000</v>
      </c>
      <c r="E55" s="209">
        <f t="shared" si="3"/>
        <v>5681</v>
      </c>
      <c r="F55" s="210"/>
      <c r="G55" s="210"/>
      <c r="H55" s="210"/>
      <c r="I55" s="210"/>
      <c r="J55" s="210"/>
      <c r="K55" s="210">
        <v>5681</v>
      </c>
      <c r="L55" s="210">
        <v>81319</v>
      </c>
      <c r="M55" s="209">
        <f t="shared" si="4"/>
        <v>13635</v>
      </c>
      <c r="N55" s="209">
        <f t="shared" si="5"/>
        <v>0</v>
      </c>
      <c r="O55" s="210"/>
      <c r="P55" s="210"/>
      <c r="Q55" s="210"/>
      <c r="R55" s="210"/>
      <c r="S55" s="210"/>
      <c r="T55" s="210"/>
      <c r="U55" s="210">
        <v>13635</v>
      </c>
      <c r="V55" s="209">
        <f t="shared" si="6"/>
        <v>100635</v>
      </c>
      <c r="W55" s="209">
        <f t="shared" si="7"/>
        <v>5681</v>
      </c>
      <c r="X55" s="209">
        <f t="shared" si="8"/>
        <v>0</v>
      </c>
      <c r="Y55" s="209">
        <f t="shared" si="8"/>
        <v>0</v>
      </c>
      <c r="Z55" s="209">
        <f t="shared" si="8"/>
        <v>0</v>
      </c>
      <c r="AA55" s="209">
        <f t="shared" si="8"/>
        <v>0</v>
      </c>
      <c r="AB55" s="210"/>
      <c r="AC55" s="209">
        <f t="shared" si="9"/>
        <v>5681</v>
      </c>
      <c r="AD55" s="209">
        <f t="shared" si="9"/>
        <v>94954</v>
      </c>
      <c r="AE55" s="209">
        <f t="shared" si="10"/>
        <v>34</v>
      </c>
      <c r="AF55" s="209">
        <f t="shared" si="11"/>
        <v>34</v>
      </c>
      <c r="AG55" s="210"/>
      <c r="AH55" s="210">
        <v>34</v>
      </c>
      <c r="AI55" s="210"/>
      <c r="AJ55" s="210"/>
      <c r="AK55" s="210"/>
      <c r="AL55" s="210">
        <v>7299</v>
      </c>
      <c r="AM55" s="209">
        <f t="shared" si="12"/>
        <v>29746</v>
      </c>
      <c r="AN55" s="210">
        <v>465</v>
      </c>
      <c r="AO55" s="209">
        <f t="shared" si="13"/>
        <v>1188</v>
      </c>
      <c r="AP55" s="210"/>
      <c r="AQ55" s="210">
        <v>1188</v>
      </c>
      <c r="AR55" s="210"/>
      <c r="AS55" s="210"/>
      <c r="AT55" s="209">
        <f t="shared" si="14"/>
        <v>28093</v>
      </c>
      <c r="AU55" s="210">
        <v>26971</v>
      </c>
      <c r="AV55" s="210">
        <v>1122</v>
      </c>
      <c r="AW55" s="210"/>
      <c r="AX55" s="210"/>
      <c r="AY55" s="210">
        <v>43890</v>
      </c>
      <c r="AZ55" s="210"/>
      <c r="BA55" s="210">
        <v>6031</v>
      </c>
      <c r="BB55" s="209">
        <f t="shared" si="15"/>
        <v>35811</v>
      </c>
      <c r="BC55" s="209">
        <f t="shared" si="16"/>
        <v>0</v>
      </c>
      <c r="BD55" s="209">
        <f t="shared" si="17"/>
        <v>0</v>
      </c>
      <c r="BE55" s="210"/>
      <c r="BF55" s="210"/>
      <c r="BG55" s="210"/>
      <c r="BH55" s="210"/>
      <c r="BI55" s="210"/>
      <c r="BJ55" s="210"/>
      <c r="BK55" s="209">
        <f t="shared" si="18"/>
        <v>13635</v>
      </c>
      <c r="BL55" s="210"/>
      <c r="BM55" s="209">
        <f t="shared" si="19"/>
        <v>0</v>
      </c>
      <c r="BN55" s="210"/>
      <c r="BO55" s="210"/>
      <c r="BP55" s="210"/>
      <c r="BQ55" s="210"/>
      <c r="BR55" s="209">
        <f t="shared" si="20"/>
        <v>13635</v>
      </c>
      <c r="BS55" s="210"/>
      <c r="BT55" s="210"/>
      <c r="BU55" s="210">
        <v>13635</v>
      </c>
      <c r="BV55" s="210"/>
      <c r="BW55" s="210"/>
      <c r="BX55" s="210"/>
      <c r="BY55" s="210"/>
      <c r="BZ55" s="209">
        <f t="shared" si="21"/>
        <v>13635</v>
      </c>
      <c r="CA55" s="209">
        <f t="shared" si="22"/>
        <v>34</v>
      </c>
      <c r="CB55" s="209">
        <f t="shared" si="23"/>
        <v>34</v>
      </c>
      <c r="CC55" s="209">
        <f t="shared" si="34"/>
        <v>0</v>
      </c>
      <c r="CD55" s="209">
        <f t="shared" si="34"/>
        <v>34</v>
      </c>
      <c r="CE55" s="209">
        <f t="shared" si="34"/>
        <v>0</v>
      </c>
      <c r="CF55" s="209">
        <f t="shared" si="33"/>
        <v>0</v>
      </c>
      <c r="CG55" s="209">
        <f t="shared" si="33"/>
        <v>0</v>
      </c>
      <c r="CH55" s="209">
        <f t="shared" si="33"/>
        <v>7299</v>
      </c>
      <c r="CI55" s="209">
        <f t="shared" si="25"/>
        <v>43381</v>
      </c>
      <c r="CJ55" s="209">
        <f t="shared" si="26"/>
        <v>465</v>
      </c>
      <c r="CK55" s="209">
        <f t="shared" si="27"/>
        <v>1188</v>
      </c>
      <c r="CL55" s="209">
        <f t="shared" si="28"/>
        <v>0</v>
      </c>
      <c r="CM55" s="209">
        <f t="shared" si="28"/>
        <v>1188</v>
      </c>
      <c r="CN55" s="209">
        <f t="shared" si="28"/>
        <v>0</v>
      </c>
      <c r="CO55" s="209">
        <f t="shared" si="28"/>
        <v>0</v>
      </c>
      <c r="CP55" s="209">
        <f t="shared" si="29"/>
        <v>41728</v>
      </c>
      <c r="CQ55" s="209">
        <f t="shared" si="32"/>
        <v>26971</v>
      </c>
      <c r="CR55" s="209">
        <f t="shared" si="32"/>
        <v>1122</v>
      </c>
      <c r="CS55" s="209">
        <f t="shared" si="32"/>
        <v>13635</v>
      </c>
      <c r="CT55" s="209">
        <f t="shared" si="32"/>
        <v>0</v>
      </c>
      <c r="CU55" s="209">
        <f t="shared" si="32"/>
        <v>43890</v>
      </c>
      <c r="CV55" s="209">
        <f t="shared" si="32"/>
        <v>0</v>
      </c>
      <c r="CW55" s="209">
        <f t="shared" si="32"/>
        <v>6031</v>
      </c>
      <c r="CX55" s="209">
        <f t="shared" si="31"/>
        <v>49446</v>
      </c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1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熊本県</v>
      </c>
      <c r="B7" s="140">
        <f>INT(B8/1000)*1000</f>
        <v>43000</v>
      </c>
      <c r="C7" s="140" t="s">
        <v>179</v>
      </c>
      <c r="D7" s="141">
        <f>SUM(D8:D200)</f>
        <v>1266588</v>
      </c>
      <c r="E7" s="141">
        <f aca="true" t="shared" si="0" ref="E7:BP7">SUM(E8:E200)</f>
        <v>963552</v>
      </c>
      <c r="F7" s="141">
        <f t="shared" si="0"/>
        <v>2503</v>
      </c>
      <c r="G7" s="141">
        <f t="shared" si="0"/>
        <v>0</v>
      </c>
      <c r="H7" s="141">
        <f t="shared" si="0"/>
        <v>0</v>
      </c>
      <c r="I7" s="141">
        <f t="shared" si="0"/>
        <v>711295</v>
      </c>
      <c r="J7" s="141">
        <f t="shared" si="0"/>
        <v>5043191</v>
      </c>
      <c r="K7" s="141">
        <f t="shared" si="0"/>
        <v>249754</v>
      </c>
      <c r="L7" s="141">
        <f t="shared" si="0"/>
        <v>303036</v>
      </c>
      <c r="M7" s="141">
        <f t="shared" si="0"/>
        <v>3853741</v>
      </c>
      <c r="N7" s="141">
        <f t="shared" si="0"/>
        <v>2281801</v>
      </c>
      <c r="O7" s="141">
        <f t="shared" si="0"/>
        <v>803406</v>
      </c>
      <c r="P7" s="141">
        <f t="shared" si="0"/>
        <v>0</v>
      </c>
      <c r="Q7" s="141">
        <f t="shared" si="0"/>
        <v>1127700</v>
      </c>
      <c r="R7" s="141">
        <f t="shared" si="0"/>
        <v>54667</v>
      </c>
      <c r="S7" s="141">
        <f t="shared" si="0"/>
        <v>2349354</v>
      </c>
      <c r="T7" s="141">
        <f t="shared" si="0"/>
        <v>296028</v>
      </c>
      <c r="U7" s="141">
        <f t="shared" si="0"/>
        <v>1571940</v>
      </c>
      <c r="V7" s="141">
        <f t="shared" si="0"/>
        <v>5120329</v>
      </c>
      <c r="W7" s="141">
        <f t="shared" si="0"/>
        <v>3245353</v>
      </c>
      <c r="X7" s="141">
        <f t="shared" si="0"/>
        <v>805909</v>
      </c>
      <c r="Y7" s="141">
        <f t="shared" si="0"/>
        <v>0</v>
      </c>
      <c r="Z7" s="141">
        <f t="shared" si="0"/>
        <v>1127700</v>
      </c>
      <c r="AA7" s="141">
        <f t="shared" si="0"/>
        <v>765962</v>
      </c>
      <c r="AB7" s="141">
        <f t="shared" si="0"/>
        <v>7392545</v>
      </c>
      <c r="AC7" s="141">
        <f t="shared" si="0"/>
        <v>545782</v>
      </c>
      <c r="AD7" s="141">
        <f t="shared" si="0"/>
        <v>1874976</v>
      </c>
      <c r="AE7" s="141">
        <f t="shared" si="0"/>
        <v>259720</v>
      </c>
      <c r="AF7" s="141">
        <f t="shared" si="0"/>
        <v>250110</v>
      </c>
      <c r="AG7" s="141">
        <f t="shared" si="0"/>
        <v>0</v>
      </c>
      <c r="AH7" s="141">
        <f t="shared" si="0"/>
        <v>182051</v>
      </c>
      <c r="AI7" s="141">
        <f t="shared" si="0"/>
        <v>19946</v>
      </c>
      <c r="AJ7" s="141">
        <f t="shared" si="0"/>
        <v>48113</v>
      </c>
      <c r="AK7" s="141">
        <f t="shared" si="0"/>
        <v>9610</v>
      </c>
      <c r="AL7" s="141">
        <f t="shared" si="0"/>
        <v>0</v>
      </c>
      <c r="AM7" s="141">
        <f t="shared" si="0"/>
        <v>5912560</v>
      </c>
      <c r="AN7" s="141">
        <f t="shared" si="0"/>
        <v>1187074</v>
      </c>
      <c r="AO7" s="141">
        <f t="shared" si="0"/>
        <v>2636091</v>
      </c>
      <c r="AP7" s="141">
        <f t="shared" si="0"/>
        <v>6974</v>
      </c>
      <c r="AQ7" s="141">
        <f t="shared" si="0"/>
        <v>2514421</v>
      </c>
      <c r="AR7" s="141">
        <f t="shared" si="0"/>
        <v>114696</v>
      </c>
      <c r="AS7" s="141">
        <f t="shared" si="0"/>
        <v>0</v>
      </c>
      <c r="AT7" s="141">
        <f t="shared" si="0"/>
        <v>2089395</v>
      </c>
      <c r="AU7" s="141">
        <f t="shared" si="0"/>
        <v>115274</v>
      </c>
      <c r="AV7" s="141">
        <f t="shared" si="0"/>
        <v>1683929</v>
      </c>
      <c r="AW7" s="141">
        <f t="shared" si="0"/>
        <v>231542</v>
      </c>
      <c r="AX7" s="141">
        <f t="shared" si="0"/>
        <v>58650</v>
      </c>
      <c r="AY7" s="141">
        <f t="shared" si="0"/>
        <v>0</v>
      </c>
      <c r="AZ7" s="141">
        <f t="shared" si="0"/>
        <v>0</v>
      </c>
      <c r="BA7" s="141">
        <f t="shared" si="0"/>
        <v>137499</v>
      </c>
      <c r="BB7" s="141">
        <f t="shared" si="0"/>
        <v>6309779</v>
      </c>
      <c r="BC7" s="141">
        <f t="shared" si="0"/>
        <v>4166786</v>
      </c>
      <c r="BD7" s="141">
        <f t="shared" si="0"/>
        <v>4137226</v>
      </c>
      <c r="BE7" s="141">
        <f t="shared" si="0"/>
        <v>0</v>
      </c>
      <c r="BF7" s="141">
        <f t="shared" si="0"/>
        <v>4136019</v>
      </c>
      <c r="BG7" s="141">
        <f t="shared" si="0"/>
        <v>0</v>
      </c>
      <c r="BH7" s="141">
        <f t="shared" si="0"/>
        <v>1207</v>
      </c>
      <c r="BI7" s="141">
        <f t="shared" si="0"/>
        <v>29560</v>
      </c>
      <c r="BJ7" s="141">
        <f t="shared" si="0"/>
        <v>0</v>
      </c>
      <c r="BK7" s="141">
        <f t="shared" si="0"/>
        <v>1954080</v>
      </c>
      <c r="BL7" s="141">
        <f t="shared" si="0"/>
        <v>520497</v>
      </c>
      <c r="BM7" s="141">
        <f t="shared" si="0"/>
        <v>639895</v>
      </c>
      <c r="BN7" s="141">
        <f t="shared" si="0"/>
        <v>8013</v>
      </c>
      <c r="BO7" s="141">
        <f t="shared" si="0"/>
        <v>631882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793688</v>
      </c>
      <c r="BS7" s="141">
        <f t="shared" si="1"/>
        <v>35707</v>
      </c>
      <c r="BT7" s="141">
        <f t="shared" si="1"/>
        <v>266005</v>
      </c>
      <c r="BU7" s="141">
        <f t="shared" si="1"/>
        <v>439671</v>
      </c>
      <c r="BV7" s="141">
        <f t="shared" si="1"/>
        <v>52305</v>
      </c>
      <c r="BW7" s="141">
        <f t="shared" si="1"/>
        <v>0</v>
      </c>
      <c r="BX7" s="141">
        <f t="shared" si="1"/>
        <v>0</v>
      </c>
      <c r="BY7" s="141">
        <f t="shared" si="1"/>
        <v>82229</v>
      </c>
      <c r="BZ7" s="141">
        <f t="shared" si="1"/>
        <v>6203095</v>
      </c>
      <c r="CA7" s="141">
        <f t="shared" si="1"/>
        <v>4426506</v>
      </c>
      <c r="CB7" s="141">
        <f t="shared" si="1"/>
        <v>4387336</v>
      </c>
      <c r="CC7" s="141">
        <f t="shared" si="1"/>
        <v>0</v>
      </c>
      <c r="CD7" s="141">
        <f t="shared" si="1"/>
        <v>4318070</v>
      </c>
      <c r="CE7" s="141">
        <f t="shared" si="1"/>
        <v>19946</v>
      </c>
      <c r="CF7" s="141">
        <f t="shared" si="1"/>
        <v>49320</v>
      </c>
      <c r="CG7" s="141">
        <f t="shared" si="1"/>
        <v>39170</v>
      </c>
      <c r="CH7" s="141">
        <f t="shared" si="1"/>
        <v>0</v>
      </c>
      <c r="CI7" s="141">
        <f t="shared" si="1"/>
        <v>7866640</v>
      </c>
      <c r="CJ7" s="141">
        <f t="shared" si="1"/>
        <v>1707571</v>
      </c>
      <c r="CK7" s="141">
        <f t="shared" si="1"/>
        <v>3275986</v>
      </c>
      <c r="CL7" s="141">
        <f t="shared" si="1"/>
        <v>14987</v>
      </c>
      <c r="CM7" s="141">
        <f t="shared" si="1"/>
        <v>3146303</v>
      </c>
      <c r="CN7" s="141">
        <f t="shared" si="1"/>
        <v>114696</v>
      </c>
      <c r="CO7" s="141">
        <f t="shared" si="1"/>
        <v>0</v>
      </c>
      <c r="CP7" s="141">
        <f t="shared" si="1"/>
        <v>2883083</v>
      </c>
      <c r="CQ7" s="141">
        <f t="shared" si="1"/>
        <v>150981</v>
      </c>
      <c r="CR7" s="141">
        <f t="shared" si="1"/>
        <v>1949934</v>
      </c>
      <c r="CS7" s="141">
        <f t="shared" si="1"/>
        <v>671213</v>
      </c>
      <c r="CT7" s="141">
        <f t="shared" si="1"/>
        <v>110955</v>
      </c>
      <c r="CU7" s="141">
        <f t="shared" si="1"/>
        <v>0</v>
      </c>
      <c r="CV7" s="141">
        <f t="shared" si="1"/>
        <v>0</v>
      </c>
      <c r="CW7" s="141">
        <f t="shared" si="1"/>
        <v>219728</v>
      </c>
      <c r="CX7" s="141">
        <f t="shared" si="1"/>
        <v>12512874</v>
      </c>
    </row>
    <row r="8" spans="1:102" ht="13.5">
      <c r="A8" s="208" t="s">
        <v>222</v>
      </c>
      <c r="B8" s="208">
        <v>43854</v>
      </c>
      <c r="C8" s="208" t="s">
        <v>282</v>
      </c>
      <c r="D8" s="209">
        <f aca="true" t="shared" si="2" ref="D8:D21">SUM(E8,L8)</f>
        <v>192237</v>
      </c>
      <c r="E8" s="209">
        <f aca="true" t="shared" si="3" ref="E8:E21">SUM(F8:K8)-J8</f>
        <v>192237</v>
      </c>
      <c r="F8" s="210"/>
      <c r="G8" s="210"/>
      <c r="H8" s="210"/>
      <c r="I8" s="210">
        <v>182237</v>
      </c>
      <c r="J8" s="210">
        <v>554455</v>
      </c>
      <c r="K8" s="210">
        <v>10000</v>
      </c>
      <c r="L8" s="210"/>
      <c r="M8" s="209">
        <f aca="true" t="shared" si="4" ref="M8:M21">SUM(N8,U8)</f>
        <v>0</v>
      </c>
      <c r="N8" s="209">
        <f aca="true" t="shared" si="5" ref="N8:N21">SUM(O8:T8)-S8</f>
        <v>0</v>
      </c>
      <c r="O8" s="210"/>
      <c r="P8" s="210"/>
      <c r="Q8" s="210"/>
      <c r="R8" s="210"/>
      <c r="S8" s="210"/>
      <c r="T8" s="210"/>
      <c r="U8" s="210"/>
      <c r="V8" s="209">
        <f aca="true" t="shared" si="6" ref="V8:V21">SUM(W8,AD8)</f>
        <v>192237</v>
      </c>
      <c r="W8" s="209">
        <f aca="true" t="shared" si="7" ref="W8:W21">SUM(X8:AC8)-AB8</f>
        <v>192237</v>
      </c>
      <c r="X8" s="209">
        <f aca="true" t="shared" si="8" ref="X8:AD21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182237</v>
      </c>
      <c r="AB8" s="209">
        <f t="shared" si="8"/>
        <v>554455</v>
      </c>
      <c r="AC8" s="209">
        <f t="shared" si="8"/>
        <v>10000</v>
      </c>
      <c r="AD8" s="209">
        <f t="shared" si="8"/>
        <v>0</v>
      </c>
      <c r="AE8" s="209">
        <f aca="true" t="shared" si="9" ref="AE8:AE21">SUM(AF8,AK8:AL8)</f>
        <v>10000</v>
      </c>
      <c r="AF8" s="209">
        <f aca="true" t="shared" si="10" ref="AF8:AF21">SUM(AG8:AJ8)</f>
        <v>10000</v>
      </c>
      <c r="AG8" s="210"/>
      <c r="AH8" s="210">
        <v>10000</v>
      </c>
      <c r="AI8" s="210"/>
      <c r="AJ8" s="210"/>
      <c r="AK8" s="210"/>
      <c r="AL8" s="210"/>
      <c r="AM8" s="209">
        <f aca="true" t="shared" si="11" ref="AM8:AM21">SUM(AN8:AO8,AS8:AT8,AZ8)</f>
        <v>735261</v>
      </c>
      <c r="AN8" s="210">
        <v>188928</v>
      </c>
      <c r="AO8" s="209">
        <f aca="true" t="shared" si="12" ref="AO8:AO21">SUM(AP8:AR8)</f>
        <v>30448</v>
      </c>
      <c r="AP8" s="210"/>
      <c r="AQ8" s="210">
        <v>22599</v>
      </c>
      <c r="AR8" s="210">
        <v>7849</v>
      </c>
      <c r="AS8" s="210"/>
      <c r="AT8" s="209">
        <f aca="true" t="shared" si="13" ref="AT8:AT21">SUM(AU8:AX8)</f>
        <v>515885</v>
      </c>
      <c r="AU8" s="210"/>
      <c r="AV8" s="210">
        <v>499080</v>
      </c>
      <c r="AW8" s="210">
        <v>16805</v>
      </c>
      <c r="AX8" s="210"/>
      <c r="AY8" s="210"/>
      <c r="AZ8" s="210"/>
      <c r="BA8" s="210">
        <v>1431</v>
      </c>
      <c r="BB8" s="209">
        <f aca="true" t="shared" si="14" ref="BB8:BB21">SUM(AE8,AM8,BA8)</f>
        <v>746692</v>
      </c>
      <c r="BC8" s="209">
        <f aca="true" t="shared" si="15" ref="BC8:BC21">SUM(BD8,BI8:BJ8)</f>
        <v>0</v>
      </c>
      <c r="BD8" s="209">
        <f aca="true" t="shared" si="16" ref="BD8:BD21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21">SUM(BL8:BM8,BQ8:BR8,BX8)</f>
        <v>0</v>
      </c>
      <c r="BL8" s="210"/>
      <c r="BM8" s="209">
        <f aca="true" t="shared" si="18" ref="BM8:BM21">SUM(BN8:BP8)</f>
        <v>0</v>
      </c>
      <c r="BN8" s="210"/>
      <c r="BO8" s="210"/>
      <c r="BP8" s="210"/>
      <c r="BQ8" s="210"/>
      <c r="BR8" s="209">
        <f aca="true" t="shared" si="19" ref="BR8:BR21">SUM(BS8:BV8)</f>
        <v>0</v>
      </c>
      <c r="BS8" s="210"/>
      <c r="BT8" s="210"/>
      <c r="BU8" s="210"/>
      <c r="BV8" s="210"/>
      <c r="BW8" s="210"/>
      <c r="BX8" s="210"/>
      <c r="BY8" s="210"/>
      <c r="BZ8" s="209">
        <f aca="true" t="shared" si="20" ref="BZ8:BZ21">SUM(BC8,BK8,BY8)</f>
        <v>0</v>
      </c>
      <c r="CA8" s="209">
        <f aca="true" t="shared" si="21" ref="CA8:CA21">SUM(CB8,CG8:CH8)</f>
        <v>10000</v>
      </c>
      <c r="CB8" s="209">
        <f aca="true" t="shared" si="22" ref="CB8:CB21">SUM(CC8:CF8)</f>
        <v>10000</v>
      </c>
      <c r="CC8" s="209">
        <f aca="true" t="shared" si="23" ref="CC8:CG21">SUM(AG8,BE8)</f>
        <v>0</v>
      </c>
      <c r="CD8" s="209">
        <f t="shared" si="23"/>
        <v>10000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21">SUM(CJ8:CK8,CO8:CP8,CV8)</f>
        <v>735261</v>
      </c>
      <c r="CJ8" s="209">
        <f aca="true" t="shared" si="25" ref="CJ8:CJ21">SUM(AN8,BL8)</f>
        <v>188928</v>
      </c>
      <c r="CK8" s="209">
        <f aca="true" t="shared" si="26" ref="CK8:CK21">SUM(CL8:CN8)</f>
        <v>30448</v>
      </c>
      <c r="CL8" s="209">
        <f aca="true" t="shared" si="27" ref="CL8:CO21">SUM(AP8,BN8)</f>
        <v>0</v>
      </c>
      <c r="CM8" s="209">
        <f t="shared" si="27"/>
        <v>22599</v>
      </c>
      <c r="CN8" s="209">
        <f t="shared" si="27"/>
        <v>7849</v>
      </c>
      <c r="CO8" s="209">
        <f t="shared" si="27"/>
        <v>0</v>
      </c>
      <c r="CP8" s="209">
        <f aca="true" t="shared" si="28" ref="CP8:CP21">SUM(CQ8:CT8)</f>
        <v>515885</v>
      </c>
      <c r="CQ8" s="209">
        <f aca="true" t="shared" si="29" ref="CQ8:CT21">SUM(AU8,BS8)</f>
        <v>0</v>
      </c>
      <c r="CR8" s="209">
        <f t="shared" si="29"/>
        <v>499080</v>
      </c>
      <c r="CS8" s="209">
        <f t="shared" si="29"/>
        <v>16805</v>
      </c>
      <c r="CT8" s="209">
        <f t="shared" si="29"/>
        <v>0</v>
      </c>
      <c r="CU8" s="210"/>
      <c r="CV8" s="209">
        <f aca="true" t="shared" si="30" ref="CV8:CW21">SUM(AZ8,BX8)</f>
        <v>0</v>
      </c>
      <c r="CW8" s="209">
        <f t="shared" si="30"/>
        <v>1431</v>
      </c>
      <c r="CX8" s="209">
        <f aca="true" t="shared" si="31" ref="CX8:CX21">SUM(CA8,CI8,CW8)</f>
        <v>746692</v>
      </c>
    </row>
    <row r="9" spans="1:102" ht="13.5">
      <c r="A9" s="208" t="s">
        <v>222</v>
      </c>
      <c r="B9" s="208">
        <v>43857</v>
      </c>
      <c r="C9" s="208" t="s">
        <v>283</v>
      </c>
      <c r="D9" s="209">
        <f t="shared" si="2"/>
        <v>0</v>
      </c>
      <c r="E9" s="209">
        <f t="shared" si="3"/>
        <v>0</v>
      </c>
      <c r="F9" s="210"/>
      <c r="G9" s="210"/>
      <c r="H9" s="210"/>
      <c r="I9" s="210"/>
      <c r="J9" s="210"/>
      <c r="K9" s="210"/>
      <c r="L9" s="210"/>
      <c r="M9" s="209">
        <f t="shared" si="4"/>
        <v>15039</v>
      </c>
      <c r="N9" s="209">
        <f t="shared" si="5"/>
        <v>0</v>
      </c>
      <c r="O9" s="210"/>
      <c r="P9" s="210"/>
      <c r="Q9" s="210"/>
      <c r="R9" s="210"/>
      <c r="S9" s="210">
        <v>208475</v>
      </c>
      <c r="T9" s="210"/>
      <c r="U9" s="210">
        <v>15039</v>
      </c>
      <c r="V9" s="209">
        <f t="shared" si="6"/>
        <v>15039</v>
      </c>
      <c r="W9" s="209">
        <f t="shared" si="7"/>
        <v>0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0</v>
      </c>
      <c r="AB9" s="209">
        <f t="shared" si="8"/>
        <v>208475</v>
      </c>
      <c r="AC9" s="209">
        <f t="shared" si="8"/>
        <v>0</v>
      </c>
      <c r="AD9" s="209">
        <f t="shared" si="8"/>
        <v>15039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0</v>
      </c>
      <c r="AN9" s="210"/>
      <c r="AO9" s="209">
        <f t="shared" si="12"/>
        <v>0</v>
      </c>
      <c r="AP9" s="210"/>
      <c r="AQ9" s="210"/>
      <c r="AR9" s="210"/>
      <c r="AS9" s="210"/>
      <c r="AT9" s="209">
        <f t="shared" si="13"/>
        <v>0</v>
      </c>
      <c r="AU9" s="210"/>
      <c r="AV9" s="210"/>
      <c r="AW9" s="210"/>
      <c r="AX9" s="210"/>
      <c r="AY9" s="210"/>
      <c r="AZ9" s="210"/>
      <c r="BA9" s="210"/>
      <c r="BB9" s="209">
        <f t="shared" si="14"/>
        <v>0</v>
      </c>
      <c r="BC9" s="209">
        <f t="shared" si="15"/>
        <v>39313</v>
      </c>
      <c r="BD9" s="209">
        <f t="shared" si="16"/>
        <v>39313</v>
      </c>
      <c r="BE9" s="210"/>
      <c r="BF9" s="210">
        <v>39313</v>
      </c>
      <c r="BG9" s="210"/>
      <c r="BH9" s="210"/>
      <c r="BI9" s="210"/>
      <c r="BJ9" s="210"/>
      <c r="BK9" s="209">
        <f t="shared" si="17"/>
        <v>166901</v>
      </c>
      <c r="BL9" s="210">
        <v>61156</v>
      </c>
      <c r="BM9" s="209">
        <f t="shared" si="18"/>
        <v>74415</v>
      </c>
      <c r="BN9" s="210"/>
      <c r="BO9" s="210">
        <v>74415</v>
      </c>
      <c r="BP9" s="210"/>
      <c r="BQ9" s="210"/>
      <c r="BR9" s="209">
        <f t="shared" si="19"/>
        <v>31330</v>
      </c>
      <c r="BS9" s="210"/>
      <c r="BT9" s="210">
        <v>31330</v>
      </c>
      <c r="BU9" s="210"/>
      <c r="BV9" s="210"/>
      <c r="BW9" s="210"/>
      <c r="BX9" s="210"/>
      <c r="BY9" s="210">
        <v>17300</v>
      </c>
      <c r="BZ9" s="209">
        <f t="shared" si="20"/>
        <v>223514</v>
      </c>
      <c r="CA9" s="209">
        <f t="shared" si="21"/>
        <v>39313</v>
      </c>
      <c r="CB9" s="209">
        <f t="shared" si="22"/>
        <v>39313</v>
      </c>
      <c r="CC9" s="209">
        <f t="shared" si="23"/>
        <v>0</v>
      </c>
      <c r="CD9" s="209">
        <f t="shared" si="23"/>
        <v>39313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166901</v>
      </c>
      <c r="CJ9" s="209">
        <f t="shared" si="25"/>
        <v>61156</v>
      </c>
      <c r="CK9" s="209">
        <f t="shared" si="26"/>
        <v>74415</v>
      </c>
      <c r="CL9" s="209">
        <f t="shared" si="27"/>
        <v>0</v>
      </c>
      <c r="CM9" s="209">
        <f t="shared" si="27"/>
        <v>74415</v>
      </c>
      <c r="CN9" s="209">
        <f t="shared" si="27"/>
        <v>0</v>
      </c>
      <c r="CO9" s="209">
        <f t="shared" si="27"/>
        <v>0</v>
      </c>
      <c r="CP9" s="209">
        <f t="shared" si="28"/>
        <v>31330</v>
      </c>
      <c r="CQ9" s="209">
        <f t="shared" si="29"/>
        <v>0</v>
      </c>
      <c r="CR9" s="209">
        <f t="shared" si="29"/>
        <v>31330</v>
      </c>
      <c r="CS9" s="209">
        <f t="shared" si="29"/>
        <v>0</v>
      </c>
      <c r="CT9" s="209">
        <f t="shared" si="29"/>
        <v>0</v>
      </c>
      <c r="CU9" s="210"/>
      <c r="CV9" s="209">
        <f t="shared" si="30"/>
        <v>0</v>
      </c>
      <c r="CW9" s="209">
        <f t="shared" si="30"/>
        <v>17300</v>
      </c>
      <c r="CX9" s="209">
        <f t="shared" si="31"/>
        <v>223514</v>
      </c>
    </row>
    <row r="10" spans="1:102" ht="13.5">
      <c r="A10" s="208" t="s">
        <v>222</v>
      </c>
      <c r="B10" s="208">
        <v>43935</v>
      </c>
      <c r="C10" s="208" t="s">
        <v>284</v>
      </c>
      <c r="D10" s="209">
        <f t="shared" si="2"/>
        <v>0</v>
      </c>
      <c r="E10" s="209">
        <f t="shared" si="3"/>
        <v>0</v>
      </c>
      <c r="F10" s="210"/>
      <c r="G10" s="210"/>
      <c r="H10" s="210"/>
      <c r="I10" s="210"/>
      <c r="J10" s="210"/>
      <c r="K10" s="210"/>
      <c r="L10" s="210"/>
      <c r="M10" s="209">
        <f t="shared" si="4"/>
        <v>3995</v>
      </c>
      <c r="N10" s="209">
        <f t="shared" si="5"/>
        <v>3995</v>
      </c>
      <c r="O10" s="210"/>
      <c r="P10" s="210"/>
      <c r="Q10" s="210"/>
      <c r="R10" s="210">
        <v>3995</v>
      </c>
      <c r="S10" s="210">
        <v>174940</v>
      </c>
      <c r="T10" s="210"/>
      <c r="U10" s="210"/>
      <c r="V10" s="209">
        <f t="shared" si="6"/>
        <v>3995</v>
      </c>
      <c r="W10" s="209">
        <f t="shared" si="7"/>
        <v>3995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3995</v>
      </c>
      <c r="AB10" s="209">
        <f t="shared" si="8"/>
        <v>174940</v>
      </c>
      <c r="AC10" s="209">
        <f t="shared" si="8"/>
        <v>0</v>
      </c>
      <c r="AD10" s="209">
        <f t="shared" si="8"/>
        <v>0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0</v>
      </c>
      <c r="AN10" s="210"/>
      <c r="AO10" s="209">
        <f t="shared" si="12"/>
        <v>0</v>
      </c>
      <c r="AP10" s="210"/>
      <c r="AQ10" s="210"/>
      <c r="AR10" s="210"/>
      <c r="AS10" s="210"/>
      <c r="AT10" s="209">
        <f t="shared" si="13"/>
        <v>0</v>
      </c>
      <c r="AU10" s="210"/>
      <c r="AV10" s="210"/>
      <c r="AW10" s="210"/>
      <c r="AX10" s="210"/>
      <c r="AY10" s="210"/>
      <c r="AZ10" s="210"/>
      <c r="BA10" s="210"/>
      <c r="BB10" s="209">
        <f t="shared" si="14"/>
        <v>0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149247</v>
      </c>
      <c r="BL10" s="210">
        <v>65831</v>
      </c>
      <c r="BM10" s="209">
        <f t="shared" si="18"/>
        <v>83416</v>
      </c>
      <c r="BN10" s="210"/>
      <c r="BO10" s="210">
        <v>83416</v>
      </c>
      <c r="BP10" s="210"/>
      <c r="BQ10" s="210"/>
      <c r="BR10" s="209">
        <f t="shared" si="19"/>
        <v>0</v>
      </c>
      <c r="BS10" s="210"/>
      <c r="BT10" s="210"/>
      <c r="BU10" s="210"/>
      <c r="BV10" s="210"/>
      <c r="BW10" s="210"/>
      <c r="BX10" s="210"/>
      <c r="BY10" s="210">
        <v>29688</v>
      </c>
      <c r="BZ10" s="209">
        <f t="shared" si="20"/>
        <v>178935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149247</v>
      </c>
      <c r="CJ10" s="209">
        <f t="shared" si="25"/>
        <v>65831</v>
      </c>
      <c r="CK10" s="209">
        <f t="shared" si="26"/>
        <v>83416</v>
      </c>
      <c r="CL10" s="209">
        <f t="shared" si="27"/>
        <v>0</v>
      </c>
      <c r="CM10" s="209">
        <f t="shared" si="27"/>
        <v>83416</v>
      </c>
      <c r="CN10" s="209">
        <f t="shared" si="27"/>
        <v>0</v>
      </c>
      <c r="CO10" s="209">
        <f t="shared" si="27"/>
        <v>0</v>
      </c>
      <c r="CP10" s="209">
        <f t="shared" si="28"/>
        <v>0</v>
      </c>
      <c r="CQ10" s="209">
        <f t="shared" si="29"/>
        <v>0</v>
      </c>
      <c r="CR10" s="209">
        <f t="shared" si="29"/>
        <v>0</v>
      </c>
      <c r="CS10" s="209">
        <f t="shared" si="29"/>
        <v>0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29688</v>
      </c>
      <c r="CX10" s="209">
        <f t="shared" si="31"/>
        <v>178935</v>
      </c>
    </row>
    <row r="11" spans="1:102" ht="13.5">
      <c r="A11" s="208" t="s">
        <v>222</v>
      </c>
      <c r="B11" s="208">
        <v>43937</v>
      </c>
      <c r="C11" s="208" t="s">
        <v>285</v>
      </c>
      <c r="D11" s="209">
        <f t="shared" si="2"/>
        <v>73517</v>
      </c>
      <c r="E11" s="209">
        <f t="shared" si="3"/>
        <v>73517</v>
      </c>
      <c r="F11" s="210"/>
      <c r="G11" s="210"/>
      <c r="H11" s="210"/>
      <c r="I11" s="210">
        <v>15400</v>
      </c>
      <c r="J11" s="210">
        <v>141772</v>
      </c>
      <c r="K11" s="210">
        <v>58117</v>
      </c>
      <c r="L11" s="210"/>
      <c r="M11" s="209">
        <f t="shared" si="4"/>
        <v>0</v>
      </c>
      <c r="N11" s="209">
        <f t="shared" si="5"/>
        <v>0</v>
      </c>
      <c r="O11" s="210"/>
      <c r="P11" s="210"/>
      <c r="Q11" s="210"/>
      <c r="R11" s="210"/>
      <c r="S11" s="210"/>
      <c r="T11" s="210"/>
      <c r="U11" s="210"/>
      <c r="V11" s="209">
        <f t="shared" si="6"/>
        <v>73517</v>
      </c>
      <c r="W11" s="209">
        <f t="shared" si="7"/>
        <v>73517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15400</v>
      </c>
      <c r="AB11" s="209">
        <f t="shared" si="8"/>
        <v>141772</v>
      </c>
      <c r="AC11" s="209">
        <f t="shared" si="8"/>
        <v>58117</v>
      </c>
      <c r="AD11" s="209">
        <f t="shared" si="8"/>
        <v>0</v>
      </c>
      <c r="AE11" s="209">
        <f t="shared" si="9"/>
        <v>0</v>
      </c>
      <c r="AF11" s="209">
        <f t="shared" si="10"/>
        <v>0</v>
      </c>
      <c r="AG11" s="210"/>
      <c r="AH11" s="210"/>
      <c r="AI11" s="210"/>
      <c r="AJ11" s="210"/>
      <c r="AK11" s="210"/>
      <c r="AL11" s="210"/>
      <c r="AM11" s="209">
        <f t="shared" si="11"/>
        <v>215289</v>
      </c>
      <c r="AN11" s="210">
        <v>71849</v>
      </c>
      <c r="AO11" s="209">
        <f t="shared" si="12"/>
        <v>57527</v>
      </c>
      <c r="AP11" s="210"/>
      <c r="AQ11" s="210">
        <v>57527</v>
      </c>
      <c r="AR11" s="210"/>
      <c r="AS11" s="210"/>
      <c r="AT11" s="209">
        <f t="shared" si="13"/>
        <v>85913</v>
      </c>
      <c r="AU11" s="210"/>
      <c r="AV11" s="210">
        <v>65486</v>
      </c>
      <c r="AW11" s="210">
        <v>20427</v>
      </c>
      <c r="AX11" s="210"/>
      <c r="AY11" s="210"/>
      <c r="AZ11" s="210"/>
      <c r="BA11" s="210"/>
      <c r="BB11" s="209">
        <f t="shared" si="14"/>
        <v>215289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0</v>
      </c>
      <c r="BL11" s="210"/>
      <c r="BM11" s="209">
        <f t="shared" si="18"/>
        <v>0</v>
      </c>
      <c r="BN11" s="210"/>
      <c r="BO11" s="210"/>
      <c r="BP11" s="210"/>
      <c r="BQ11" s="210"/>
      <c r="BR11" s="209">
        <f t="shared" si="19"/>
        <v>0</v>
      </c>
      <c r="BS11" s="210"/>
      <c r="BT11" s="210"/>
      <c r="BU11" s="210"/>
      <c r="BV11" s="210"/>
      <c r="BW11" s="210"/>
      <c r="BX11" s="210"/>
      <c r="BY11" s="210"/>
      <c r="BZ11" s="209">
        <f t="shared" si="20"/>
        <v>0</v>
      </c>
      <c r="CA11" s="209">
        <f t="shared" si="21"/>
        <v>0</v>
      </c>
      <c r="CB11" s="209">
        <f t="shared" si="22"/>
        <v>0</v>
      </c>
      <c r="CC11" s="209">
        <f t="shared" si="23"/>
        <v>0</v>
      </c>
      <c r="CD11" s="209">
        <f t="shared" si="23"/>
        <v>0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215289</v>
      </c>
      <c r="CJ11" s="209">
        <f t="shared" si="25"/>
        <v>71849</v>
      </c>
      <c r="CK11" s="209">
        <f t="shared" si="26"/>
        <v>57527</v>
      </c>
      <c r="CL11" s="209">
        <f t="shared" si="27"/>
        <v>0</v>
      </c>
      <c r="CM11" s="209">
        <f t="shared" si="27"/>
        <v>57527</v>
      </c>
      <c r="CN11" s="209">
        <f t="shared" si="27"/>
        <v>0</v>
      </c>
      <c r="CO11" s="209">
        <f t="shared" si="27"/>
        <v>0</v>
      </c>
      <c r="CP11" s="209">
        <f t="shared" si="28"/>
        <v>85913</v>
      </c>
      <c r="CQ11" s="209">
        <f t="shared" si="29"/>
        <v>0</v>
      </c>
      <c r="CR11" s="209">
        <f t="shared" si="29"/>
        <v>65486</v>
      </c>
      <c r="CS11" s="209">
        <f t="shared" si="29"/>
        <v>20427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0</v>
      </c>
      <c r="CX11" s="209">
        <f t="shared" si="31"/>
        <v>215289</v>
      </c>
    </row>
    <row r="12" spans="1:102" ht="13.5">
      <c r="A12" s="208" t="s">
        <v>222</v>
      </c>
      <c r="B12" s="208">
        <v>43949</v>
      </c>
      <c r="C12" s="208" t="s">
        <v>286</v>
      </c>
      <c r="D12" s="209">
        <f t="shared" si="2"/>
        <v>0</v>
      </c>
      <c r="E12" s="209">
        <f t="shared" si="3"/>
        <v>0</v>
      </c>
      <c r="F12" s="210"/>
      <c r="G12" s="210"/>
      <c r="H12" s="210"/>
      <c r="I12" s="210"/>
      <c r="J12" s="210">
        <v>312084</v>
      </c>
      <c r="K12" s="210"/>
      <c r="L12" s="210"/>
      <c r="M12" s="209">
        <f t="shared" si="4"/>
        <v>0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/>
      <c r="V12" s="209">
        <f t="shared" si="6"/>
        <v>0</v>
      </c>
      <c r="W12" s="209">
        <f t="shared" si="7"/>
        <v>0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0</v>
      </c>
      <c r="AB12" s="209">
        <f t="shared" si="8"/>
        <v>312084</v>
      </c>
      <c r="AC12" s="209">
        <f t="shared" si="8"/>
        <v>0</v>
      </c>
      <c r="AD12" s="209">
        <f t="shared" si="8"/>
        <v>0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300860</v>
      </c>
      <c r="AN12" s="210">
        <v>65935</v>
      </c>
      <c r="AO12" s="209">
        <f t="shared" si="12"/>
        <v>146295</v>
      </c>
      <c r="AP12" s="210"/>
      <c r="AQ12" s="210">
        <v>146295</v>
      </c>
      <c r="AR12" s="210"/>
      <c r="AS12" s="210"/>
      <c r="AT12" s="209">
        <f t="shared" si="13"/>
        <v>88630</v>
      </c>
      <c r="AU12" s="210"/>
      <c r="AV12" s="210">
        <v>19615</v>
      </c>
      <c r="AW12" s="210">
        <v>69015</v>
      </c>
      <c r="AX12" s="210"/>
      <c r="AY12" s="210"/>
      <c r="AZ12" s="210"/>
      <c r="BA12" s="210">
        <v>11224</v>
      </c>
      <c r="BB12" s="209">
        <f t="shared" si="14"/>
        <v>312084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0</v>
      </c>
      <c r="BL12" s="210"/>
      <c r="BM12" s="209">
        <f t="shared" si="18"/>
        <v>0</v>
      </c>
      <c r="BN12" s="210"/>
      <c r="BO12" s="210"/>
      <c r="BP12" s="210"/>
      <c r="BQ12" s="210"/>
      <c r="BR12" s="209">
        <f t="shared" si="19"/>
        <v>0</v>
      </c>
      <c r="BS12" s="210"/>
      <c r="BT12" s="210"/>
      <c r="BU12" s="210"/>
      <c r="BV12" s="210"/>
      <c r="BW12" s="210"/>
      <c r="BX12" s="210"/>
      <c r="BY12" s="210"/>
      <c r="BZ12" s="209">
        <f t="shared" si="20"/>
        <v>0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300860</v>
      </c>
      <c r="CJ12" s="209">
        <f t="shared" si="25"/>
        <v>65935</v>
      </c>
      <c r="CK12" s="209">
        <f t="shared" si="26"/>
        <v>146295</v>
      </c>
      <c r="CL12" s="209">
        <f t="shared" si="27"/>
        <v>0</v>
      </c>
      <c r="CM12" s="209">
        <f t="shared" si="27"/>
        <v>146295</v>
      </c>
      <c r="CN12" s="209">
        <f t="shared" si="27"/>
        <v>0</v>
      </c>
      <c r="CO12" s="209">
        <f t="shared" si="27"/>
        <v>0</v>
      </c>
      <c r="CP12" s="209">
        <f t="shared" si="28"/>
        <v>88630</v>
      </c>
      <c r="CQ12" s="209">
        <f t="shared" si="29"/>
        <v>0</v>
      </c>
      <c r="CR12" s="209">
        <f t="shared" si="29"/>
        <v>19615</v>
      </c>
      <c r="CS12" s="209">
        <f t="shared" si="29"/>
        <v>69015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11224</v>
      </c>
      <c r="CX12" s="209">
        <f t="shared" si="31"/>
        <v>312084</v>
      </c>
    </row>
    <row r="13" spans="1:102" ht="13.5">
      <c r="A13" s="208" t="s">
        <v>222</v>
      </c>
      <c r="B13" s="208">
        <v>43954</v>
      </c>
      <c r="C13" s="208" t="s">
        <v>287</v>
      </c>
      <c r="D13" s="209">
        <f t="shared" si="2"/>
        <v>98965</v>
      </c>
      <c r="E13" s="209">
        <f t="shared" si="3"/>
        <v>98965</v>
      </c>
      <c r="F13" s="210"/>
      <c r="G13" s="210"/>
      <c r="H13" s="210"/>
      <c r="I13" s="210">
        <v>67024</v>
      </c>
      <c r="J13" s="210">
        <v>389739</v>
      </c>
      <c r="K13" s="210">
        <v>31941</v>
      </c>
      <c r="L13" s="210"/>
      <c r="M13" s="209">
        <f t="shared" si="4"/>
        <v>0</v>
      </c>
      <c r="N13" s="209">
        <f t="shared" si="5"/>
        <v>0</v>
      </c>
      <c r="O13" s="210"/>
      <c r="P13" s="210"/>
      <c r="Q13" s="210"/>
      <c r="R13" s="210"/>
      <c r="S13" s="210">
        <v>80149</v>
      </c>
      <c r="T13" s="210"/>
      <c r="U13" s="210"/>
      <c r="V13" s="209">
        <f t="shared" si="6"/>
        <v>98965</v>
      </c>
      <c r="W13" s="209">
        <f t="shared" si="7"/>
        <v>98965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67024</v>
      </c>
      <c r="AB13" s="209">
        <f t="shared" si="8"/>
        <v>469888</v>
      </c>
      <c r="AC13" s="209">
        <f t="shared" si="8"/>
        <v>31941</v>
      </c>
      <c r="AD13" s="209">
        <f t="shared" si="8"/>
        <v>0</v>
      </c>
      <c r="AE13" s="209">
        <f t="shared" si="9"/>
        <v>146539</v>
      </c>
      <c r="AF13" s="209">
        <f t="shared" si="10"/>
        <v>146539</v>
      </c>
      <c r="AG13" s="210"/>
      <c r="AH13" s="210">
        <v>78480</v>
      </c>
      <c r="AI13" s="210">
        <v>19946</v>
      </c>
      <c r="AJ13" s="210">
        <v>48113</v>
      </c>
      <c r="AK13" s="210"/>
      <c r="AL13" s="210"/>
      <c r="AM13" s="209">
        <f t="shared" si="11"/>
        <v>342165</v>
      </c>
      <c r="AN13" s="210">
        <v>56572</v>
      </c>
      <c r="AO13" s="209">
        <f t="shared" si="12"/>
        <v>82395</v>
      </c>
      <c r="AP13" s="210"/>
      <c r="AQ13" s="210">
        <v>72178</v>
      </c>
      <c r="AR13" s="210">
        <v>10217</v>
      </c>
      <c r="AS13" s="210"/>
      <c r="AT13" s="209">
        <f t="shared" si="13"/>
        <v>203198</v>
      </c>
      <c r="AU13" s="210"/>
      <c r="AV13" s="210">
        <v>177329</v>
      </c>
      <c r="AW13" s="210">
        <v>21413</v>
      </c>
      <c r="AX13" s="210">
        <v>4456</v>
      </c>
      <c r="AY13" s="210"/>
      <c r="AZ13" s="210"/>
      <c r="BA13" s="210"/>
      <c r="BB13" s="209">
        <f t="shared" si="14"/>
        <v>488704</v>
      </c>
      <c r="BC13" s="209">
        <f t="shared" si="15"/>
        <v>24737</v>
      </c>
      <c r="BD13" s="209">
        <f t="shared" si="16"/>
        <v>24737</v>
      </c>
      <c r="BE13" s="210"/>
      <c r="BF13" s="210">
        <v>23530</v>
      </c>
      <c r="BG13" s="210"/>
      <c r="BH13" s="210">
        <v>1207</v>
      </c>
      <c r="BI13" s="210"/>
      <c r="BJ13" s="210"/>
      <c r="BK13" s="209">
        <f t="shared" si="17"/>
        <v>55412</v>
      </c>
      <c r="BL13" s="210">
        <v>27202</v>
      </c>
      <c r="BM13" s="209">
        <f t="shared" si="18"/>
        <v>22550</v>
      </c>
      <c r="BN13" s="210"/>
      <c r="BO13" s="210">
        <v>22550</v>
      </c>
      <c r="BP13" s="210"/>
      <c r="BQ13" s="210"/>
      <c r="BR13" s="209">
        <f t="shared" si="19"/>
        <v>5660</v>
      </c>
      <c r="BS13" s="210"/>
      <c r="BT13" s="210">
        <v>4792</v>
      </c>
      <c r="BU13" s="210"/>
      <c r="BV13" s="210">
        <v>868</v>
      </c>
      <c r="BW13" s="210"/>
      <c r="BX13" s="210"/>
      <c r="BY13" s="210"/>
      <c r="BZ13" s="209">
        <f t="shared" si="20"/>
        <v>80149</v>
      </c>
      <c r="CA13" s="209">
        <f t="shared" si="21"/>
        <v>171276</v>
      </c>
      <c r="CB13" s="209">
        <f t="shared" si="22"/>
        <v>171276</v>
      </c>
      <c r="CC13" s="209">
        <f t="shared" si="23"/>
        <v>0</v>
      </c>
      <c r="CD13" s="209">
        <f t="shared" si="23"/>
        <v>102010</v>
      </c>
      <c r="CE13" s="209">
        <f t="shared" si="23"/>
        <v>19946</v>
      </c>
      <c r="CF13" s="209">
        <f t="shared" si="23"/>
        <v>49320</v>
      </c>
      <c r="CG13" s="209">
        <f t="shared" si="23"/>
        <v>0</v>
      </c>
      <c r="CH13" s="210"/>
      <c r="CI13" s="209">
        <f t="shared" si="24"/>
        <v>397577</v>
      </c>
      <c r="CJ13" s="209">
        <f t="shared" si="25"/>
        <v>83774</v>
      </c>
      <c r="CK13" s="209">
        <f t="shared" si="26"/>
        <v>104945</v>
      </c>
      <c r="CL13" s="209">
        <f t="shared" si="27"/>
        <v>0</v>
      </c>
      <c r="CM13" s="209">
        <f t="shared" si="27"/>
        <v>94728</v>
      </c>
      <c r="CN13" s="209">
        <f t="shared" si="27"/>
        <v>10217</v>
      </c>
      <c r="CO13" s="209">
        <f t="shared" si="27"/>
        <v>0</v>
      </c>
      <c r="CP13" s="209">
        <f t="shared" si="28"/>
        <v>208858</v>
      </c>
      <c r="CQ13" s="209">
        <f t="shared" si="29"/>
        <v>0</v>
      </c>
      <c r="CR13" s="209">
        <f t="shared" si="29"/>
        <v>182121</v>
      </c>
      <c r="CS13" s="209">
        <f t="shared" si="29"/>
        <v>21413</v>
      </c>
      <c r="CT13" s="209">
        <f t="shared" si="29"/>
        <v>5324</v>
      </c>
      <c r="CU13" s="210"/>
      <c r="CV13" s="209">
        <f t="shared" si="30"/>
        <v>0</v>
      </c>
      <c r="CW13" s="209">
        <f t="shared" si="30"/>
        <v>0</v>
      </c>
      <c r="CX13" s="209">
        <f t="shared" si="31"/>
        <v>568853</v>
      </c>
    </row>
    <row r="14" spans="1:102" ht="13.5">
      <c r="A14" s="208" t="s">
        <v>222</v>
      </c>
      <c r="B14" s="208">
        <v>43971</v>
      </c>
      <c r="C14" s="208" t="s">
        <v>288</v>
      </c>
      <c r="D14" s="209">
        <f t="shared" si="2"/>
        <v>0</v>
      </c>
      <c r="E14" s="209">
        <f t="shared" si="3"/>
        <v>0</v>
      </c>
      <c r="F14" s="210"/>
      <c r="G14" s="210"/>
      <c r="H14" s="210"/>
      <c r="I14" s="210"/>
      <c r="J14" s="210">
        <v>656268</v>
      </c>
      <c r="K14" s="210"/>
      <c r="L14" s="210"/>
      <c r="M14" s="209">
        <f t="shared" si="4"/>
        <v>0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/>
      <c r="V14" s="209">
        <f t="shared" si="6"/>
        <v>0</v>
      </c>
      <c r="W14" s="209">
        <f t="shared" si="7"/>
        <v>0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0</v>
      </c>
      <c r="AB14" s="209">
        <f t="shared" si="8"/>
        <v>656268</v>
      </c>
      <c r="AC14" s="209">
        <f t="shared" si="8"/>
        <v>0</v>
      </c>
      <c r="AD14" s="209">
        <f t="shared" si="8"/>
        <v>0</v>
      </c>
      <c r="AE14" s="209">
        <f t="shared" si="9"/>
        <v>93571</v>
      </c>
      <c r="AF14" s="209">
        <f t="shared" si="10"/>
        <v>93571</v>
      </c>
      <c r="AG14" s="210"/>
      <c r="AH14" s="210">
        <v>93571</v>
      </c>
      <c r="AI14" s="210"/>
      <c r="AJ14" s="210"/>
      <c r="AK14" s="210"/>
      <c r="AL14" s="210"/>
      <c r="AM14" s="209">
        <f t="shared" si="11"/>
        <v>562697</v>
      </c>
      <c r="AN14" s="210">
        <v>113206</v>
      </c>
      <c r="AO14" s="209">
        <f t="shared" si="12"/>
        <v>283099</v>
      </c>
      <c r="AP14" s="210"/>
      <c r="AQ14" s="210">
        <v>264482</v>
      </c>
      <c r="AR14" s="210">
        <v>18617</v>
      </c>
      <c r="AS14" s="210"/>
      <c r="AT14" s="209">
        <f t="shared" si="13"/>
        <v>166392</v>
      </c>
      <c r="AU14" s="210"/>
      <c r="AV14" s="210">
        <v>158082</v>
      </c>
      <c r="AW14" s="210">
        <v>8310</v>
      </c>
      <c r="AX14" s="210"/>
      <c r="AY14" s="210"/>
      <c r="AZ14" s="210"/>
      <c r="BA14" s="210"/>
      <c r="BB14" s="209">
        <f t="shared" si="14"/>
        <v>656268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0</v>
      </c>
      <c r="BL14" s="210"/>
      <c r="BM14" s="209">
        <f t="shared" si="18"/>
        <v>0</v>
      </c>
      <c r="BN14" s="210"/>
      <c r="BO14" s="210"/>
      <c r="BP14" s="210"/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/>
      <c r="BZ14" s="209">
        <f t="shared" si="20"/>
        <v>0</v>
      </c>
      <c r="CA14" s="209">
        <f t="shared" si="21"/>
        <v>93571</v>
      </c>
      <c r="CB14" s="209">
        <f t="shared" si="22"/>
        <v>93571</v>
      </c>
      <c r="CC14" s="209">
        <f t="shared" si="23"/>
        <v>0</v>
      </c>
      <c r="CD14" s="209">
        <f t="shared" si="23"/>
        <v>93571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562697</v>
      </c>
      <c r="CJ14" s="209">
        <f t="shared" si="25"/>
        <v>113206</v>
      </c>
      <c r="CK14" s="209">
        <f t="shared" si="26"/>
        <v>283099</v>
      </c>
      <c r="CL14" s="209">
        <f t="shared" si="27"/>
        <v>0</v>
      </c>
      <c r="CM14" s="209">
        <f t="shared" si="27"/>
        <v>264482</v>
      </c>
      <c r="CN14" s="209">
        <f t="shared" si="27"/>
        <v>18617</v>
      </c>
      <c r="CO14" s="209">
        <f t="shared" si="27"/>
        <v>0</v>
      </c>
      <c r="CP14" s="209">
        <f t="shared" si="28"/>
        <v>166392</v>
      </c>
      <c r="CQ14" s="209">
        <f t="shared" si="29"/>
        <v>0</v>
      </c>
      <c r="CR14" s="209">
        <f t="shared" si="29"/>
        <v>158082</v>
      </c>
      <c r="CS14" s="209">
        <f t="shared" si="29"/>
        <v>8310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656268</v>
      </c>
    </row>
    <row r="15" spans="1:102" ht="13.5">
      <c r="A15" s="208" t="s">
        <v>222</v>
      </c>
      <c r="B15" s="208">
        <v>43974</v>
      </c>
      <c r="C15" s="208" t="s">
        <v>289</v>
      </c>
      <c r="D15" s="209">
        <f t="shared" si="2"/>
        <v>120303</v>
      </c>
      <c r="E15" s="209">
        <f t="shared" si="3"/>
        <v>30182</v>
      </c>
      <c r="F15" s="210"/>
      <c r="G15" s="210"/>
      <c r="H15" s="210"/>
      <c r="I15" s="210">
        <v>30182</v>
      </c>
      <c r="J15" s="210">
        <v>133758</v>
      </c>
      <c r="K15" s="210"/>
      <c r="L15" s="210">
        <v>90121</v>
      </c>
      <c r="M15" s="209">
        <f t="shared" si="4"/>
        <v>1951</v>
      </c>
      <c r="N15" s="209">
        <f t="shared" si="5"/>
        <v>0</v>
      </c>
      <c r="O15" s="210"/>
      <c r="P15" s="210"/>
      <c r="Q15" s="210"/>
      <c r="R15" s="210"/>
      <c r="S15" s="210">
        <v>140983</v>
      </c>
      <c r="T15" s="210"/>
      <c r="U15" s="210">
        <v>1951</v>
      </c>
      <c r="V15" s="209">
        <f t="shared" si="6"/>
        <v>122254</v>
      </c>
      <c r="W15" s="209">
        <f t="shared" si="7"/>
        <v>30182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30182</v>
      </c>
      <c r="AB15" s="209">
        <f t="shared" si="8"/>
        <v>274741</v>
      </c>
      <c r="AC15" s="209">
        <f t="shared" si="8"/>
        <v>0</v>
      </c>
      <c r="AD15" s="209">
        <f t="shared" si="8"/>
        <v>92072</v>
      </c>
      <c r="AE15" s="209">
        <f t="shared" si="9"/>
        <v>2100</v>
      </c>
      <c r="AF15" s="209">
        <f t="shared" si="10"/>
        <v>0</v>
      </c>
      <c r="AG15" s="210"/>
      <c r="AH15" s="210"/>
      <c r="AI15" s="210"/>
      <c r="AJ15" s="210"/>
      <c r="AK15" s="210">
        <v>2100</v>
      </c>
      <c r="AL15" s="210"/>
      <c r="AM15" s="209">
        <f t="shared" si="11"/>
        <v>240964</v>
      </c>
      <c r="AN15" s="210">
        <v>109255</v>
      </c>
      <c r="AO15" s="209">
        <f t="shared" si="12"/>
        <v>87878</v>
      </c>
      <c r="AP15" s="210"/>
      <c r="AQ15" s="210">
        <v>85704</v>
      </c>
      <c r="AR15" s="210">
        <v>2174</v>
      </c>
      <c r="AS15" s="210"/>
      <c r="AT15" s="209">
        <f t="shared" si="13"/>
        <v>43831</v>
      </c>
      <c r="AU15" s="210"/>
      <c r="AV15" s="210">
        <v>43831</v>
      </c>
      <c r="AW15" s="210"/>
      <c r="AX15" s="210"/>
      <c r="AY15" s="210"/>
      <c r="AZ15" s="210"/>
      <c r="BA15" s="210">
        <v>10997</v>
      </c>
      <c r="BB15" s="209">
        <f t="shared" si="14"/>
        <v>254061</v>
      </c>
      <c r="BC15" s="209">
        <f t="shared" si="15"/>
        <v>7875</v>
      </c>
      <c r="BD15" s="209">
        <f t="shared" si="16"/>
        <v>7875</v>
      </c>
      <c r="BE15" s="210"/>
      <c r="BF15" s="210">
        <v>7875</v>
      </c>
      <c r="BG15" s="210"/>
      <c r="BH15" s="210"/>
      <c r="BI15" s="210"/>
      <c r="BJ15" s="210"/>
      <c r="BK15" s="209">
        <f t="shared" si="17"/>
        <v>122261</v>
      </c>
      <c r="BL15" s="210">
        <v>70472</v>
      </c>
      <c r="BM15" s="209">
        <f t="shared" si="18"/>
        <v>41209</v>
      </c>
      <c r="BN15" s="210"/>
      <c r="BO15" s="210">
        <v>41209</v>
      </c>
      <c r="BP15" s="210"/>
      <c r="BQ15" s="210"/>
      <c r="BR15" s="209">
        <f t="shared" si="19"/>
        <v>10580</v>
      </c>
      <c r="BS15" s="210"/>
      <c r="BT15" s="210">
        <v>10580</v>
      </c>
      <c r="BU15" s="210"/>
      <c r="BV15" s="210"/>
      <c r="BW15" s="210"/>
      <c r="BX15" s="210"/>
      <c r="BY15" s="210">
        <v>12798</v>
      </c>
      <c r="BZ15" s="209">
        <f t="shared" si="20"/>
        <v>142934</v>
      </c>
      <c r="CA15" s="209">
        <f t="shared" si="21"/>
        <v>9975</v>
      </c>
      <c r="CB15" s="209">
        <f t="shared" si="22"/>
        <v>7875</v>
      </c>
      <c r="CC15" s="209">
        <f t="shared" si="23"/>
        <v>0</v>
      </c>
      <c r="CD15" s="209">
        <f t="shared" si="23"/>
        <v>7875</v>
      </c>
      <c r="CE15" s="209">
        <f t="shared" si="23"/>
        <v>0</v>
      </c>
      <c r="CF15" s="209">
        <f t="shared" si="23"/>
        <v>0</v>
      </c>
      <c r="CG15" s="209">
        <f t="shared" si="23"/>
        <v>2100</v>
      </c>
      <c r="CH15" s="210"/>
      <c r="CI15" s="209">
        <f t="shared" si="24"/>
        <v>363225</v>
      </c>
      <c r="CJ15" s="209">
        <f t="shared" si="25"/>
        <v>179727</v>
      </c>
      <c r="CK15" s="209">
        <f t="shared" si="26"/>
        <v>129087</v>
      </c>
      <c r="CL15" s="209">
        <f t="shared" si="27"/>
        <v>0</v>
      </c>
      <c r="CM15" s="209">
        <f t="shared" si="27"/>
        <v>126913</v>
      </c>
      <c r="CN15" s="209">
        <f t="shared" si="27"/>
        <v>2174</v>
      </c>
      <c r="CO15" s="209">
        <f t="shared" si="27"/>
        <v>0</v>
      </c>
      <c r="CP15" s="209">
        <f t="shared" si="28"/>
        <v>54411</v>
      </c>
      <c r="CQ15" s="209">
        <f t="shared" si="29"/>
        <v>0</v>
      </c>
      <c r="CR15" s="209">
        <f t="shared" si="29"/>
        <v>54411</v>
      </c>
      <c r="CS15" s="209">
        <f t="shared" si="29"/>
        <v>0</v>
      </c>
      <c r="CT15" s="209">
        <f t="shared" si="29"/>
        <v>0</v>
      </c>
      <c r="CU15" s="210"/>
      <c r="CV15" s="209">
        <f t="shared" si="30"/>
        <v>0</v>
      </c>
      <c r="CW15" s="209">
        <f t="shared" si="30"/>
        <v>23795</v>
      </c>
      <c r="CX15" s="209">
        <f t="shared" si="31"/>
        <v>396995</v>
      </c>
    </row>
    <row r="16" spans="1:102" ht="13.5">
      <c r="A16" s="208" t="s">
        <v>222</v>
      </c>
      <c r="B16" s="208">
        <v>43985</v>
      </c>
      <c r="C16" s="208" t="s">
        <v>290</v>
      </c>
      <c r="D16" s="209">
        <f t="shared" si="2"/>
        <v>267014</v>
      </c>
      <c r="E16" s="209">
        <f t="shared" si="3"/>
        <v>267014</v>
      </c>
      <c r="F16" s="210">
        <v>2503</v>
      </c>
      <c r="G16" s="210"/>
      <c r="H16" s="210"/>
      <c r="I16" s="210">
        <v>116964</v>
      </c>
      <c r="J16" s="210">
        <v>617191</v>
      </c>
      <c r="K16" s="210">
        <v>147547</v>
      </c>
      <c r="L16" s="210"/>
      <c r="M16" s="209">
        <f t="shared" si="4"/>
        <v>1685560</v>
      </c>
      <c r="N16" s="209">
        <f t="shared" si="5"/>
        <v>1685560</v>
      </c>
      <c r="O16" s="210">
        <v>314493</v>
      </c>
      <c r="P16" s="210"/>
      <c r="Q16" s="210">
        <v>1104700</v>
      </c>
      <c r="R16" s="210">
        <v>93</v>
      </c>
      <c r="S16" s="210">
        <v>388726</v>
      </c>
      <c r="T16" s="210">
        <v>266274</v>
      </c>
      <c r="U16" s="210"/>
      <c r="V16" s="209">
        <f t="shared" si="6"/>
        <v>1952574</v>
      </c>
      <c r="W16" s="209">
        <f t="shared" si="7"/>
        <v>1952574</v>
      </c>
      <c r="X16" s="209">
        <f t="shared" si="8"/>
        <v>316996</v>
      </c>
      <c r="Y16" s="209">
        <f t="shared" si="8"/>
        <v>0</v>
      </c>
      <c r="Z16" s="209">
        <f t="shared" si="8"/>
        <v>1104700</v>
      </c>
      <c r="AA16" s="209">
        <f t="shared" si="8"/>
        <v>117057</v>
      </c>
      <c r="AB16" s="209">
        <f t="shared" si="8"/>
        <v>1005917</v>
      </c>
      <c r="AC16" s="209">
        <f t="shared" si="8"/>
        <v>413821</v>
      </c>
      <c r="AD16" s="209">
        <f t="shared" si="8"/>
        <v>0</v>
      </c>
      <c r="AE16" s="209">
        <f t="shared" si="9"/>
        <v>7510</v>
      </c>
      <c r="AF16" s="209">
        <f t="shared" si="10"/>
        <v>0</v>
      </c>
      <c r="AG16" s="210"/>
      <c r="AH16" s="210"/>
      <c r="AI16" s="210"/>
      <c r="AJ16" s="210"/>
      <c r="AK16" s="210">
        <v>7510</v>
      </c>
      <c r="AL16" s="210"/>
      <c r="AM16" s="209">
        <f t="shared" si="11"/>
        <v>876695</v>
      </c>
      <c r="AN16" s="210">
        <v>82114</v>
      </c>
      <c r="AO16" s="209">
        <f t="shared" si="12"/>
        <v>456328</v>
      </c>
      <c r="AP16" s="210">
        <v>6974</v>
      </c>
      <c r="AQ16" s="210">
        <v>438598</v>
      </c>
      <c r="AR16" s="210">
        <v>10756</v>
      </c>
      <c r="AS16" s="210"/>
      <c r="AT16" s="209">
        <f t="shared" si="13"/>
        <v>338253</v>
      </c>
      <c r="AU16" s="210">
        <v>102228</v>
      </c>
      <c r="AV16" s="210">
        <v>205016</v>
      </c>
      <c r="AW16" s="210">
        <v>4518</v>
      </c>
      <c r="AX16" s="210">
        <v>26491</v>
      </c>
      <c r="AY16" s="210"/>
      <c r="AZ16" s="210"/>
      <c r="BA16" s="210"/>
      <c r="BB16" s="209">
        <f t="shared" si="14"/>
        <v>884205</v>
      </c>
      <c r="BC16" s="209">
        <f t="shared" si="15"/>
        <v>1826929</v>
      </c>
      <c r="BD16" s="209">
        <f t="shared" si="16"/>
        <v>1826929</v>
      </c>
      <c r="BE16" s="210"/>
      <c r="BF16" s="210">
        <v>1826929</v>
      </c>
      <c r="BG16" s="210"/>
      <c r="BH16" s="210"/>
      <c r="BI16" s="210"/>
      <c r="BJ16" s="210"/>
      <c r="BK16" s="209">
        <f t="shared" si="17"/>
        <v>247357</v>
      </c>
      <c r="BL16" s="210">
        <v>60592</v>
      </c>
      <c r="BM16" s="209">
        <f t="shared" si="18"/>
        <v>86326</v>
      </c>
      <c r="BN16" s="210"/>
      <c r="BO16" s="210">
        <v>86326</v>
      </c>
      <c r="BP16" s="210"/>
      <c r="BQ16" s="210"/>
      <c r="BR16" s="209">
        <f t="shared" si="19"/>
        <v>100439</v>
      </c>
      <c r="BS16" s="210"/>
      <c r="BT16" s="210">
        <v>70597</v>
      </c>
      <c r="BU16" s="210">
        <v>27232</v>
      </c>
      <c r="BV16" s="210">
        <v>2610</v>
      </c>
      <c r="BW16" s="210"/>
      <c r="BX16" s="210"/>
      <c r="BY16" s="210"/>
      <c r="BZ16" s="209">
        <f t="shared" si="20"/>
        <v>2074286</v>
      </c>
      <c r="CA16" s="209">
        <f t="shared" si="21"/>
        <v>1834439</v>
      </c>
      <c r="CB16" s="209">
        <f t="shared" si="22"/>
        <v>1826929</v>
      </c>
      <c r="CC16" s="209">
        <f t="shared" si="23"/>
        <v>0</v>
      </c>
      <c r="CD16" s="209">
        <f t="shared" si="23"/>
        <v>1826929</v>
      </c>
      <c r="CE16" s="209">
        <f t="shared" si="23"/>
        <v>0</v>
      </c>
      <c r="CF16" s="209">
        <f t="shared" si="23"/>
        <v>0</v>
      </c>
      <c r="CG16" s="209">
        <f t="shared" si="23"/>
        <v>7510</v>
      </c>
      <c r="CH16" s="210"/>
      <c r="CI16" s="209">
        <f t="shared" si="24"/>
        <v>1124052</v>
      </c>
      <c r="CJ16" s="209">
        <f t="shared" si="25"/>
        <v>142706</v>
      </c>
      <c r="CK16" s="209">
        <f t="shared" si="26"/>
        <v>542654</v>
      </c>
      <c r="CL16" s="209">
        <f t="shared" si="27"/>
        <v>6974</v>
      </c>
      <c r="CM16" s="209">
        <f t="shared" si="27"/>
        <v>524924</v>
      </c>
      <c r="CN16" s="209">
        <f t="shared" si="27"/>
        <v>10756</v>
      </c>
      <c r="CO16" s="209">
        <f t="shared" si="27"/>
        <v>0</v>
      </c>
      <c r="CP16" s="209">
        <f t="shared" si="28"/>
        <v>438692</v>
      </c>
      <c r="CQ16" s="209">
        <f t="shared" si="29"/>
        <v>102228</v>
      </c>
      <c r="CR16" s="209">
        <f t="shared" si="29"/>
        <v>275613</v>
      </c>
      <c r="CS16" s="209">
        <f t="shared" si="29"/>
        <v>31750</v>
      </c>
      <c r="CT16" s="209">
        <f t="shared" si="29"/>
        <v>29101</v>
      </c>
      <c r="CU16" s="210"/>
      <c r="CV16" s="209">
        <f t="shared" si="30"/>
        <v>0</v>
      </c>
      <c r="CW16" s="209">
        <f t="shared" si="30"/>
        <v>0</v>
      </c>
      <c r="CX16" s="209">
        <f t="shared" si="31"/>
        <v>2958491</v>
      </c>
    </row>
    <row r="17" spans="1:102" ht="13.5">
      <c r="A17" s="208" t="s">
        <v>222</v>
      </c>
      <c r="B17" s="208">
        <v>43986</v>
      </c>
      <c r="C17" s="208" t="s">
        <v>291</v>
      </c>
      <c r="D17" s="209">
        <f t="shared" si="2"/>
        <v>52601</v>
      </c>
      <c r="E17" s="209">
        <f t="shared" si="3"/>
        <v>34219</v>
      </c>
      <c r="F17" s="210"/>
      <c r="G17" s="210"/>
      <c r="H17" s="210"/>
      <c r="I17" s="210">
        <v>34219</v>
      </c>
      <c r="J17" s="210">
        <v>754399</v>
      </c>
      <c r="K17" s="210"/>
      <c r="L17" s="210">
        <v>18382</v>
      </c>
      <c r="M17" s="209">
        <f t="shared" si="4"/>
        <v>2022554</v>
      </c>
      <c r="N17" s="209">
        <f t="shared" si="5"/>
        <v>488913</v>
      </c>
      <c r="O17" s="210">
        <v>488913</v>
      </c>
      <c r="P17" s="210"/>
      <c r="Q17" s="210"/>
      <c r="R17" s="210"/>
      <c r="S17" s="210">
        <v>395812</v>
      </c>
      <c r="T17" s="210"/>
      <c r="U17" s="210">
        <v>1533641</v>
      </c>
      <c r="V17" s="209">
        <f t="shared" si="6"/>
        <v>2075155</v>
      </c>
      <c r="W17" s="209">
        <f t="shared" si="7"/>
        <v>523132</v>
      </c>
      <c r="X17" s="209">
        <f t="shared" si="8"/>
        <v>488913</v>
      </c>
      <c r="Y17" s="209">
        <f t="shared" si="8"/>
        <v>0</v>
      </c>
      <c r="Z17" s="209">
        <f t="shared" si="8"/>
        <v>0</v>
      </c>
      <c r="AA17" s="209">
        <f t="shared" si="8"/>
        <v>34219</v>
      </c>
      <c r="AB17" s="209">
        <f t="shared" si="8"/>
        <v>1150211</v>
      </c>
      <c r="AC17" s="209">
        <f t="shared" si="8"/>
        <v>0</v>
      </c>
      <c r="AD17" s="209">
        <f t="shared" si="8"/>
        <v>1552023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806301</v>
      </c>
      <c r="AN17" s="210">
        <v>140977</v>
      </c>
      <c r="AO17" s="209">
        <f t="shared" si="12"/>
        <v>476752</v>
      </c>
      <c r="AP17" s="210"/>
      <c r="AQ17" s="210">
        <v>476745</v>
      </c>
      <c r="AR17" s="210">
        <v>7</v>
      </c>
      <c r="AS17" s="210"/>
      <c r="AT17" s="209">
        <f t="shared" si="13"/>
        <v>188572</v>
      </c>
      <c r="AU17" s="210"/>
      <c r="AV17" s="210">
        <v>152392</v>
      </c>
      <c r="AW17" s="210">
        <v>28515</v>
      </c>
      <c r="AX17" s="210">
        <v>7665</v>
      </c>
      <c r="AY17" s="210"/>
      <c r="AZ17" s="210"/>
      <c r="BA17" s="210">
        <v>699</v>
      </c>
      <c r="BB17" s="209">
        <f t="shared" si="14"/>
        <v>807000</v>
      </c>
      <c r="BC17" s="209">
        <f t="shared" si="15"/>
        <v>2242270</v>
      </c>
      <c r="BD17" s="209">
        <f t="shared" si="16"/>
        <v>2212710</v>
      </c>
      <c r="BE17" s="210"/>
      <c r="BF17" s="210">
        <v>2212710</v>
      </c>
      <c r="BG17" s="210"/>
      <c r="BH17" s="210"/>
      <c r="BI17" s="210">
        <v>29560</v>
      </c>
      <c r="BJ17" s="210"/>
      <c r="BK17" s="209">
        <f t="shared" si="17"/>
        <v>175631</v>
      </c>
      <c r="BL17" s="210">
        <v>76509</v>
      </c>
      <c r="BM17" s="209">
        <f t="shared" si="18"/>
        <v>73588</v>
      </c>
      <c r="BN17" s="210"/>
      <c r="BO17" s="210">
        <v>73588</v>
      </c>
      <c r="BP17" s="210"/>
      <c r="BQ17" s="210"/>
      <c r="BR17" s="209">
        <f t="shared" si="19"/>
        <v>25534</v>
      </c>
      <c r="BS17" s="210"/>
      <c r="BT17" s="210">
        <v>25534</v>
      </c>
      <c r="BU17" s="210"/>
      <c r="BV17" s="210"/>
      <c r="BW17" s="210"/>
      <c r="BX17" s="210"/>
      <c r="BY17" s="210">
        <v>465</v>
      </c>
      <c r="BZ17" s="209">
        <f t="shared" si="20"/>
        <v>2418366</v>
      </c>
      <c r="CA17" s="209">
        <f t="shared" si="21"/>
        <v>2242270</v>
      </c>
      <c r="CB17" s="209">
        <f t="shared" si="22"/>
        <v>2212710</v>
      </c>
      <c r="CC17" s="209">
        <f t="shared" si="23"/>
        <v>0</v>
      </c>
      <c r="CD17" s="209">
        <f t="shared" si="23"/>
        <v>2212710</v>
      </c>
      <c r="CE17" s="209">
        <f t="shared" si="23"/>
        <v>0</v>
      </c>
      <c r="CF17" s="209">
        <f t="shared" si="23"/>
        <v>0</v>
      </c>
      <c r="CG17" s="209">
        <f t="shared" si="23"/>
        <v>29560</v>
      </c>
      <c r="CH17" s="210"/>
      <c r="CI17" s="209">
        <f t="shared" si="24"/>
        <v>981932</v>
      </c>
      <c r="CJ17" s="209">
        <f t="shared" si="25"/>
        <v>217486</v>
      </c>
      <c r="CK17" s="209">
        <f t="shared" si="26"/>
        <v>550340</v>
      </c>
      <c r="CL17" s="209">
        <f t="shared" si="27"/>
        <v>0</v>
      </c>
      <c r="CM17" s="209">
        <f t="shared" si="27"/>
        <v>550333</v>
      </c>
      <c r="CN17" s="209">
        <f t="shared" si="27"/>
        <v>7</v>
      </c>
      <c r="CO17" s="209">
        <f t="shared" si="27"/>
        <v>0</v>
      </c>
      <c r="CP17" s="209">
        <f t="shared" si="28"/>
        <v>214106</v>
      </c>
      <c r="CQ17" s="209">
        <f t="shared" si="29"/>
        <v>0</v>
      </c>
      <c r="CR17" s="209">
        <f t="shared" si="29"/>
        <v>177926</v>
      </c>
      <c r="CS17" s="209">
        <f t="shared" si="29"/>
        <v>28515</v>
      </c>
      <c r="CT17" s="209">
        <f t="shared" si="29"/>
        <v>7665</v>
      </c>
      <c r="CU17" s="210"/>
      <c r="CV17" s="209">
        <f t="shared" si="30"/>
        <v>0</v>
      </c>
      <c r="CW17" s="209">
        <f t="shared" si="30"/>
        <v>1164</v>
      </c>
      <c r="CX17" s="209">
        <f t="shared" si="31"/>
        <v>3225366</v>
      </c>
    </row>
    <row r="18" spans="1:102" ht="13.5">
      <c r="A18" s="208" t="s">
        <v>222</v>
      </c>
      <c r="B18" s="208">
        <v>43991</v>
      </c>
      <c r="C18" s="208" t="s">
        <v>292</v>
      </c>
      <c r="D18" s="209">
        <f t="shared" si="2"/>
        <v>286728</v>
      </c>
      <c r="E18" s="209">
        <f t="shared" si="3"/>
        <v>92195</v>
      </c>
      <c r="F18" s="210"/>
      <c r="G18" s="210"/>
      <c r="H18" s="210"/>
      <c r="I18" s="210">
        <v>92195</v>
      </c>
      <c r="J18" s="210">
        <v>525029</v>
      </c>
      <c r="K18" s="210"/>
      <c r="L18" s="210">
        <v>194533</v>
      </c>
      <c r="M18" s="209">
        <f t="shared" si="4"/>
        <v>0</v>
      </c>
      <c r="N18" s="209">
        <f t="shared" si="5"/>
        <v>0</v>
      </c>
      <c r="O18" s="210"/>
      <c r="P18" s="210"/>
      <c r="Q18" s="210"/>
      <c r="R18" s="210"/>
      <c r="S18" s="210">
        <v>194220</v>
      </c>
      <c r="T18" s="210"/>
      <c r="U18" s="210"/>
      <c r="V18" s="209">
        <f t="shared" si="6"/>
        <v>286728</v>
      </c>
      <c r="W18" s="209">
        <f t="shared" si="7"/>
        <v>92195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92195</v>
      </c>
      <c r="AB18" s="209">
        <f t="shared" si="8"/>
        <v>719249</v>
      </c>
      <c r="AC18" s="209">
        <f t="shared" si="8"/>
        <v>0</v>
      </c>
      <c r="AD18" s="209">
        <f t="shared" si="8"/>
        <v>194533</v>
      </c>
      <c r="AE18" s="209">
        <f t="shared" si="9"/>
        <v>0</v>
      </c>
      <c r="AF18" s="209">
        <f t="shared" si="10"/>
        <v>0</v>
      </c>
      <c r="AG18" s="210"/>
      <c r="AH18" s="210"/>
      <c r="AI18" s="210"/>
      <c r="AJ18" s="210"/>
      <c r="AK18" s="210"/>
      <c r="AL18" s="210"/>
      <c r="AM18" s="209">
        <f t="shared" si="11"/>
        <v>802672</v>
      </c>
      <c r="AN18" s="210">
        <v>166929</v>
      </c>
      <c r="AO18" s="209">
        <f t="shared" si="12"/>
        <v>415117</v>
      </c>
      <c r="AP18" s="210"/>
      <c r="AQ18" s="210">
        <v>360254</v>
      </c>
      <c r="AR18" s="210">
        <v>54863</v>
      </c>
      <c r="AS18" s="210"/>
      <c r="AT18" s="209">
        <f t="shared" si="13"/>
        <v>220626</v>
      </c>
      <c r="AU18" s="210"/>
      <c r="AV18" s="210">
        <v>184926</v>
      </c>
      <c r="AW18" s="210">
        <v>19885</v>
      </c>
      <c r="AX18" s="210">
        <v>15815</v>
      </c>
      <c r="AY18" s="210"/>
      <c r="AZ18" s="210"/>
      <c r="BA18" s="210">
        <v>9085</v>
      </c>
      <c r="BB18" s="209">
        <f t="shared" si="14"/>
        <v>811757</v>
      </c>
      <c r="BC18" s="209">
        <f t="shared" si="15"/>
        <v>0</v>
      </c>
      <c r="BD18" s="209">
        <f t="shared" si="16"/>
        <v>0</v>
      </c>
      <c r="BE18" s="210"/>
      <c r="BF18" s="210"/>
      <c r="BG18" s="210"/>
      <c r="BH18" s="210"/>
      <c r="BI18" s="210"/>
      <c r="BJ18" s="210"/>
      <c r="BK18" s="209">
        <f t="shared" si="17"/>
        <v>194220</v>
      </c>
      <c r="BL18" s="210">
        <v>38405</v>
      </c>
      <c r="BM18" s="209">
        <f t="shared" si="18"/>
        <v>67581</v>
      </c>
      <c r="BN18" s="210"/>
      <c r="BO18" s="210">
        <v>67581</v>
      </c>
      <c r="BP18" s="210"/>
      <c r="BQ18" s="210"/>
      <c r="BR18" s="209">
        <f t="shared" si="19"/>
        <v>88234</v>
      </c>
      <c r="BS18" s="210"/>
      <c r="BT18" s="210">
        <v>39407</v>
      </c>
      <c r="BU18" s="210"/>
      <c r="BV18" s="210">
        <v>48827</v>
      </c>
      <c r="BW18" s="210"/>
      <c r="BX18" s="210"/>
      <c r="BY18" s="210"/>
      <c r="BZ18" s="209">
        <f t="shared" si="20"/>
        <v>194220</v>
      </c>
      <c r="CA18" s="209">
        <f t="shared" si="21"/>
        <v>0</v>
      </c>
      <c r="CB18" s="209">
        <f t="shared" si="22"/>
        <v>0</v>
      </c>
      <c r="CC18" s="209">
        <f t="shared" si="23"/>
        <v>0</v>
      </c>
      <c r="CD18" s="209">
        <f t="shared" si="23"/>
        <v>0</v>
      </c>
      <c r="CE18" s="209">
        <f t="shared" si="23"/>
        <v>0</v>
      </c>
      <c r="CF18" s="209">
        <f t="shared" si="23"/>
        <v>0</v>
      </c>
      <c r="CG18" s="209">
        <f t="shared" si="23"/>
        <v>0</v>
      </c>
      <c r="CH18" s="210"/>
      <c r="CI18" s="209">
        <f t="shared" si="24"/>
        <v>996892</v>
      </c>
      <c r="CJ18" s="209">
        <f t="shared" si="25"/>
        <v>205334</v>
      </c>
      <c r="CK18" s="209">
        <f t="shared" si="26"/>
        <v>482698</v>
      </c>
      <c r="CL18" s="209">
        <f t="shared" si="27"/>
        <v>0</v>
      </c>
      <c r="CM18" s="209">
        <f t="shared" si="27"/>
        <v>427835</v>
      </c>
      <c r="CN18" s="209">
        <f t="shared" si="27"/>
        <v>54863</v>
      </c>
      <c r="CO18" s="209">
        <f t="shared" si="27"/>
        <v>0</v>
      </c>
      <c r="CP18" s="209">
        <f t="shared" si="28"/>
        <v>308860</v>
      </c>
      <c r="CQ18" s="209">
        <f t="shared" si="29"/>
        <v>0</v>
      </c>
      <c r="CR18" s="209">
        <f t="shared" si="29"/>
        <v>224333</v>
      </c>
      <c r="CS18" s="209">
        <f t="shared" si="29"/>
        <v>19885</v>
      </c>
      <c r="CT18" s="209">
        <f t="shared" si="29"/>
        <v>64642</v>
      </c>
      <c r="CU18" s="210"/>
      <c r="CV18" s="209">
        <f t="shared" si="30"/>
        <v>0</v>
      </c>
      <c r="CW18" s="209">
        <f t="shared" si="30"/>
        <v>9085</v>
      </c>
      <c r="CX18" s="209">
        <f t="shared" si="31"/>
        <v>1005977</v>
      </c>
    </row>
    <row r="19" spans="1:102" ht="13.5">
      <c r="A19" s="208" t="s">
        <v>222</v>
      </c>
      <c r="B19" s="208">
        <v>43993</v>
      </c>
      <c r="C19" s="208" t="s">
        <v>293</v>
      </c>
      <c r="D19" s="209">
        <f t="shared" si="2"/>
        <v>21830</v>
      </c>
      <c r="E19" s="209">
        <f t="shared" si="3"/>
        <v>21830</v>
      </c>
      <c r="F19" s="210"/>
      <c r="G19" s="210"/>
      <c r="H19" s="210"/>
      <c r="I19" s="210">
        <v>19681</v>
      </c>
      <c r="J19" s="210">
        <v>409956</v>
      </c>
      <c r="K19" s="210">
        <v>2149</v>
      </c>
      <c r="L19" s="210"/>
      <c r="M19" s="209">
        <f t="shared" si="4"/>
        <v>55493</v>
      </c>
      <c r="N19" s="209">
        <f t="shared" si="5"/>
        <v>55493</v>
      </c>
      <c r="O19" s="210"/>
      <c r="P19" s="210"/>
      <c r="Q19" s="210"/>
      <c r="R19" s="210">
        <v>50579</v>
      </c>
      <c r="S19" s="210">
        <v>444693</v>
      </c>
      <c r="T19" s="210">
        <v>4914</v>
      </c>
      <c r="U19" s="210"/>
      <c r="V19" s="209">
        <f t="shared" si="6"/>
        <v>77323</v>
      </c>
      <c r="W19" s="209">
        <f t="shared" si="7"/>
        <v>77323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70260</v>
      </c>
      <c r="AB19" s="209">
        <f t="shared" si="8"/>
        <v>854649</v>
      </c>
      <c r="AC19" s="209">
        <f t="shared" si="8"/>
        <v>7063</v>
      </c>
      <c r="AD19" s="209">
        <f t="shared" si="8"/>
        <v>0</v>
      </c>
      <c r="AE19" s="209">
        <f t="shared" si="9"/>
        <v>0</v>
      </c>
      <c r="AF19" s="209">
        <f t="shared" si="10"/>
        <v>0</v>
      </c>
      <c r="AG19" s="210"/>
      <c r="AH19" s="210"/>
      <c r="AI19" s="210"/>
      <c r="AJ19" s="210"/>
      <c r="AK19" s="210"/>
      <c r="AL19" s="210"/>
      <c r="AM19" s="209">
        <f t="shared" si="11"/>
        <v>431786</v>
      </c>
      <c r="AN19" s="210">
        <v>5184</v>
      </c>
      <c r="AO19" s="209">
        <f t="shared" si="12"/>
        <v>290133</v>
      </c>
      <c r="AP19" s="210"/>
      <c r="AQ19" s="210">
        <v>290133</v>
      </c>
      <c r="AR19" s="210"/>
      <c r="AS19" s="210"/>
      <c r="AT19" s="209">
        <f t="shared" si="13"/>
        <v>136469</v>
      </c>
      <c r="AU19" s="210"/>
      <c r="AV19" s="210">
        <v>136469</v>
      </c>
      <c r="AW19" s="210"/>
      <c r="AX19" s="210"/>
      <c r="AY19" s="210"/>
      <c r="AZ19" s="210"/>
      <c r="BA19" s="210"/>
      <c r="BB19" s="209">
        <f t="shared" si="14"/>
        <v>431786</v>
      </c>
      <c r="BC19" s="209">
        <f t="shared" si="15"/>
        <v>0</v>
      </c>
      <c r="BD19" s="209">
        <f t="shared" si="16"/>
        <v>0</v>
      </c>
      <c r="BE19" s="210"/>
      <c r="BF19" s="210"/>
      <c r="BG19" s="210"/>
      <c r="BH19" s="210"/>
      <c r="BI19" s="210"/>
      <c r="BJ19" s="210"/>
      <c r="BK19" s="209">
        <f t="shared" si="17"/>
        <v>500056</v>
      </c>
      <c r="BL19" s="210">
        <v>45339</v>
      </c>
      <c r="BM19" s="209">
        <f t="shared" si="18"/>
        <v>8013</v>
      </c>
      <c r="BN19" s="210">
        <v>8013</v>
      </c>
      <c r="BO19" s="210"/>
      <c r="BP19" s="210"/>
      <c r="BQ19" s="210"/>
      <c r="BR19" s="209">
        <f t="shared" si="19"/>
        <v>446704</v>
      </c>
      <c r="BS19" s="210">
        <v>35707</v>
      </c>
      <c r="BT19" s="210"/>
      <c r="BU19" s="210">
        <v>410997</v>
      </c>
      <c r="BV19" s="210"/>
      <c r="BW19" s="210"/>
      <c r="BX19" s="210"/>
      <c r="BY19" s="210">
        <v>130</v>
      </c>
      <c r="BZ19" s="209">
        <f t="shared" si="20"/>
        <v>500186</v>
      </c>
      <c r="CA19" s="209">
        <f t="shared" si="21"/>
        <v>0</v>
      </c>
      <c r="CB19" s="209">
        <f t="shared" si="22"/>
        <v>0</v>
      </c>
      <c r="CC19" s="209">
        <f t="shared" si="23"/>
        <v>0</v>
      </c>
      <c r="CD19" s="209">
        <f t="shared" si="23"/>
        <v>0</v>
      </c>
      <c r="CE19" s="209">
        <f t="shared" si="23"/>
        <v>0</v>
      </c>
      <c r="CF19" s="209">
        <f t="shared" si="23"/>
        <v>0</v>
      </c>
      <c r="CG19" s="209">
        <f t="shared" si="23"/>
        <v>0</v>
      </c>
      <c r="CH19" s="210"/>
      <c r="CI19" s="209">
        <f t="shared" si="24"/>
        <v>931842</v>
      </c>
      <c r="CJ19" s="209">
        <f t="shared" si="25"/>
        <v>50523</v>
      </c>
      <c r="CK19" s="209">
        <f t="shared" si="26"/>
        <v>298146</v>
      </c>
      <c r="CL19" s="209">
        <f t="shared" si="27"/>
        <v>8013</v>
      </c>
      <c r="CM19" s="209">
        <f t="shared" si="27"/>
        <v>290133</v>
      </c>
      <c r="CN19" s="209">
        <f t="shared" si="27"/>
        <v>0</v>
      </c>
      <c r="CO19" s="209">
        <f t="shared" si="27"/>
        <v>0</v>
      </c>
      <c r="CP19" s="209">
        <f t="shared" si="28"/>
        <v>583173</v>
      </c>
      <c r="CQ19" s="209">
        <f t="shared" si="29"/>
        <v>35707</v>
      </c>
      <c r="CR19" s="209">
        <f t="shared" si="29"/>
        <v>136469</v>
      </c>
      <c r="CS19" s="209">
        <f t="shared" si="29"/>
        <v>410997</v>
      </c>
      <c r="CT19" s="209">
        <f t="shared" si="29"/>
        <v>0</v>
      </c>
      <c r="CU19" s="210"/>
      <c r="CV19" s="209">
        <f t="shared" si="30"/>
        <v>0</v>
      </c>
      <c r="CW19" s="209">
        <f t="shared" si="30"/>
        <v>130</v>
      </c>
      <c r="CX19" s="209">
        <f t="shared" si="31"/>
        <v>931972</v>
      </c>
    </row>
    <row r="20" spans="1:102" ht="13.5">
      <c r="A20" s="208" t="s">
        <v>222</v>
      </c>
      <c r="B20" s="208">
        <v>43995</v>
      </c>
      <c r="C20" s="208" t="s">
        <v>294</v>
      </c>
      <c r="D20" s="209">
        <f t="shared" si="2"/>
        <v>153393</v>
      </c>
      <c r="E20" s="209">
        <f t="shared" si="3"/>
        <v>153393</v>
      </c>
      <c r="F20" s="210"/>
      <c r="G20" s="210"/>
      <c r="H20" s="210"/>
      <c r="I20" s="210">
        <v>153393</v>
      </c>
      <c r="J20" s="210">
        <v>548540</v>
      </c>
      <c r="K20" s="210"/>
      <c r="L20" s="210"/>
      <c r="M20" s="209">
        <f t="shared" si="4"/>
        <v>21309</v>
      </c>
      <c r="N20" s="209">
        <f t="shared" si="5"/>
        <v>0</v>
      </c>
      <c r="O20" s="210"/>
      <c r="P20" s="210"/>
      <c r="Q20" s="210"/>
      <c r="R20" s="210"/>
      <c r="S20" s="210">
        <v>174300</v>
      </c>
      <c r="T20" s="210"/>
      <c r="U20" s="210">
        <v>21309</v>
      </c>
      <c r="V20" s="209">
        <f t="shared" si="6"/>
        <v>174702</v>
      </c>
      <c r="W20" s="209">
        <f t="shared" si="7"/>
        <v>153393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153393</v>
      </c>
      <c r="AB20" s="209">
        <f t="shared" si="8"/>
        <v>722840</v>
      </c>
      <c r="AC20" s="209">
        <f t="shared" si="8"/>
        <v>0</v>
      </c>
      <c r="AD20" s="209">
        <f t="shared" si="8"/>
        <v>21309</v>
      </c>
      <c r="AE20" s="209">
        <f t="shared" si="9"/>
        <v>0</v>
      </c>
      <c r="AF20" s="209">
        <f t="shared" si="10"/>
        <v>0</v>
      </c>
      <c r="AG20" s="210"/>
      <c r="AH20" s="210"/>
      <c r="AI20" s="210"/>
      <c r="AJ20" s="210"/>
      <c r="AK20" s="210"/>
      <c r="AL20" s="210"/>
      <c r="AM20" s="209">
        <f t="shared" si="11"/>
        <v>597870</v>
      </c>
      <c r="AN20" s="210">
        <v>186125</v>
      </c>
      <c r="AO20" s="209">
        <f t="shared" si="12"/>
        <v>310119</v>
      </c>
      <c r="AP20" s="210"/>
      <c r="AQ20" s="210">
        <v>299906</v>
      </c>
      <c r="AR20" s="210">
        <v>10213</v>
      </c>
      <c r="AS20" s="210"/>
      <c r="AT20" s="209">
        <f t="shared" si="13"/>
        <v>101626</v>
      </c>
      <c r="AU20" s="210">
        <v>13046</v>
      </c>
      <c r="AV20" s="210">
        <v>41703</v>
      </c>
      <c r="AW20" s="210">
        <v>42654</v>
      </c>
      <c r="AX20" s="210">
        <v>4223</v>
      </c>
      <c r="AY20" s="210"/>
      <c r="AZ20" s="210"/>
      <c r="BA20" s="210">
        <v>104063</v>
      </c>
      <c r="BB20" s="209">
        <f t="shared" si="14"/>
        <v>701933</v>
      </c>
      <c r="BC20" s="209">
        <f t="shared" si="15"/>
        <v>0</v>
      </c>
      <c r="BD20" s="209">
        <f t="shared" si="16"/>
        <v>0</v>
      </c>
      <c r="BE20" s="210"/>
      <c r="BF20" s="210"/>
      <c r="BG20" s="210"/>
      <c r="BH20" s="210"/>
      <c r="BI20" s="210"/>
      <c r="BJ20" s="210"/>
      <c r="BK20" s="209">
        <f t="shared" si="17"/>
        <v>183763</v>
      </c>
      <c r="BL20" s="210">
        <v>54642</v>
      </c>
      <c r="BM20" s="209">
        <f t="shared" si="18"/>
        <v>102600</v>
      </c>
      <c r="BN20" s="210"/>
      <c r="BO20" s="210">
        <v>102600</v>
      </c>
      <c r="BP20" s="210"/>
      <c r="BQ20" s="210"/>
      <c r="BR20" s="209">
        <f t="shared" si="19"/>
        <v>26521</v>
      </c>
      <c r="BS20" s="210"/>
      <c r="BT20" s="210">
        <v>25079</v>
      </c>
      <c r="BU20" s="210">
        <v>1442</v>
      </c>
      <c r="BV20" s="210"/>
      <c r="BW20" s="210"/>
      <c r="BX20" s="210"/>
      <c r="BY20" s="210">
        <v>11846</v>
      </c>
      <c r="BZ20" s="209">
        <f t="shared" si="20"/>
        <v>195609</v>
      </c>
      <c r="CA20" s="209">
        <f t="shared" si="21"/>
        <v>0</v>
      </c>
      <c r="CB20" s="209">
        <f t="shared" si="22"/>
        <v>0</v>
      </c>
      <c r="CC20" s="209">
        <f t="shared" si="23"/>
        <v>0</v>
      </c>
      <c r="CD20" s="209">
        <f t="shared" si="23"/>
        <v>0</v>
      </c>
      <c r="CE20" s="209">
        <f t="shared" si="23"/>
        <v>0</v>
      </c>
      <c r="CF20" s="209">
        <f t="shared" si="23"/>
        <v>0</v>
      </c>
      <c r="CG20" s="209">
        <f t="shared" si="23"/>
        <v>0</v>
      </c>
      <c r="CH20" s="210"/>
      <c r="CI20" s="209">
        <f t="shared" si="24"/>
        <v>781633</v>
      </c>
      <c r="CJ20" s="209">
        <f t="shared" si="25"/>
        <v>240767</v>
      </c>
      <c r="CK20" s="209">
        <f t="shared" si="26"/>
        <v>412719</v>
      </c>
      <c r="CL20" s="209">
        <f t="shared" si="27"/>
        <v>0</v>
      </c>
      <c r="CM20" s="209">
        <f t="shared" si="27"/>
        <v>402506</v>
      </c>
      <c r="CN20" s="209">
        <f t="shared" si="27"/>
        <v>10213</v>
      </c>
      <c r="CO20" s="209">
        <f t="shared" si="27"/>
        <v>0</v>
      </c>
      <c r="CP20" s="209">
        <f t="shared" si="28"/>
        <v>128147</v>
      </c>
      <c r="CQ20" s="209">
        <f t="shared" si="29"/>
        <v>13046</v>
      </c>
      <c r="CR20" s="209">
        <f t="shared" si="29"/>
        <v>66782</v>
      </c>
      <c r="CS20" s="209">
        <f t="shared" si="29"/>
        <v>44096</v>
      </c>
      <c r="CT20" s="209">
        <f t="shared" si="29"/>
        <v>4223</v>
      </c>
      <c r="CU20" s="210"/>
      <c r="CV20" s="209">
        <f t="shared" si="30"/>
        <v>0</v>
      </c>
      <c r="CW20" s="209">
        <f t="shared" si="30"/>
        <v>115909</v>
      </c>
      <c r="CX20" s="209">
        <f t="shared" si="31"/>
        <v>897542</v>
      </c>
    </row>
    <row r="21" spans="1:102" ht="13.5">
      <c r="A21" s="208" t="s">
        <v>222</v>
      </c>
      <c r="B21" s="208">
        <v>43996</v>
      </c>
      <c r="C21" s="208" t="s">
        <v>295</v>
      </c>
      <c r="D21" s="209">
        <f t="shared" si="2"/>
        <v>0</v>
      </c>
      <c r="E21" s="209">
        <f t="shared" si="3"/>
        <v>0</v>
      </c>
      <c r="F21" s="210"/>
      <c r="G21" s="210"/>
      <c r="H21" s="210"/>
      <c r="I21" s="210"/>
      <c r="J21" s="210"/>
      <c r="K21" s="210"/>
      <c r="L21" s="210"/>
      <c r="M21" s="209">
        <f t="shared" si="4"/>
        <v>47840</v>
      </c>
      <c r="N21" s="209">
        <f t="shared" si="5"/>
        <v>47840</v>
      </c>
      <c r="O21" s="210"/>
      <c r="P21" s="210"/>
      <c r="Q21" s="210">
        <v>23000</v>
      </c>
      <c r="R21" s="210"/>
      <c r="S21" s="210">
        <v>147056</v>
      </c>
      <c r="T21" s="210">
        <v>24840</v>
      </c>
      <c r="U21" s="210"/>
      <c r="V21" s="209">
        <f t="shared" si="6"/>
        <v>47840</v>
      </c>
      <c r="W21" s="209">
        <f t="shared" si="7"/>
        <v>47840</v>
      </c>
      <c r="X21" s="209">
        <f t="shared" si="8"/>
        <v>0</v>
      </c>
      <c r="Y21" s="209">
        <f t="shared" si="8"/>
        <v>0</v>
      </c>
      <c r="Z21" s="209">
        <f t="shared" si="8"/>
        <v>23000</v>
      </c>
      <c r="AA21" s="209">
        <f t="shared" si="8"/>
        <v>0</v>
      </c>
      <c r="AB21" s="209">
        <f t="shared" si="8"/>
        <v>147056</v>
      </c>
      <c r="AC21" s="209">
        <f t="shared" si="8"/>
        <v>24840</v>
      </c>
      <c r="AD21" s="209">
        <f t="shared" si="8"/>
        <v>0</v>
      </c>
      <c r="AE21" s="209">
        <f t="shared" si="9"/>
        <v>0</v>
      </c>
      <c r="AF21" s="209">
        <f t="shared" si="10"/>
        <v>0</v>
      </c>
      <c r="AG21" s="210"/>
      <c r="AH21" s="210"/>
      <c r="AI21" s="210"/>
      <c r="AJ21" s="210"/>
      <c r="AK21" s="210"/>
      <c r="AL21" s="210"/>
      <c r="AM21" s="209">
        <f t="shared" si="11"/>
        <v>0</v>
      </c>
      <c r="AN21" s="210"/>
      <c r="AO21" s="209">
        <f t="shared" si="12"/>
        <v>0</v>
      </c>
      <c r="AP21" s="210"/>
      <c r="AQ21" s="210"/>
      <c r="AR21" s="210"/>
      <c r="AS21" s="210"/>
      <c r="AT21" s="209">
        <f t="shared" si="13"/>
        <v>0</v>
      </c>
      <c r="AU21" s="210"/>
      <c r="AV21" s="210"/>
      <c r="AW21" s="210"/>
      <c r="AX21" s="210"/>
      <c r="AY21" s="210"/>
      <c r="AZ21" s="210"/>
      <c r="BA21" s="210"/>
      <c r="BB21" s="209">
        <f t="shared" si="14"/>
        <v>0</v>
      </c>
      <c r="BC21" s="209">
        <f t="shared" si="15"/>
        <v>25662</v>
      </c>
      <c r="BD21" s="209">
        <f t="shared" si="16"/>
        <v>25662</v>
      </c>
      <c r="BE21" s="210"/>
      <c r="BF21" s="210">
        <v>25662</v>
      </c>
      <c r="BG21" s="210"/>
      <c r="BH21" s="210"/>
      <c r="BI21" s="210"/>
      <c r="BJ21" s="210"/>
      <c r="BK21" s="209">
        <f t="shared" si="17"/>
        <v>159232</v>
      </c>
      <c r="BL21" s="210">
        <v>20349</v>
      </c>
      <c r="BM21" s="209">
        <f t="shared" si="18"/>
        <v>80197</v>
      </c>
      <c r="BN21" s="210"/>
      <c r="BO21" s="210">
        <v>80197</v>
      </c>
      <c r="BP21" s="210"/>
      <c r="BQ21" s="210"/>
      <c r="BR21" s="209">
        <f t="shared" si="19"/>
        <v>58686</v>
      </c>
      <c r="BS21" s="210"/>
      <c r="BT21" s="210">
        <v>58686</v>
      </c>
      <c r="BU21" s="210"/>
      <c r="BV21" s="210"/>
      <c r="BW21" s="210"/>
      <c r="BX21" s="210"/>
      <c r="BY21" s="210">
        <v>10002</v>
      </c>
      <c r="BZ21" s="209">
        <f t="shared" si="20"/>
        <v>194896</v>
      </c>
      <c r="CA21" s="209">
        <f t="shared" si="21"/>
        <v>25662</v>
      </c>
      <c r="CB21" s="209">
        <f t="shared" si="22"/>
        <v>25662</v>
      </c>
      <c r="CC21" s="209">
        <f t="shared" si="23"/>
        <v>0</v>
      </c>
      <c r="CD21" s="209">
        <f t="shared" si="23"/>
        <v>25662</v>
      </c>
      <c r="CE21" s="209">
        <f t="shared" si="23"/>
        <v>0</v>
      </c>
      <c r="CF21" s="209">
        <f t="shared" si="23"/>
        <v>0</v>
      </c>
      <c r="CG21" s="209">
        <f t="shared" si="23"/>
        <v>0</v>
      </c>
      <c r="CH21" s="210"/>
      <c r="CI21" s="209">
        <f t="shared" si="24"/>
        <v>159232</v>
      </c>
      <c r="CJ21" s="209">
        <f t="shared" si="25"/>
        <v>20349</v>
      </c>
      <c r="CK21" s="209">
        <f t="shared" si="26"/>
        <v>80197</v>
      </c>
      <c r="CL21" s="209">
        <f t="shared" si="27"/>
        <v>0</v>
      </c>
      <c r="CM21" s="209">
        <f t="shared" si="27"/>
        <v>80197</v>
      </c>
      <c r="CN21" s="209">
        <f t="shared" si="27"/>
        <v>0</v>
      </c>
      <c r="CO21" s="209">
        <f t="shared" si="27"/>
        <v>0</v>
      </c>
      <c r="CP21" s="209">
        <f t="shared" si="28"/>
        <v>58686</v>
      </c>
      <c r="CQ21" s="209">
        <f t="shared" si="29"/>
        <v>0</v>
      </c>
      <c r="CR21" s="209">
        <f t="shared" si="29"/>
        <v>58686</v>
      </c>
      <c r="CS21" s="209">
        <f t="shared" si="29"/>
        <v>0</v>
      </c>
      <c r="CT21" s="209">
        <f t="shared" si="29"/>
        <v>0</v>
      </c>
      <c r="CU21" s="210"/>
      <c r="CV21" s="209">
        <f t="shared" si="30"/>
        <v>0</v>
      </c>
      <c r="CW21" s="209">
        <f t="shared" si="30"/>
        <v>10002</v>
      </c>
      <c r="CX21" s="209">
        <f t="shared" si="31"/>
        <v>194896</v>
      </c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6" sqref="D56:AD69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熊本県</v>
      </c>
      <c r="B7" s="140">
        <f>INT(B8/1000)*1000</f>
        <v>43000</v>
      </c>
      <c r="C7" s="140" t="s">
        <v>179</v>
      </c>
      <c r="D7" s="141">
        <f>SUM(D8:D300)</f>
        <v>18029790</v>
      </c>
      <c r="E7" s="141">
        <f aca="true" t="shared" si="0" ref="E7:AD7">SUM(E8:E300)</f>
        <v>4777166</v>
      </c>
      <c r="F7" s="141">
        <f t="shared" si="0"/>
        <v>11003</v>
      </c>
      <c r="G7" s="141">
        <f t="shared" si="0"/>
        <v>2665</v>
      </c>
      <c r="H7" s="141">
        <f t="shared" si="0"/>
        <v>398300</v>
      </c>
      <c r="I7" s="141">
        <f t="shared" si="0"/>
        <v>2945412</v>
      </c>
      <c r="J7" s="141">
        <f t="shared" si="0"/>
        <v>5043191</v>
      </c>
      <c r="K7" s="141">
        <f t="shared" si="0"/>
        <v>1419786</v>
      </c>
      <c r="L7" s="141">
        <f t="shared" si="0"/>
        <v>13252624</v>
      </c>
      <c r="M7" s="141">
        <f t="shared" si="0"/>
        <v>8638805</v>
      </c>
      <c r="N7" s="141">
        <f t="shared" si="0"/>
        <v>3089210</v>
      </c>
      <c r="O7" s="141">
        <f t="shared" si="0"/>
        <v>871263</v>
      </c>
      <c r="P7" s="141">
        <f t="shared" si="0"/>
        <v>68522</v>
      </c>
      <c r="Q7" s="141">
        <f t="shared" si="0"/>
        <v>1450000</v>
      </c>
      <c r="R7" s="141">
        <f t="shared" si="0"/>
        <v>349530</v>
      </c>
      <c r="S7" s="141">
        <f t="shared" si="0"/>
        <v>2349354</v>
      </c>
      <c r="T7" s="141">
        <f t="shared" si="0"/>
        <v>349895</v>
      </c>
      <c r="U7" s="141">
        <f t="shared" si="0"/>
        <v>5549595</v>
      </c>
      <c r="V7" s="141">
        <f t="shared" si="0"/>
        <v>26668595</v>
      </c>
      <c r="W7" s="141">
        <f t="shared" si="0"/>
        <v>7866376</v>
      </c>
      <c r="X7" s="141">
        <f t="shared" si="0"/>
        <v>882266</v>
      </c>
      <c r="Y7" s="141">
        <f t="shared" si="0"/>
        <v>71187</v>
      </c>
      <c r="Z7" s="141">
        <f t="shared" si="0"/>
        <v>1848300</v>
      </c>
      <c r="AA7" s="141">
        <f t="shared" si="0"/>
        <v>3294942</v>
      </c>
      <c r="AB7" s="141">
        <f t="shared" si="0"/>
        <v>7392545</v>
      </c>
      <c r="AC7" s="141">
        <f t="shared" si="0"/>
        <v>1769681</v>
      </c>
      <c r="AD7" s="141">
        <f t="shared" si="0"/>
        <v>18802219</v>
      </c>
    </row>
    <row r="8" spans="1:30" ht="13.5">
      <c r="A8" s="208" t="s">
        <v>222</v>
      </c>
      <c r="B8" s="208">
        <v>43201</v>
      </c>
      <c r="C8" s="208" t="s">
        <v>234</v>
      </c>
      <c r="D8" s="142">
        <f>'廃棄物事業経費（市町村）'!D8</f>
        <v>6028532</v>
      </c>
      <c r="E8" s="142">
        <f>'廃棄物事業経費（市町村）'!E8</f>
        <v>2287064</v>
      </c>
      <c r="F8" s="142">
        <f>'廃棄物事業経費（市町村）'!F8</f>
        <v>0</v>
      </c>
      <c r="G8" s="142">
        <f>'廃棄物事業経費（市町村）'!G8</f>
        <v>1265</v>
      </c>
      <c r="H8" s="142">
        <f>'廃棄物事業経費（市町村）'!H8</f>
        <v>383700</v>
      </c>
      <c r="I8" s="142">
        <f>'廃棄物事業経費（市町村）'!I8</f>
        <v>1254757</v>
      </c>
      <c r="J8" s="142">
        <f>'廃棄物事業経費（市町村）'!J8</f>
        <v>0</v>
      </c>
      <c r="K8" s="142">
        <f>'廃棄物事業経費（市町村）'!K8</f>
        <v>647342</v>
      </c>
      <c r="L8" s="142">
        <f>'廃棄物事業経費（市町村）'!L8</f>
        <v>3741468</v>
      </c>
      <c r="M8" s="142">
        <f>'廃棄物事業経費（市町村）'!M8</f>
        <v>348126</v>
      </c>
      <c r="N8" s="142">
        <f>'廃棄物事業経費（市町村）'!N8</f>
        <v>42121</v>
      </c>
      <c r="O8" s="142">
        <f>'廃棄物事業経費（市町村）'!O8</f>
        <v>19367</v>
      </c>
      <c r="P8" s="142">
        <f>'廃棄物事業経費（市町村）'!P8</f>
        <v>20161</v>
      </c>
      <c r="Q8" s="142">
        <f>'廃棄物事業経費（市町村）'!Q8</f>
        <v>0</v>
      </c>
      <c r="R8" s="142">
        <f>'廃棄物事業経費（市町村）'!R8</f>
        <v>0</v>
      </c>
      <c r="S8" s="142">
        <f>'廃棄物事業経費（市町村）'!S8</f>
        <v>0</v>
      </c>
      <c r="T8" s="142">
        <f>'廃棄物事業経費（市町村）'!T8</f>
        <v>2593</v>
      </c>
      <c r="U8" s="142">
        <f>'廃棄物事業経費（市町村）'!U8</f>
        <v>306005</v>
      </c>
      <c r="V8" s="142">
        <f>'廃棄物事業経費（市町村）'!V8</f>
        <v>6376658</v>
      </c>
      <c r="W8" s="142">
        <f>'廃棄物事業経費（市町村）'!W8</f>
        <v>2329185</v>
      </c>
      <c r="X8" s="142">
        <f>'廃棄物事業経費（市町村）'!X8</f>
        <v>19367</v>
      </c>
      <c r="Y8" s="142">
        <f>'廃棄物事業経費（市町村）'!Y8</f>
        <v>21426</v>
      </c>
      <c r="Z8" s="142">
        <f>'廃棄物事業経費（市町村）'!Z8</f>
        <v>383700</v>
      </c>
      <c r="AA8" s="142">
        <f>'廃棄物事業経費（市町村）'!AA8</f>
        <v>1254757</v>
      </c>
      <c r="AB8" s="142">
        <f>'廃棄物事業経費（市町村）'!AB8</f>
        <v>0</v>
      </c>
      <c r="AC8" s="142">
        <f>'廃棄物事業経費（市町村）'!AC8</f>
        <v>649935</v>
      </c>
      <c r="AD8" s="142">
        <f>'廃棄物事業経費（市町村）'!AD8</f>
        <v>4047473</v>
      </c>
    </row>
    <row r="9" spans="1:30" ht="13.5">
      <c r="A9" s="208" t="s">
        <v>222</v>
      </c>
      <c r="B9" s="208">
        <v>43202</v>
      </c>
      <c r="C9" s="208" t="s">
        <v>235</v>
      </c>
      <c r="D9" s="142">
        <f>'廃棄物事業経費（市町村）'!D9</f>
        <v>1033659</v>
      </c>
      <c r="E9" s="142">
        <f>'廃棄物事業経費（市町村）'!E9</f>
        <v>388087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361320</v>
      </c>
      <c r="J9" s="142">
        <f>'廃棄物事業経費（市町村）'!J9</f>
        <v>0</v>
      </c>
      <c r="K9" s="142">
        <f>'廃棄物事業経費（市町村）'!K9</f>
        <v>26767</v>
      </c>
      <c r="L9" s="142">
        <f>'廃棄物事業経費（市町村）'!L9</f>
        <v>645572</v>
      </c>
      <c r="M9" s="142">
        <f>'廃棄物事業経費（市町村）'!M9</f>
        <v>709742</v>
      </c>
      <c r="N9" s="142">
        <f>'廃棄物事業経費（市町村）'!N9</f>
        <v>311182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311000</v>
      </c>
      <c r="R9" s="142">
        <f>'廃棄物事業経費（市町村）'!R9</f>
        <v>0</v>
      </c>
      <c r="S9" s="142">
        <f>'廃棄物事業経費（市町村）'!S9</f>
        <v>0</v>
      </c>
      <c r="T9" s="142">
        <f>'廃棄物事業経費（市町村）'!T9</f>
        <v>182</v>
      </c>
      <c r="U9" s="142">
        <f>'廃棄物事業経費（市町村）'!U9</f>
        <v>398560</v>
      </c>
      <c r="V9" s="142">
        <f>'廃棄物事業経費（市町村）'!V9</f>
        <v>1743401</v>
      </c>
      <c r="W9" s="142">
        <f>'廃棄物事業経費（市町村）'!W9</f>
        <v>699269</v>
      </c>
      <c r="X9" s="142">
        <f>'廃棄物事業経費（市町村）'!X9</f>
        <v>0</v>
      </c>
      <c r="Y9" s="142">
        <f>'廃棄物事業経費（市町村）'!Y9</f>
        <v>0</v>
      </c>
      <c r="Z9" s="142">
        <f>'廃棄物事業経費（市町村）'!Z9</f>
        <v>311000</v>
      </c>
      <c r="AA9" s="142">
        <f>'廃棄物事業経費（市町村）'!AA9</f>
        <v>361320</v>
      </c>
      <c r="AB9" s="142">
        <f>'廃棄物事業経費（市町村）'!AB9</f>
        <v>0</v>
      </c>
      <c r="AC9" s="142">
        <f>'廃棄物事業経費（市町村）'!AC9</f>
        <v>26949</v>
      </c>
      <c r="AD9" s="142">
        <f>'廃棄物事業経費（市町村）'!AD9</f>
        <v>1044132</v>
      </c>
    </row>
    <row r="10" spans="1:30" ht="13.5">
      <c r="A10" s="208" t="s">
        <v>222</v>
      </c>
      <c r="B10" s="208">
        <v>43203</v>
      </c>
      <c r="C10" s="208" t="s">
        <v>236</v>
      </c>
      <c r="D10" s="142">
        <f>'廃棄物事業経費（市町村）'!D10</f>
        <v>478020</v>
      </c>
      <c r="E10" s="142">
        <f>'廃棄物事業経費（市町村）'!E10</f>
        <v>15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15</v>
      </c>
      <c r="J10" s="142">
        <f>'廃棄物事業経費（市町村）'!J10</f>
        <v>0</v>
      </c>
      <c r="K10" s="142">
        <f>'廃棄物事業経費（市町村）'!K10</f>
        <v>0</v>
      </c>
      <c r="L10" s="142">
        <f>'廃棄物事業経費（市町村）'!L10</f>
        <v>478005</v>
      </c>
      <c r="M10" s="142">
        <f>'廃棄物事業経費（市町村）'!M10</f>
        <v>95915</v>
      </c>
      <c r="N10" s="142">
        <f>'廃棄物事業経費（市町村）'!N10</f>
        <v>36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36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95879</v>
      </c>
      <c r="V10" s="142">
        <f>'廃棄物事業経費（市町村）'!V10</f>
        <v>573935</v>
      </c>
      <c r="W10" s="142">
        <f>'廃棄物事業経費（市町村）'!W10</f>
        <v>51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51</v>
      </c>
      <c r="AB10" s="142">
        <f>'廃棄物事業経費（市町村）'!AB10</f>
        <v>0</v>
      </c>
      <c r="AC10" s="142">
        <f>'廃棄物事業経費（市町村）'!AC10</f>
        <v>0</v>
      </c>
      <c r="AD10" s="142">
        <f>'廃棄物事業経費（市町村）'!AD10</f>
        <v>573884</v>
      </c>
    </row>
    <row r="11" spans="1:30" ht="13.5">
      <c r="A11" s="208" t="s">
        <v>222</v>
      </c>
      <c r="B11" s="208">
        <v>43204</v>
      </c>
      <c r="C11" s="208" t="s">
        <v>237</v>
      </c>
      <c r="D11" s="142">
        <f>'廃棄物事業経費（市町村）'!D11</f>
        <v>1083169</v>
      </c>
      <c r="E11" s="142">
        <f>'廃棄物事業経費（市町村）'!E11</f>
        <v>63039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62961</v>
      </c>
      <c r="J11" s="142">
        <f>'廃棄物事業経費（市町村）'!J11</f>
        <v>0</v>
      </c>
      <c r="K11" s="142">
        <f>'廃棄物事業経費（市町村）'!K11</f>
        <v>78</v>
      </c>
      <c r="L11" s="142">
        <f>'廃棄物事業経費（市町村）'!L11</f>
        <v>1020130</v>
      </c>
      <c r="M11" s="142">
        <f>'廃棄物事業経費（市町村）'!M11</f>
        <v>351608</v>
      </c>
      <c r="N11" s="142">
        <f>'廃棄物事業経費（市町村）'!N11</f>
        <v>185207</v>
      </c>
      <c r="O11" s="142">
        <f>'廃棄物事業経費（市町村）'!O11</f>
        <v>8576</v>
      </c>
      <c r="P11" s="142">
        <f>'廃棄物事業経費（市町村）'!P11</f>
        <v>8576</v>
      </c>
      <c r="Q11" s="142">
        <f>'廃棄物事業経費（市町村）'!Q11</f>
        <v>0</v>
      </c>
      <c r="R11" s="142">
        <f>'廃棄物事業経費（市町村）'!R11</f>
        <v>167959</v>
      </c>
      <c r="S11" s="142">
        <f>'廃棄物事業経費（市町村）'!S11</f>
        <v>0</v>
      </c>
      <c r="T11" s="142">
        <f>'廃棄物事業経費（市町村）'!T11</f>
        <v>96</v>
      </c>
      <c r="U11" s="142">
        <f>'廃棄物事業経費（市町村）'!U11</f>
        <v>166401</v>
      </c>
      <c r="V11" s="142">
        <f>'廃棄物事業経費（市町村）'!V11</f>
        <v>1434777</v>
      </c>
      <c r="W11" s="142">
        <f>'廃棄物事業経費（市町村）'!W11</f>
        <v>248246</v>
      </c>
      <c r="X11" s="142">
        <f>'廃棄物事業経費（市町村）'!X11</f>
        <v>8576</v>
      </c>
      <c r="Y11" s="142">
        <f>'廃棄物事業経費（市町村）'!Y11</f>
        <v>8576</v>
      </c>
      <c r="Z11" s="142">
        <f>'廃棄物事業経費（市町村）'!Z11</f>
        <v>0</v>
      </c>
      <c r="AA11" s="142">
        <f>'廃棄物事業経費（市町村）'!AA11</f>
        <v>230920</v>
      </c>
      <c r="AB11" s="142">
        <f>'廃棄物事業経費（市町村）'!AB11</f>
        <v>0</v>
      </c>
      <c r="AC11" s="142">
        <f>'廃棄物事業経費（市町村）'!AC11</f>
        <v>174</v>
      </c>
      <c r="AD11" s="142">
        <f>'廃棄物事業経費（市町村）'!AD11</f>
        <v>1186531</v>
      </c>
    </row>
    <row r="12" spans="1:30" ht="13.5">
      <c r="A12" s="208" t="s">
        <v>222</v>
      </c>
      <c r="B12" s="208">
        <v>43205</v>
      </c>
      <c r="C12" s="208" t="s">
        <v>238</v>
      </c>
      <c r="D12" s="142">
        <f>'廃棄物事業経費（市町村）'!D12</f>
        <v>541116</v>
      </c>
      <c r="E12" s="142">
        <f>'廃棄物事業経費（市町村）'!E12</f>
        <v>33163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19707</v>
      </c>
      <c r="J12" s="142">
        <f>'廃棄物事業経費（市町村）'!J12</f>
        <v>0</v>
      </c>
      <c r="K12" s="142">
        <f>'廃棄物事業経費（市町村）'!K12</f>
        <v>13456</v>
      </c>
      <c r="L12" s="142">
        <f>'廃棄物事業経費（市町村）'!L12</f>
        <v>507953</v>
      </c>
      <c r="M12" s="142">
        <f>'廃棄物事業経費（市町村）'!M12</f>
        <v>176814</v>
      </c>
      <c r="N12" s="142">
        <f>'廃棄物事業経費（市町村）'!N12</f>
        <v>0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0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176814</v>
      </c>
      <c r="V12" s="142">
        <f>'廃棄物事業経費（市町村）'!V12</f>
        <v>717930</v>
      </c>
      <c r="W12" s="142">
        <f>'廃棄物事業経費（市町村）'!W12</f>
        <v>33163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19707</v>
      </c>
      <c r="AB12" s="142">
        <f>'廃棄物事業経費（市町村）'!AB12</f>
        <v>0</v>
      </c>
      <c r="AC12" s="142">
        <f>'廃棄物事業経費（市町村）'!AC12</f>
        <v>13456</v>
      </c>
      <c r="AD12" s="142">
        <f>'廃棄物事業経費（市町村）'!AD12</f>
        <v>684767</v>
      </c>
    </row>
    <row r="13" spans="1:30" ht="13.5">
      <c r="A13" s="208" t="s">
        <v>222</v>
      </c>
      <c r="B13" s="208">
        <v>43206</v>
      </c>
      <c r="C13" s="208" t="s">
        <v>239</v>
      </c>
      <c r="D13" s="142">
        <f>'廃棄物事業経費（市町村）'!D13</f>
        <v>492639</v>
      </c>
      <c r="E13" s="142">
        <f>'廃棄物事業経費（市町村）'!E13</f>
        <v>385977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62765</v>
      </c>
      <c r="J13" s="142">
        <f>'廃棄物事業経費（市町村）'!J13</f>
        <v>0</v>
      </c>
      <c r="K13" s="142">
        <f>'廃棄物事業経費（市町村）'!K13</f>
        <v>323212</v>
      </c>
      <c r="L13" s="142">
        <f>'廃棄物事業経費（市町村）'!L13</f>
        <v>106662</v>
      </c>
      <c r="M13" s="142">
        <f>'廃棄物事業経費（市町村）'!M13</f>
        <v>118553</v>
      </c>
      <c r="N13" s="142">
        <f>'廃棄物事業経費（市町村）'!N13</f>
        <v>10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10</v>
      </c>
      <c r="U13" s="142">
        <f>'廃棄物事業経費（市町村）'!U13</f>
        <v>118543</v>
      </c>
      <c r="V13" s="142">
        <f>'廃棄物事業経費（市町村）'!V13</f>
        <v>611192</v>
      </c>
      <c r="W13" s="142">
        <f>'廃棄物事業経費（市町村）'!W13</f>
        <v>385987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62765</v>
      </c>
      <c r="AB13" s="142">
        <f>'廃棄物事業経費（市町村）'!AB13</f>
        <v>0</v>
      </c>
      <c r="AC13" s="142">
        <f>'廃棄物事業経費（市町村）'!AC13</f>
        <v>323222</v>
      </c>
      <c r="AD13" s="142">
        <f>'廃棄物事業経費（市町村）'!AD13</f>
        <v>225205</v>
      </c>
    </row>
    <row r="14" spans="1:30" ht="13.5">
      <c r="A14" s="208" t="s">
        <v>222</v>
      </c>
      <c r="B14" s="208">
        <v>43208</v>
      </c>
      <c r="C14" s="208" t="s">
        <v>240</v>
      </c>
      <c r="D14" s="142">
        <f>'廃棄物事業経費（市町村）'!D14</f>
        <v>493083</v>
      </c>
      <c r="E14" s="142">
        <f>'廃棄物事業経費（市町村）'!E14</f>
        <v>43905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43905</v>
      </c>
      <c r="J14" s="142">
        <f>'廃棄物事業経費（市町村）'!J14</f>
        <v>0</v>
      </c>
      <c r="K14" s="142">
        <f>'廃棄物事業経費（市町村）'!K14</f>
        <v>0</v>
      </c>
      <c r="L14" s="142">
        <f>'廃棄物事業経費（市町村）'!L14</f>
        <v>449178</v>
      </c>
      <c r="M14" s="142">
        <f>'廃棄物事業経費（市町村）'!M14</f>
        <v>84904</v>
      </c>
      <c r="N14" s="142">
        <f>'廃棄物事業経費（市町村）'!N14</f>
        <v>36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36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84868</v>
      </c>
      <c r="V14" s="142">
        <f>'廃棄物事業経費（市町村）'!V14</f>
        <v>577987</v>
      </c>
      <c r="W14" s="142">
        <f>'廃棄物事業経費（市町村）'!W14</f>
        <v>43941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43941</v>
      </c>
      <c r="AB14" s="142">
        <f>'廃棄物事業経費（市町村）'!AB14</f>
        <v>0</v>
      </c>
      <c r="AC14" s="142">
        <f>'廃棄物事業経費（市町村）'!AC14</f>
        <v>0</v>
      </c>
      <c r="AD14" s="142">
        <f>'廃棄物事業経費（市町村）'!AD14</f>
        <v>534046</v>
      </c>
    </row>
    <row r="15" spans="1:30" ht="13.5">
      <c r="A15" s="208" t="s">
        <v>222</v>
      </c>
      <c r="B15" s="208">
        <v>43210</v>
      </c>
      <c r="C15" s="208" t="s">
        <v>241</v>
      </c>
      <c r="D15" s="142">
        <f>'廃棄物事業経費（市町村）'!D15</f>
        <v>648999</v>
      </c>
      <c r="E15" s="142">
        <f>'廃棄物事業経費（市町村）'!E15</f>
        <v>94986</v>
      </c>
      <c r="F15" s="142">
        <f>'廃棄物事業経費（市町村）'!F15</f>
        <v>8500</v>
      </c>
      <c r="G15" s="142">
        <f>'廃棄物事業経費（市町村）'!G15</f>
        <v>1400</v>
      </c>
      <c r="H15" s="142">
        <f>'廃棄物事業経費（市町村）'!H15</f>
        <v>14600</v>
      </c>
      <c r="I15" s="142">
        <f>'廃棄物事業経費（市町村）'!I15</f>
        <v>67181</v>
      </c>
      <c r="J15" s="142">
        <f>'廃棄物事業経費（市町村）'!J15</f>
        <v>0</v>
      </c>
      <c r="K15" s="142">
        <f>'廃棄物事業経費（市町村）'!K15</f>
        <v>3305</v>
      </c>
      <c r="L15" s="142">
        <f>'廃棄物事業経費（市町村）'!L15</f>
        <v>554013</v>
      </c>
      <c r="M15" s="142">
        <f>'廃棄物事業経費（市町村）'!M15</f>
        <v>74726</v>
      </c>
      <c r="N15" s="142">
        <f>'廃棄物事業経費（市町村）'!N15</f>
        <v>0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74726</v>
      </c>
      <c r="V15" s="142">
        <f>'廃棄物事業経費（市町村）'!V15</f>
        <v>723725</v>
      </c>
      <c r="W15" s="142">
        <f>'廃棄物事業経費（市町村）'!W15</f>
        <v>94986</v>
      </c>
      <c r="X15" s="142">
        <f>'廃棄物事業経費（市町村）'!X15</f>
        <v>8500</v>
      </c>
      <c r="Y15" s="142">
        <f>'廃棄物事業経費（市町村）'!Y15</f>
        <v>1400</v>
      </c>
      <c r="Z15" s="142">
        <f>'廃棄物事業経費（市町村）'!Z15</f>
        <v>14600</v>
      </c>
      <c r="AA15" s="142">
        <f>'廃棄物事業経費（市町村）'!AA15</f>
        <v>67181</v>
      </c>
      <c r="AB15" s="142">
        <f>'廃棄物事業経費（市町村）'!AB15</f>
        <v>0</v>
      </c>
      <c r="AC15" s="142">
        <f>'廃棄物事業経費（市町村）'!AC15</f>
        <v>3305</v>
      </c>
      <c r="AD15" s="142">
        <f>'廃棄物事業経費（市町村）'!AD15</f>
        <v>628739</v>
      </c>
    </row>
    <row r="16" spans="1:30" ht="13.5">
      <c r="A16" s="208" t="s">
        <v>222</v>
      </c>
      <c r="B16" s="208">
        <v>43211</v>
      </c>
      <c r="C16" s="208" t="s">
        <v>242</v>
      </c>
      <c r="D16" s="142">
        <f>'廃棄物事業経費（市町村）'!D16</f>
        <v>202424</v>
      </c>
      <c r="E16" s="142">
        <f>'廃棄物事業経費（市町村）'!E16</f>
        <v>0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0</v>
      </c>
      <c r="J16" s="142">
        <f>'廃棄物事業経費（市町村）'!J16</f>
        <v>0</v>
      </c>
      <c r="K16" s="142">
        <f>'廃棄物事業経費（市町村）'!K16</f>
        <v>0</v>
      </c>
      <c r="L16" s="142">
        <f>'廃棄物事業経費（市町村）'!L16</f>
        <v>202424</v>
      </c>
      <c r="M16" s="142">
        <f>'廃棄物事業経費（市町村）'!M16</f>
        <v>47113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47113</v>
      </c>
      <c r="V16" s="142">
        <f>'廃棄物事業経費（市町村）'!V16</f>
        <v>249537</v>
      </c>
      <c r="W16" s="142">
        <f>'廃棄物事業経費（市町村）'!W16</f>
        <v>0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0</v>
      </c>
      <c r="AB16" s="142">
        <f>'廃棄物事業経費（市町村）'!AB16</f>
        <v>0</v>
      </c>
      <c r="AC16" s="142">
        <f>'廃棄物事業経費（市町村）'!AC16</f>
        <v>0</v>
      </c>
      <c r="AD16" s="142">
        <f>'廃棄物事業経費（市町村）'!AD16</f>
        <v>249537</v>
      </c>
    </row>
    <row r="17" spans="1:30" ht="13.5">
      <c r="A17" s="208" t="s">
        <v>222</v>
      </c>
      <c r="B17" s="208">
        <v>43212</v>
      </c>
      <c r="C17" s="208" t="s">
        <v>243</v>
      </c>
      <c r="D17" s="142">
        <f>'廃棄物事業経費（市町村）'!D17</f>
        <v>296582</v>
      </c>
      <c r="E17" s="142">
        <f>'廃棄物事業経費（市町村）'!E17</f>
        <v>17991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24</v>
      </c>
      <c r="J17" s="142">
        <f>'廃棄物事業経費（市町村）'!J17</f>
        <v>0</v>
      </c>
      <c r="K17" s="142">
        <f>'廃棄物事業経費（市町村）'!K17</f>
        <v>17967</v>
      </c>
      <c r="L17" s="142">
        <f>'廃棄物事業経費（市町村）'!L17</f>
        <v>278591</v>
      </c>
      <c r="M17" s="142">
        <f>'廃棄物事業経費（市町村）'!M17</f>
        <v>172993</v>
      </c>
      <c r="N17" s="142">
        <f>'廃棄物事業経費（市町村）'!N17</f>
        <v>36807</v>
      </c>
      <c r="O17" s="142">
        <f>'廃棄物事業経費（市町村）'!O17</f>
        <v>14458</v>
      </c>
      <c r="P17" s="142">
        <f>'廃棄物事業経費（市町村）'!P17</f>
        <v>14458</v>
      </c>
      <c r="Q17" s="142">
        <f>'廃棄物事業経費（市町村）'!Q17</f>
        <v>0</v>
      </c>
      <c r="R17" s="142">
        <f>'廃棄物事業経費（市町村）'!R17</f>
        <v>7891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136186</v>
      </c>
      <c r="V17" s="142">
        <f>'廃棄物事業経費（市町村）'!V17</f>
        <v>469575</v>
      </c>
      <c r="W17" s="142">
        <f>'廃棄物事業経費（市町村）'!W17</f>
        <v>54798</v>
      </c>
      <c r="X17" s="142">
        <f>'廃棄物事業経費（市町村）'!X17</f>
        <v>14458</v>
      </c>
      <c r="Y17" s="142">
        <f>'廃棄物事業経費（市町村）'!Y17</f>
        <v>14458</v>
      </c>
      <c r="Z17" s="142">
        <f>'廃棄物事業経費（市町村）'!Z17</f>
        <v>0</v>
      </c>
      <c r="AA17" s="142">
        <f>'廃棄物事業経費（市町村）'!AA17</f>
        <v>7915</v>
      </c>
      <c r="AB17" s="142">
        <f>'廃棄物事業経費（市町村）'!AB17</f>
        <v>0</v>
      </c>
      <c r="AC17" s="142">
        <f>'廃棄物事業経費（市町村）'!AC17</f>
        <v>17967</v>
      </c>
      <c r="AD17" s="142">
        <f>'廃棄物事業経費（市町村）'!AD17</f>
        <v>414777</v>
      </c>
    </row>
    <row r="18" spans="1:30" ht="13.5">
      <c r="A18" s="208" t="s">
        <v>222</v>
      </c>
      <c r="B18" s="208">
        <v>43213</v>
      </c>
      <c r="C18" s="208" t="s">
        <v>244</v>
      </c>
      <c r="D18" s="142">
        <f>'廃棄物事業経費（市町村）'!D18</f>
        <v>316118</v>
      </c>
      <c r="E18" s="142">
        <f>'廃棄物事業経費（市町村）'!E18</f>
        <v>52098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51958</v>
      </c>
      <c r="J18" s="142">
        <f>'廃棄物事業経費（市町村）'!J18</f>
        <v>0</v>
      </c>
      <c r="K18" s="142">
        <f>'廃棄物事業経費（市町村）'!K18</f>
        <v>140</v>
      </c>
      <c r="L18" s="142">
        <f>'廃棄物事業経費（市町村）'!L18</f>
        <v>264020</v>
      </c>
      <c r="M18" s="142">
        <f>'廃棄物事業経費（市町村）'!M18</f>
        <v>83568</v>
      </c>
      <c r="N18" s="142">
        <f>'廃棄物事業経費（市町村）'!N18</f>
        <v>30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30</v>
      </c>
      <c r="U18" s="142">
        <f>'廃棄物事業経費（市町村）'!U18</f>
        <v>83538</v>
      </c>
      <c r="V18" s="142">
        <f>'廃棄物事業経費（市町村）'!V18</f>
        <v>399686</v>
      </c>
      <c r="W18" s="142">
        <f>'廃棄物事業経費（市町村）'!W18</f>
        <v>52128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51958</v>
      </c>
      <c r="AB18" s="142">
        <f>'廃棄物事業経費（市町村）'!AB18</f>
        <v>0</v>
      </c>
      <c r="AC18" s="142">
        <f>'廃棄物事業経費（市町村）'!AC18</f>
        <v>170</v>
      </c>
      <c r="AD18" s="142">
        <f>'廃棄物事業経費（市町村）'!AD18</f>
        <v>347558</v>
      </c>
    </row>
    <row r="19" spans="1:30" ht="13.5">
      <c r="A19" s="208" t="s">
        <v>222</v>
      </c>
      <c r="B19" s="208">
        <v>43214</v>
      </c>
      <c r="C19" s="208" t="s">
        <v>245</v>
      </c>
      <c r="D19" s="142">
        <f>'廃棄物事業経費（市町村）'!D19</f>
        <v>291176</v>
      </c>
      <c r="E19" s="142">
        <f>'廃棄物事業経費（市町村）'!E19</f>
        <v>0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0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291176</v>
      </c>
      <c r="M19" s="142">
        <f>'廃棄物事業経費（市町村）'!M19</f>
        <v>163372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163372</v>
      </c>
      <c r="V19" s="142">
        <f>'廃棄物事業経費（市町村）'!V19</f>
        <v>454548</v>
      </c>
      <c r="W19" s="142">
        <f>'廃棄物事業経費（市町村）'!W19</f>
        <v>0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0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454548</v>
      </c>
    </row>
    <row r="20" spans="1:30" ht="13.5">
      <c r="A20" s="208" t="s">
        <v>222</v>
      </c>
      <c r="B20" s="208">
        <v>43215</v>
      </c>
      <c r="C20" s="208" t="s">
        <v>246</v>
      </c>
      <c r="D20" s="142">
        <f>'廃棄物事業経費（市町村）'!D20</f>
        <v>1125299</v>
      </c>
      <c r="E20" s="142">
        <f>'廃棄物事業経費（市町村）'!E20</f>
        <v>177643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149326</v>
      </c>
      <c r="J20" s="142">
        <f>'廃棄物事業経費（市町村）'!J20</f>
        <v>0</v>
      </c>
      <c r="K20" s="142">
        <f>'廃棄物事業経費（市町村）'!K20</f>
        <v>28317</v>
      </c>
      <c r="L20" s="142">
        <f>'廃棄物事業経費（市町村）'!L20</f>
        <v>947656</v>
      </c>
      <c r="M20" s="142">
        <f>'廃棄物事業経費（市町村）'!M20</f>
        <v>552585</v>
      </c>
      <c r="N20" s="142">
        <f>'廃棄物事業経費（市町村）'!N20</f>
        <v>97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97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552488</v>
      </c>
      <c r="V20" s="142">
        <f>'廃棄物事業経費（市町村）'!V20</f>
        <v>1677884</v>
      </c>
      <c r="W20" s="142">
        <f>'廃棄物事業経費（市町村）'!W20</f>
        <v>177740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149423</v>
      </c>
      <c r="AB20" s="142">
        <f>'廃棄物事業経費（市町村）'!AB20</f>
        <v>0</v>
      </c>
      <c r="AC20" s="142">
        <f>'廃棄物事業経費（市町村）'!AC20</f>
        <v>28317</v>
      </c>
      <c r="AD20" s="142">
        <f>'廃棄物事業経費（市町村）'!AD20</f>
        <v>1500144</v>
      </c>
    </row>
    <row r="21" spans="1:30" ht="13.5">
      <c r="A21" s="208" t="s">
        <v>222</v>
      </c>
      <c r="B21" s="208">
        <v>43216</v>
      </c>
      <c r="C21" s="208" t="s">
        <v>247</v>
      </c>
      <c r="D21" s="142">
        <f>'廃棄物事業経費（市町村）'!D21</f>
        <v>364103</v>
      </c>
      <c r="E21" s="142">
        <f>'廃棄物事業経費（市町村）'!E21</f>
        <v>37925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37925</v>
      </c>
      <c r="J21" s="142">
        <f>'廃棄物事業経費（市町村）'!J21</f>
        <v>0</v>
      </c>
      <c r="K21" s="142">
        <f>'廃棄物事業経費（市町村）'!K21</f>
        <v>0</v>
      </c>
      <c r="L21" s="142">
        <f>'廃棄物事業経費（市町村）'!L21</f>
        <v>326178</v>
      </c>
      <c r="M21" s="142">
        <f>'廃棄物事業経費（市町村）'!M21</f>
        <v>26907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26907</v>
      </c>
      <c r="V21" s="142">
        <f>'廃棄物事業経費（市町村）'!V21</f>
        <v>391010</v>
      </c>
      <c r="W21" s="142">
        <f>'廃棄物事業経費（市町村）'!W21</f>
        <v>37925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37925</v>
      </c>
      <c r="AB21" s="142">
        <f>'廃棄物事業経費（市町村）'!AB21</f>
        <v>0</v>
      </c>
      <c r="AC21" s="142">
        <f>'廃棄物事業経費（市町村）'!AC21</f>
        <v>0</v>
      </c>
      <c r="AD21" s="142">
        <f>'廃棄物事業経費（市町村）'!AD21</f>
        <v>353085</v>
      </c>
    </row>
    <row r="22" spans="1:30" ht="13.5">
      <c r="A22" s="208" t="s">
        <v>222</v>
      </c>
      <c r="B22" s="208">
        <v>43341</v>
      </c>
      <c r="C22" s="208" t="s">
        <v>248</v>
      </c>
      <c r="D22" s="142">
        <f>'廃棄物事業経費（市町村）'!D22</f>
        <v>107797</v>
      </c>
      <c r="E22" s="142">
        <f>'廃棄物事業経費（市町村）'!E22</f>
        <v>15944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15944</v>
      </c>
      <c r="J22" s="142">
        <f>'廃棄物事業経費（市町村）'!J22</f>
        <v>0</v>
      </c>
      <c r="K22" s="142">
        <f>'廃棄物事業経費（市町村）'!K22</f>
        <v>0</v>
      </c>
      <c r="L22" s="142">
        <f>'廃棄物事業経費（市町村）'!L22</f>
        <v>91853</v>
      </c>
      <c r="M22" s="142">
        <f>'廃棄物事業経費（市町村）'!M22</f>
        <v>23879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23879</v>
      </c>
      <c r="V22" s="142">
        <f>'廃棄物事業経費（市町村）'!V22</f>
        <v>131676</v>
      </c>
      <c r="W22" s="142">
        <f>'廃棄物事業経費（市町村）'!W22</f>
        <v>15944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15944</v>
      </c>
      <c r="AB22" s="142">
        <f>'廃棄物事業経費（市町村）'!AB22</f>
        <v>0</v>
      </c>
      <c r="AC22" s="142">
        <f>'廃棄物事業経費（市町村）'!AC22</f>
        <v>0</v>
      </c>
      <c r="AD22" s="142">
        <f>'廃棄物事業経費（市町村）'!AD22</f>
        <v>115732</v>
      </c>
    </row>
    <row r="23" spans="1:30" ht="13.5">
      <c r="A23" s="208" t="s">
        <v>222</v>
      </c>
      <c r="B23" s="208">
        <v>43342</v>
      </c>
      <c r="C23" s="208" t="s">
        <v>249</v>
      </c>
      <c r="D23" s="142">
        <f>'廃棄物事業経費（市町村）'!D23</f>
        <v>85096</v>
      </c>
      <c r="E23" s="142">
        <f>'廃棄物事業経費（市町村）'!E23</f>
        <v>0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0</v>
      </c>
      <c r="J23" s="142">
        <f>'廃棄物事業経費（市町村）'!J23</f>
        <v>0</v>
      </c>
      <c r="K23" s="142">
        <f>'廃棄物事業経費（市町村）'!K23</f>
        <v>0</v>
      </c>
      <c r="L23" s="142">
        <f>'廃棄物事業経費（市町村）'!L23</f>
        <v>85096</v>
      </c>
      <c r="M23" s="142">
        <f>'廃棄物事業経費（市町村）'!M23</f>
        <v>11443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11443</v>
      </c>
      <c r="V23" s="142">
        <f>'廃棄物事業経費（市町村）'!V23</f>
        <v>96539</v>
      </c>
      <c r="W23" s="142">
        <f>'廃棄物事業経費（市町村）'!W23</f>
        <v>0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0</v>
      </c>
      <c r="AB23" s="142">
        <f>'廃棄物事業経費（市町村）'!AB23</f>
        <v>0</v>
      </c>
      <c r="AC23" s="142">
        <f>'廃棄物事業経費（市町村）'!AC23</f>
        <v>0</v>
      </c>
      <c r="AD23" s="142">
        <f>'廃棄物事業経費（市町村）'!AD23</f>
        <v>96539</v>
      </c>
    </row>
    <row r="24" spans="1:30" ht="13.5">
      <c r="A24" s="208" t="s">
        <v>222</v>
      </c>
      <c r="B24" s="208">
        <v>43348</v>
      </c>
      <c r="C24" s="208" t="s">
        <v>250</v>
      </c>
      <c r="D24" s="142">
        <f>'廃棄物事業経費（市町村）'!D24</f>
        <v>72435</v>
      </c>
      <c r="E24" s="142">
        <f>'廃棄物事業経費（市町村）'!E24</f>
        <v>10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10</v>
      </c>
      <c r="J24" s="142">
        <f>'廃棄物事業経費（市町村）'!J24</f>
        <v>0</v>
      </c>
      <c r="K24" s="142">
        <f>'廃棄物事業経費（市町村）'!K24</f>
        <v>0</v>
      </c>
      <c r="L24" s="142">
        <f>'廃棄物事業経費（市町村）'!L24</f>
        <v>72425</v>
      </c>
      <c r="M24" s="142">
        <f>'廃棄物事業経費（市町村）'!M24</f>
        <v>16013</v>
      </c>
      <c r="N24" s="142">
        <f>'廃棄物事業経費（市町村）'!N24</f>
        <v>4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4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16009</v>
      </c>
      <c r="V24" s="142">
        <f>'廃棄物事業経費（市町村）'!V24</f>
        <v>88448</v>
      </c>
      <c r="W24" s="142">
        <f>'廃棄物事業経費（市町村）'!W24</f>
        <v>14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14</v>
      </c>
      <c r="AB24" s="142">
        <f>'廃棄物事業経費（市町村）'!AB24</f>
        <v>0</v>
      </c>
      <c r="AC24" s="142">
        <f>'廃棄物事業経費（市町村）'!AC24</f>
        <v>0</v>
      </c>
      <c r="AD24" s="142">
        <f>'廃棄物事業経費（市町村）'!AD24</f>
        <v>88434</v>
      </c>
    </row>
    <row r="25" spans="1:30" ht="13.5">
      <c r="A25" s="208" t="s">
        <v>222</v>
      </c>
      <c r="B25" s="208">
        <v>43364</v>
      </c>
      <c r="C25" s="208" t="s">
        <v>251</v>
      </c>
      <c r="D25" s="142">
        <f>'廃棄物事業経費（市町村）'!D25</f>
        <v>51532</v>
      </c>
      <c r="E25" s="142">
        <f>'廃棄物事業経費（市町村）'!E25</f>
        <v>38552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6628</v>
      </c>
      <c r="J25" s="142">
        <f>'廃棄物事業経費（市町村）'!J25</f>
        <v>0</v>
      </c>
      <c r="K25" s="142">
        <f>'廃棄物事業経費（市町村）'!K25</f>
        <v>31924</v>
      </c>
      <c r="L25" s="142">
        <f>'廃棄物事業経費（市町村）'!L25</f>
        <v>12980</v>
      </c>
      <c r="M25" s="142">
        <f>'廃棄物事業経費（市町村）'!M25</f>
        <v>20306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20306</v>
      </c>
      <c r="V25" s="142">
        <f>'廃棄物事業経費（市町村）'!V25</f>
        <v>71838</v>
      </c>
      <c r="W25" s="142">
        <f>'廃棄物事業経費（市町村）'!W25</f>
        <v>38552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6628</v>
      </c>
      <c r="AB25" s="142">
        <f>'廃棄物事業経費（市町村）'!AB25</f>
        <v>0</v>
      </c>
      <c r="AC25" s="142">
        <f>'廃棄物事業経費（市町村）'!AC25</f>
        <v>31924</v>
      </c>
      <c r="AD25" s="142">
        <f>'廃棄物事業経費（市町村）'!AD25</f>
        <v>33286</v>
      </c>
    </row>
    <row r="26" spans="1:30" ht="13.5">
      <c r="A26" s="208" t="s">
        <v>222</v>
      </c>
      <c r="B26" s="208">
        <v>43367</v>
      </c>
      <c r="C26" s="208" t="s">
        <v>252</v>
      </c>
      <c r="D26" s="142">
        <f>'廃棄物事業経費（市町村）'!D26</f>
        <v>86967</v>
      </c>
      <c r="E26" s="142">
        <f>'廃棄物事業経費（市町村）'!E26</f>
        <v>30953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15922</v>
      </c>
      <c r="J26" s="142">
        <f>'廃棄物事業経費（市町村）'!J26</f>
        <v>0</v>
      </c>
      <c r="K26" s="142">
        <f>'廃棄物事業経費（市町村）'!K26</f>
        <v>15031</v>
      </c>
      <c r="L26" s="142">
        <f>'廃棄物事業経費（市町村）'!L26</f>
        <v>56014</v>
      </c>
      <c r="M26" s="142">
        <f>'廃棄物事業経費（市町村）'!M26</f>
        <v>40249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40249</v>
      </c>
      <c r="V26" s="142">
        <f>'廃棄物事業経費（市町村）'!V26</f>
        <v>127216</v>
      </c>
      <c r="W26" s="142">
        <f>'廃棄物事業経費（市町村）'!W26</f>
        <v>30953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15922</v>
      </c>
      <c r="AB26" s="142">
        <f>'廃棄物事業経費（市町村）'!AB26</f>
        <v>0</v>
      </c>
      <c r="AC26" s="142">
        <f>'廃棄物事業経費（市町村）'!AC26</f>
        <v>15031</v>
      </c>
      <c r="AD26" s="142">
        <f>'廃棄物事業経費（市町村）'!AD26</f>
        <v>96263</v>
      </c>
    </row>
    <row r="27" spans="1:30" ht="13.5">
      <c r="A27" s="208" t="s">
        <v>222</v>
      </c>
      <c r="B27" s="208">
        <v>43368</v>
      </c>
      <c r="C27" s="208" t="s">
        <v>253</v>
      </c>
      <c r="D27" s="142">
        <f>'廃棄物事業経費（市町村）'!D27</f>
        <v>118206</v>
      </c>
      <c r="E27" s="142">
        <f>'廃棄物事業経費（市町村）'!E27</f>
        <v>16338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16273</v>
      </c>
      <c r="J27" s="142">
        <f>'廃棄物事業経費（市町村）'!J27</f>
        <v>0</v>
      </c>
      <c r="K27" s="142">
        <f>'廃棄物事業経費（市町村）'!K27</f>
        <v>65</v>
      </c>
      <c r="L27" s="142">
        <f>'廃棄物事業経費（市町村）'!L27</f>
        <v>101868</v>
      </c>
      <c r="M27" s="142">
        <f>'廃棄物事業経費（市町村）'!M27</f>
        <v>82249</v>
      </c>
      <c r="N27" s="142">
        <f>'廃棄物事業経費（市町村）'!N27</f>
        <v>39358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39353</v>
      </c>
      <c r="S27" s="142">
        <f>'廃棄物事業経費（市町村）'!S27</f>
        <v>0</v>
      </c>
      <c r="T27" s="142">
        <f>'廃棄物事業経費（市町村）'!T27</f>
        <v>5</v>
      </c>
      <c r="U27" s="142">
        <f>'廃棄物事業経費（市町村）'!U27</f>
        <v>42891</v>
      </c>
      <c r="V27" s="142">
        <f>'廃棄物事業経費（市町村）'!V27</f>
        <v>200455</v>
      </c>
      <c r="W27" s="142">
        <f>'廃棄物事業経費（市町村）'!W27</f>
        <v>55696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55626</v>
      </c>
      <c r="AB27" s="142">
        <f>'廃棄物事業経費（市町村）'!AB27</f>
        <v>0</v>
      </c>
      <c r="AC27" s="142">
        <f>'廃棄物事業経費（市町村）'!AC27</f>
        <v>70</v>
      </c>
      <c r="AD27" s="142">
        <f>'廃棄物事業経費（市町村）'!AD27</f>
        <v>144759</v>
      </c>
    </row>
    <row r="28" spans="1:30" ht="13.5">
      <c r="A28" s="208" t="s">
        <v>222</v>
      </c>
      <c r="B28" s="208">
        <v>43369</v>
      </c>
      <c r="C28" s="208" t="s">
        <v>254</v>
      </c>
      <c r="D28" s="142">
        <f>'廃棄物事業経費（市町村）'!D28</f>
        <v>139399</v>
      </c>
      <c r="E28" s="142">
        <f>'廃棄物事業経費（市町村）'!E28</f>
        <v>60437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12438</v>
      </c>
      <c r="J28" s="142">
        <f>'廃棄物事業経費（市町村）'!J28</f>
        <v>0</v>
      </c>
      <c r="K28" s="142">
        <f>'廃棄物事業経費（市町村）'!K28</f>
        <v>47999</v>
      </c>
      <c r="L28" s="142">
        <f>'廃棄物事業経費（市町村）'!L28</f>
        <v>78962</v>
      </c>
      <c r="M28" s="142">
        <f>'廃棄物事業経費（市町村）'!M28</f>
        <v>43213</v>
      </c>
      <c r="N28" s="142">
        <f>'廃棄物事業経費（市町村）'!N28</f>
        <v>43213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43213</v>
      </c>
      <c r="U28" s="142">
        <f>'廃棄物事業経費（市町村）'!U28</f>
        <v>0</v>
      </c>
      <c r="V28" s="142">
        <f>'廃棄物事業経費（市町村）'!V28</f>
        <v>182612</v>
      </c>
      <c r="W28" s="142">
        <f>'廃棄物事業経費（市町村）'!W28</f>
        <v>103650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12438</v>
      </c>
      <c r="AB28" s="142">
        <f>'廃棄物事業経費（市町村）'!AB28</f>
        <v>0</v>
      </c>
      <c r="AC28" s="142">
        <f>'廃棄物事業経費（市町村）'!AC28</f>
        <v>91212</v>
      </c>
      <c r="AD28" s="142">
        <f>'廃棄物事業経費（市町村）'!AD28</f>
        <v>78962</v>
      </c>
    </row>
    <row r="29" spans="1:30" ht="13.5">
      <c r="A29" s="208" t="s">
        <v>222</v>
      </c>
      <c r="B29" s="208">
        <v>43385</v>
      </c>
      <c r="C29" s="208" t="s">
        <v>255</v>
      </c>
      <c r="D29" s="142">
        <f>'廃棄物事業経費（市町村）'!D29</f>
        <v>207079</v>
      </c>
      <c r="E29" s="142">
        <f>'廃棄物事業経費（市町村）'!E29</f>
        <v>0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0</v>
      </c>
      <c r="J29" s="142">
        <f>'廃棄物事業経費（市町村）'!J29</f>
        <v>0</v>
      </c>
      <c r="K29" s="142">
        <f>'廃棄物事業経費（市町村）'!K29</f>
        <v>0</v>
      </c>
      <c r="L29" s="142">
        <f>'廃棄物事業経費（市町村）'!L29</f>
        <v>207079</v>
      </c>
      <c r="M29" s="142">
        <f>'廃棄物事業経費（市町村）'!M29</f>
        <v>48610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48610</v>
      </c>
      <c r="V29" s="142">
        <f>'廃棄物事業経費（市町村）'!V29</f>
        <v>255689</v>
      </c>
      <c r="W29" s="142">
        <f>'廃棄物事業経費（市町村）'!W29</f>
        <v>0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0</v>
      </c>
      <c r="AB29" s="142">
        <f>'廃棄物事業経費（市町村）'!AB29</f>
        <v>0</v>
      </c>
      <c r="AC29" s="142">
        <f>'廃棄物事業経費（市町村）'!AC29</f>
        <v>0</v>
      </c>
      <c r="AD29" s="142">
        <f>'廃棄物事業経費（市町村）'!AD29</f>
        <v>255689</v>
      </c>
    </row>
    <row r="30" spans="1:30" ht="13.5">
      <c r="A30" s="208" t="s">
        <v>222</v>
      </c>
      <c r="B30" s="208">
        <v>43403</v>
      </c>
      <c r="C30" s="208" t="s">
        <v>256</v>
      </c>
      <c r="D30" s="142">
        <f>'廃棄物事業経費（市町村）'!D30</f>
        <v>216324</v>
      </c>
      <c r="E30" s="142">
        <f>'廃棄物事業経費（市町村）'!E30</f>
        <v>39338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39075</v>
      </c>
      <c r="J30" s="142">
        <f>'廃棄物事業経費（市町村）'!J30</f>
        <v>0</v>
      </c>
      <c r="K30" s="142">
        <f>'廃棄物事業経費（市町村）'!K30</f>
        <v>263</v>
      </c>
      <c r="L30" s="142">
        <f>'廃棄物事業経費（市町村）'!L30</f>
        <v>176986</v>
      </c>
      <c r="M30" s="142">
        <f>'廃棄物事業経費（市町村）'!M30</f>
        <v>35122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35122</v>
      </c>
      <c r="V30" s="142">
        <f>'廃棄物事業経費（市町村）'!V30</f>
        <v>251446</v>
      </c>
      <c r="W30" s="142">
        <f>'廃棄物事業経費（市町村）'!W30</f>
        <v>39338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39075</v>
      </c>
      <c r="AB30" s="142">
        <f>'廃棄物事業経費（市町村）'!AB30</f>
        <v>0</v>
      </c>
      <c r="AC30" s="142">
        <f>'廃棄物事業経費（市町村）'!AC30</f>
        <v>263</v>
      </c>
      <c r="AD30" s="142">
        <f>'廃棄物事業経費（市町村）'!AD30</f>
        <v>212108</v>
      </c>
    </row>
    <row r="31" spans="1:30" ht="13.5">
      <c r="A31" s="208" t="s">
        <v>222</v>
      </c>
      <c r="B31" s="208">
        <v>43404</v>
      </c>
      <c r="C31" s="208" t="s">
        <v>257</v>
      </c>
      <c r="D31" s="142">
        <f>'廃棄物事業経費（市町村）'!D31</f>
        <v>209285</v>
      </c>
      <c r="E31" s="142">
        <f>'廃棄物事業経費（市町村）'!E31</f>
        <v>0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0</v>
      </c>
      <c r="J31" s="142">
        <f>'廃棄物事業経費（市町村）'!J31</f>
        <v>0</v>
      </c>
      <c r="K31" s="142">
        <f>'廃棄物事業経費（市町村）'!K31</f>
        <v>0</v>
      </c>
      <c r="L31" s="142">
        <f>'廃棄物事業経費（市町村）'!L31</f>
        <v>209285</v>
      </c>
      <c r="M31" s="142">
        <f>'廃棄物事業経費（市町村）'!M31</f>
        <v>18347</v>
      </c>
      <c r="N31" s="142">
        <f>'廃棄物事業経費（市町村）'!N31</f>
        <v>0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18347</v>
      </c>
      <c r="V31" s="142">
        <f>'廃棄物事業経費（市町村）'!V31</f>
        <v>227632</v>
      </c>
      <c r="W31" s="142">
        <f>'廃棄物事業経費（市町村）'!W31</f>
        <v>0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0</v>
      </c>
      <c r="AB31" s="142">
        <f>'廃棄物事業経費（市町村）'!AB31</f>
        <v>0</v>
      </c>
      <c r="AC31" s="142">
        <f>'廃棄物事業経費（市町村）'!AC31</f>
        <v>0</v>
      </c>
      <c r="AD31" s="142">
        <f>'廃棄物事業経費（市町村）'!AD31</f>
        <v>227632</v>
      </c>
    </row>
    <row r="32" spans="1:30" ht="13.5">
      <c r="A32" s="208" t="s">
        <v>222</v>
      </c>
      <c r="B32" s="208">
        <v>43423</v>
      </c>
      <c r="C32" s="208" t="s">
        <v>258</v>
      </c>
      <c r="D32" s="142">
        <f>'廃棄物事業経費（市町村）'!D32</f>
        <v>54058</v>
      </c>
      <c r="E32" s="142">
        <f>'廃棄物事業経費（市町村）'!E32</f>
        <v>0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0</v>
      </c>
      <c r="J32" s="142">
        <f>'廃棄物事業経費（市町村）'!J32</f>
        <v>0</v>
      </c>
      <c r="K32" s="142">
        <f>'廃棄物事業経費（市町村）'!K32</f>
        <v>0</v>
      </c>
      <c r="L32" s="142">
        <f>'廃棄物事業経費（市町村）'!L32</f>
        <v>54058</v>
      </c>
      <c r="M32" s="142">
        <f>'廃棄物事業経費（市町村）'!M32</f>
        <v>23541</v>
      </c>
      <c r="N32" s="142">
        <f>'廃棄物事業経費（市町村）'!N32</f>
        <v>0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23541</v>
      </c>
      <c r="V32" s="142">
        <f>'廃棄物事業経費（市町村）'!V32</f>
        <v>77599</v>
      </c>
      <c r="W32" s="142">
        <f>'廃棄物事業経費（市町村）'!W32</f>
        <v>0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0</v>
      </c>
      <c r="AB32" s="142">
        <f>'廃棄物事業経費（市町村）'!AB32</f>
        <v>0</v>
      </c>
      <c r="AC32" s="142">
        <f>'廃棄物事業経費（市町村）'!AC32</f>
        <v>0</v>
      </c>
      <c r="AD32" s="142">
        <f>'廃棄物事業経費（市町村）'!AD32</f>
        <v>77599</v>
      </c>
    </row>
    <row r="33" spans="1:30" ht="13.5">
      <c r="A33" s="208" t="s">
        <v>222</v>
      </c>
      <c r="B33" s="208">
        <v>43424</v>
      </c>
      <c r="C33" s="208" t="s">
        <v>259</v>
      </c>
      <c r="D33" s="142">
        <f>'廃棄物事業経費（市町村）'!D33</f>
        <v>87929</v>
      </c>
      <c r="E33" s="142">
        <f>'廃棄物事業経費（市町村）'!E33</f>
        <v>0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0</v>
      </c>
      <c r="J33" s="142">
        <f>'廃棄物事業経費（市町村）'!J33</f>
        <v>0</v>
      </c>
      <c r="K33" s="142">
        <f>'廃棄物事業経費（市町村）'!K33</f>
        <v>0</v>
      </c>
      <c r="L33" s="142">
        <f>'廃棄物事業経費（市町村）'!L33</f>
        <v>87929</v>
      </c>
      <c r="M33" s="142">
        <f>'廃棄物事業経費（市町村）'!M33</f>
        <v>37150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37150</v>
      </c>
      <c r="V33" s="142">
        <f>'廃棄物事業経費（市町村）'!V33</f>
        <v>125079</v>
      </c>
      <c r="W33" s="142">
        <f>'廃棄物事業経費（市町村）'!W33</f>
        <v>0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0</v>
      </c>
      <c r="AB33" s="142">
        <f>'廃棄物事業経費（市町村）'!AB33</f>
        <v>0</v>
      </c>
      <c r="AC33" s="142">
        <f>'廃棄物事業経費（市町村）'!AC33</f>
        <v>0</v>
      </c>
      <c r="AD33" s="142">
        <f>'廃棄物事業経費（市町村）'!AD33</f>
        <v>125079</v>
      </c>
    </row>
    <row r="34" spans="1:30" ht="13.5">
      <c r="A34" s="208" t="s">
        <v>222</v>
      </c>
      <c r="B34" s="208">
        <v>43425</v>
      </c>
      <c r="C34" s="208" t="s">
        <v>260</v>
      </c>
      <c r="D34" s="142">
        <f>'廃棄物事業経費（市町村）'!D34</f>
        <v>19420</v>
      </c>
      <c r="E34" s="142">
        <f>'廃棄物事業経費（市町村）'!E34</f>
        <v>1129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1129</v>
      </c>
      <c r="J34" s="142">
        <f>'廃棄物事業経費（市町村）'!J34</f>
        <v>0</v>
      </c>
      <c r="K34" s="142">
        <f>'廃棄物事業経費（市町村）'!K34</f>
        <v>0</v>
      </c>
      <c r="L34" s="142">
        <f>'廃棄物事業経費（市町村）'!L34</f>
        <v>18291</v>
      </c>
      <c r="M34" s="142">
        <f>'廃棄物事業経費（市町村）'!M34</f>
        <v>9836</v>
      </c>
      <c r="N34" s="142">
        <f>'廃棄物事業経費（市町村）'!N34</f>
        <v>0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9836</v>
      </c>
      <c r="V34" s="142">
        <f>'廃棄物事業経費（市町村）'!V34</f>
        <v>29256</v>
      </c>
      <c r="W34" s="142">
        <f>'廃棄物事業経費（市町村）'!W34</f>
        <v>1129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1129</v>
      </c>
      <c r="AB34" s="142">
        <f>'廃棄物事業経費（市町村）'!AB34</f>
        <v>0</v>
      </c>
      <c r="AC34" s="142">
        <f>'廃棄物事業経費（市町村）'!AC34</f>
        <v>0</v>
      </c>
      <c r="AD34" s="142">
        <f>'廃棄物事業経費（市町村）'!AD34</f>
        <v>28127</v>
      </c>
    </row>
    <row r="35" spans="1:30" ht="13.5">
      <c r="A35" s="208" t="s">
        <v>222</v>
      </c>
      <c r="B35" s="208">
        <v>43428</v>
      </c>
      <c r="C35" s="208" t="s">
        <v>261</v>
      </c>
      <c r="D35" s="142">
        <f>'廃棄物事業経費（市町村）'!D35</f>
        <v>78489</v>
      </c>
      <c r="E35" s="142">
        <f>'廃棄物事業経費（市町村）'!E35</f>
        <v>0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0</v>
      </c>
      <c r="J35" s="142">
        <f>'廃棄物事業経費（市町村）'!J35</f>
        <v>0</v>
      </c>
      <c r="K35" s="142">
        <f>'廃棄物事業経費（市町村）'!K35</f>
        <v>0</v>
      </c>
      <c r="L35" s="142">
        <f>'廃棄物事業経費（市町村）'!L35</f>
        <v>78489</v>
      </c>
      <c r="M35" s="142">
        <f>'廃棄物事業経費（市町村）'!M35</f>
        <v>46801</v>
      </c>
      <c r="N35" s="142">
        <f>'廃棄物事業経費（市町村）'!N35</f>
        <v>0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0</v>
      </c>
      <c r="U35" s="142">
        <f>'廃棄物事業経費（市町村）'!U35</f>
        <v>46801</v>
      </c>
      <c r="V35" s="142">
        <f>'廃棄物事業経費（市町村）'!V35</f>
        <v>125290</v>
      </c>
      <c r="W35" s="142">
        <f>'廃棄物事業経費（市町村）'!W35</f>
        <v>0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0</v>
      </c>
      <c r="AB35" s="142">
        <f>'廃棄物事業経費（市町村）'!AB35</f>
        <v>0</v>
      </c>
      <c r="AC35" s="142">
        <f>'廃棄物事業経費（市町村）'!AC35</f>
        <v>0</v>
      </c>
      <c r="AD35" s="142">
        <f>'廃棄物事業経費（市町村）'!AD35</f>
        <v>125290</v>
      </c>
    </row>
    <row r="36" spans="1:30" ht="13.5">
      <c r="A36" s="208" t="s">
        <v>222</v>
      </c>
      <c r="B36" s="208">
        <v>43432</v>
      </c>
      <c r="C36" s="208" t="s">
        <v>262</v>
      </c>
      <c r="D36" s="142">
        <f>'廃棄物事業経費（市町村）'!D36</f>
        <v>69223</v>
      </c>
      <c r="E36" s="142">
        <f>'廃棄物事業経費（市町村）'!E36</f>
        <v>0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0</v>
      </c>
      <c r="J36" s="142">
        <f>'廃棄物事業経費（市町村）'!J36</f>
        <v>0</v>
      </c>
      <c r="K36" s="142">
        <f>'廃棄物事業経費（市町村）'!K36</f>
        <v>0</v>
      </c>
      <c r="L36" s="142">
        <f>'廃棄物事業経費（市町村）'!L36</f>
        <v>69223</v>
      </c>
      <c r="M36" s="142">
        <f>'廃棄物事業経費（市町村）'!M36</f>
        <v>36959</v>
      </c>
      <c r="N36" s="142">
        <f>'廃棄物事業経費（市町村）'!N36</f>
        <v>0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36959</v>
      </c>
      <c r="V36" s="142">
        <f>'廃棄物事業経費（市町村）'!V36</f>
        <v>106182</v>
      </c>
      <c r="W36" s="142">
        <f>'廃棄物事業経費（市町村）'!W36</f>
        <v>0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0</v>
      </c>
      <c r="AB36" s="142">
        <f>'廃棄物事業経費（市町村）'!AB36</f>
        <v>0</v>
      </c>
      <c r="AC36" s="142">
        <f>'廃棄物事業経費（市町村）'!AC36</f>
        <v>0</v>
      </c>
      <c r="AD36" s="142">
        <f>'廃棄物事業経費（市町村）'!AD36</f>
        <v>106182</v>
      </c>
    </row>
    <row r="37" spans="1:30" ht="13.5">
      <c r="A37" s="208" t="s">
        <v>222</v>
      </c>
      <c r="B37" s="208">
        <v>43433</v>
      </c>
      <c r="C37" s="208" t="s">
        <v>263</v>
      </c>
      <c r="D37" s="142">
        <f>'廃棄物事業経費（市町村）'!D37</f>
        <v>140430</v>
      </c>
      <c r="E37" s="142">
        <f>'廃棄物事業経費（市町村）'!E37</f>
        <v>0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0</v>
      </c>
      <c r="J37" s="142">
        <f>'廃棄物事業経費（市町村）'!J37</f>
        <v>0</v>
      </c>
      <c r="K37" s="142">
        <f>'廃棄物事業経費（市町村）'!K37</f>
        <v>0</v>
      </c>
      <c r="L37" s="142">
        <f>'廃棄物事業経費（市町村）'!L37</f>
        <v>140430</v>
      </c>
      <c r="M37" s="142">
        <f>'廃棄物事業経費（市町村）'!M37</f>
        <v>73828</v>
      </c>
      <c r="N37" s="142">
        <f>'廃棄物事業経費（市町村）'!N37</f>
        <v>0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0</v>
      </c>
      <c r="U37" s="142">
        <f>'廃棄物事業経費（市町村）'!U37</f>
        <v>73828</v>
      </c>
      <c r="V37" s="142">
        <f>'廃棄物事業経費（市町村）'!V37</f>
        <v>214258</v>
      </c>
      <c r="W37" s="142">
        <f>'廃棄物事業経費（市町村）'!W37</f>
        <v>0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0</v>
      </c>
      <c r="AB37" s="142">
        <f>'廃棄物事業経費（市町村）'!AB37</f>
        <v>0</v>
      </c>
      <c r="AC37" s="142">
        <f>'廃棄物事業経費（市町村）'!AC37</f>
        <v>0</v>
      </c>
      <c r="AD37" s="142">
        <f>'廃棄物事業経費（市町村）'!AD37</f>
        <v>214258</v>
      </c>
    </row>
    <row r="38" spans="1:30" ht="13.5">
      <c r="A38" s="208" t="s">
        <v>222</v>
      </c>
      <c r="B38" s="208">
        <v>43441</v>
      </c>
      <c r="C38" s="208" t="s">
        <v>264</v>
      </c>
      <c r="D38" s="142">
        <f>'廃棄物事業経費（市町村）'!D38</f>
        <v>106799</v>
      </c>
      <c r="E38" s="142">
        <f>'廃棄物事業経費（市町村）'!E38</f>
        <v>0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0</v>
      </c>
      <c r="J38" s="142">
        <f>'廃棄物事業経費（市町村）'!J38</f>
        <v>0</v>
      </c>
      <c r="K38" s="142">
        <f>'廃棄物事業経費（市町村）'!K38</f>
        <v>0</v>
      </c>
      <c r="L38" s="142">
        <f>'廃棄物事業経費（市町村）'!L38</f>
        <v>106799</v>
      </c>
      <c r="M38" s="142">
        <f>'廃棄物事業経費（市町村）'!M38</f>
        <v>55427</v>
      </c>
      <c r="N38" s="142">
        <f>'廃棄物事業経費（市町村）'!N38</f>
        <v>0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0</v>
      </c>
      <c r="S38" s="142">
        <f>'廃棄物事業経費（市町村）'!S38</f>
        <v>0</v>
      </c>
      <c r="T38" s="142">
        <f>'廃棄物事業経費（市町村）'!T38</f>
        <v>0</v>
      </c>
      <c r="U38" s="142">
        <f>'廃棄物事業経費（市町村）'!U38</f>
        <v>55427</v>
      </c>
      <c r="V38" s="142">
        <f>'廃棄物事業経費（市町村）'!V38</f>
        <v>162226</v>
      </c>
      <c r="W38" s="142">
        <f>'廃棄物事業経費（市町村）'!W38</f>
        <v>0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0</v>
      </c>
      <c r="AB38" s="142">
        <f>'廃棄物事業経費（市町村）'!AB38</f>
        <v>0</v>
      </c>
      <c r="AC38" s="142">
        <f>'廃棄物事業経費（市町村）'!AC38</f>
        <v>0</v>
      </c>
      <c r="AD38" s="142">
        <f>'廃棄物事業経費（市町村）'!AD38</f>
        <v>162226</v>
      </c>
    </row>
    <row r="39" spans="1:30" ht="13.5">
      <c r="A39" s="208" t="s">
        <v>222</v>
      </c>
      <c r="B39" s="208">
        <v>43442</v>
      </c>
      <c r="C39" s="208" t="s">
        <v>265</v>
      </c>
      <c r="D39" s="142">
        <f>'廃棄物事業経費（市町村）'!D39</f>
        <v>84031</v>
      </c>
      <c r="E39" s="142">
        <f>'廃棄物事業経費（市町村）'!E39</f>
        <v>0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0</v>
      </c>
      <c r="J39" s="142">
        <f>'廃棄物事業経費（市町村）'!J39</f>
        <v>0</v>
      </c>
      <c r="K39" s="142">
        <f>'廃棄物事業経費（市町村）'!K39</f>
        <v>0</v>
      </c>
      <c r="L39" s="142">
        <f>'廃棄物事業経費（市町村）'!L39</f>
        <v>84031</v>
      </c>
      <c r="M39" s="142">
        <f>'廃棄物事業経費（市町村）'!M39</f>
        <v>42996</v>
      </c>
      <c r="N39" s="142">
        <f>'廃棄物事業経費（市町村）'!N39</f>
        <v>0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0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42996</v>
      </c>
      <c r="V39" s="142">
        <f>'廃棄物事業経費（市町村）'!V39</f>
        <v>127027</v>
      </c>
      <c r="W39" s="142">
        <f>'廃棄物事業経費（市町村）'!W39</f>
        <v>0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0</v>
      </c>
      <c r="AB39" s="142">
        <f>'廃棄物事業経費（市町村）'!AB39</f>
        <v>0</v>
      </c>
      <c r="AC39" s="142">
        <f>'廃棄物事業経費（市町村）'!AC39</f>
        <v>0</v>
      </c>
      <c r="AD39" s="142">
        <f>'廃棄物事業経費（市町村）'!AD39</f>
        <v>127027</v>
      </c>
    </row>
    <row r="40" spans="1:30" ht="13.5">
      <c r="A40" s="208" t="s">
        <v>222</v>
      </c>
      <c r="B40" s="208">
        <v>43443</v>
      </c>
      <c r="C40" s="208" t="s">
        <v>266</v>
      </c>
      <c r="D40" s="142">
        <f>'廃棄物事業経費（市町村）'!D40</f>
        <v>241565</v>
      </c>
      <c r="E40" s="142">
        <f>'廃棄物事業経費（市町村）'!E40</f>
        <v>40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40</v>
      </c>
      <c r="J40" s="142">
        <f>'廃棄物事業経費（市町村）'!J40</f>
        <v>0</v>
      </c>
      <c r="K40" s="142">
        <f>'廃棄物事業経費（市町村）'!K40</f>
        <v>0</v>
      </c>
      <c r="L40" s="142">
        <f>'廃棄物事業経費（市町村）'!L40</f>
        <v>241525</v>
      </c>
      <c r="M40" s="142">
        <f>'廃棄物事業経費（市町村）'!M40</f>
        <v>126308</v>
      </c>
      <c r="N40" s="142">
        <f>'廃棄物事業経費（市町村）'!N40</f>
        <v>10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10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126298</v>
      </c>
      <c r="V40" s="142">
        <f>'廃棄物事業経費（市町村）'!V40</f>
        <v>367873</v>
      </c>
      <c r="W40" s="142">
        <f>'廃棄物事業経費（市町村）'!W40</f>
        <v>50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50</v>
      </c>
      <c r="AB40" s="142">
        <f>'廃棄物事業経費（市町村）'!AB40</f>
        <v>0</v>
      </c>
      <c r="AC40" s="142">
        <f>'廃棄物事業経費（市町村）'!AC40</f>
        <v>0</v>
      </c>
      <c r="AD40" s="142">
        <f>'廃棄物事業経費（市町村）'!AD40</f>
        <v>367823</v>
      </c>
    </row>
    <row r="41" spans="1:30" ht="13.5">
      <c r="A41" s="208" t="s">
        <v>222</v>
      </c>
      <c r="B41" s="208">
        <v>43444</v>
      </c>
      <c r="C41" s="208" t="s">
        <v>267</v>
      </c>
      <c r="D41" s="142">
        <f>'廃棄物事業経費（市町村）'!D41</f>
        <v>78510</v>
      </c>
      <c r="E41" s="142">
        <f>'廃棄物事業経費（市町村）'!E41</f>
        <v>0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0</v>
      </c>
      <c r="J41" s="142">
        <f>'廃棄物事業経費（市町村）'!J41</f>
        <v>0</v>
      </c>
      <c r="K41" s="142">
        <f>'廃棄物事業経費（市町村）'!K41</f>
        <v>0</v>
      </c>
      <c r="L41" s="142">
        <f>'廃棄物事業経費（市町村）'!L41</f>
        <v>78510</v>
      </c>
      <c r="M41" s="142">
        <f>'廃棄物事業経費（市町村）'!M41</f>
        <v>48523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48523</v>
      </c>
      <c r="V41" s="142">
        <f>'廃棄物事業経費（市町村）'!V41</f>
        <v>127033</v>
      </c>
      <c r="W41" s="142">
        <f>'廃棄物事業経費（市町村）'!W41</f>
        <v>0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0</v>
      </c>
      <c r="AB41" s="142">
        <f>'廃棄物事業経費（市町村）'!AB41</f>
        <v>0</v>
      </c>
      <c r="AC41" s="142">
        <f>'廃棄物事業経費（市町村）'!AC41</f>
        <v>0</v>
      </c>
      <c r="AD41" s="142">
        <f>'廃棄物事業経費（市町村）'!AD41</f>
        <v>127033</v>
      </c>
    </row>
    <row r="42" spans="1:30" ht="13.5">
      <c r="A42" s="208" t="s">
        <v>222</v>
      </c>
      <c r="B42" s="208">
        <v>43447</v>
      </c>
      <c r="C42" s="208" t="s">
        <v>268</v>
      </c>
      <c r="D42" s="142">
        <f>'廃棄物事業経費（市町村）'!D42</f>
        <v>158077</v>
      </c>
      <c r="E42" s="142">
        <f>'廃棄物事業経費（市町村）'!E42</f>
        <v>165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0</v>
      </c>
      <c r="J42" s="142">
        <f>'廃棄物事業経費（市町村）'!J42</f>
        <v>0</v>
      </c>
      <c r="K42" s="142">
        <f>'廃棄物事業経費（市町村）'!K42</f>
        <v>165</v>
      </c>
      <c r="L42" s="142">
        <f>'廃棄物事業経費（市町村）'!L42</f>
        <v>157912</v>
      </c>
      <c r="M42" s="142">
        <f>'廃棄物事業経費（市町村）'!M42</f>
        <v>86837</v>
      </c>
      <c r="N42" s="142">
        <f>'廃棄物事業経費（市町村）'!N42</f>
        <v>0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0</v>
      </c>
      <c r="S42" s="142">
        <f>'廃棄物事業経費（市町村）'!S42</f>
        <v>0</v>
      </c>
      <c r="T42" s="142">
        <f>'廃棄物事業経費（市町村）'!T42</f>
        <v>0</v>
      </c>
      <c r="U42" s="142">
        <f>'廃棄物事業経費（市町村）'!U42</f>
        <v>86837</v>
      </c>
      <c r="V42" s="142">
        <f>'廃棄物事業経費（市町村）'!V42</f>
        <v>244914</v>
      </c>
      <c r="W42" s="142">
        <f>'廃棄物事業経費（市町村）'!W42</f>
        <v>165</v>
      </c>
      <c r="X42" s="142">
        <f>'廃棄物事業経費（市町村）'!X42</f>
        <v>0</v>
      </c>
      <c r="Y42" s="142">
        <f>'廃棄物事業経費（市町村）'!Y42</f>
        <v>0</v>
      </c>
      <c r="Z42" s="142">
        <f>'廃棄物事業経費（市町村）'!Z42</f>
        <v>0</v>
      </c>
      <c r="AA42" s="142">
        <f>'廃棄物事業経費（市町村）'!AA42</f>
        <v>0</v>
      </c>
      <c r="AB42" s="142">
        <f>'廃棄物事業経費（市町村）'!AB42</f>
        <v>0</v>
      </c>
      <c r="AC42" s="142">
        <f>'廃棄物事業経費（市町村）'!AC42</f>
        <v>165</v>
      </c>
      <c r="AD42" s="142">
        <f>'廃棄物事業経費（市町村）'!AD42</f>
        <v>244749</v>
      </c>
    </row>
    <row r="43" spans="1:30" ht="13.5">
      <c r="A43" s="208" t="s">
        <v>222</v>
      </c>
      <c r="B43" s="208">
        <v>43468</v>
      </c>
      <c r="C43" s="208" t="s">
        <v>269</v>
      </c>
      <c r="D43" s="142">
        <f>'廃棄物事業経費（市町村）'!D43</f>
        <v>90286</v>
      </c>
      <c r="E43" s="142">
        <f>'廃棄物事業経費（市町村）'!E43</f>
        <v>5844</v>
      </c>
      <c r="F43" s="142">
        <f>'廃棄物事業経費（市町村）'!F43</f>
        <v>0</v>
      </c>
      <c r="G43" s="142">
        <f>'廃棄物事業経費（市町村）'!G43</f>
        <v>0</v>
      </c>
      <c r="H43" s="142">
        <f>'廃棄物事業経費（市町村）'!H43</f>
        <v>0</v>
      </c>
      <c r="I43" s="142">
        <f>'廃棄物事業経費（市町村）'!I43</f>
        <v>5818</v>
      </c>
      <c r="J43" s="142">
        <f>'廃棄物事業経費（市町村）'!J43</f>
        <v>0</v>
      </c>
      <c r="K43" s="142">
        <f>'廃棄物事業経費（市町村）'!K43</f>
        <v>26</v>
      </c>
      <c r="L43" s="142">
        <f>'廃棄物事業経費（市町村）'!L43</f>
        <v>84442</v>
      </c>
      <c r="M43" s="142">
        <f>'廃棄物事業経費（市町村）'!M43</f>
        <v>34662</v>
      </c>
      <c r="N43" s="142">
        <f>'廃棄物事業経費（市町村）'!N43</f>
        <v>3</v>
      </c>
      <c r="O43" s="142">
        <f>'廃棄物事業経費（市町村）'!O43</f>
        <v>0</v>
      </c>
      <c r="P43" s="142">
        <f>'廃棄物事業経費（市町村）'!P43</f>
        <v>0</v>
      </c>
      <c r="Q43" s="142">
        <f>'廃棄物事業経費（市町村）'!Q43</f>
        <v>0</v>
      </c>
      <c r="R43" s="142">
        <f>'廃棄物事業経費（市町村）'!R43</f>
        <v>0</v>
      </c>
      <c r="S43" s="142">
        <f>'廃棄物事業経費（市町村）'!S43</f>
        <v>0</v>
      </c>
      <c r="T43" s="142">
        <f>'廃棄物事業経費（市町村）'!T43</f>
        <v>3</v>
      </c>
      <c r="U43" s="142">
        <f>'廃棄物事業経費（市町村）'!U43</f>
        <v>34659</v>
      </c>
      <c r="V43" s="142">
        <f>'廃棄物事業経費（市町村）'!V43</f>
        <v>124948</v>
      </c>
      <c r="W43" s="142">
        <f>'廃棄物事業経費（市町村）'!W43</f>
        <v>5847</v>
      </c>
      <c r="X43" s="142">
        <f>'廃棄物事業経費（市町村）'!X43</f>
        <v>0</v>
      </c>
      <c r="Y43" s="142">
        <f>'廃棄物事業経費（市町村）'!Y43</f>
        <v>0</v>
      </c>
      <c r="Z43" s="142">
        <f>'廃棄物事業経費（市町村）'!Z43</f>
        <v>0</v>
      </c>
      <c r="AA43" s="142">
        <f>'廃棄物事業経費（市町村）'!AA43</f>
        <v>5818</v>
      </c>
      <c r="AB43" s="142">
        <f>'廃棄物事業経費（市町村）'!AB43</f>
        <v>0</v>
      </c>
      <c r="AC43" s="142">
        <f>'廃棄物事業経費（市町村）'!AC43</f>
        <v>29</v>
      </c>
      <c r="AD43" s="142">
        <f>'廃棄物事業経費（市町村）'!AD43</f>
        <v>119101</v>
      </c>
    </row>
    <row r="44" spans="1:30" ht="13.5">
      <c r="A44" s="208" t="s">
        <v>222</v>
      </c>
      <c r="B44" s="208">
        <v>43482</v>
      </c>
      <c r="C44" s="208" t="s">
        <v>270</v>
      </c>
      <c r="D44" s="142">
        <f>'廃棄物事業経費（市町村）'!D44</f>
        <v>246374</v>
      </c>
      <c r="E44" s="142">
        <f>'廃棄物事業経費（市町村）'!E44</f>
        <v>12628</v>
      </c>
      <c r="F44" s="142">
        <f>'廃棄物事業経費（市町村）'!F44</f>
        <v>0</v>
      </c>
      <c r="G44" s="142">
        <f>'廃棄物事業経費（市町村）'!G44</f>
        <v>0</v>
      </c>
      <c r="H44" s="142">
        <f>'廃棄物事業経費（市町村）'!H44</f>
        <v>0</v>
      </c>
      <c r="I44" s="142">
        <f>'廃棄物事業経費（市町村）'!I44</f>
        <v>8352</v>
      </c>
      <c r="J44" s="142">
        <f>'廃棄物事業経費（市町村）'!J44</f>
        <v>0</v>
      </c>
      <c r="K44" s="142">
        <f>'廃棄物事業経費（市町村）'!K44</f>
        <v>4276</v>
      </c>
      <c r="L44" s="142">
        <f>'廃棄物事業経費（市町村）'!L44</f>
        <v>233746</v>
      </c>
      <c r="M44" s="142">
        <f>'廃棄物事業経費（市町村）'!M44</f>
        <v>450554</v>
      </c>
      <c r="N44" s="142">
        <f>'廃棄物事業経費（市町村）'!N44</f>
        <v>137251</v>
      </c>
      <c r="O44" s="142">
        <f>'廃棄物事業経費（市町村）'!O44</f>
        <v>19434</v>
      </c>
      <c r="P44" s="142">
        <f>'廃棄物事業経費（市町村）'!P44</f>
        <v>19305</v>
      </c>
      <c r="Q44" s="142">
        <f>'廃棄物事業経費（市町村）'!Q44</f>
        <v>11300</v>
      </c>
      <c r="R44" s="142">
        <f>'廃棄物事業経費（市町村）'!R44</f>
        <v>79477</v>
      </c>
      <c r="S44" s="142">
        <f>'廃棄物事業経費（市町村）'!S44</f>
        <v>0</v>
      </c>
      <c r="T44" s="142">
        <f>'廃棄物事業経費（市町村）'!T44</f>
        <v>7735</v>
      </c>
      <c r="U44" s="142">
        <f>'廃棄物事業経費（市町村）'!U44</f>
        <v>313303</v>
      </c>
      <c r="V44" s="142">
        <f>'廃棄物事業経費（市町村）'!V44</f>
        <v>696928</v>
      </c>
      <c r="W44" s="142">
        <f>'廃棄物事業経費（市町村）'!W44</f>
        <v>149879</v>
      </c>
      <c r="X44" s="142">
        <f>'廃棄物事業経費（市町村）'!X44</f>
        <v>19434</v>
      </c>
      <c r="Y44" s="142">
        <f>'廃棄物事業経費（市町村）'!Y44</f>
        <v>19305</v>
      </c>
      <c r="Z44" s="142">
        <f>'廃棄物事業経費（市町村）'!Z44</f>
        <v>11300</v>
      </c>
      <c r="AA44" s="142">
        <f>'廃棄物事業経費（市町村）'!AA44</f>
        <v>87829</v>
      </c>
      <c r="AB44" s="142">
        <f>'廃棄物事業経費（市町村）'!AB44</f>
        <v>0</v>
      </c>
      <c r="AC44" s="142">
        <f>'廃棄物事業経費（市町村）'!AC44</f>
        <v>12011</v>
      </c>
      <c r="AD44" s="142">
        <f>'廃棄物事業経費（市町村）'!AD44</f>
        <v>547049</v>
      </c>
    </row>
    <row r="45" spans="1:30" ht="13.5">
      <c r="A45" s="208" t="s">
        <v>222</v>
      </c>
      <c r="B45" s="208">
        <v>43484</v>
      </c>
      <c r="C45" s="208" t="s">
        <v>271</v>
      </c>
      <c r="D45" s="142">
        <f>'廃棄物事業経費（市町村）'!D45</f>
        <v>55376</v>
      </c>
      <c r="E45" s="142">
        <f>'廃棄物事業経費（市町村）'!E45</f>
        <v>4659</v>
      </c>
      <c r="F45" s="142">
        <f>'廃棄物事業経費（市町村）'!F45</f>
        <v>0</v>
      </c>
      <c r="G45" s="142">
        <f>'廃棄物事業経費（市町村）'!G45</f>
        <v>0</v>
      </c>
      <c r="H45" s="142">
        <f>'廃棄物事業経費（市町村）'!H45</f>
        <v>0</v>
      </c>
      <c r="I45" s="142">
        <f>'廃棄物事業経費（市町村）'!I45</f>
        <v>644</v>
      </c>
      <c r="J45" s="142">
        <f>'廃棄物事業経費（市町村）'!J45</f>
        <v>0</v>
      </c>
      <c r="K45" s="142">
        <f>'廃棄物事業経費（市町村）'!K45</f>
        <v>4015</v>
      </c>
      <c r="L45" s="142">
        <f>'廃棄物事業経費（市町村）'!L45</f>
        <v>50717</v>
      </c>
      <c r="M45" s="142">
        <f>'廃棄物事業経費（市町村）'!M45</f>
        <v>50753</v>
      </c>
      <c r="N45" s="142">
        <f>'廃棄物事業経費（市町村）'!N45</f>
        <v>12044</v>
      </c>
      <c r="O45" s="142">
        <f>'廃棄物事業経費（市町村）'!O45</f>
        <v>6022</v>
      </c>
      <c r="P45" s="142">
        <f>'廃棄物事業経費（市町村）'!P45</f>
        <v>6022</v>
      </c>
      <c r="Q45" s="142">
        <f>'廃棄物事業経費（市町村）'!Q45</f>
        <v>0</v>
      </c>
      <c r="R45" s="142">
        <f>'廃棄物事業経費（市町村）'!R45</f>
        <v>0</v>
      </c>
      <c r="S45" s="142">
        <f>'廃棄物事業経費（市町村）'!S45</f>
        <v>0</v>
      </c>
      <c r="T45" s="142">
        <f>'廃棄物事業経費（市町村）'!T45</f>
        <v>0</v>
      </c>
      <c r="U45" s="142">
        <f>'廃棄物事業経費（市町村）'!U45</f>
        <v>38709</v>
      </c>
      <c r="V45" s="142">
        <f>'廃棄物事業経費（市町村）'!V45</f>
        <v>106129</v>
      </c>
      <c r="W45" s="142">
        <f>'廃棄物事業経費（市町村）'!W45</f>
        <v>16703</v>
      </c>
      <c r="X45" s="142">
        <f>'廃棄物事業経費（市町村）'!X45</f>
        <v>6022</v>
      </c>
      <c r="Y45" s="142">
        <f>'廃棄物事業経費（市町村）'!Y45</f>
        <v>6022</v>
      </c>
      <c r="Z45" s="142">
        <f>'廃棄物事業経費（市町村）'!Z45</f>
        <v>0</v>
      </c>
      <c r="AA45" s="142">
        <f>'廃棄物事業経費（市町村）'!AA45</f>
        <v>644</v>
      </c>
      <c r="AB45" s="142">
        <f>'廃棄物事業経費（市町村）'!AB45</f>
        <v>0</v>
      </c>
      <c r="AC45" s="142">
        <f>'廃棄物事業経費（市町村）'!AC45</f>
        <v>4015</v>
      </c>
      <c r="AD45" s="142">
        <f>'廃棄物事業経費（市町村）'!AD45</f>
        <v>89426</v>
      </c>
    </row>
    <row r="46" spans="1:30" ht="13.5">
      <c r="A46" s="208" t="s">
        <v>222</v>
      </c>
      <c r="B46" s="208">
        <v>43501</v>
      </c>
      <c r="C46" s="208" t="s">
        <v>272</v>
      </c>
      <c r="D46" s="142">
        <f>'廃棄物事業経費（市町村）'!D46</f>
        <v>74010</v>
      </c>
      <c r="E46" s="142">
        <f>'廃棄物事業経費（市町村）'!E46</f>
        <v>0</v>
      </c>
      <c r="F46" s="142">
        <f>'廃棄物事業経費（市町村）'!F46</f>
        <v>0</v>
      </c>
      <c r="G46" s="142">
        <f>'廃棄物事業経費（市町村）'!G46</f>
        <v>0</v>
      </c>
      <c r="H46" s="142">
        <f>'廃棄物事業経費（市町村）'!H46</f>
        <v>0</v>
      </c>
      <c r="I46" s="142">
        <f>'廃棄物事業経費（市町村）'!I46</f>
        <v>0</v>
      </c>
      <c r="J46" s="142">
        <f>'廃棄物事業経費（市町村）'!J46</f>
        <v>0</v>
      </c>
      <c r="K46" s="142">
        <f>'廃棄物事業経費（市町村）'!K46</f>
        <v>0</v>
      </c>
      <c r="L46" s="142">
        <f>'廃棄物事業経費（市町村）'!L46</f>
        <v>74010</v>
      </c>
      <c r="M46" s="142">
        <f>'廃棄物事業経費（市町村）'!M46</f>
        <v>63348</v>
      </c>
      <c r="N46" s="142">
        <f>'廃棄物事業経費（市町村）'!N46</f>
        <v>0</v>
      </c>
      <c r="O46" s="142">
        <f>'廃棄物事業経費（市町村）'!O46</f>
        <v>0</v>
      </c>
      <c r="P46" s="142">
        <f>'廃棄物事業経費（市町村）'!P46</f>
        <v>0</v>
      </c>
      <c r="Q46" s="142">
        <f>'廃棄物事業経費（市町村）'!Q46</f>
        <v>0</v>
      </c>
      <c r="R46" s="142">
        <f>'廃棄物事業経費（市町村）'!R46</f>
        <v>0</v>
      </c>
      <c r="S46" s="142">
        <f>'廃棄物事業経費（市町村）'!S46</f>
        <v>0</v>
      </c>
      <c r="T46" s="142">
        <f>'廃棄物事業経費（市町村）'!T46</f>
        <v>0</v>
      </c>
      <c r="U46" s="142">
        <f>'廃棄物事業経費（市町村）'!U46</f>
        <v>63348</v>
      </c>
      <c r="V46" s="142">
        <f>'廃棄物事業経費（市町村）'!V46</f>
        <v>137358</v>
      </c>
      <c r="W46" s="142">
        <f>'廃棄物事業経費（市町村）'!W46</f>
        <v>0</v>
      </c>
      <c r="X46" s="142">
        <f>'廃棄物事業経費（市町村）'!X46</f>
        <v>0</v>
      </c>
      <c r="Y46" s="142">
        <f>'廃棄物事業経費（市町村）'!Y46</f>
        <v>0</v>
      </c>
      <c r="Z46" s="142">
        <f>'廃棄物事業経費（市町村）'!Z46</f>
        <v>0</v>
      </c>
      <c r="AA46" s="142">
        <f>'廃棄物事業経費（市町村）'!AA46</f>
        <v>0</v>
      </c>
      <c r="AB46" s="142">
        <f>'廃棄物事業経費（市町村）'!AB46</f>
        <v>0</v>
      </c>
      <c r="AC46" s="142">
        <f>'廃棄物事業経費（市町村）'!AC46</f>
        <v>0</v>
      </c>
      <c r="AD46" s="142">
        <f>'廃棄物事業経費（市町村）'!AD46</f>
        <v>137358</v>
      </c>
    </row>
    <row r="47" spans="1:30" ht="13.5">
      <c r="A47" s="208" t="s">
        <v>222</v>
      </c>
      <c r="B47" s="208">
        <v>43505</v>
      </c>
      <c r="C47" s="208" t="s">
        <v>273</v>
      </c>
      <c r="D47" s="142">
        <f>'廃棄物事業経費（市町村）'!D47</f>
        <v>83537</v>
      </c>
      <c r="E47" s="142">
        <f>'廃棄物事業経費（市町村）'!E47</f>
        <v>0</v>
      </c>
      <c r="F47" s="142">
        <f>'廃棄物事業経費（市町村）'!F47</f>
        <v>0</v>
      </c>
      <c r="G47" s="142">
        <f>'廃棄物事業経費（市町村）'!G47</f>
        <v>0</v>
      </c>
      <c r="H47" s="142">
        <f>'廃棄物事業経費（市町村）'!H47</f>
        <v>0</v>
      </c>
      <c r="I47" s="142">
        <f>'廃棄物事業経費（市町村）'!I47</f>
        <v>0</v>
      </c>
      <c r="J47" s="142">
        <f>'廃棄物事業経費（市町村）'!J47</f>
        <v>0</v>
      </c>
      <c r="K47" s="142">
        <f>'廃棄物事業経費（市町村）'!K47</f>
        <v>0</v>
      </c>
      <c r="L47" s="142">
        <f>'廃棄物事業経費（市町村）'!L47</f>
        <v>83537</v>
      </c>
      <c r="M47" s="142">
        <f>'廃棄物事業経費（市町村）'!M47</f>
        <v>44516</v>
      </c>
      <c r="N47" s="142">
        <f>'廃棄物事業経費（市町村）'!N47</f>
        <v>0</v>
      </c>
      <c r="O47" s="142">
        <f>'廃棄物事業経費（市町村）'!O47</f>
        <v>0</v>
      </c>
      <c r="P47" s="142">
        <f>'廃棄物事業経費（市町村）'!P47</f>
        <v>0</v>
      </c>
      <c r="Q47" s="142">
        <f>'廃棄物事業経費（市町村）'!Q47</f>
        <v>0</v>
      </c>
      <c r="R47" s="142">
        <f>'廃棄物事業経費（市町村）'!R47</f>
        <v>0</v>
      </c>
      <c r="S47" s="142">
        <f>'廃棄物事業経費（市町村）'!S47</f>
        <v>0</v>
      </c>
      <c r="T47" s="142">
        <f>'廃棄物事業経費（市町村）'!T47</f>
        <v>0</v>
      </c>
      <c r="U47" s="142">
        <f>'廃棄物事業経費（市町村）'!U47</f>
        <v>44516</v>
      </c>
      <c r="V47" s="142">
        <f>'廃棄物事業経費（市町村）'!V47</f>
        <v>128053</v>
      </c>
      <c r="W47" s="142">
        <f>'廃棄物事業経費（市町村）'!W47</f>
        <v>0</v>
      </c>
      <c r="X47" s="142">
        <f>'廃棄物事業経費（市町村）'!X47</f>
        <v>0</v>
      </c>
      <c r="Y47" s="142">
        <f>'廃棄物事業経費（市町村）'!Y47</f>
        <v>0</v>
      </c>
      <c r="Z47" s="142">
        <f>'廃棄物事業経費（市町村）'!Z47</f>
        <v>0</v>
      </c>
      <c r="AA47" s="142">
        <f>'廃棄物事業経費（市町村）'!AA47</f>
        <v>0</v>
      </c>
      <c r="AB47" s="142">
        <f>'廃棄物事業経費（市町村）'!AB47</f>
        <v>0</v>
      </c>
      <c r="AC47" s="142">
        <f>'廃棄物事業経費（市町村）'!AC47</f>
        <v>0</v>
      </c>
      <c r="AD47" s="142">
        <f>'廃棄物事業経費（市町村）'!AD47</f>
        <v>128053</v>
      </c>
    </row>
    <row r="48" spans="1:30" ht="13.5">
      <c r="A48" s="208" t="s">
        <v>222</v>
      </c>
      <c r="B48" s="208">
        <v>43506</v>
      </c>
      <c r="C48" s="208" t="s">
        <v>274</v>
      </c>
      <c r="D48" s="142">
        <f>'廃棄物事業経費（市町村）'!D48</f>
        <v>32791</v>
      </c>
      <c r="E48" s="142">
        <f>'廃棄物事業経費（市町村）'!E48</f>
        <v>0</v>
      </c>
      <c r="F48" s="142">
        <f>'廃棄物事業経費（市町村）'!F48</f>
        <v>0</v>
      </c>
      <c r="G48" s="142">
        <f>'廃棄物事業経費（市町村）'!G48</f>
        <v>0</v>
      </c>
      <c r="H48" s="142">
        <f>'廃棄物事業経費（市町村）'!H48</f>
        <v>0</v>
      </c>
      <c r="I48" s="142">
        <f>'廃棄物事業経費（市町村）'!I48</f>
        <v>0</v>
      </c>
      <c r="J48" s="142">
        <f>'廃棄物事業経費（市町村）'!J48</f>
        <v>0</v>
      </c>
      <c r="K48" s="142">
        <f>'廃棄物事業経費（市町村）'!K48</f>
        <v>0</v>
      </c>
      <c r="L48" s="142">
        <f>'廃棄物事業経費（市町村）'!L48</f>
        <v>32791</v>
      </c>
      <c r="M48" s="142">
        <f>'廃棄物事業経費（市町村）'!M48</f>
        <v>19922</v>
      </c>
      <c r="N48" s="142">
        <f>'廃棄物事業経費（市町村）'!N48</f>
        <v>0</v>
      </c>
      <c r="O48" s="142">
        <f>'廃棄物事業経費（市町村）'!O48</f>
        <v>0</v>
      </c>
      <c r="P48" s="142">
        <f>'廃棄物事業経費（市町村）'!P48</f>
        <v>0</v>
      </c>
      <c r="Q48" s="142">
        <f>'廃棄物事業経費（市町村）'!Q48</f>
        <v>0</v>
      </c>
      <c r="R48" s="142">
        <f>'廃棄物事業経費（市町村）'!R48</f>
        <v>0</v>
      </c>
      <c r="S48" s="142">
        <f>'廃棄物事業経費（市町村）'!S48</f>
        <v>0</v>
      </c>
      <c r="T48" s="142">
        <f>'廃棄物事業経費（市町村）'!T48</f>
        <v>0</v>
      </c>
      <c r="U48" s="142">
        <f>'廃棄物事業経費（市町村）'!U48</f>
        <v>19922</v>
      </c>
      <c r="V48" s="142">
        <f>'廃棄物事業経費（市町村）'!V48</f>
        <v>52713</v>
      </c>
      <c r="W48" s="142">
        <f>'廃棄物事業経費（市町村）'!W48</f>
        <v>0</v>
      </c>
      <c r="X48" s="142">
        <f>'廃棄物事業経費（市町村）'!X48</f>
        <v>0</v>
      </c>
      <c r="Y48" s="142">
        <f>'廃棄物事業経費（市町村）'!Y48</f>
        <v>0</v>
      </c>
      <c r="Z48" s="142">
        <f>'廃棄物事業経費（市町村）'!Z48</f>
        <v>0</v>
      </c>
      <c r="AA48" s="142">
        <f>'廃棄物事業経費（市町村）'!AA48</f>
        <v>0</v>
      </c>
      <c r="AB48" s="142">
        <f>'廃棄物事業経費（市町村）'!AB48</f>
        <v>0</v>
      </c>
      <c r="AC48" s="142">
        <f>'廃棄物事業経費（市町村）'!AC48</f>
        <v>0</v>
      </c>
      <c r="AD48" s="142">
        <f>'廃棄物事業経費（市町村）'!AD48</f>
        <v>52713</v>
      </c>
    </row>
    <row r="49" spans="1:30" ht="13.5">
      <c r="A49" s="208" t="s">
        <v>222</v>
      </c>
      <c r="B49" s="208">
        <v>43507</v>
      </c>
      <c r="C49" s="208" t="s">
        <v>275</v>
      </c>
      <c r="D49" s="142">
        <f>'廃棄物事業経費（市町村）'!D49</f>
        <v>21050</v>
      </c>
      <c r="E49" s="142">
        <f>'廃棄物事業経費（市町村）'!E49</f>
        <v>0</v>
      </c>
      <c r="F49" s="142">
        <f>'廃棄物事業経費（市町村）'!F49</f>
        <v>0</v>
      </c>
      <c r="G49" s="142">
        <f>'廃棄物事業経費（市町村）'!G49</f>
        <v>0</v>
      </c>
      <c r="H49" s="142">
        <f>'廃棄物事業経費（市町村）'!H49</f>
        <v>0</v>
      </c>
      <c r="I49" s="142">
        <f>'廃棄物事業経費（市町村）'!I49</f>
        <v>0</v>
      </c>
      <c r="J49" s="142">
        <f>'廃棄物事業経費（市町村）'!J49</f>
        <v>0</v>
      </c>
      <c r="K49" s="142">
        <f>'廃棄物事業経費（市町村）'!K49</f>
        <v>0</v>
      </c>
      <c r="L49" s="142">
        <f>'廃棄物事業経費（市町村）'!L49</f>
        <v>21050</v>
      </c>
      <c r="M49" s="142">
        <f>'廃棄物事業経費（市町村）'!M49</f>
        <v>12587</v>
      </c>
      <c r="N49" s="142">
        <f>'廃棄物事業経費（市町村）'!N49</f>
        <v>0</v>
      </c>
      <c r="O49" s="142">
        <f>'廃棄物事業経費（市町村）'!O49</f>
        <v>0</v>
      </c>
      <c r="P49" s="142">
        <f>'廃棄物事業経費（市町村）'!P49</f>
        <v>0</v>
      </c>
      <c r="Q49" s="142">
        <f>'廃棄物事業経費（市町村）'!Q49</f>
        <v>0</v>
      </c>
      <c r="R49" s="142">
        <f>'廃棄物事業経費（市町村）'!R49</f>
        <v>0</v>
      </c>
      <c r="S49" s="142">
        <f>'廃棄物事業経費（市町村）'!S49</f>
        <v>0</v>
      </c>
      <c r="T49" s="142">
        <f>'廃棄物事業経費（市町村）'!T49</f>
        <v>0</v>
      </c>
      <c r="U49" s="142">
        <f>'廃棄物事業経費（市町村）'!U49</f>
        <v>12587</v>
      </c>
      <c r="V49" s="142">
        <f>'廃棄物事業経費（市町村）'!V49</f>
        <v>33637</v>
      </c>
      <c r="W49" s="142">
        <f>'廃棄物事業経費（市町村）'!W49</f>
        <v>0</v>
      </c>
      <c r="X49" s="142">
        <f>'廃棄物事業経費（市町村）'!X49</f>
        <v>0</v>
      </c>
      <c r="Y49" s="142">
        <f>'廃棄物事業経費（市町村）'!Y49</f>
        <v>0</v>
      </c>
      <c r="Z49" s="142">
        <f>'廃棄物事業経費（市町村）'!Z49</f>
        <v>0</v>
      </c>
      <c r="AA49" s="142">
        <f>'廃棄物事業経費（市町村）'!AA49</f>
        <v>0</v>
      </c>
      <c r="AB49" s="142">
        <f>'廃棄物事業経費（市町村）'!AB49</f>
        <v>0</v>
      </c>
      <c r="AC49" s="142">
        <f>'廃棄物事業経費（市町村）'!AC49</f>
        <v>0</v>
      </c>
      <c r="AD49" s="142">
        <f>'廃棄物事業経費（市町村）'!AD49</f>
        <v>33637</v>
      </c>
    </row>
    <row r="50" spans="1:30" ht="13.5">
      <c r="A50" s="208" t="s">
        <v>222</v>
      </c>
      <c r="B50" s="208">
        <v>43510</v>
      </c>
      <c r="C50" s="208" t="s">
        <v>276</v>
      </c>
      <c r="D50" s="142">
        <f>'廃棄物事業経費（市町村）'!D50</f>
        <v>39375</v>
      </c>
      <c r="E50" s="142">
        <f>'廃棄物事業経費（市町村）'!E50</f>
        <v>0</v>
      </c>
      <c r="F50" s="142">
        <f>'廃棄物事業経費（市町村）'!F50</f>
        <v>0</v>
      </c>
      <c r="G50" s="142">
        <f>'廃棄物事業経費（市町村）'!G50</f>
        <v>0</v>
      </c>
      <c r="H50" s="142">
        <f>'廃棄物事業経費（市町村）'!H50</f>
        <v>0</v>
      </c>
      <c r="I50" s="142">
        <f>'廃棄物事業経費（市町村）'!I50</f>
        <v>0</v>
      </c>
      <c r="J50" s="142">
        <f>'廃棄物事業経費（市町村）'!J50</f>
        <v>0</v>
      </c>
      <c r="K50" s="142">
        <f>'廃棄物事業経費（市町村）'!K50</f>
        <v>0</v>
      </c>
      <c r="L50" s="142">
        <f>'廃棄物事業経費（市町村）'!L50</f>
        <v>39375</v>
      </c>
      <c r="M50" s="142">
        <f>'廃棄物事業経費（市町村）'!M50</f>
        <v>27966</v>
      </c>
      <c r="N50" s="142">
        <f>'廃棄物事業経費（市町村）'!N50</f>
        <v>0</v>
      </c>
      <c r="O50" s="142">
        <f>'廃棄物事業経費（市町村）'!O50</f>
        <v>0</v>
      </c>
      <c r="P50" s="142">
        <f>'廃棄物事業経費（市町村）'!P50</f>
        <v>0</v>
      </c>
      <c r="Q50" s="142">
        <f>'廃棄物事業経費（市町村）'!Q50</f>
        <v>0</v>
      </c>
      <c r="R50" s="142">
        <f>'廃棄物事業経費（市町村）'!R50</f>
        <v>0</v>
      </c>
      <c r="S50" s="142">
        <f>'廃棄物事業経費（市町村）'!S50</f>
        <v>0</v>
      </c>
      <c r="T50" s="142">
        <f>'廃棄物事業経費（市町村）'!T50</f>
        <v>0</v>
      </c>
      <c r="U50" s="142">
        <f>'廃棄物事業経費（市町村）'!U50</f>
        <v>27966</v>
      </c>
      <c r="V50" s="142">
        <f>'廃棄物事業経費（市町村）'!V50</f>
        <v>67341</v>
      </c>
      <c r="W50" s="142">
        <f>'廃棄物事業経費（市町村）'!W50</f>
        <v>0</v>
      </c>
      <c r="X50" s="142">
        <f>'廃棄物事業経費（市町村）'!X50</f>
        <v>0</v>
      </c>
      <c r="Y50" s="142">
        <f>'廃棄物事業経費（市町村）'!Y50</f>
        <v>0</v>
      </c>
      <c r="Z50" s="142">
        <f>'廃棄物事業経費（市町村）'!Z50</f>
        <v>0</v>
      </c>
      <c r="AA50" s="142">
        <f>'廃棄物事業経費（市町村）'!AA50</f>
        <v>0</v>
      </c>
      <c r="AB50" s="142">
        <f>'廃棄物事業経費（市町村）'!AB50</f>
        <v>0</v>
      </c>
      <c r="AC50" s="142">
        <f>'廃棄物事業経費（市町村）'!AC50</f>
        <v>0</v>
      </c>
      <c r="AD50" s="142">
        <f>'廃棄物事業経費（市町村）'!AD50</f>
        <v>67341</v>
      </c>
    </row>
    <row r="51" spans="1:30" ht="13.5">
      <c r="A51" s="208" t="s">
        <v>222</v>
      </c>
      <c r="B51" s="208">
        <v>43511</v>
      </c>
      <c r="C51" s="208" t="s">
        <v>277</v>
      </c>
      <c r="D51" s="142">
        <f>'廃棄物事業経費（市町村）'!D51</f>
        <v>26361</v>
      </c>
      <c r="E51" s="142">
        <f>'廃棄物事業経費（市町村）'!E51</f>
        <v>0</v>
      </c>
      <c r="F51" s="142">
        <f>'廃棄物事業経費（市町村）'!F51</f>
        <v>0</v>
      </c>
      <c r="G51" s="142">
        <f>'廃棄物事業経費（市町村）'!G51</f>
        <v>0</v>
      </c>
      <c r="H51" s="142">
        <f>'廃棄物事業経費（市町村）'!H51</f>
        <v>0</v>
      </c>
      <c r="I51" s="142">
        <f>'廃棄物事業経費（市町村）'!I51</f>
        <v>0</v>
      </c>
      <c r="J51" s="142">
        <f>'廃棄物事業経費（市町村）'!J51</f>
        <v>0</v>
      </c>
      <c r="K51" s="142">
        <f>'廃棄物事業経費（市町村）'!K51</f>
        <v>0</v>
      </c>
      <c r="L51" s="142">
        <f>'廃棄物事業経費（市町村）'!L51</f>
        <v>26361</v>
      </c>
      <c r="M51" s="142">
        <f>'廃棄物事業経費（市町村）'!M51</f>
        <v>14952</v>
      </c>
      <c r="N51" s="142">
        <f>'廃棄物事業経費（市町村）'!N51</f>
        <v>0</v>
      </c>
      <c r="O51" s="142">
        <f>'廃棄物事業経費（市町村）'!O51</f>
        <v>0</v>
      </c>
      <c r="P51" s="142">
        <f>'廃棄物事業経費（市町村）'!P51</f>
        <v>0</v>
      </c>
      <c r="Q51" s="142">
        <f>'廃棄物事業経費（市町村）'!Q51</f>
        <v>0</v>
      </c>
      <c r="R51" s="142">
        <f>'廃棄物事業経費（市町村）'!R51</f>
        <v>0</v>
      </c>
      <c r="S51" s="142">
        <f>'廃棄物事業経費（市町村）'!S51</f>
        <v>0</v>
      </c>
      <c r="T51" s="142">
        <f>'廃棄物事業経費（市町村）'!T51</f>
        <v>0</v>
      </c>
      <c r="U51" s="142">
        <f>'廃棄物事業経費（市町村）'!U51</f>
        <v>14952</v>
      </c>
      <c r="V51" s="142">
        <f>'廃棄物事業経費（市町村）'!V51</f>
        <v>41313</v>
      </c>
      <c r="W51" s="142">
        <f>'廃棄物事業経費（市町村）'!W51</f>
        <v>0</v>
      </c>
      <c r="X51" s="142">
        <f>'廃棄物事業経費（市町村）'!X51</f>
        <v>0</v>
      </c>
      <c r="Y51" s="142">
        <f>'廃棄物事業経費（市町村）'!Y51</f>
        <v>0</v>
      </c>
      <c r="Z51" s="142">
        <f>'廃棄物事業経費（市町村）'!Z51</f>
        <v>0</v>
      </c>
      <c r="AA51" s="142">
        <f>'廃棄物事業経費（市町村）'!AA51</f>
        <v>0</v>
      </c>
      <c r="AB51" s="142">
        <f>'廃棄物事業経費（市町村）'!AB51</f>
        <v>0</v>
      </c>
      <c r="AC51" s="142">
        <f>'廃棄物事業経費（市町村）'!AC51</f>
        <v>0</v>
      </c>
      <c r="AD51" s="142">
        <f>'廃棄物事業経費（市町村）'!AD51</f>
        <v>41313</v>
      </c>
    </row>
    <row r="52" spans="1:30" ht="13.5">
      <c r="A52" s="208" t="s">
        <v>222</v>
      </c>
      <c r="B52" s="208">
        <v>43512</v>
      </c>
      <c r="C52" s="208" t="s">
        <v>278</v>
      </c>
      <c r="D52" s="142">
        <f>'廃棄物事業経費（市町村）'!D52</f>
        <v>30766</v>
      </c>
      <c r="E52" s="142">
        <f>'廃棄物事業経費（市町村）'!E52</f>
        <v>0</v>
      </c>
      <c r="F52" s="142">
        <f>'廃棄物事業経費（市町村）'!F52</f>
        <v>0</v>
      </c>
      <c r="G52" s="142">
        <f>'廃棄物事業経費（市町村）'!G52</f>
        <v>0</v>
      </c>
      <c r="H52" s="142">
        <f>'廃棄物事業経費（市町村）'!H52</f>
        <v>0</v>
      </c>
      <c r="I52" s="142">
        <f>'廃棄物事業経費（市町村）'!I52</f>
        <v>0</v>
      </c>
      <c r="J52" s="142">
        <f>'廃棄物事業経費（市町村）'!J52</f>
        <v>0</v>
      </c>
      <c r="K52" s="142">
        <f>'廃棄物事業経費（市町村）'!K52</f>
        <v>0</v>
      </c>
      <c r="L52" s="142">
        <f>'廃棄物事業経費（市町村）'!L52</f>
        <v>30766</v>
      </c>
      <c r="M52" s="142">
        <f>'廃棄物事業経費（市町村）'!M52</f>
        <v>21026</v>
      </c>
      <c r="N52" s="142">
        <f>'廃棄物事業経費（市町村）'!N52</f>
        <v>0</v>
      </c>
      <c r="O52" s="142">
        <f>'廃棄物事業経費（市町村）'!O52</f>
        <v>0</v>
      </c>
      <c r="P52" s="142">
        <f>'廃棄物事業経費（市町村）'!P52</f>
        <v>0</v>
      </c>
      <c r="Q52" s="142">
        <f>'廃棄物事業経費（市町村）'!Q52</f>
        <v>0</v>
      </c>
      <c r="R52" s="142">
        <f>'廃棄物事業経費（市町村）'!R52</f>
        <v>0</v>
      </c>
      <c r="S52" s="142">
        <f>'廃棄物事業経費（市町村）'!S52</f>
        <v>0</v>
      </c>
      <c r="T52" s="142">
        <f>'廃棄物事業経費（市町村）'!T52</f>
        <v>0</v>
      </c>
      <c r="U52" s="142">
        <f>'廃棄物事業経費（市町村）'!U52</f>
        <v>21026</v>
      </c>
      <c r="V52" s="142">
        <f>'廃棄物事業経費（市町村）'!V52</f>
        <v>51792</v>
      </c>
      <c r="W52" s="142">
        <f>'廃棄物事業経費（市町村）'!W52</f>
        <v>0</v>
      </c>
      <c r="X52" s="142">
        <f>'廃棄物事業経費（市町村）'!X52</f>
        <v>0</v>
      </c>
      <c r="Y52" s="142">
        <f>'廃棄物事業経費（市町村）'!Y52</f>
        <v>0</v>
      </c>
      <c r="Z52" s="142">
        <f>'廃棄物事業経費（市町村）'!Z52</f>
        <v>0</v>
      </c>
      <c r="AA52" s="142">
        <f>'廃棄物事業経費（市町村）'!AA52</f>
        <v>0</v>
      </c>
      <c r="AB52" s="142">
        <f>'廃棄物事業経費（市町村）'!AB52</f>
        <v>0</v>
      </c>
      <c r="AC52" s="142">
        <f>'廃棄物事業経費（市町村）'!AC52</f>
        <v>0</v>
      </c>
      <c r="AD52" s="142">
        <f>'廃棄物事業経費（市町村）'!AD52</f>
        <v>51792</v>
      </c>
    </row>
    <row r="53" spans="1:30" ht="13.5">
      <c r="A53" s="208" t="s">
        <v>222</v>
      </c>
      <c r="B53" s="208">
        <v>43513</v>
      </c>
      <c r="C53" s="208" t="s">
        <v>279</v>
      </c>
      <c r="D53" s="142">
        <f>'廃棄物事業経費（市町村）'!D53</f>
        <v>38541</v>
      </c>
      <c r="E53" s="142">
        <f>'廃棄物事業経費（市町村）'!E53</f>
        <v>3</v>
      </c>
      <c r="F53" s="142">
        <f>'廃棄物事業経費（市町村）'!F53</f>
        <v>0</v>
      </c>
      <c r="G53" s="142">
        <f>'廃棄物事業経費（市町村）'!G53</f>
        <v>0</v>
      </c>
      <c r="H53" s="142">
        <f>'廃棄物事業経費（市町村）'!H53</f>
        <v>0</v>
      </c>
      <c r="I53" s="142">
        <f>'廃棄物事業経費（市町村）'!I53</f>
        <v>0</v>
      </c>
      <c r="J53" s="142">
        <f>'廃棄物事業経費（市町村）'!J53</f>
        <v>0</v>
      </c>
      <c r="K53" s="142">
        <f>'廃棄物事業経費（市町村）'!K53</f>
        <v>3</v>
      </c>
      <c r="L53" s="142">
        <f>'廃棄物事業経費（市町村）'!L53</f>
        <v>38538</v>
      </c>
      <c r="M53" s="142">
        <f>'廃棄物事業経費（市町村）'!M53</f>
        <v>29926</v>
      </c>
      <c r="N53" s="142">
        <f>'廃棄物事業経費（市町村）'!N53</f>
        <v>0</v>
      </c>
      <c r="O53" s="142">
        <f>'廃棄物事業経費（市町村）'!O53</f>
        <v>0</v>
      </c>
      <c r="P53" s="142">
        <f>'廃棄物事業経費（市町村）'!P53</f>
        <v>0</v>
      </c>
      <c r="Q53" s="142">
        <f>'廃棄物事業経費（市町村）'!Q53</f>
        <v>0</v>
      </c>
      <c r="R53" s="142">
        <f>'廃棄物事業経費（市町村）'!R53</f>
        <v>0</v>
      </c>
      <c r="S53" s="142">
        <f>'廃棄物事業経費（市町村）'!S53</f>
        <v>0</v>
      </c>
      <c r="T53" s="142">
        <f>'廃棄物事業経費（市町村）'!T53</f>
        <v>0</v>
      </c>
      <c r="U53" s="142">
        <f>'廃棄物事業経費（市町村）'!U53</f>
        <v>29926</v>
      </c>
      <c r="V53" s="142">
        <f>'廃棄物事業経費（市町村）'!V53</f>
        <v>68467</v>
      </c>
      <c r="W53" s="142">
        <f>'廃棄物事業経費（市町村）'!W53</f>
        <v>3</v>
      </c>
      <c r="X53" s="142">
        <f>'廃棄物事業経費（市町村）'!X53</f>
        <v>0</v>
      </c>
      <c r="Y53" s="142">
        <f>'廃棄物事業経費（市町村）'!Y53</f>
        <v>0</v>
      </c>
      <c r="Z53" s="142">
        <f>'廃棄物事業経費（市町村）'!Z53</f>
        <v>0</v>
      </c>
      <c r="AA53" s="142">
        <f>'廃棄物事業経費（市町村）'!AA53</f>
        <v>0</v>
      </c>
      <c r="AB53" s="142">
        <f>'廃棄物事業経費（市町村）'!AB53</f>
        <v>0</v>
      </c>
      <c r="AC53" s="142">
        <f>'廃棄物事業経費（市町村）'!AC53</f>
        <v>3</v>
      </c>
      <c r="AD53" s="142">
        <f>'廃棄物事業経費（市町村）'!AD53</f>
        <v>68464</v>
      </c>
    </row>
    <row r="54" spans="1:30" ht="13.5">
      <c r="A54" s="208" t="s">
        <v>222</v>
      </c>
      <c r="B54" s="208">
        <v>43514</v>
      </c>
      <c r="C54" s="208" t="s">
        <v>280</v>
      </c>
      <c r="D54" s="142">
        <f>'廃棄物事業経費（市町村）'!D54</f>
        <v>130165</v>
      </c>
      <c r="E54" s="142">
        <f>'廃棄物事業経費（市町村）'!E54</f>
        <v>0</v>
      </c>
      <c r="F54" s="142">
        <f>'廃棄物事業経費（市町村）'!F54</f>
        <v>0</v>
      </c>
      <c r="G54" s="142">
        <f>'廃棄物事業経費（市町村）'!G54</f>
        <v>0</v>
      </c>
      <c r="H54" s="142">
        <f>'廃棄物事業経費（市町村）'!H54</f>
        <v>0</v>
      </c>
      <c r="I54" s="142">
        <f>'廃棄物事業経費（市町村）'!I54</f>
        <v>0</v>
      </c>
      <c r="J54" s="142">
        <f>'廃棄物事業経費（市町村）'!J54</f>
        <v>0</v>
      </c>
      <c r="K54" s="142">
        <f>'廃棄物事業経費（市町村）'!K54</f>
        <v>0</v>
      </c>
      <c r="L54" s="142">
        <f>'廃棄物事業経費（市町村）'!L54</f>
        <v>130165</v>
      </c>
      <c r="M54" s="142">
        <f>'廃棄物事業経費（市町村）'!M54</f>
        <v>66654</v>
      </c>
      <c r="N54" s="142">
        <f>'廃棄物事業経費（市町村）'!N54</f>
        <v>0</v>
      </c>
      <c r="O54" s="142">
        <f>'廃棄物事業経費（市町村）'!O54</f>
        <v>0</v>
      </c>
      <c r="P54" s="142">
        <f>'廃棄物事業経費（市町村）'!P54</f>
        <v>0</v>
      </c>
      <c r="Q54" s="142">
        <f>'廃棄物事業経費（市町村）'!Q54</f>
        <v>0</v>
      </c>
      <c r="R54" s="142">
        <f>'廃棄物事業経費（市町村）'!R54</f>
        <v>0</v>
      </c>
      <c r="S54" s="142">
        <f>'廃棄物事業経費（市町村）'!S54</f>
        <v>0</v>
      </c>
      <c r="T54" s="142">
        <f>'廃棄物事業経費（市町村）'!T54</f>
        <v>0</v>
      </c>
      <c r="U54" s="142">
        <f>'廃棄物事業経費（市町村）'!U54</f>
        <v>66654</v>
      </c>
      <c r="V54" s="142">
        <f>'廃棄物事業経費（市町村）'!V54</f>
        <v>196819</v>
      </c>
      <c r="W54" s="142">
        <f>'廃棄物事業経費（市町村）'!W54</f>
        <v>0</v>
      </c>
      <c r="X54" s="142">
        <f>'廃棄物事業経費（市町村）'!X54</f>
        <v>0</v>
      </c>
      <c r="Y54" s="142">
        <f>'廃棄物事業経費（市町村）'!Y54</f>
        <v>0</v>
      </c>
      <c r="Z54" s="142">
        <f>'廃棄物事業経費（市町村）'!Z54</f>
        <v>0</v>
      </c>
      <c r="AA54" s="142">
        <f>'廃棄物事業経費（市町村）'!AA54</f>
        <v>0</v>
      </c>
      <c r="AB54" s="142">
        <f>'廃棄物事業経費（市町村）'!AB54</f>
        <v>0</v>
      </c>
      <c r="AC54" s="142">
        <f>'廃棄物事業経費（市町村）'!AC54</f>
        <v>0</v>
      </c>
      <c r="AD54" s="142">
        <f>'廃棄物事業経費（市町村）'!AD54</f>
        <v>196819</v>
      </c>
    </row>
    <row r="55" spans="1:30" ht="13.5">
      <c r="A55" s="208" t="s">
        <v>222</v>
      </c>
      <c r="B55" s="208">
        <v>43531</v>
      </c>
      <c r="C55" s="208" t="s">
        <v>281</v>
      </c>
      <c r="D55" s="142">
        <f>'廃棄物事業経費（市町村）'!D55</f>
        <v>87000</v>
      </c>
      <c r="E55" s="142">
        <f>'廃棄物事業経費（市町村）'!E55</f>
        <v>5681</v>
      </c>
      <c r="F55" s="142">
        <f>'廃棄物事業経費（市町村）'!F55</f>
        <v>0</v>
      </c>
      <c r="G55" s="142">
        <f>'廃棄物事業経費（市町村）'!G55</f>
        <v>0</v>
      </c>
      <c r="H55" s="142">
        <f>'廃棄物事業経費（市町村）'!H55</f>
        <v>0</v>
      </c>
      <c r="I55" s="142">
        <f>'廃棄物事業経費（市町村）'!I55</f>
        <v>0</v>
      </c>
      <c r="J55" s="142">
        <f>'廃棄物事業経費（市町村）'!J55</f>
        <v>0</v>
      </c>
      <c r="K55" s="142">
        <f>'廃棄物事業経費（市町村）'!K55</f>
        <v>5681</v>
      </c>
      <c r="L55" s="142">
        <f>'廃棄物事業経費（市町村）'!L55</f>
        <v>81319</v>
      </c>
      <c r="M55" s="142">
        <f>'廃棄物事業経費（市町村）'!M55</f>
        <v>13635</v>
      </c>
      <c r="N55" s="142">
        <f>'廃棄物事業経費（市町村）'!N55</f>
        <v>0</v>
      </c>
      <c r="O55" s="142">
        <f>'廃棄物事業経費（市町村）'!O55</f>
        <v>0</v>
      </c>
      <c r="P55" s="142">
        <f>'廃棄物事業経費（市町村）'!P55</f>
        <v>0</v>
      </c>
      <c r="Q55" s="142">
        <f>'廃棄物事業経費（市町村）'!Q55</f>
        <v>0</v>
      </c>
      <c r="R55" s="142">
        <f>'廃棄物事業経費（市町村）'!R55</f>
        <v>0</v>
      </c>
      <c r="S55" s="142">
        <f>'廃棄物事業経費（市町村）'!S55</f>
        <v>0</v>
      </c>
      <c r="T55" s="142">
        <f>'廃棄物事業経費（市町村）'!T55</f>
        <v>0</v>
      </c>
      <c r="U55" s="142">
        <f>'廃棄物事業経費（市町村）'!U55</f>
        <v>13635</v>
      </c>
      <c r="V55" s="142">
        <f>'廃棄物事業経費（市町村）'!V55</f>
        <v>100635</v>
      </c>
      <c r="W55" s="142">
        <f>'廃棄物事業経費（市町村）'!W55</f>
        <v>5681</v>
      </c>
      <c r="X55" s="142">
        <f>'廃棄物事業経費（市町村）'!X55</f>
        <v>0</v>
      </c>
      <c r="Y55" s="142">
        <f>'廃棄物事業経費（市町村）'!Y55</f>
        <v>0</v>
      </c>
      <c r="Z55" s="142">
        <f>'廃棄物事業経費（市町村）'!Z55</f>
        <v>0</v>
      </c>
      <c r="AA55" s="142">
        <f>'廃棄物事業経費（市町村）'!AA55</f>
        <v>0</v>
      </c>
      <c r="AB55" s="142">
        <f>'廃棄物事業経費（市町村）'!AB55</f>
        <v>0</v>
      </c>
      <c r="AC55" s="142">
        <f>'廃棄物事業経費（市町村）'!AC55</f>
        <v>5681</v>
      </c>
      <c r="AD55" s="142">
        <f>'廃棄物事業経費（市町村）'!AD55</f>
        <v>94954</v>
      </c>
    </row>
    <row r="56" spans="1:30" ht="13.5">
      <c r="A56" s="208" t="s">
        <v>222</v>
      </c>
      <c r="B56" s="208">
        <v>43854</v>
      </c>
      <c r="C56" s="208" t="s">
        <v>282</v>
      </c>
      <c r="D56" s="142">
        <f>'廃棄物事業経費（組合）'!D8</f>
        <v>192237</v>
      </c>
      <c r="E56" s="142">
        <f>'廃棄物事業経費（組合）'!E8</f>
        <v>192237</v>
      </c>
      <c r="F56" s="142">
        <f>'廃棄物事業経費（組合）'!F8</f>
        <v>0</v>
      </c>
      <c r="G56" s="142">
        <f>'廃棄物事業経費（組合）'!G8</f>
        <v>0</v>
      </c>
      <c r="H56" s="142">
        <f>'廃棄物事業経費（組合）'!H8</f>
        <v>0</v>
      </c>
      <c r="I56" s="142">
        <f>'廃棄物事業経費（組合）'!I8</f>
        <v>182237</v>
      </c>
      <c r="J56" s="142">
        <f>'廃棄物事業経費（組合）'!J8</f>
        <v>554455</v>
      </c>
      <c r="K56" s="142">
        <f>'廃棄物事業経費（組合）'!K8</f>
        <v>10000</v>
      </c>
      <c r="L56" s="142">
        <f>'廃棄物事業経費（組合）'!L8</f>
        <v>0</v>
      </c>
      <c r="M56" s="142">
        <f>'廃棄物事業経費（組合）'!M8</f>
        <v>0</v>
      </c>
      <c r="N56" s="142">
        <f>'廃棄物事業経費（組合）'!N8</f>
        <v>0</v>
      </c>
      <c r="O56" s="142">
        <f>'廃棄物事業経費（組合）'!O8</f>
        <v>0</v>
      </c>
      <c r="P56" s="142">
        <f>'廃棄物事業経費（組合）'!P8</f>
        <v>0</v>
      </c>
      <c r="Q56" s="142">
        <f>'廃棄物事業経費（組合）'!Q8</f>
        <v>0</v>
      </c>
      <c r="R56" s="142">
        <f>'廃棄物事業経費（組合）'!R8</f>
        <v>0</v>
      </c>
      <c r="S56" s="142">
        <f>'廃棄物事業経費（組合）'!S8</f>
        <v>0</v>
      </c>
      <c r="T56" s="142">
        <f>'廃棄物事業経費（組合）'!T8</f>
        <v>0</v>
      </c>
      <c r="U56" s="142">
        <f>'廃棄物事業経費（組合）'!U8</f>
        <v>0</v>
      </c>
      <c r="V56" s="142">
        <f>'廃棄物事業経費（組合）'!V8</f>
        <v>192237</v>
      </c>
      <c r="W56" s="142">
        <f>'廃棄物事業経費（組合）'!W8</f>
        <v>192237</v>
      </c>
      <c r="X56" s="142">
        <f>'廃棄物事業経費（組合）'!X8</f>
        <v>0</v>
      </c>
      <c r="Y56" s="142">
        <f>'廃棄物事業経費（組合）'!Y8</f>
        <v>0</v>
      </c>
      <c r="Z56" s="142">
        <f>'廃棄物事業経費（組合）'!Z8</f>
        <v>0</v>
      </c>
      <c r="AA56" s="142">
        <f>'廃棄物事業経費（組合）'!AA8</f>
        <v>182237</v>
      </c>
      <c r="AB56" s="142">
        <f>'廃棄物事業経費（組合）'!AB8</f>
        <v>554455</v>
      </c>
      <c r="AC56" s="142">
        <f>'廃棄物事業経費（組合）'!AC8</f>
        <v>10000</v>
      </c>
      <c r="AD56" s="142">
        <f>'廃棄物事業経費（組合）'!AD8</f>
        <v>0</v>
      </c>
    </row>
    <row r="57" spans="1:30" ht="13.5">
      <c r="A57" s="208" t="s">
        <v>222</v>
      </c>
      <c r="B57" s="208">
        <v>43857</v>
      </c>
      <c r="C57" s="208" t="s">
        <v>283</v>
      </c>
      <c r="D57" s="142">
        <f>'廃棄物事業経費（組合）'!D9</f>
        <v>0</v>
      </c>
      <c r="E57" s="142">
        <f>'廃棄物事業経費（組合）'!E9</f>
        <v>0</v>
      </c>
      <c r="F57" s="142">
        <f>'廃棄物事業経費（組合）'!F9</f>
        <v>0</v>
      </c>
      <c r="G57" s="142">
        <f>'廃棄物事業経費（組合）'!G9</f>
        <v>0</v>
      </c>
      <c r="H57" s="142">
        <f>'廃棄物事業経費（組合）'!H9</f>
        <v>0</v>
      </c>
      <c r="I57" s="142">
        <f>'廃棄物事業経費（組合）'!I9</f>
        <v>0</v>
      </c>
      <c r="J57" s="142">
        <f>'廃棄物事業経費（組合）'!J9</f>
        <v>0</v>
      </c>
      <c r="K57" s="142">
        <f>'廃棄物事業経費（組合）'!K9</f>
        <v>0</v>
      </c>
      <c r="L57" s="142">
        <f>'廃棄物事業経費（組合）'!L9</f>
        <v>0</v>
      </c>
      <c r="M57" s="142">
        <f>'廃棄物事業経費（組合）'!M9</f>
        <v>15039</v>
      </c>
      <c r="N57" s="142">
        <f>'廃棄物事業経費（組合）'!N9</f>
        <v>0</v>
      </c>
      <c r="O57" s="142">
        <f>'廃棄物事業経費（組合）'!O9</f>
        <v>0</v>
      </c>
      <c r="P57" s="142">
        <f>'廃棄物事業経費（組合）'!P9</f>
        <v>0</v>
      </c>
      <c r="Q57" s="142">
        <f>'廃棄物事業経費（組合）'!Q9</f>
        <v>0</v>
      </c>
      <c r="R57" s="142">
        <f>'廃棄物事業経費（組合）'!R9</f>
        <v>0</v>
      </c>
      <c r="S57" s="142">
        <f>'廃棄物事業経費（組合）'!S9</f>
        <v>208475</v>
      </c>
      <c r="T57" s="142">
        <f>'廃棄物事業経費（組合）'!T9</f>
        <v>0</v>
      </c>
      <c r="U57" s="142">
        <f>'廃棄物事業経費（組合）'!U9</f>
        <v>15039</v>
      </c>
      <c r="V57" s="142">
        <f>'廃棄物事業経費（組合）'!V9</f>
        <v>15039</v>
      </c>
      <c r="W57" s="142">
        <f>'廃棄物事業経費（組合）'!W9</f>
        <v>0</v>
      </c>
      <c r="X57" s="142">
        <f>'廃棄物事業経費（組合）'!X9</f>
        <v>0</v>
      </c>
      <c r="Y57" s="142">
        <f>'廃棄物事業経費（組合）'!Y9</f>
        <v>0</v>
      </c>
      <c r="Z57" s="142">
        <f>'廃棄物事業経費（組合）'!Z9</f>
        <v>0</v>
      </c>
      <c r="AA57" s="142">
        <f>'廃棄物事業経費（組合）'!AA9</f>
        <v>0</v>
      </c>
      <c r="AB57" s="142">
        <f>'廃棄物事業経費（組合）'!AB9</f>
        <v>208475</v>
      </c>
      <c r="AC57" s="142">
        <f>'廃棄物事業経費（組合）'!AC9</f>
        <v>0</v>
      </c>
      <c r="AD57" s="142">
        <f>'廃棄物事業経費（組合）'!AD9</f>
        <v>15039</v>
      </c>
    </row>
    <row r="58" spans="1:30" ht="13.5">
      <c r="A58" s="208" t="s">
        <v>222</v>
      </c>
      <c r="B58" s="208">
        <v>43935</v>
      </c>
      <c r="C58" s="208" t="s">
        <v>284</v>
      </c>
      <c r="D58" s="142">
        <f>'廃棄物事業経費（組合）'!D10</f>
        <v>0</v>
      </c>
      <c r="E58" s="142">
        <f>'廃棄物事業経費（組合）'!E10</f>
        <v>0</v>
      </c>
      <c r="F58" s="142">
        <f>'廃棄物事業経費（組合）'!F10</f>
        <v>0</v>
      </c>
      <c r="G58" s="142">
        <f>'廃棄物事業経費（組合）'!G10</f>
        <v>0</v>
      </c>
      <c r="H58" s="142">
        <f>'廃棄物事業経費（組合）'!H10</f>
        <v>0</v>
      </c>
      <c r="I58" s="142">
        <f>'廃棄物事業経費（組合）'!I10</f>
        <v>0</v>
      </c>
      <c r="J58" s="142">
        <f>'廃棄物事業経費（組合）'!J10</f>
        <v>0</v>
      </c>
      <c r="K58" s="142">
        <f>'廃棄物事業経費（組合）'!K10</f>
        <v>0</v>
      </c>
      <c r="L58" s="142">
        <f>'廃棄物事業経費（組合）'!L10</f>
        <v>0</v>
      </c>
      <c r="M58" s="142">
        <f>'廃棄物事業経費（組合）'!M10</f>
        <v>3995</v>
      </c>
      <c r="N58" s="142">
        <f>'廃棄物事業経費（組合）'!N10</f>
        <v>3995</v>
      </c>
      <c r="O58" s="142">
        <f>'廃棄物事業経費（組合）'!O10</f>
        <v>0</v>
      </c>
      <c r="P58" s="142">
        <f>'廃棄物事業経費（組合）'!P10</f>
        <v>0</v>
      </c>
      <c r="Q58" s="142">
        <f>'廃棄物事業経費（組合）'!Q10</f>
        <v>0</v>
      </c>
      <c r="R58" s="142">
        <f>'廃棄物事業経費（組合）'!R10</f>
        <v>3995</v>
      </c>
      <c r="S58" s="142">
        <f>'廃棄物事業経費（組合）'!S10</f>
        <v>174940</v>
      </c>
      <c r="T58" s="142">
        <f>'廃棄物事業経費（組合）'!T10</f>
        <v>0</v>
      </c>
      <c r="U58" s="142">
        <f>'廃棄物事業経費（組合）'!U10</f>
        <v>0</v>
      </c>
      <c r="V58" s="142">
        <f>'廃棄物事業経費（組合）'!V10</f>
        <v>3995</v>
      </c>
      <c r="W58" s="142">
        <f>'廃棄物事業経費（組合）'!W10</f>
        <v>3995</v>
      </c>
      <c r="X58" s="142">
        <f>'廃棄物事業経費（組合）'!X10</f>
        <v>0</v>
      </c>
      <c r="Y58" s="142">
        <f>'廃棄物事業経費（組合）'!Y10</f>
        <v>0</v>
      </c>
      <c r="Z58" s="142">
        <f>'廃棄物事業経費（組合）'!Z10</f>
        <v>0</v>
      </c>
      <c r="AA58" s="142">
        <f>'廃棄物事業経費（組合）'!AA10</f>
        <v>3995</v>
      </c>
      <c r="AB58" s="142">
        <f>'廃棄物事業経費（組合）'!AB10</f>
        <v>174940</v>
      </c>
      <c r="AC58" s="142">
        <f>'廃棄物事業経費（組合）'!AC10</f>
        <v>0</v>
      </c>
      <c r="AD58" s="142">
        <f>'廃棄物事業経費（組合）'!AD10</f>
        <v>0</v>
      </c>
    </row>
    <row r="59" spans="1:30" ht="13.5">
      <c r="A59" s="208" t="s">
        <v>222</v>
      </c>
      <c r="B59" s="208">
        <v>43937</v>
      </c>
      <c r="C59" s="208" t="s">
        <v>285</v>
      </c>
      <c r="D59" s="142">
        <f>'廃棄物事業経費（組合）'!D11</f>
        <v>73517</v>
      </c>
      <c r="E59" s="142">
        <f>'廃棄物事業経費（組合）'!E11</f>
        <v>73517</v>
      </c>
      <c r="F59" s="142">
        <f>'廃棄物事業経費（組合）'!F11</f>
        <v>0</v>
      </c>
      <c r="G59" s="142">
        <f>'廃棄物事業経費（組合）'!G11</f>
        <v>0</v>
      </c>
      <c r="H59" s="142">
        <f>'廃棄物事業経費（組合）'!H11</f>
        <v>0</v>
      </c>
      <c r="I59" s="142">
        <f>'廃棄物事業経費（組合）'!I11</f>
        <v>15400</v>
      </c>
      <c r="J59" s="142">
        <f>'廃棄物事業経費（組合）'!J11</f>
        <v>141772</v>
      </c>
      <c r="K59" s="142">
        <f>'廃棄物事業経費（組合）'!K11</f>
        <v>58117</v>
      </c>
      <c r="L59" s="142">
        <f>'廃棄物事業経費（組合）'!L11</f>
        <v>0</v>
      </c>
      <c r="M59" s="142">
        <f>'廃棄物事業経費（組合）'!M11</f>
        <v>0</v>
      </c>
      <c r="N59" s="142">
        <f>'廃棄物事業経費（組合）'!N11</f>
        <v>0</v>
      </c>
      <c r="O59" s="142">
        <f>'廃棄物事業経費（組合）'!O11</f>
        <v>0</v>
      </c>
      <c r="P59" s="142">
        <f>'廃棄物事業経費（組合）'!P11</f>
        <v>0</v>
      </c>
      <c r="Q59" s="142">
        <f>'廃棄物事業経費（組合）'!Q11</f>
        <v>0</v>
      </c>
      <c r="R59" s="142">
        <f>'廃棄物事業経費（組合）'!R11</f>
        <v>0</v>
      </c>
      <c r="S59" s="142">
        <f>'廃棄物事業経費（組合）'!S11</f>
        <v>0</v>
      </c>
      <c r="T59" s="142">
        <f>'廃棄物事業経費（組合）'!T11</f>
        <v>0</v>
      </c>
      <c r="U59" s="142">
        <f>'廃棄物事業経費（組合）'!U11</f>
        <v>0</v>
      </c>
      <c r="V59" s="142">
        <f>'廃棄物事業経費（組合）'!V11</f>
        <v>73517</v>
      </c>
      <c r="W59" s="142">
        <f>'廃棄物事業経費（組合）'!W11</f>
        <v>73517</v>
      </c>
      <c r="X59" s="142">
        <f>'廃棄物事業経費（組合）'!X11</f>
        <v>0</v>
      </c>
      <c r="Y59" s="142">
        <f>'廃棄物事業経費（組合）'!Y11</f>
        <v>0</v>
      </c>
      <c r="Z59" s="142">
        <f>'廃棄物事業経費（組合）'!Z11</f>
        <v>0</v>
      </c>
      <c r="AA59" s="142">
        <f>'廃棄物事業経費（組合）'!AA11</f>
        <v>15400</v>
      </c>
      <c r="AB59" s="142">
        <f>'廃棄物事業経費（組合）'!AB11</f>
        <v>141772</v>
      </c>
      <c r="AC59" s="142">
        <f>'廃棄物事業経費（組合）'!AC11</f>
        <v>58117</v>
      </c>
      <c r="AD59" s="142">
        <f>'廃棄物事業経費（組合）'!AD11</f>
        <v>0</v>
      </c>
    </row>
    <row r="60" spans="1:30" ht="13.5">
      <c r="A60" s="208" t="s">
        <v>222</v>
      </c>
      <c r="B60" s="208">
        <v>43949</v>
      </c>
      <c r="C60" s="208" t="s">
        <v>286</v>
      </c>
      <c r="D60" s="142">
        <f>'廃棄物事業経費（組合）'!D12</f>
        <v>0</v>
      </c>
      <c r="E60" s="142">
        <f>'廃棄物事業経費（組合）'!E12</f>
        <v>0</v>
      </c>
      <c r="F60" s="142">
        <f>'廃棄物事業経費（組合）'!F12</f>
        <v>0</v>
      </c>
      <c r="G60" s="142">
        <f>'廃棄物事業経費（組合）'!G12</f>
        <v>0</v>
      </c>
      <c r="H60" s="142">
        <f>'廃棄物事業経費（組合）'!H12</f>
        <v>0</v>
      </c>
      <c r="I60" s="142">
        <f>'廃棄物事業経費（組合）'!I12</f>
        <v>0</v>
      </c>
      <c r="J60" s="142">
        <f>'廃棄物事業経費（組合）'!J12</f>
        <v>312084</v>
      </c>
      <c r="K60" s="142">
        <f>'廃棄物事業経費（組合）'!K12</f>
        <v>0</v>
      </c>
      <c r="L60" s="142">
        <f>'廃棄物事業経費（組合）'!L12</f>
        <v>0</v>
      </c>
      <c r="M60" s="142">
        <f>'廃棄物事業経費（組合）'!M12</f>
        <v>0</v>
      </c>
      <c r="N60" s="142">
        <f>'廃棄物事業経費（組合）'!N12</f>
        <v>0</v>
      </c>
      <c r="O60" s="142">
        <f>'廃棄物事業経費（組合）'!O12</f>
        <v>0</v>
      </c>
      <c r="P60" s="142">
        <f>'廃棄物事業経費（組合）'!P12</f>
        <v>0</v>
      </c>
      <c r="Q60" s="142">
        <f>'廃棄物事業経費（組合）'!Q12</f>
        <v>0</v>
      </c>
      <c r="R60" s="142">
        <f>'廃棄物事業経費（組合）'!R12</f>
        <v>0</v>
      </c>
      <c r="S60" s="142">
        <f>'廃棄物事業経費（組合）'!S12</f>
        <v>0</v>
      </c>
      <c r="T60" s="142">
        <f>'廃棄物事業経費（組合）'!T12</f>
        <v>0</v>
      </c>
      <c r="U60" s="142">
        <f>'廃棄物事業経費（組合）'!U12</f>
        <v>0</v>
      </c>
      <c r="V60" s="142">
        <f>'廃棄物事業経費（組合）'!V12</f>
        <v>0</v>
      </c>
      <c r="W60" s="142">
        <f>'廃棄物事業経費（組合）'!W12</f>
        <v>0</v>
      </c>
      <c r="X60" s="142">
        <f>'廃棄物事業経費（組合）'!X12</f>
        <v>0</v>
      </c>
      <c r="Y60" s="142">
        <f>'廃棄物事業経費（組合）'!Y12</f>
        <v>0</v>
      </c>
      <c r="Z60" s="142">
        <f>'廃棄物事業経費（組合）'!Z12</f>
        <v>0</v>
      </c>
      <c r="AA60" s="142">
        <f>'廃棄物事業経費（組合）'!AA12</f>
        <v>0</v>
      </c>
      <c r="AB60" s="142">
        <f>'廃棄物事業経費（組合）'!AB12</f>
        <v>312084</v>
      </c>
      <c r="AC60" s="142">
        <f>'廃棄物事業経費（組合）'!AC12</f>
        <v>0</v>
      </c>
      <c r="AD60" s="142">
        <f>'廃棄物事業経費（組合）'!AD12</f>
        <v>0</v>
      </c>
    </row>
    <row r="61" spans="1:30" ht="13.5">
      <c r="A61" s="208" t="s">
        <v>222</v>
      </c>
      <c r="B61" s="208">
        <v>43954</v>
      </c>
      <c r="C61" s="208" t="s">
        <v>287</v>
      </c>
      <c r="D61" s="142">
        <f>'廃棄物事業経費（組合）'!D13</f>
        <v>98965</v>
      </c>
      <c r="E61" s="142">
        <f>'廃棄物事業経費（組合）'!E13</f>
        <v>98965</v>
      </c>
      <c r="F61" s="142">
        <f>'廃棄物事業経費（組合）'!F13</f>
        <v>0</v>
      </c>
      <c r="G61" s="142">
        <f>'廃棄物事業経費（組合）'!G13</f>
        <v>0</v>
      </c>
      <c r="H61" s="142">
        <f>'廃棄物事業経費（組合）'!H13</f>
        <v>0</v>
      </c>
      <c r="I61" s="142">
        <f>'廃棄物事業経費（組合）'!I13</f>
        <v>67024</v>
      </c>
      <c r="J61" s="142">
        <f>'廃棄物事業経費（組合）'!J13</f>
        <v>389739</v>
      </c>
      <c r="K61" s="142">
        <f>'廃棄物事業経費（組合）'!K13</f>
        <v>31941</v>
      </c>
      <c r="L61" s="142">
        <f>'廃棄物事業経費（組合）'!L13</f>
        <v>0</v>
      </c>
      <c r="M61" s="142">
        <f>'廃棄物事業経費（組合）'!M13</f>
        <v>0</v>
      </c>
      <c r="N61" s="142">
        <f>'廃棄物事業経費（組合）'!N13</f>
        <v>0</v>
      </c>
      <c r="O61" s="142">
        <f>'廃棄物事業経費（組合）'!O13</f>
        <v>0</v>
      </c>
      <c r="P61" s="142">
        <f>'廃棄物事業経費（組合）'!P13</f>
        <v>0</v>
      </c>
      <c r="Q61" s="142">
        <f>'廃棄物事業経費（組合）'!Q13</f>
        <v>0</v>
      </c>
      <c r="R61" s="142">
        <f>'廃棄物事業経費（組合）'!R13</f>
        <v>0</v>
      </c>
      <c r="S61" s="142">
        <f>'廃棄物事業経費（組合）'!S13</f>
        <v>80149</v>
      </c>
      <c r="T61" s="142">
        <f>'廃棄物事業経費（組合）'!T13</f>
        <v>0</v>
      </c>
      <c r="U61" s="142">
        <f>'廃棄物事業経費（組合）'!U13</f>
        <v>0</v>
      </c>
      <c r="V61" s="142">
        <f>'廃棄物事業経費（組合）'!V13</f>
        <v>98965</v>
      </c>
      <c r="W61" s="142">
        <f>'廃棄物事業経費（組合）'!W13</f>
        <v>98965</v>
      </c>
      <c r="X61" s="142">
        <f>'廃棄物事業経費（組合）'!X13</f>
        <v>0</v>
      </c>
      <c r="Y61" s="142">
        <f>'廃棄物事業経費（組合）'!Y13</f>
        <v>0</v>
      </c>
      <c r="Z61" s="142">
        <f>'廃棄物事業経費（組合）'!Z13</f>
        <v>0</v>
      </c>
      <c r="AA61" s="142">
        <f>'廃棄物事業経費（組合）'!AA13</f>
        <v>67024</v>
      </c>
      <c r="AB61" s="142">
        <f>'廃棄物事業経費（組合）'!AB13</f>
        <v>469888</v>
      </c>
      <c r="AC61" s="142">
        <f>'廃棄物事業経費（組合）'!AC13</f>
        <v>31941</v>
      </c>
      <c r="AD61" s="142">
        <f>'廃棄物事業経費（組合）'!AD13</f>
        <v>0</v>
      </c>
    </row>
    <row r="62" spans="1:30" ht="13.5">
      <c r="A62" s="208" t="s">
        <v>222</v>
      </c>
      <c r="B62" s="208">
        <v>43971</v>
      </c>
      <c r="C62" s="208" t="s">
        <v>288</v>
      </c>
      <c r="D62" s="142">
        <f>'廃棄物事業経費（組合）'!D14</f>
        <v>0</v>
      </c>
      <c r="E62" s="142">
        <f>'廃棄物事業経費（組合）'!E14</f>
        <v>0</v>
      </c>
      <c r="F62" s="142">
        <f>'廃棄物事業経費（組合）'!F14</f>
        <v>0</v>
      </c>
      <c r="G62" s="142">
        <f>'廃棄物事業経費（組合）'!G14</f>
        <v>0</v>
      </c>
      <c r="H62" s="142">
        <f>'廃棄物事業経費（組合）'!H14</f>
        <v>0</v>
      </c>
      <c r="I62" s="142">
        <f>'廃棄物事業経費（組合）'!I14</f>
        <v>0</v>
      </c>
      <c r="J62" s="142">
        <f>'廃棄物事業経費（組合）'!J14</f>
        <v>656268</v>
      </c>
      <c r="K62" s="142">
        <f>'廃棄物事業経費（組合）'!K14</f>
        <v>0</v>
      </c>
      <c r="L62" s="142">
        <f>'廃棄物事業経費（組合）'!L14</f>
        <v>0</v>
      </c>
      <c r="M62" s="142">
        <f>'廃棄物事業経費（組合）'!M14</f>
        <v>0</v>
      </c>
      <c r="N62" s="142">
        <f>'廃棄物事業経費（組合）'!N14</f>
        <v>0</v>
      </c>
      <c r="O62" s="142">
        <f>'廃棄物事業経費（組合）'!O14</f>
        <v>0</v>
      </c>
      <c r="P62" s="142">
        <f>'廃棄物事業経費（組合）'!P14</f>
        <v>0</v>
      </c>
      <c r="Q62" s="142">
        <f>'廃棄物事業経費（組合）'!Q14</f>
        <v>0</v>
      </c>
      <c r="R62" s="142">
        <f>'廃棄物事業経費（組合）'!R14</f>
        <v>0</v>
      </c>
      <c r="S62" s="142">
        <f>'廃棄物事業経費（組合）'!S14</f>
        <v>0</v>
      </c>
      <c r="T62" s="142">
        <f>'廃棄物事業経費（組合）'!T14</f>
        <v>0</v>
      </c>
      <c r="U62" s="142">
        <f>'廃棄物事業経費（組合）'!U14</f>
        <v>0</v>
      </c>
      <c r="V62" s="142">
        <f>'廃棄物事業経費（組合）'!V14</f>
        <v>0</v>
      </c>
      <c r="W62" s="142">
        <f>'廃棄物事業経費（組合）'!W14</f>
        <v>0</v>
      </c>
      <c r="X62" s="142">
        <f>'廃棄物事業経費（組合）'!X14</f>
        <v>0</v>
      </c>
      <c r="Y62" s="142">
        <f>'廃棄物事業経費（組合）'!Y14</f>
        <v>0</v>
      </c>
      <c r="Z62" s="142">
        <f>'廃棄物事業経費（組合）'!Z14</f>
        <v>0</v>
      </c>
      <c r="AA62" s="142">
        <f>'廃棄物事業経費（組合）'!AA14</f>
        <v>0</v>
      </c>
      <c r="AB62" s="142">
        <f>'廃棄物事業経費（組合）'!AB14</f>
        <v>656268</v>
      </c>
      <c r="AC62" s="142">
        <f>'廃棄物事業経費（組合）'!AC14</f>
        <v>0</v>
      </c>
      <c r="AD62" s="142">
        <f>'廃棄物事業経費（組合）'!AD14</f>
        <v>0</v>
      </c>
    </row>
    <row r="63" spans="1:30" ht="13.5">
      <c r="A63" s="208" t="s">
        <v>222</v>
      </c>
      <c r="B63" s="208">
        <v>43974</v>
      </c>
      <c r="C63" s="208" t="s">
        <v>289</v>
      </c>
      <c r="D63" s="142">
        <f>'廃棄物事業経費（組合）'!D15</f>
        <v>120303</v>
      </c>
      <c r="E63" s="142">
        <f>'廃棄物事業経費（組合）'!E15</f>
        <v>30182</v>
      </c>
      <c r="F63" s="142">
        <f>'廃棄物事業経費（組合）'!F15</f>
        <v>0</v>
      </c>
      <c r="G63" s="142">
        <f>'廃棄物事業経費（組合）'!G15</f>
        <v>0</v>
      </c>
      <c r="H63" s="142">
        <f>'廃棄物事業経費（組合）'!H15</f>
        <v>0</v>
      </c>
      <c r="I63" s="142">
        <f>'廃棄物事業経費（組合）'!I15</f>
        <v>30182</v>
      </c>
      <c r="J63" s="142">
        <f>'廃棄物事業経費（組合）'!J15</f>
        <v>133758</v>
      </c>
      <c r="K63" s="142">
        <f>'廃棄物事業経費（組合）'!K15</f>
        <v>0</v>
      </c>
      <c r="L63" s="142">
        <f>'廃棄物事業経費（組合）'!L15</f>
        <v>90121</v>
      </c>
      <c r="M63" s="142">
        <f>'廃棄物事業経費（組合）'!M15</f>
        <v>1951</v>
      </c>
      <c r="N63" s="142">
        <f>'廃棄物事業経費（組合）'!N15</f>
        <v>0</v>
      </c>
      <c r="O63" s="142">
        <f>'廃棄物事業経費（組合）'!O15</f>
        <v>0</v>
      </c>
      <c r="P63" s="142">
        <f>'廃棄物事業経費（組合）'!P15</f>
        <v>0</v>
      </c>
      <c r="Q63" s="142">
        <f>'廃棄物事業経費（組合）'!Q15</f>
        <v>0</v>
      </c>
      <c r="R63" s="142">
        <f>'廃棄物事業経費（組合）'!R15</f>
        <v>0</v>
      </c>
      <c r="S63" s="142">
        <f>'廃棄物事業経費（組合）'!S15</f>
        <v>140983</v>
      </c>
      <c r="T63" s="142">
        <f>'廃棄物事業経費（組合）'!T15</f>
        <v>0</v>
      </c>
      <c r="U63" s="142">
        <f>'廃棄物事業経費（組合）'!U15</f>
        <v>1951</v>
      </c>
      <c r="V63" s="142">
        <f>'廃棄物事業経費（組合）'!V15</f>
        <v>122254</v>
      </c>
      <c r="W63" s="142">
        <f>'廃棄物事業経費（組合）'!W15</f>
        <v>30182</v>
      </c>
      <c r="X63" s="142">
        <f>'廃棄物事業経費（組合）'!X15</f>
        <v>0</v>
      </c>
      <c r="Y63" s="142">
        <f>'廃棄物事業経費（組合）'!Y15</f>
        <v>0</v>
      </c>
      <c r="Z63" s="142">
        <f>'廃棄物事業経費（組合）'!Z15</f>
        <v>0</v>
      </c>
      <c r="AA63" s="142">
        <f>'廃棄物事業経費（組合）'!AA15</f>
        <v>30182</v>
      </c>
      <c r="AB63" s="142">
        <f>'廃棄物事業経費（組合）'!AB15</f>
        <v>274741</v>
      </c>
      <c r="AC63" s="142">
        <f>'廃棄物事業経費（組合）'!AC15</f>
        <v>0</v>
      </c>
      <c r="AD63" s="142">
        <f>'廃棄物事業経費（組合）'!AD15</f>
        <v>92072</v>
      </c>
    </row>
    <row r="64" spans="1:30" ht="13.5">
      <c r="A64" s="208" t="s">
        <v>222</v>
      </c>
      <c r="B64" s="208">
        <v>43985</v>
      </c>
      <c r="C64" s="208" t="s">
        <v>290</v>
      </c>
      <c r="D64" s="142">
        <f>'廃棄物事業経費（組合）'!D16</f>
        <v>267014</v>
      </c>
      <c r="E64" s="142">
        <f>'廃棄物事業経費（組合）'!E16</f>
        <v>267014</v>
      </c>
      <c r="F64" s="142">
        <f>'廃棄物事業経費（組合）'!F16</f>
        <v>2503</v>
      </c>
      <c r="G64" s="142">
        <f>'廃棄物事業経費（組合）'!G16</f>
        <v>0</v>
      </c>
      <c r="H64" s="142">
        <f>'廃棄物事業経費（組合）'!H16</f>
        <v>0</v>
      </c>
      <c r="I64" s="142">
        <f>'廃棄物事業経費（組合）'!I16</f>
        <v>116964</v>
      </c>
      <c r="J64" s="142">
        <f>'廃棄物事業経費（組合）'!J16</f>
        <v>617191</v>
      </c>
      <c r="K64" s="142">
        <f>'廃棄物事業経費（組合）'!K16</f>
        <v>147547</v>
      </c>
      <c r="L64" s="142">
        <f>'廃棄物事業経費（組合）'!L16</f>
        <v>0</v>
      </c>
      <c r="M64" s="142">
        <f>'廃棄物事業経費（組合）'!M16</f>
        <v>1685560</v>
      </c>
      <c r="N64" s="142">
        <f>'廃棄物事業経費（組合）'!N16</f>
        <v>1685560</v>
      </c>
      <c r="O64" s="142">
        <f>'廃棄物事業経費（組合）'!O16</f>
        <v>314493</v>
      </c>
      <c r="P64" s="142">
        <f>'廃棄物事業経費（組合）'!P16</f>
        <v>0</v>
      </c>
      <c r="Q64" s="142">
        <f>'廃棄物事業経費（組合）'!Q16</f>
        <v>1104700</v>
      </c>
      <c r="R64" s="142">
        <f>'廃棄物事業経費（組合）'!R16</f>
        <v>93</v>
      </c>
      <c r="S64" s="142">
        <f>'廃棄物事業経費（組合）'!S16</f>
        <v>388726</v>
      </c>
      <c r="T64" s="142">
        <f>'廃棄物事業経費（組合）'!T16</f>
        <v>266274</v>
      </c>
      <c r="U64" s="142">
        <f>'廃棄物事業経費（組合）'!U16</f>
        <v>0</v>
      </c>
      <c r="V64" s="142">
        <f>'廃棄物事業経費（組合）'!V16</f>
        <v>1952574</v>
      </c>
      <c r="W64" s="142">
        <f>'廃棄物事業経費（組合）'!W16</f>
        <v>1952574</v>
      </c>
      <c r="X64" s="142">
        <f>'廃棄物事業経費（組合）'!X16</f>
        <v>316996</v>
      </c>
      <c r="Y64" s="142">
        <f>'廃棄物事業経費（組合）'!Y16</f>
        <v>0</v>
      </c>
      <c r="Z64" s="142">
        <f>'廃棄物事業経費（組合）'!Z16</f>
        <v>1104700</v>
      </c>
      <c r="AA64" s="142">
        <f>'廃棄物事業経費（組合）'!AA16</f>
        <v>117057</v>
      </c>
      <c r="AB64" s="142">
        <f>'廃棄物事業経費（組合）'!AB16</f>
        <v>1005917</v>
      </c>
      <c r="AC64" s="142">
        <f>'廃棄物事業経費（組合）'!AC16</f>
        <v>413821</v>
      </c>
      <c r="AD64" s="142">
        <f>'廃棄物事業経費（組合）'!AD16</f>
        <v>0</v>
      </c>
    </row>
    <row r="65" spans="1:30" ht="13.5">
      <c r="A65" s="208" t="s">
        <v>222</v>
      </c>
      <c r="B65" s="208">
        <v>43986</v>
      </c>
      <c r="C65" s="208" t="s">
        <v>291</v>
      </c>
      <c r="D65" s="142">
        <f>'廃棄物事業経費（組合）'!D17</f>
        <v>52601</v>
      </c>
      <c r="E65" s="142">
        <f>'廃棄物事業経費（組合）'!E17</f>
        <v>34219</v>
      </c>
      <c r="F65" s="142">
        <f>'廃棄物事業経費（組合）'!F17</f>
        <v>0</v>
      </c>
      <c r="G65" s="142">
        <f>'廃棄物事業経費（組合）'!G17</f>
        <v>0</v>
      </c>
      <c r="H65" s="142">
        <f>'廃棄物事業経費（組合）'!H17</f>
        <v>0</v>
      </c>
      <c r="I65" s="142">
        <f>'廃棄物事業経費（組合）'!I17</f>
        <v>34219</v>
      </c>
      <c r="J65" s="142">
        <f>'廃棄物事業経費（組合）'!J17</f>
        <v>754399</v>
      </c>
      <c r="K65" s="142">
        <f>'廃棄物事業経費（組合）'!K17</f>
        <v>0</v>
      </c>
      <c r="L65" s="142">
        <f>'廃棄物事業経費（組合）'!L17</f>
        <v>18382</v>
      </c>
      <c r="M65" s="142">
        <f>'廃棄物事業経費（組合）'!M17</f>
        <v>2022554</v>
      </c>
      <c r="N65" s="142">
        <f>'廃棄物事業経費（組合）'!N17</f>
        <v>488913</v>
      </c>
      <c r="O65" s="142">
        <f>'廃棄物事業経費（組合）'!O17</f>
        <v>488913</v>
      </c>
      <c r="P65" s="142">
        <f>'廃棄物事業経費（組合）'!P17</f>
        <v>0</v>
      </c>
      <c r="Q65" s="142">
        <f>'廃棄物事業経費（組合）'!Q17</f>
        <v>0</v>
      </c>
      <c r="R65" s="142">
        <f>'廃棄物事業経費（組合）'!R17</f>
        <v>0</v>
      </c>
      <c r="S65" s="142">
        <f>'廃棄物事業経費（組合）'!S17</f>
        <v>395812</v>
      </c>
      <c r="T65" s="142">
        <f>'廃棄物事業経費（組合）'!T17</f>
        <v>0</v>
      </c>
      <c r="U65" s="142">
        <f>'廃棄物事業経費（組合）'!U17</f>
        <v>1533641</v>
      </c>
      <c r="V65" s="142">
        <f>'廃棄物事業経費（組合）'!V17</f>
        <v>2075155</v>
      </c>
      <c r="W65" s="142">
        <f>'廃棄物事業経費（組合）'!W17</f>
        <v>523132</v>
      </c>
      <c r="X65" s="142">
        <f>'廃棄物事業経費（組合）'!X17</f>
        <v>488913</v>
      </c>
      <c r="Y65" s="142">
        <f>'廃棄物事業経費（組合）'!Y17</f>
        <v>0</v>
      </c>
      <c r="Z65" s="142">
        <f>'廃棄物事業経費（組合）'!Z17</f>
        <v>0</v>
      </c>
      <c r="AA65" s="142">
        <f>'廃棄物事業経費（組合）'!AA17</f>
        <v>34219</v>
      </c>
      <c r="AB65" s="142">
        <f>'廃棄物事業経費（組合）'!AB17</f>
        <v>1150211</v>
      </c>
      <c r="AC65" s="142">
        <f>'廃棄物事業経費（組合）'!AC17</f>
        <v>0</v>
      </c>
      <c r="AD65" s="142">
        <f>'廃棄物事業経費（組合）'!AD17</f>
        <v>1552023</v>
      </c>
    </row>
    <row r="66" spans="1:30" ht="13.5">
      <c r="A66" s="208" t="s">
        <v>222</v>
      </c>
      <c r="B66" s="208">
        <v>43991</v>
      </c>
      <c r="C66" s="208" t="s">
        <v>292</v>
      </c>
      <c r="D66" s="142">
        <f>'廃棄物事業経費（組合）'!D18</f>
        <v>286728</v>
      </c>
      <c r="E66" s="142">
        <f>'廃棄物事業経費（組合）'!E18</f>
        <v>92195</v>
      </c>
      <c r="F66" s="142">
        <f>'廃棄物事業経費（組合）'!F18</f>
        <v>0</v>
      </c>
      <c r="G66" s="142">
        <f>'廃棄物事業経費（組合）'!G18</f>
        <v>0</v>
      </c>
      <c r="H66" s="142">
        <f>'廃棄物事業経費（組合）'!H18</f>
        <v>0</v>
      </c>
      <c r="I66" s="142">
        <f>'廃棄物事業経費（組合）'!I18</f>
        <v>92195</v>
      </c>
      <c r="J66" s="142">
        <f>'廃棄物事業経費（組合）'!J18</f>
        <v>525029</v>
      </c>
      <c r="K66" s="142">
        <f>'廃棄物事業経費（組合）'!K18</f>
        <v>0</v>
      </c>
      <c r="L66" s="142">
        <f>'廃棄物事業経費（組合）'!L18</f>
        <v>194533</v>
      </c>
      <c r="M66" s="142">
        <f>'廃棄物事業経費（組合）'!M18</f>
        <v>0</v>
      </c>
      <c r="N66" s="142">
        <f>'廃棄物事業経費（組合）'!N18</f>
        <v>0</v>
      </c>
      <c r="O66" s="142">
        <f>'廃棄物事業経費（組合）'!O18</f>
        <v>0</v>
      </c>
      <c r="P66" s="142">
        <f>'廃棄物事業経費（組合）'!P18</f>
        <v>0</v>
      </c>
      <c r="Q66" s="142">
        <f>'廃棄物事業経費（組合）'!Q18</f>
        <v>0</v>
      </c>
      <c r="R66" s="142">
        <f>'廃棄物事業経費（組合）'!R18</f>
        <v>0</v>
      </c>
      <c r="S66" s="142">
        <f>'廃棄物事業経費（組合）'!S18</f>
        <v>194220</v>
      </c>
      <c r="T66" s="142">
        <f>'廃棄物事業経費（組合）'!T18</f>
        <v>0</v>
      </c>
      <c r="U66" s="142">
        <f>'廃棄物事業経費（組合）'!U18</f>
        <v>0</v>
      </c>
      <c r="V66" s="142">
        <f>'廃棄物事業経費（組合）'!V18</f>
        <v>286728</v>
      </c>
      <c r="W66" s="142">
        <f>'廃棄物事業経費（組合）'!W18</f>
        <v>92195</v>
      </c>
      <c r="X66" s="142">
        <f>'廃棄物事業経費（組合）'!X18</f>
        <v>0</v>
      </c>
      <c r="Y66" s="142">
        <f>'廃棄物事業経費（組合）'!Y18</f>
        <v>0</v>
      </c>
      <c r="Z66" s="142">
        <f>'廃棄物事業経費（組合）'!Z18</f>
        <v>0</v>
      </c>
      <c r="AA66" s="142">
        <f>'廃棄物事業経費（組合）'!AA18</f>
        <v>92195</v>
      </c>
      <c r="AB66" s="142">
        <f>'廃棄物事業経費（組合）'!AB18</f>
        <v>719249</v>
      </c>
      <c r="AC66" s="142">
        <f>'廃棄物事業経費（組合）'!AC18</f>
        <v>0</v>
      </c>
      <c r="AD66" s="142">
        <f>'廃棄物事業経費（組合）'!AD18</f>
        <v>194533</v>
      </c>
    </row>
    <row r="67" spans="1:30" ht="13.5">
      <c r="A67" s="208" t="s">
        <v>222</v>
      </c>
      <c r="B67" s="208">
        <v>43993</v>
      </c>
      <c r="C67" s="208" t="s">
        <v>293</v>
      </c>
      <c r="D67" s="142">
        <f>'廃棄物事業経費（組合）'!D19</f>
        <v>21830</v>
      </c>
      <c r="E67" s="142">
        <f>'廃棄物事業経費（組合）'!E19</f>
        <v>21830</v>
      </c>
      <c r="F67" s="142">
        <f>'廃棄物事業経費（組合）'!F19</f>
        <v>0</v>
      </c>
      <c r="G67" s="142">
        <f>'廃棄物事業経費（組合）'!G19</f>
        <v>0</v>
      </c>
      <c r="H67" s="142">
        <f>'廃棄物事業経費（組合）'!H19</f>
        <v>0</v>
      </c>
      <c r="I67" s="142">
        <f>'廃棄物事業経費（組合）'!I19</f>
        <v>19681</v>
      </c>
      <c r="J67" s="142">
        <f>'廃棄物事業経費（組合）'!J19</f>
        <v>409956</v>
      </c>
      <c r="K67" s="142">
        <f>'廃棄物事業経費（組合）'!K19</f>
        <v>2149</v>
      </c>
      <c r="L67" s="142">
        <f>'廃棄物事業経費（組合）'!L19</f>
        <v>0</v>
      </c>
      <c r="M67" s="142">
        <f>'廃棄物事業経費（組合）'!M19</f>
        <v>55493</v>
      </c>
      <c r="N67" s="142">
        <f>'廃棄物事業経費（組合）'!N19</f>
        <v>55493</v>
      </c>
      <c r="O67" s="142">
        <f>'廃棄物事業経費（組合）'!O19</f>
        <v>0</v>
      </c>
      <c r="P67" s="142">
        <f>'廃棄物事業経費（組合）'!P19</f>
        <v>0</v>
      </c>
      <c r="Q67" s="142">
        <f>'廃棄物事業経費（組合）'!Q19</f>
        <v>0</v>
      </c>
      <c r="R67" s="142">
        <f>'廃棄物事業経費（組合）'!R19</f>
        <v>50579</v>
      </c>
      <c r="S67" s="142">
        <f>'廃棄物事業経費（組合）'!S19</f>
        <v>444693</v>
      </c>
      <c r="T67" s="142">
        <f>'廃棄物事業経費（組合）'!T19</f>
        <v>4914</v>
      </c>
      <c r="U67" s="142">
        <f>'廃棄物事業経費（組合）'!U19</f>
        <v>0</v>
      </c>
      <c r="V67" s="142">
        <f>'廃棄物事業経費（組合）'!V19</f>
        <v>77323</v>
      </c>
      <c r="W67" s="142">
        <f>'廃棄物事業経費（組合）'!W19</f>
        <v>77323</v>
      </c>
      <c r="X67" s="142">
        <f>'廃棄物事業経費（組合）'!X19</f>
        <v>0</v>
      </c>
      <c r="Y67" s="142">
        <f>'廃棄物事業経費（組合）'!Y19</f>
        <v>0</v>
      </c>
      <c r="Z67" s="142">
        <f>'廃棄物事業経費（組合）'!Z19</f>
        <v>0</v>
      </c>
      <c r="AA67" s="142">
        <f>'廃棄物事業経費（組合）'!AA19</f>
        <v>70260</v>
      </c>
      <c r="AB67" s="142">
        <f>'廃棄物事業経費（組合）'!AB19</f>
        <v>854649</v>
      </c>
      <c r="AC67" s="142">
        <f>'廃棄物事業経費（組合）'!AC19</f>
        <v>7063</v>
      </c>
      <c r="AD67" s="142">
        <f>'廃棄物事業経費（組合）'!AD19</f>
        <v>0</v>
      </c>
    </row>
    <row r="68" spans="1:30" ht="13.5">
      <c r="A68" s="208" t="s">
        <v>222</v>
      </c>
      <c r="B68" s="208">
        <v>43995</v>
      </c>
      <c r="C68" s="208" t="s">
        <v>294</v>
      </c>
      <c r="D68" s="142">
        <f>'廃棄物事業経費（組合）'!D20</f>
        <v>153393</v>
      </c>
      <c r="E68" s="142">
        <f>'廃棄物事業経費（組合）'!E20</f>
        <v>153393</v>
      </c>
      <c r="F68" s="142">
        <f>'廃棄物事業経費（組合）'!F20</f>
        <v>0</v>
      </c>
      <c r="G68" s="142">
        <f>'廃棄物事業経費（組合）'!G20</f>
        <v>0</v>
      </c>
      <c r="H68" s="142">
        <f>'廃棄物事業経費（組合）'!H20</f>
        <v>0</v>
      </c>
      <c r="I68" s="142">
        <f>'廃棄物事業経費（組合）'!I20</f>
        <v>153393</v>
      </c>
      <c r="J68" s="142">
        <f>'廃棄物事業経費（組合）'!J20</f>
        <v>548540</v>
      </c>
      <c r="K68" s="142">
        <f>'廃棄物事業経費（組合）'!K20</f>
        <v>0</v>
      </c>
      <c r="L68" s="142">
        <f>'廃棄物事業経費（組合）'!L20</f>
        <v>0</v>
      </c>
      <c r="M68" s="142">
        <f>'廃棄物事業経費（組合）'!M20</f>
        <v>21309</v>
      </c>
      <c r="N68" s="142">
        <f>'廃棄物事業経費（組合）'!N20</f>
        <v>0</v>
      </c>
      <c r="O68" s="142">
        <f>'廃棄物事業経費（組合）'!O20</f>
        <v>0</v>
      </c>
      <c r="P68" s="142">
        <f>'廃棄物事業経費（組合）'!P20</f>
        <v>0</v>
      </c>
      <c r="Q68" s="142">
        <f>'廃棄物事業経費（組合）'!Q20</f>
        <v>0</v>
      </c>
      <c r="R68" s="142">
        <f>'廃棄物事業経費（組合）'!R20</f>
        <v>0</v>
      </c>
      <c r="S68" s="142">
        <f>'廃棄物事業経費（組合）'!S20</f>
        <v>174300</v>
      </c>
      <c r="T68" s="142">
        <f>'廃棄物事業経費（組合）'!T20</f>
        <v>0</v>
      </c>
      <c r="U68" s="142">
        <f>'廃棄物事業経費（組合）'!U20</f>
        <v>21309</v>
      </c>
      <c r="V68" s="142">
        <f>'廃棄物事業経費（組合）'!V20</f>
        <v>174702</v>
      </c>
      <c r="W68" s="142">
        <f>'廃棄物事業経費（組合）'!W20</f>
        <v>153393</v>
      </c>
      <c r="X68" s="142">
        <f>'廃棄物事業経費（組合）'!X20</f>
        <v>0</v>
      </c>
      <c r="Y68" s="142">
        <f>'廃棄物事業経費（組合）'!Y20</f>
        <v>0</v>
      </c>
      <c r="Z68" s="142">
        <f>'廃棄物事業経費（組合）'!Z20</f>
        <v>0</v>
      </c>
      <c r="AA68" s="142">
        <f>'廃棄物事業経費（組合）'!AA20</f>
        <v>153393</v>
      </c>
      <c r="AB68" s="142">
        <f>'廃棄物事業経費（組合）'!AB20</f>
        <v>722840</v>
      </c>
      <c r="AC68" s="142">
        <f>'廃棄物事業経費（組合）'!AC20</f>
        <v>0</v>
      </c>
      <c r="AD68" s="142">
        <f>'廃棄物事業経費（組合）'!AD20</f>
        <v>21309</v>
      </c>
    </row>
    <row r="69" spans="1:30" ht="13.5">
      <c r="A69" s="208" t="s">
        <v>222</v>
      </c>
      <c r="B69" s="208">
        <v>43996</v>
      </c>
      <c r="C69" s="208" t="s">
        <v>295</v>
      </c>
      <c r="D69" s="142">
        <f>'廃棄物事業経費（組合）'!D21</f>
        <v>0</v>
      </c>
      <c r="E69" s="142">
        <f>'廃棄物事業経費（組合）'!E21</f>
        <v>0</v>
      </c>
      <c r="F69" s="142">
        <f>'廃棄物事業経費（組合）'!F21</f>
        <v>0</v>
      </c>
      <c r="G69" s="142">
        <f>'廃棄物事業経費（組合）'!G21</f>
        <v>0</v>
      </c>
      <c r="H69" s="142">
        <f>'廃棄物事業経費（組合）'!H21</f>
        <v>0</v>
      </c>
      <c r="I69" s="142">
        <f>'廃棄物事業経費（組合）'!I21</f>
        <v>0</v>
      </c>
      <c r="J69" s="142">
        <f>'廃棄物事業経費（組合）'!J21</f>
        <v>0</v>
      </c>
      <c r="K69" s="142">
        <f>'廃棄物事業経費（組合）'!K21</f>
        <v>0</v>
      </c>
      <c r="L69" s="142">
        <f>'廃棄物事業経費（組合）'!L21</f>
        <v>0</v>
      </c>
      <c r="M69" s="142">
        <f>'廃棄物事業経費（組合）'!M21</f>
        <v>47840</v>
      </c>
      <c r="N69" s="142">
        <f>'廃棄物事業経費（組合）'!N21</f>
        <v>47840</v>
      </c>
      <c r="O69" s="142">
        <f>'廃棄物事業経費（組合）'!O21</f>
        <v>0</v>
      </c>
      <c r="P69" s="142">
        <f>'廃棄物事業経費（組合）'!P21</f>
        <v>0</v>
      </c>
      <c r="Q69" s="142">
        <f>'廃棄物事業経費（組合）'!Q21</f>
        <v>23000</v>
      </c>
      <c r="R69" s="142">
        <f>'廃棄物事業経費（組合）'!R21</f>
        <v>0</v>
      </c>
      <c r="S69" s="142">
        <f>'廃棄物事業経費（組合）'!S21</f>
        <v>147056</v>
      </c>
      <c r="T69" s="142">
        <f>'廃棄物事業経費（組合）'!T21</f>
        <v>24840</v>
      </c>
      <c r="U69" s="142">
        <f>'廃棄物事業経費（組合）'!U21</f>
        <v>0</v>
      </c>
      <c r="V69" s="142">
        <f>'廃棄物事業経費（組合）'!V21</f>
        <v>47840</v>
      </c>
      <c r="W69" s="142">
        <f>'廃棄物事業経費（組合）'!W21</f>
        <v>47840</v>
      </c>
      <c r="X69" s="142">
        <f>'廃棄物事業経費（組合）'!X21</f>
        <v>0</v>
      </c>
      <c r="Y69" s="142">
        <f>'廃棄物事業経費（組合）'!Y21</f>
        <v>0</v>
      </c>
      <c r="Z69" s="142">
        <f>'廃棄物事業経費（組合）'!Z21</f>
        <v>23000</v>
      </c>
      <c r="AA69" s="142">
        <f>'廃棄物事業経費（組合）'!AA21</f>
        <v>0</v>
      </c>
      <c r="AB69" s="142">
        <f>'廃棄物事業経費（組合）'!AB21</f>
        <v>147056</v>
      </c>
      <c r="AC69" s="142">
        <f>'廃棄物事業経費（組合）'!AC21</f>
        <v>24840</v>
      </c>
      <c r="AD69" s="142">
        <f>'廃棄物事業経費（組合）'!AD21</f>
        <v>0</v>
      </c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6" sqref="D56:BW69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熊本県</v>
      </c>
      <c r="B7" s="140">
        <f>INT(B8/1000)*1000</f>
        <v>43000</v>
      </c>
      <c r="C7" s="140" t="s">
        <v>179</v>
      </c>
      <c r="D7" s="141">
        <f>SUM(D8:D300)</f>
        <v>538520</v>
      </c>
      <c r="E7" s="141">
        <f aca="true" t="shared" si="0" ref="E7:BP7">SUM(E8:E300)</f>
        <v>522543</v>
      </c>
      <c r="F7" s="141">
        <f t="shared" si="0"/>
        <v>0</v>
      </c>
      <c r="G7" s="141">
        <f t="shared" si="0"/>
        <v>344270</v>
      </c>
      <c r="H7" s="141">
        <f t="shared" si="0"/>
        <v>118623</v>
      </c>
      <c r="I7" s="141">
        <f t="shared" si="0"/>
        <v>59650</v>
      </c>
      <c r="J7" s="141">
        <f t="shared" si="0"/>
        <v>15977</v>
      </c>
      <c r="K7" s="141">
        <f t="shared" si="0"/>
        <v>247497</v>
      </c>
      <c r="L7" s="141">
        <f t="shared" si="0"/>
        <v>16557071</v>
      </c>
      <c r="M7" s="141">
        <f t="shared" si="0"/>
        <v>5594725</v>
      </c>
      <c r="N7" s="141">
        <f t="shared" si="0"/>
        <v>4862514</v>
      </c>
      <c r="O7" s="141">
        <f t="shared" si="0"/>
        <v>397310</v>
      </c>
      <c r="P7" s="141">
        <f t="shared" si="0"/>
        <v>4101553</v>
      </c>
      <c r="Q7" s="141">
        <f t="shared" si="0"/>
        <v>363651</v>
      </c>
      <c r="R7" s="141">
        <f t="shared" si="0"/>
        <v>101772</v>
      </c>
      <c r="S7" s="141">
        <f t="shared" si="0"/>
        <v>5990747</v>
      </c>
      <c r="T7" s="141">
        <f t="shared" si="0"/>
        <v>2855560</v>
      </c>
      <c r="U7" s="141">
        <f t="shared" si="0"/>
        <v>2492159</v>
      </c>
      <c r="V7" s="141">
        <f t="shared" si="0"/>
        <v>545888</v>
      </c>
      <c r="W7" s="141">
        <f t="shared" si="0"/>
        <v>97140</v>
      </c>
      <c r="X7" s="141">
        <f t="shared" si="0"/>
        <v>5146203</v>
      </c>
      <c r="Y7" s="141">
        <f t="shared" si="0"/>
        <v>7313</v>
      </c>
      <c r="Z7" s="141">
        <f t="shared" si="0"/>
        <v>583690</v>
      </c>
      <c r="AA7" s="141">
        <f t="shared" si="0"/>
        <v>17679281</v>
      </c>
      <c r="AB7" s="141">
        <f t="shared" si="0"/>
        <v>4761257</v>
      </c>
      <c r="AC7" s="141">
        <f t="shared" si="0"/>
        <v>4722214</v>
      </c>
      <c r="AD7" s="141">
        <f t="shared" si="0"/>
        <v>0</v>
      </c>
      <c r="AE7" s="141">
        <f t="shared" si="0"/>
        <v>4699233</v>
      </c>
      <c r="AF7" s="141">
        <f t="shared" si="0"/>
        <v>0</v>
      </c>
      <c r="AG7" s="141">
        <f t="shared" si="0"/>
        <v>22981</v>
      </c>
      <c r="AH7" s="141">
        <f t="shared" si="0"/>
        <v>39043</v>
      </c>
      <c r="AI7" s="141">
        <f t="shared" si="0"/>
        <v>443848</v>
      </c>
      <c r="AJ7" s="141">
        <f t="shared" si="0"/>
        <v>3356638</v>
      </c>
      <c r="AK7" s="141">
        <f t="shared" si="0"/>
        <v>806344</v>
      </c>
      <c r="AL7" s="141">
        <f t="shared" si="0"/>
        <v>1117446</v>
      </c>
      <c r="AM7" s="141">
        <f t="shared" si="0"/>
        <v>10291</v>
      </c>
      <c r="AN7" s="141">
        <f t="shared" si="0"/>
        <v>1094812</v>
      </c>
      <c r="AO7" s="141">
        <f t="shared" si="0"/>
        <v>12343</v>
      </c>
      <c r="AP7" s="141">
        <f t="shared" si="0"/>
        <v>0</v>
      </c>
      <c r="AQ7" s="141">
        <f t="shared" si="0"/>
        <v>1431260</v>
      </c>
      <c r="AR7" s="141">
        <f t="shared" si="0"/>
        <v>423926</v>
      </c>
      <c r="AS7" s="141">
        <f t="shared" si="0"/>
        <v>343747</v>
      </c>
      <c r="AT7" s="141">
        <f t="shared" si="0"/>
        <v>558855</v>
      </c>
      <c r="AU7" s="141">
        <f t="shared" si="0"/>
        <v>104732</v>
      </c>
      <c r="AV7" s="141">
        <f t="shared" si="0"/>
        <v>1905506</v>
      </c>
      <c r="AW7" s="141">
        <f t="shared" si="0"/>
        <v>1588</v>
      </c>
      <c r="AX7" s="141">
        <f t="shared" si="0"/>
        <v>520910</v>
      </c>
      <c r="AY7" s="141">
        <f t="shared" si="0"/>
        <v>8638805</v>
      </c>
      <c r="AZ7" s="141">
        <f t="shared" si="0"/>
        <v>5299777</v>
      </c>
      <c r="BA7" s="141">
        <f t="shared" si="0"/>
        <v>5244757</v>
      </c>
      <c r="BB7" s="141">
        <f t="shared" si="0"/>
        <v>0</v>
      </c>
      <c r="BC7" s="141">
        <f t="shared" si="0"/>
        <v>5043503</v>
      </c>
      <c r="BD7" s="141">
        <f t="shared" si="0"/>
        <v>118623</v>
      </c>
      <c r="BE7" s="141">
        <f t="shared" si="0"/>
        <v>82631</v>
      </c>
      <c r="BF7" s="141">
        <f t="shared" si="0"/>
        <v>55020</v>
      </c>
      <c r="BG7" s="141">
        <f t="shared" si="0"/>
        <v>691345</v>
      </c>
      <c r="BH7" s="141">
        <f t="shared" si="0"/>
        <v>19913709</v>
      </c>
      <c r="BI7" s="141">
        <f t="shared" si="0"/>
        <v>6401069</v>
      </c>
      <c r="BJ7" s="141">
        <f t="shared" si="0"/>
        <v>5979960</v>
      </c>
      <c r="BK7" s="141">
        <f t="shared" si="0"/>
        <v>407601</v>
      </c>
      <c r="BL7" s="141">
        <f t="shared" si="0"/>
        <v>5196365</v>
      </c>
      <c r="BM7" s="141">
        <f t="shared" si="0"/>
        <v>375994</v>
      </c>
      <c r="BN7" s="141">
        <f t="shared" si="0"/>
        <v>101772</v>
      </c>
      <c r="BO7" s="141">
        <f t="shared" si="0"/>
        <v>7422007</v>
      </c>
      <c r="BP7" s="141">
        <f t="shared" si="0"/>
        <v>3279486</v>
      </c>
      <c r="BQ7" s="141">
        <f aca="true" t="shared" si="1" ref="BQ7:BW7">SUM(BQ8:BQ300)</f>
        <v>2835906</v>
      </c>
      <c r="BR7" s="141">
        <f t="shared" si="1"/>
        <v>1104743</v>
      </c>
      <c r="BS7" s="141">
        <f t="shared" si="1"/>
        <v>201872</v>
      </c>
      <c r="BT7" s="141">
        <f t="shared" si="1"/>
        <v>7051709</v>
      </c>
      <c r="BU7" s="141">
        <f t="shared" si="1"/>
        <v>8901</v>
      </c>
      <c r="BV7" s="141">
        <f t="shared" si="1"/>
        <v>1104600</v>
      </c>
      <c r="BW7" s="141">
        <f t="shared" si="1"/>
        <v>26318086</v>
      </c>
    </row>
    <row r="8" spans="1:75" ht="13.5">
      <c r="A8" s="208" t="s">
        <v>222</v>
      </c>
      <c r="B8" s="208">
        <v>43201</v>
      </c>
      <c r="C8" s="208" t="s">
        <v>234</v>
      </c>
      <c r="D8" s="142">
        <f>'廃棄物事業経費（市町村）'!AE8</f>
        <v>218136</v>
      </c>
      <c r="E8" s="142">
        <f>'廃棄物事業経費（市町村）'!AF8</f>
        <v>213964</v>
      </c>
      <c r="F8" s="142">
        <f>'廃棄物事業経費（市町村）'!AG8</f>
        <v>0</v>
      </c>
      <c r="G8" s="142">
        <f>'廃棄物事業経費（市町村）'!AH8</f>
        <v>106312</v>
      </c>
      <c r="H8" s="142">
        <f>'廃棄物事業経費（市町村）'!AI8</f>
        <v>98677</v>
      </c>
      <c r="I8" s="142">
        <f>'廃棄物事業経費（市町村）'!AJ8</f>
        <v>8975</v>
      </c>
      <c r="J8" s="142">
        <f>'廃棄物事業経費（市町村）'!AK8</f>
        <v>4172</v>
      </c>
      <c r="K8" s="142">
        <f>'廃棄物事業経費（市町村）'!AL8</f>
        <v>0</v>
      </c>
      <c r="L8" s="142">
        <f>'廃棄物事業経費（市町村）'!AM8</f>
        <v>5474305</v>
      </c>
      <c r="M8" s="142">
        <f>'廃棄物事業経費（市町村）'!AN8</f>
        <v>3324321</v>
      </c>
      <c r="N8" s="142">
        <f>'廃棄物事業経費（市町村）'!AO8</f>
        <v>1416640</v>
      </c>
      <c r="O8" s="142">
        <f>'廃棄物事業経費（市町村）'!AP8</f>
        <v>167932</v>
      </c>
      <c r="P8" s="142">
        <f>'廃棄物事業経費（市町村）'!AQ8</f>
        <v>1008814</v>
      </c>
      <c r="Q8" s="142">
        <f>'廃棄物事業経費（市町村）'!AR8</f>
        <v>239894</v>
      </c>
      <c r="R8" s="142">
        <f>'廃棄物事業経費（市町村）'!AS8</f>
        <v>88492</v>
      </c>
      <c r="S8" s="142">
        <f>'廃棄物事業経費（市町村）'!AT8</f>
        <v>644852</v>
      </c>
      <c r="T8" s="142">
        <f>'廃棄物事業経費（市町村）'!AU8</f>
        <v>373693</v>
      </c>
      <c r="U8" s="142">
        <f>'廃棄物事業経費（市町村）'!AV8</f>
        <v>251204</v>
      </c>
      <c r="V8" s="142">
        <f>'廃棄物事業経費（市町村）'!AW8</f>
        <v>19955</v>
      </c>
      <c r="W8" s="142">
        <f>'廃棄物事業経費（市町村）'!AX8</f>
        <v>0</v>
      </c>
      <c r="X8" s="142">
        <f>'廃棄物事業経費（市町村）'!AY8</f>
        <v>0</v>
      </c>
      <c r="Y8" s="142">
        <f>'廃棄物事業経費（市町村）'!AZ8</f>
        <v>0</v>
      </c>
      <c r="Z8" s="142">
        <f>'廃棄物事業経費（市町村）'!BA8</f>
        <v>336091</v>
      </c>
      <c r="AA8" s="142">
        <f>'廃棄物事業経費（市町村）'!BB8</f>
        <v>6028532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160450</v>
      </c>
      <c r="AK8" s="142">
        <f>'廃棄物事業経費（市町村）'!BL8</f>
        <v>139186</v>
      </c>
      <c r="AL8" s="142">
        <f>'廃棄物事業経費（市町村）'!BM8</f>
        <v>21264</v>
      </c>
      <c r="AM8" s="142">
        <f>'廃棄物事業経費（市町村）'!BN8</f>
        <v>0</v>
      </c>
      <c r="AN8" s="142">
        <f>'廃棄物事業経費（市町村）'!BO8</f>
        <v>21264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0</v>
      </c>
      <c r="AR8" s="142">
        <f>'廃棄物事業経費（市町村）'!BS8</f>
        <v>0</v>
      </c>
      <c r="AS8" s="142">
        <f>'廃棄物事業経費（市町村）'!BT8</f>
        <v>0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0</v>
      </c>
      <c r="AW8" s="142">
        <f>'廃棄物事業経費（市町村）'!BX8</f>
        <v>0</v>
      </c>
      <c r="AX8" s="142">
        <f>'廃棄物事業経費（市町村）'!BY8</f>
        <v>187676</v>
      </c>
      <c r="AY8" s="142">
        <f>'廃棄物事業経費（市町村）'!BZ8</f>
        <v>348126</v>
      </c>
      <c r="AZ8" s="142">
        <f>'廃棄物事業経費（市町村）'!CA8</f>
        <v>218136</v>
      </c>
      <c r="BA8" s="142">
        <f>'廃棄物事業経費（市町村）'!CB8</f>
        <v>213964</v>
      </c>
      <c r="BB8" s="142">
        <f>'廃棄物事業経費（市町村）'!CC8</f>
        <v>0</v>
      </c>
      <c r="BC8" s="142">
        <f>'廃棄物事業経費（市町村）'!CD8</f>
        <v>106312</v>
      </c>
      <c r="BD8" s="142">
        <f>'廃棄物事業経費（市町村）'!CE8</f>
        <v>98677</v>
      </c>
      <c r="BE8" s="142">
        <f>'廃棄物事業経費（市町村）'!CF8</f>
        <v>8975</v>
      </c>
      <c r="BF8" s="142">
        <f>'廃棄物事業経費（市町村）'!CG8</f>
        <v>4172</v>
      </c>
      <c r="BG8" s="142">
        <f>'廃棄物事業経費（市町村）'!CH8</f>
        <v>0</v>
      </c>
      <c r="BH8" s="142">
        <f>'廃棄物事業経費（市町村）'!CI8</f>
        <v>5634755</v>
      </c>
      <c r="BI8" s="142">
        <f>'廃棄物事業経費（市町村）'!CJ8</f>
        <v>3463507</v>
      </c>
      <c r="BJ8" s="142">
        <f>'廃棄物事業経費（市町村）'!CK8</f>
        <v>1437904</v>
      </c>
      <c r="BK8" s="142">
        <f>'廃棄物事業経費（市町村）'!CL8</f>
        <v>167932</v>
      </c>
      <c r="BL8" s="142">
        <f>'廃棄物事業経費（市町村）'!CM8</f>
        <v>1030078</v>
      </c>
      <c r="BM8" s="142">
        <f>'廃棄物事業経費（市町村）'!CN8</f>
        <v>239894</v>
      </c>
      <c r="BN8" s="142">
        <f>'廃棄物事業経費（市町村）'!CO8</f>
        <v>88492</v>
      </c>
      <c r="BO8" s="142">
        <f>'廃棄物事業経費（市町村）'!CP8</f>
        <v>644852</v>
      </c>
      <c r="BP8" s="142">
        <f>'廃棄物事業経費（市町村）'!CQ8</f>
        <v>373693</v>
      </c>
      <c r="BQ8" s="142">
        <f>'廃棄物事業経費（市町村）'!CR8</f>
        <v>251204</v>
      </c>
      <c r="BR8" s="142">
        <f>'廃棄物事業経費（市町村）'!CS8</f>
        <v>19955</v>
      </c>
      <c r="BS8" s="142">
        <f>'廃棄物事業経費（市町村）'!CT8</f>
        <v>0</v>
      </c>
      <c r="BT8" s="142">
        <f>'廃棄物事業経費（市町村）'!CU8</f>
        <v>0</v>
      </c>
      <c r="BU8" s="142">
        <f>'廃棄物事業経費（市町村）'!CV8</f>
        <v>0</v>
      </c>
      <c r="BV8" s="142">
        <f>'廃棄物事業経費（市町村）'!CW8</f>
        <v>523767</v>
      </c>
      <c r="BW8" s="142">
        <f>'廃棄物事業経費（市町村）'!CX8</f>
        <v>6376658</v>
      </c>
    </row>
    <row r="9" spans="1:75" ht="13.5">
      <c r="A9" s="208" t="s">
        <v>222</v>
      </c>
      <c r="B9" s="208">
        <v>43202</v>
      </c>
      <c r="C9" s="208" t="s">
        <v>235</v>
      </c>
      <c r="D9" s="142">
        <f>'廃棄物事業経費（市町村）'!AE9</f>
        <v>32130</v>
      </c>
      <c r="E9" s="142">
        <f>'廃棄物事業経費（市町村）'!AF9</f>
        <v>32130</v>
      </c>
      <c r="F9" s="142">
        <f>'廃棄物事業経費（市町村）'!AG9</f>
        <v>0</v>
      </c>
      <c r="G9" s="142">
        <f>'廃棄物事業経費（市町村）'!AH9</f>
        <v>32130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952</v>
      </c>
      <c r="L9" s="142">
        <f>'廃棄物事業経費（市町村）'!AM9</f>
        <v>940893</v>
      </c>
      <c r="M9" s="142">
        <f>'廃棄物事業経費（市町村）'!AN9</f>
        <v>108678</v>
      </c>
      <c r="N9" s="142">
        <f>'廃棄物事業経費（市町村）'!AO9</f>
        <v>200401</v>
      </c>
      <c r="O9" s="142">
        <f>'廃棄物事業経費（市町村）'!AP9</f>
        <v>121549</v>
      </c>
      <c r="P9" s="142">
        <f>'廃棄物事業経費（市町村）'!AQ9</f>
        <v>78852</v>
      </c>
      <c r="Q9" s="142">
        <f>'廃棄物事業経費（市町村）'!AR9</f>
        <v>0</v>
      </c>
      <c r="R9" s="142">
        <f>'廃棄物事業経費（市町村）'!AS9</f>
        <v>0</v>
      </c>
      <c r="S9" s="142">
        <f>'廃棄物事業経費（市町村）'!AT9</f>
        <v>631814</v>
      </c>
      <c r="T9" s="142">
        <f>'廃棄物事業経費（市町村）'!AU9</f>
        <v>273945</v>
      </c>
      <c r="U9" s="142">
        <f>'廃棄物事業経費（市町村）'!AV9</f>
        <v>178016</v>
      </c>
      <c r="V9" s="142">
        <f>'廃棄物事業経費（市町村）'!AW9</f>
        <v>172740</v>
      </c>
      <c r="W9" s="142">
        <f>'廃棄物事業経費（市町村）'!AX9</f>
        <v>7113</v>
      </c>
      <c r="X9" s="142">
        <f>'廃棄物事業経費（市町村）'!AY9</f>
        <v>59684</v>
      </c>
      <c r="Y9" s="142">
        <f>'廃棄物事業経費（市町村）'!AZ9</f>
        <v>0</v>
      </c>
      <c r="Z9" s="142">
        <f>'廃棄物事業経費（市町村）'!BA9</f>
        <v>0</v>
      </c>
      <c r="AA9" s="142">
        <f>'廃棄物事業経費（市町村）'!BB9</f>
        <v>973023</v>
      </c>
      <c r="AB9" s="142">
        <f>'廃棄物事業経費（市町村）'!BC9</f>
        <v>417455</v>
      </c>
      <c r="AC9" s="142">
        <f>'廃棄物事業経費（市町村）'!BD9</f>
        <v>417455</v>
      </c>
      <c r="AD9" s="142">
        <f>'廃棄物事業経費（市町村）'!BE9</f>
        <v>0</v>
      </c>
      <c r="AE9" s="142">
        <f>'廃棄物事業経費（市町村）'!BF9</f>
        <v>417455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6652</v>
      </c>
      <c r="AJ9" s="142">
        <f>'廃棄物事業経費（市町村）'!BK9</f>
        <v>155179</v>
      </c>
      <c r="AK9" s="142">
        <f>'廃棄物事業経費（市町村）'!BL9</f>
        <v>24455</v>
      </c>
      <c r="AL9" s="142">
        <f>'廃棄物事業経費（市町村）'!BM9</f>
        <v>0</v>
      </c>
      <c r="AM9" s="142">
        <f>'廃棄物事業経費（市町村）'!BN9</f>
        <v>0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129136</v>
      </c>
      <c r="AR9" s="142">
        <f>'廃棄物事業経費（市町村）'!BS9</f>
        <v>0</v>
      </c>
      <c r="AS9" s="142">
        <f>'廃棄物事業経費（市町村）'!BT9</f>
        <v>38147</v>
      </c>
      <c r="AT9" s="142">
        <f>'廃棄物事業経費（市町村）'!BU9</f>
        <v>90989</v>
      </c>
      <c r="AU9" s="142">
        <f>'廃棄物事業経費（市町村）'!BV9</f>
        <v>0</v>
      </c>
      <c r="AV9" s="142">
        <f>'廃棄物事業経費（市町村）'!BW9</f>
        <v>99669</v>
      </c>
      <c r="AW9" s="142">
        <f>'廃棄物事業経費（市町村）'!BX9</f>
        <v>1588</v>
      </c>
      <c r="AX9" s="142">
        <f>'廃棄物事業経費（市町村）'!BY9</f>
        <v>30787</v>
      </c>
      <c r="AY9" s="142">
        <f>'廃棄物事業経費（市町村）'!BZ9</f>
        <v>603421</v>
      </c>
      <c r="AZ9" s="142">
        <f>'廃棄物事業経費（市町村）'!CA9</f>
        <v>449585</v>
      </c>
      <c r="BA9" s="142">
        <f>'廃棄物事業経費（市町村）'!CB9</f>
        <v>449585</v>
      </c>
      <c r="BB9" s="142">
        <f>'廃棄物事業経費（市町村）'!CC9</f>
        <v>0</v>
      </c>
      <c r="BC9" s="142">
        <f>'廃棄物事業経費（市町村）'!CD9</f>
        <v>449585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7604</v>
      </c>
      <c r="BH9" s="142">
        <f>'廃棄物事業経費（市町村）'!CI9</f>
        <v>1096072</v>
      </c>
      <c r="BI9" s="142">
        <f>'廃棄物事業経費（市町村）'!CJ9</f>
        <v>133133</v>
      </c>
      <c r="BJ9" s="142">
        <f>'廃棄物事業経費（市町村）'!CK9</f>
        <v>200401</v>
      </c>
      <c r="BK9" s="142">
        <f>'廃棄物事業経費（市町村）'!CL9</f>
        <v>121549</v>
      </c>
      <c r="BL9" s="142">
        <f>'廃棄物事業経費（市町村）'!CM9</f>
        <v>78852</v>
      </c>
      <c r="BM9" s="142">
        <f>'廃棄物事業経費（市町村）'!CN9</f>
        <v>0</v>
      </c>
      <c r="BN9" s="142">
        <f>'廃棄物事業経費（市町村）'!CO9</f>
        <v>0</v>
      </c>
      <c r="BO9" s="142">
        <f>'廃棄物事業経費（市町村）'!CP9</f>
        <v>760950</v>
      </c>
      <c r="BP9" s="142">
        <f>'廃棄物事業経費（市町村）'!CQ9</f>
        <v>273945</v>
      </c>
      <c r="BQ9" s="142">
        <f>'廃棄物事業経費（市町村）'!CR9</f>
        <v>216163</v>
      </c>
      <c r="BR9" s="142">
        <f>'廃棄物事業経費（市町村）'!CS9</f>
        <v>263729</v>
      </c>
      <c r="BS9" s="142">
        <f>'廃棄物事業経費（市町村）'!CT9</f>
        <v>7113</v>
      </c>
      <c r="BT9" s="142">
        <f>'廃棄物事業経費（市町村）'!CU9</f>
        <v>159353</v>
      </c>
      <c r="BU9" s="142">
        <f>'廃棄物事業経費（市町村）'!CV9</f>
        <v>1588</v>
      </c>
      <c r="BV9" s="142">
        <f>'廃棄物事業経費（市町村）'!CW9</f>
        <v>30787</v>
      </c>
      <c r="BW9" s="142">
        <f>'廃棄物事業経費（市町村）'!CX9</f>
        <v>1576444</v>
      </c>
    </row>
    <row r="10" spans="1:75" ht="13.5">
      <c r="A10" s="208" t="s">
        <v>222</v>
      </c>
      <c r="B10" s="208">
        <v>43203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101556</v>
      </c>
      <c r="M10" s="142">
        <f>'廃棄物事業経費（市町村）'!AN10</f>
        <v>0</v>
      </c>
      <c r="N10" s="142">
        <f>'廃棄物事業経費（市町村）'!AO10</f>
        <v>0</v>
      </c>
      <c r="O10" s="142">
        <f>'廃棄物事業経費（市町村）'!AP10</f>
        <v>0</v>
      </c>
      <c r="P10" s="142">
        <f>'廃棄物事業経費（市町村）'!AQ10</f>
        <v>0</v>
      </c>
      <c r="Q10" s="142">
        <f>'廃棄物事業経費（市町村）'!AR10</f>
        <v>0</v>
      </c>
      <c r="R10" s="142">
        <f>'廃棄物事業経費（市町村）'!AS10</f>
        <v>0</v>
      </c>
      <c r="S10" s="142">
        <f>'廃棄物事業経費（市町村）'!AT10</f>
        <v>101556</v>
      </c>
      <c r="T10" s="142">
        <f>'廃棄物事業経費（市町村）'!AU10</f>
        <v>101556</v>
      </c>
      <c r="U10" s="142">
        <f>'廃棄物事業経費（市町村）'!AV10</f>
        <v>0</v>
      </c>
      <c r="V10" s="142">
        <f>'廃棄物事業経費（市町村）'!AW10</f>
        <v>0</v>
      </c>
      <c r="W10" s="142">
        <f>'廃棄物事業経費（市町村）'!AX10</f>
        <v>0</v>
      </c>
      <c r="X10" s="142">
        <f>'廃棄物事業経費（市町村）'!AY10</f>
        <v>365840</v>
      </c>
      <c r="Y10" s="142">
        <f>'廃棄物事業経費（市町村）'!AZ10</f>
        <v>0</v>
      </c>
      <c r="Z10" s="142">
        <f>'廃棄物事業経費（市町村）'!BA10</f>
        <v>10624</v>
      </c>
      <c r="AA10" s="142">
        <f>'廃棄物事業経費（市町村）'!BB10</f>
        <v>112180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52044</v>
      </c>
      <c r="AJ10" s="142">
        <f>'廃棄物事業経費（市町村）'!BK10</f>
        <v>0</v>
      </c>
      <c r="AK10" s="142">
        <f>'廃棄物事業経費（市町村）'!BL10</f>
        <v>0</v>
      </c>
      <c r="AL10" s="142">
        <f>'廃棄物事業経費（市町村）'!BM10</f>
        <v>0</v>
      </c>
      <c r="AM10" s="142">
        <f>'廃棄物事業経費（市町村）'!BN10</f>
        <v>0</v>
      </c>
      <c r="AN10" s="142">
        <f>'廃棄物事業経費（市町村）'!BO10</f>
        <v>0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0</v>
      </c>
      <c r="AR10" s="142">
        <f>'廃棄物事業経費（市町村）'!BS10</f>
        <v>0</v>
      </c>
      <c r="AS10" s="142">
        <f>'廃棄物事業経費（市町村）'!BT10</f>
        <v>0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43871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0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52044</v>
      </c>
      <c r="BH10" s="142">
        <f>'廃棄物事業経費（市町村）'!CI10</f>
        <v>101556</v>
      </c>
      <c r="BI10" s="142">
        <f>'廃棄物事業経費（市町村）'!CJ10</f>
        <v>0</v>
      </c>
      <c r="BJ10" s="142">
        <f>'廃棄物事業経費（市町村）'!CK10</f>
        <v>0</v>
      </c>
      <c r="BK10" s="142">
        <f>'廃棄物事業経費（市町村）'!CL10</f>
        <v>0</v>
      </c>
      <c r="BL10" s="142">
        <f>'廃棄物事業経費（市町村）'!CM10</f>
        <v>0</v>
      </c>
      <c r="BM10" s="142">
        <f>'廃棄物事業経費（市町村）'!CN10</f>
        <v>0</v>
      </c>
      <c r="BN10" s="142">
        <f>'廃棄物事業経費（市町村）'!CO10</f>
        <v>0</v>
      </c>
      <c r="BO10" s="142">
        <f>'廃棄物事業経費（市町村）'!CP10</f>
        <v>101556</v>
      </c>
      <c r="BP10" s="142">
        <f>'廃棄物事業経費（市町村）'!CQ10</f>
        <v>101556</v>
      </c>
      <c r="BQ10" s="142">
        <f>'廃棄物事業経費（市町村）'!CR10</f>
        <v>0</v>
      </c>
      <c r="BR10" s="142">
        <f>'廃棄物事業経費（市町村）'!CS10</f>
        <v>0</v>
      </c>
      <c r="BS10" s="142">
        <f>'廃棄物事業経費（市町村）'!CT10</f>
        <v>0</v>
      </c>
      <c r="BT10" s="142">
        <f>'廃棄物事業経費（市町村）'!CU10</f>
        <v>409711</v>
      </c>
      <c r="BU10" s="142">
        <f>'廃棄物事業経費（市町村）'!CV10</f>
        <v>0</v>
      </c>
      <c r="BV10" s="142">
        <f>'廃棄物事業経費（市町村）'!CW10</f>
        <v>10624</v>
      </c>
      <c r="BW10" s="142">
        <f>'廃棄物事業経費（市町村）'!CX10</f>
        <v>112180</v>
      </c>
    </row>
    <row r="11" spans="1:75" ht="13.5">
      <c r="A11" s="208" t="s">
        <v>222</v>
      </c>
      <c r="B11" s="208">
        <v>43204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732660</v>
      </c>
      <c r="M11" s="142">
        <f>'廃棄物事業経費（市町村）'!AN11</f>
        <v>278804</v>
      </c>
      <c r="N11" s="142">
        <f>'廃棄物事業経費（市町村）'!AO11</f>
        <v>41170</v>
      </c>
      <c r="O11" s="142">
        <f>'廃棄物事業経費（市町村）'!AP11</f>
        <v>9429</v>
      </c>
      <c r="P11" s="142">
        <f>'廃棄物事業経費（市町村）'!AQ11</f>
        <v>27363</v>
      </c>
      <c r="Q11" s="142">
        <f>'廃棄物事業経費（市町村）'!AR11</f>
        <v>4378</v>
      </c>
      <c r="R11" s="142">
        <f>'廃棄物事業経費（市町村）'!AS11</f>
        <v>12183</v>
      </c>
      <c r="S11" s="142">
        <f>'廃棄物事業経費（市町村）'!AT11</f>
        <v>400503</v>
      </c>
      <c r="T11" s="142">
        <f>'廃棄物事業経費（市町村）'!AU11</f>
        <v>253278</v>
      </c>
      <c r="U11" s="142">
        <f>'廃棄物事業経費（市町村）'!AV11</f>
        <v>147225</v>
      </c>
      <c r="V11" s="142">
        <f>'廃棄物事業経費（市町村）'!AW11</f>
        <v>0</v>
      </c>
      <c r="W11" s="142">
        <f>'廃棄物事業経費（市町村）'!AX11</f>
        <v>0</v>
      </c>
      <c r="X11" s="142">
        <f>'廃棄物事業経費（市町村）'!AY11</f>
        <v>350509</v>
      </c>
      <c r="Y11" s="142">
        <f>'廃棄物事業経費（市町村）'!AZ11</f>
        <v>0</v>
      </c>
      <c r="Z11" s="142">
        <f>'廃棄物事業経費（市町村）'!BA11</f>
        <v>0</v>
      </c>
      <c r="AA11" s="142">
        <f>'廃棄物事業経費（市町村）'!BB11</f>
        <v>732660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351608</v>
      </c>
      <c r="AK11" s="142">
        <f>'廃棄物事業経費（市町村）'!BL11</f>
        <v>54973</v>
      </c>
      <c r="AL11" s="142">
        <f>'廃棄物事業経費（市町村）'!BM11</f>
        <v>115441</v>
      </c>
      <c r="AM11" s="142">
        <f>'廃棄物事業経費（市町村）'!BN11</f>
        <v>945</v>
      </c>
      <c r="AN11" s="142">
        <f>'廃棄物事業経費（市町村）'!BO11</f>
        <v>114496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181194</v>
      </c>
      <c r="AR11" s="142">
        <f>'廃棄物事業経費（市町村）'!BS11</f>
        <v>179976</v>
      </c>
      <c r="AS11" s="142">
        <f>'廃棄物事業経費（市町村）'!BT11</f>
        <v>1218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351608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1084268</v>
      </c>
      <c r="BI11" s="142">
        <f>'廃棄物事業経費（市町村）'!CJ11</f>
        <v>333777</v>
      </c>
      <c r="BJ11" s="142">
        <f>'廃棄物事業経費（市町村）'!CK11</f>
        <v>156611</v>
      </c>
      <c r="BK11" s="142">
        <f>'廃棄物事業経費（市町村）'!CL11</f>
        <v>10374</v>
      </c>
      <c r="BL11" s="142">
        <f>'廃棄物事業経費（市町村）'!CM11</f>
        <v>141859</v>
      </c>
      <c r="BM11" s="142">
        <f>'廃棄物事業経費（市町村）'!CN11</f>
        <v>4378</v>
      </c>
      <c r="BN11" s="142">
        <f>'廃棄物事業経費（市町村）'!CO11</f>
        <v>12183</v>
      </c>
      <c r="BO11" s="142">
        <f>'廃棄物事業経費（市町村）'!CP11</f>
        <v>581697</v>
      </c>
      <c r="BP11" s="142">
        <f>'廃棄物事業経費（市町村）'!CQ11</f>
        <v>433254</v>
      </c>
      <c r="BQ11" s="142">
        <f>'廃棄物事業経費（市町村）'!CR11</f>
        <v>148443</v>
      </c>
      <c r="BR11" s="142">
        <f>'廃棄物事業経費（市町村）'!CS11</f>
        <v>0</v>
      </c>
      <c r="BS11" s="142">
        <f>'廃棄物事業経費（市町村）'!CT11</f>
        <v>0</v>
      </c>
      <c r="BT11" s="142">
        <f>'廃棄物事業経費（市町村）'!CU11</f>
        <v>350509</v>
      </c>
      <c r="BU11" s="142">
        <f>'廃棄物事業経費（市町村）'!CV11</f>
        <v>0</v>
      </c>
      <c r="BV11" s="142">
        <f>'廃棄物事業経費（市町村）'!CW11</f>
        <v>0</v>
      </c>
      <c r="BW11" s="142">
        <f>'廃棄物事業経費（市町村）'!CX11</f>
        <v>1084268</v>
      </c>
    </row>
    <row r="12" spans="1:75" ht="13.5">
      <c r="A12" s="208" t="s">
        <v>222</v>
      </c>
      <c r="B12" s="208">
        <v>43205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217377</v>
      </c>
      <c r="M12" s="142">
        <f>'廃棄物事業経費（市町村）'!AN12</f>
        <v>31737</v>
      </c>
      <c r="N12" s="142">
        <f>'廃棄物事業経費（市町村）'!AO12</f>
        <v>0</v>
      </c>
      <c r="O12" s="142">
        <f>'廃棄物事業経費（市町村）'!AP12</f>
        <v>0</v>
      </c>
      <c r="P12" s="142">
        <f>'廃棄物事業経費（市町村）'!AQ12</f>
        <v>0</v>
      </c>
      <c r="Q12" s="142">
        <f>'廃棄物事業経費（市町村）'!AR12</f>
        <v>0</v>
      </c>
      <c r="R12" s="142">
        <f>'廃棄物事業経費（市町村）'!AS12</f>
        <v>0</v>
      </c>
      <c r="S12" s="142">
        <f>'廃棄物事業経費（市町村）'!AT12</f>
        <v>185640</v>
      </c>
      <c r="T12" s="142">
        <f>'廃棄物事業経費（市町村）'!AU12</f>
        <v>99692</v>
      </c>
      <c r="U12" s="142">
        <f>'廃棄物事業経費（市町村）'!AV12</f>
        <v>85948</v>
      </c>
      <c r="V12" s="142">
        <f>'廃棄物事業経費（市町村）'!AW12</f>
        <v>0</v>
      </c>
      <c r="W12" s="142">
        <f>'廃棄物事業経費（市町村）'!AX12</f>
        <v>0</v>
      </c>
      <c r="X12" s="142">
        <f>'廃棄物事業経費（市町村）'!AY12</f>
        <v>291212</v>
      </c>
      <c r="Y12" s="142">
        <f>'廃棄物事業経費（市町村）'!AZ12</f>
        <v>0</v>
      </c>
      <c r="Z12" s="142">
        <f>'廃棄物事業経費（市町村）'!BA12</f>
        <v>32527</v>
      </c>
      <c r="AA12" s="142">
        <f>'廃棄物事業経費（市町村）'!BB12</f>
        <v>249904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0</v>
      </c>
      <c r="AK12" s="142">
        <f>'廃棄物事業経費（市町村）'!BL12</f>
        <v>0</v>
      </c>
      <c r="AL12" s="142">
        <f>'廃棄物事業経費（市町村）'!BM12</f>
        <v>0</v>
      </c>
      <c r="AM12" s="142">
        <f>'廃棄物事業経費（市町村）'!BN12</f>
        <v>0</v>
      </c>
      <c r="AN12" s="142">
        <f>'廃棄物事業経費（市町村）'!BO12</f>
        <v>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0</v>
      </c>
      <c r="AR12" s="142">
        <f>'廃棄物事業経費（市町村）'!BS12</f>
        <v>0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176814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0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217377</v>
      </c>
      <c r="BI12" s="142">
        <f>'廃棄物事業経費（市町村）'!CJ12</f>
        <v>31737</v>
      </c>
      <c r="BJ12" s="142">
        <f>'廃棄物事業経費（市町村）'!CK12</f>
        <v>0</v>
      </c>
      <c r="BK12" s="142">
        <f>'廃棄物事業経費（市町村）'!CL12</f>
        <v>0</v>
      </c>
      <c r="BL12" s="142">
        <f>'廃棄物事業経費（市町村）'!CM12</f>
        <v>0</v>
      </c>
      <c r="BM12" s="142">
        <f>'廃棄物事業経費（市町村）'!CN12</f>
        <v>0</v>
      </c>
      <c r="BN12" s="142">
        <f>'廃棄物事業経費（市町村）'!CO12</f>
        <v>0</v>
      </c>
      <c r="BO12" s="142">
        <f>'廃棄物事業経費（市町村）'!CP12</f>
        <v>185640</v>
      </c>
      <c r="BP12" s="142">
        <f>'廃棄物事業経費（市町村）'!CQ12</f>
        <v>99692</v>
      </c>
      <c r="BQ12" s="142">
        <f>'廃棄物事業経費（市町村）'!CR12</f>
        <v>85948</v>
      </c>
      <c r="BR12" s="142">
        <f>'廃棄物事業経費（市町村）'!CS12</f>
        <v>0</v>
      </c>
      <c r="BS12" s="142">
        <f>'廃棄物事業経費（市町村）'!CT12</f>
        <v>0</v>
      </c>
      <c r="BT12" s="142">
        <f>'廃棄物事業経費（市町村）'!CU12</f>
        <v>468026</v>
      </c>
      <c r="BU12" s="142">
        <f>'廃棄物事業経費（市町村）'!CV12</f>
        <v>0</v>
      </c>
      <c r="BV12" s="142">
        <f>'廃棄物事業経費（市町村）'!CW12</f>
        <v>32527</v>
      </c>
      <c r="BW12" s="142">
        <f>'廃棄物事業経費（市町村）'!CX12</f>
        <v>249904</v>
      </c>
    </row>
    <row r="13" spans="1:75" ht="13.5">
      <c r="A13" s="208" t="s">
        <v>222</v>
      </c>
      <c r="B13" s="208">
        <v>43206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169427</v>
      </c>
      <c r="M13" s="142">
        <f>'廃棄物事業経費（市町村）'!AN13</f>
        <v>20028</v>
      </c>
      <c r="N13" s="142">
        <f>'廃棄物事業経費（市町村）'!AO13</f>
        <v>0</v>
      </c>
      <c r="O13" s="142">
        <f>'廃棄物事業経費（市町村）'!AP13</f>
        <v>0</v>
      </c>
      <c r="P13" s="142">
        <f>'廃棄物事業経費（市町村）'!AQ13</f>
        <v>0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149399</v>
      </c>
      <c r="T13" s="142">
        <f>'廃棄物事業経費（市町村）'!AU13</f>
        <v>149399</v>
      </c>
      <c r="U13" s="142">
        <f>'廃棄物事業経費（市町村）'!AV13</f>
        <v>0</v>
      </c>
      <c r="V13" s="142">
        <f>'廃棄物事業経費（市町村）'!AW13</f>
        <v>0</v>
      </c>
      <c r="W13" s="142">
        <f>'廃棄物事業経費（市町村）'!AX13</f>
        <v>0</v>
      </c>
      <c r="X13" s="142">
        <f>'廃棄物事業経費（市町村）'!AY13</f>
        <v>323212</v>
      </c>
      <c r="Y13" s="142">
        <f>'廃棄物事業経費（市町村）'!AZ13</f>
        <v>0</v>
      </c>
      <c r="Z13" s="142">
        <f>'廃棄物事業経費（市町村）'!BA13</f>
        <v>0</v>
      </c>
      <c r="AA13" s="142">
        <f>'廃棄物事業経費（市町村）'!BB13</f>
        <v>169427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50730</v>
      </c>
      <c r="AK13" s="142">
        <f>'廃棄物事業経費（市町村）'!BL13</f>
        <v>0</v>
      </c>
      <c r="AL13" s="142">
        <f>'廃棄物事業経費（市町村）'!BM13</f>
        <v>50730</v>
      </c>
      <c r="AM13" s="142">
        <f>'廃棄物事業経費（市町村）'!BN13</f>
        <v>0</v>
      </c>
      <c r="AN13" s="142">
        <f>'廃棄物事業経費（市町村）'!BO13</f>
        <v>38387</v>
      </c>
      <c r="AO13" s="142">
        <f>'廃棄物事業経費（市町村）'!BP13</f>
        <v>12343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67823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50730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220157</v>
      </c>
      <c r="BI13" s="142">
        <f>'廃棄物事業経費（市町村）'!CJ13</f>
        <v>20028</v>
      </c>
      <c r="BJ13" s="142">
        <f>'廃棄物事業経費（市町村）'!CK13</f>
        <v>50730</v>
      </c>
      <c r="BK13" s="142">
        <f>'廃棄物事業経費（市町村）'!CL13</f>
        <v>0</v>
      </c>
      <c r="BL13" s="142">
        <f>'廃棄物事業経費（市町村）'!CM13</f>
        <v>38387</v>
      </c>
      <c r="BM13" s="142">
        <f>'廃棄物事業経費（市町村）'!CN13</f>
        <v>12343</v>
      </c>
      <c r="BN13" s="142">
        <f>'廃棄物事業経費（市町村）'!CO13</f>
        <v>0</v>
      </c>
      <c r="BO13" s="142">
        <f>'廃棄物事業経費（市町村）'!CP13</f>
        <v>149399</v>
      </c>
      <c r="BP13" s="142">
        <f>'廃棄物事業経費（市町村）'!CQ13</f>
        <v>149399</v>
      </c>
      <c r="BQ13" s="142">
        <f>'廃棄物事業経費（市町村）'!CR13</f>
        <v>0</v>
      </c>
      <c r="BR13" s="142">
        <f>'廃棄物事業経費（市町村）'!CS13</f>
        <v>0</v>
      </c>
      <c r="BS13" s="142">
        <f>'廃棄物事業経費（市町村）'!CT13</f>
        <v>0</v>
      </c>
      <c r="BT13" s="142">
        <f>'廃棄物事業経費（市町村）'!CU13</f>
        <v>391035</v>
      </c>
      <c r="BU13" s="142">
        <f>'廃棄物事業経費（市町村）'!CV13</f>
        <v>0</v>
      </c>
      <c r="BV13" s="142">
        <f>'廃棄物事業経費（市町村）'!CW13</f>
        <v>0</v>
      </c>
      <c r="BW13" s="142">
        <f>'廃棄物事業経費（市町村）'!CX13</f>
        <v>220157</v>
      </c>
    </row>
    <row r="14" spans="1:75" ht="13.5">
      <c r="A14" s="208" t="s">
        <v>222</v>
      </c>
      <c r="B14" s="208">
        <v>43208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96262</v>
      </c>
      <c r="L14" s="142">
        <f>'廃棄物事業経費（市町村）'!AM14</f>
        <v>207525</v>
      </c>
      <c r="M14" s="142">
        <f>'廃棄物事業経費（市町村）'!AN14</f>
        <v>15834</v>
      </c>
      <c r="N14" s="142">
        <f>'廃棄物事業経費（市町村）'!AO14</f>
        <v>0</v>
      </c>
      <c r="O14" s="142">
        <f>'廃棄物事業経費（市町村）'!AP14</f>
        <v>0</v>
      </c>
      <c r="P14" s="142">
        <f>'廃棄物事業経費（市町村）'!AQ14</f>
        <v>0</v>
      </c>
      <c r="Q14" s="142">
        <f>'廃棄物事業経費（市町村）'!AR14</f>
        <v>0</v>
      </c>
      <c r="R14" s="142">
        <f>'廃棄物事業経費（市町村）'!AS14</f>
        <v>0</v>
      </c>
      <c r="S14" s="142">
        <f>'廃棄物事業経費（市町村）'!AT14</f>
        <v>191691</v>
      </c>
      <c r="T14" s="142">
        <f>'廃棄物事業経費（市町村）'!AU14</f>
        <v>191691</v>
      </c>
      <c r="U14" s="142">
        <f>'廃棄物事業経費（市町村）'!AV14</f>
        <v>0</v>
      </c>
      <c r="V14" s="142">
        <f>'廃棄物事業経費（市町村）'!AW14</f>
        <v>0</v>
      </c>
      <c r="W14" s="142">
        <f>'廃棄物事業経費（市町村）'!AX14</f>
        <v>0</v>
      </c>
      <c r="X14" s="142">
        <f>'廃棄物事業経費（市町村）'!AY14</f>
        <v>159758</v>
      </c>
      <c r="Y14" s="142">
        <f>'廃棄物事業経費（市町村）'!AZ14</f>
        <v>0</v>
      </c>
      <c r="Z14" s="142">
        <f>'廃棄物事業経費（市町村）'!BA14</f>
        <v>29538</v>
      </c>
      <c r="AA14" s="142">
        <f>'廃棄物事業経費（市町村）'!BB14</f>
        <v>237063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9734</v>
      </c>
      <c r="AJ14" s="142">
        <f>'廃棄物事業経費（市町村）'!BK14</f>
        <v>53289</v>
      </c>
      <c r="AK14" s="142">
        <f>'廃棄物事業経費（市町村）'!BL14</f>
        <v>5278</v>
      </c>
      <c r="AL14" s="142">
        <f>'廃棄物事業経費（市町村）'!BM14</f>
        <v>48011</v>
      </c>
      <c r="AM14" s="142">
        <f>'廃棄物事業経費（市町村）'!BN14</f>
        <v>0</v>
      </c>
      <c r="AN14" s="142">
        <f>'廃棄物事業経費（市町村）'!BO14</f>
        <v>48011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0</v>
      </c>
      <c r="AR14" s="142">
        <f>'廃棄物事業経費（市町村）'!BS14</f>
        <v>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21805</v>
      </c>
      <c r="AW14" s="142">
        <f>'廃棄物事業経費（市町村）'!BX14</f>
        <v>0</v>
      </c>
      <c r="AX14" s="142">
        <f>'廃棄物事業経費（市町村）'!BY14</f>
        <v>76</v>
      </c>
      <c r="AY14" s="142">
        <f>'廃棄物事業経費（市町村）'!BZ14</f>
        <v>53365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105996</v>
      </c>
      <c r="BH14" s="142">
        <f>'廃棄物事業経費（市町村）'!CI14</f>
        <v>260814</v>
      </c>
      <c r="BI14" s="142">
        <f>'廃棄物事業経費（市町村）'!CJ14</f>
        <v>21112</v>
      </c>
      <c r="BJ14" s="142">
        <f>'廃棄物事業経費（市町村）'!CK14</f>
        <v>48011</v>
      </c>
      <c r="BK14" s="142">
        <f>'廃棄物事業経費（市町村）'!CL14</f>
        <v>0</v>
      </c>
      <c r="BL14" s="142">
        <f>'廃棄物事業経費（市町村）'!CM14</f>
        <v>48011</v>
      </c>
      <c r="BM14" s="142">
        <f>'廃棄物事業経費（市町村）'!CN14</f>
        <v>0</v>
      </c>
      <c r="BN14" s="142">
        <f>'廃棄物事業経費（市町村）'!CO14</f>
        <v>0</v>
      </c>
      <c r="BO14" s="142">
        <f>'廃棄物事業経費（市町村）'!CP14</f>
        <v>191691</v>
      </c>
      <c r="BP14" s="142">
        <f>'廃棄物事業経費（市町村）'!CQ14</f>
        <v>191691</v>
      </c>
      <c r="BQ14" s="142">
        <f>'廃棄物事業経費（市町村）'!CR14</f>
        <v>0</v>
      </c>
      <c r="BR14" s="142">
        <f>'廃棄物事業経費（市町村）'!CS14</f>
        <v>0</v>
      </c>
      <c r="BS14" s="142">
        <f>'廃棄物事業経費（市町村）'!CT14</f>
        <v>0</v>
      </c>
      <c r="BT14" s="142">
        <f>'廃棄物事業経費（市町村）'!CU14</f>
        <v>181563</v>
      </c>
      <c r="BU14" s="142">
        <f>'廃棄物事業経費（市町村）'!CV14</f>
        <v>0</v>
      </c>
      <c r="BV14" s="142">
        <f>'廃棄物事業経費（市町村）'!CW14</f>
        <v>29614</v>
      </c>
      <c r="BW14" s="142">
        <f>'廃棄物事業経費（市町村）'!CX14</f>
        <v>290428</v>
      </c>
    </row>
    <row r="15" spans="1:75" ht="13.5">
      <c r="A15" s="208" t="s">
        <v>222</v>
      </c>
      <c r="B15" s="208">
        <v>43210</v>
      </c>
      <c r="C15" s="208" t="s">
        <v>241</v>
      </c>
      <c r="D15" s="142">
        <f>'廃棄物事業経費（市町村）'!AE15</f>
        <v>25938</v>
      </c>
      <c r="E15" s="142">
        <f>'廃棄物事業経費（市町村）'!AF15</f>
        <v>23743</v>
      </c>
      <c r="F15" s="142">
        <f>'廃棄物事業経費（市町村）'!AG15</f>
        <v>0</v>
      </c>
      <c r="G15" s="142">
        <f>'廃棄物事業経費（市町村）'!AH15</f>
        <v>23743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2195</v>
      </c>
      <c r="K15" s="142">
        <f>'廃棄物事業経費（市町村）'!AL15</f>
        <v>0</v>
      </c>
      <c r="L15" s="142">
        <f>'廃棄物事業経費（市町村）'!AM15</f>
        <v>567726</v>
      </c>
      <c r="M15" s="142">
        <f>'廃棄物事業経費（市町村）'!AN15</f>
        <v>111730</v>
      </c>
      <c r="N15" s="142">
        <f>'廃棄物事業経費（市町村）'!AO15</f>
        <v>232743</v>
      </c>
      <c r="O15" s="142">
        <f>'廃棄物事業経費（市町村）'!AP15</f>
        <v>1380</v>
      </c>
      <c r="P15" s="142">
        <f>'廃棄物事業経費（市町村）'!AQ15</f>
        <v>228822</v>
      </c>
      <c r="Q15" s="142">
        <f>'廃棄物事業経費（市町村）'!AR15</f>
        <v>2541</v>
      </c>
      <c r="R15" s="142">
        <f>'廃棄物事業経費（市町村）'!AS15</f>
        <v>0</v>
      </c>
      <c r="S15" s="142">
        <f>'廃棄物事業経費（市町村）'!AT15</f>
        <v>215940</v>
      </c>
      <c r="T15" s="142">
        <f>'廃棄物事業経費（市町村）'!AU15</f>
        <v>114574</v>
      </c>
      <c r="U15" s="142">
        <f>'廃棄物事業経費（市町村）'!AV15</f>
        <v>33205</v>
      </c>
      <c r="V15" s="142">
        <f>'廃棄物事業経費（市町村）'!AW15</f>
        <v>68161</v>
      </c>
      <c r="W15" s="142">
        <f>'廃棄物事業経費（市町村）'!AX15</f>
        <v>0</v>
      </c>
      <c r="X15" s="142">
        <f>'廃棄物事業経費（市町村）'!AY15</f>
        <v>55335</v>
      </c>
      <c r="Y15" s="142">
        <f>'廃棄物事業経費（市町村）'!AZ15</f>
        <v>7313</v>
      </c>
      <c r="Z15" s="142">
        <f>'廃棄物事業経費（市町村）'!BA15</f>
        <v>0</v>
      </c>
      <c r="AA15" s="142">
        <f>'廃棄物事業経費（市町村）'!BB15</f>
        <v>593664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1352</v>
      </c>
      <c r="AJ15" s="142">
        <f>'廃棄物事業経費（市町村）'!BK15</f>
        <v>0</v>
      </c>
      <c r="AK15" s="142">
        <f>'廃棄物事業経費（市町村）'!BL15</f>
        <v>0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0</v>
      </c>
      <c r="AR15" s="142">
        <f>'廃棄物事業経費（市町村）'!BS15</f>
        <v>0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73374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0</v>
      </c>
      <c r="AZ15" s="142">
        <f>'廃棄物事業経費（市町村）'!CA15</f>
        <v>25938</v>
      </c>
      <c r="BA15" s="142">
        <f>'廃棄物事業経費（市町村）'!CB15</f>
        <v>23743</v>
      </c>
      <c r="BB15" s="142">
        <f>'廃棄物事業経費（市町村）'!CC15</f>
        <v>0</v>
      </c>
      <c r="BC15" s="142">
        <f>'廃棄物事業経費（市町村）'!CD15</f>
        <v>23743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2195</v>
      </c>
      <c r="BG15" s="142">
        <f>'廃棄物事業経費（市町村）'!CH15</f>
        <v>1352</v>
      </c>
      <c r="BH15" s="142">
        <f>'廃棄物事業経費（市町村）'!CI15</f>
        <v>567726</v>
      </c>
      <c r="BI15" s="142">
        <f>'廃棄物事業経費（市町村）'!CJ15</f>
        <v>111730</v>
      </c>
      <c r="BJ15" s="142">
        <f>'廃棄物事業経費（市町村）'!CK15</f>
        <v>232743</v>
      </c>
      <c r="BK15" s="142">
        <f>'廃棄物事業経費（市町村）'!CL15</f>
        <v>1380</v>
      </c>
      <c r="BL15" s="142">
        <f>'廃棄物事業経費（市町村）'!CM15</f>
        <v>228822</v>
      </c>
      <c r="BM15" s="142">
        <f>'廃棄物事業経費（市町村）'!CN15</f>
        <v>2541</v>
      </c>
      <c r="BN15" s="142">
        <f>'廃棄物事業経費（市町村）'!CO15</f>
        <v>0</v>
      </c>
      <c r="BO15" s="142">
        <f>'廃棄物事業経費（市町村）'!CP15</f>
        <v>215940</v>
      </c>
      <c r="BP15" s="142">
        <f>'廃棄物事業経費（市町村）'!CQ15</f>
        <v>114574</v>
      </c>
      <c r="BQ15" s="142">
        <f>'廃棄物事業経費（市町村）'!CR15</f>
        <v>33205</v>
      </c>
      <c r="BR15" s="142">
        <f>'廃棄物事業経費（市町村）'!CS15</f>
        <v>68161</v>
      </c>
      <c r="BS15" s="142">
        <f>'廃棄物事業経費（市町村）'!CT15</f>
        <v>0</v>
      </c>
      <c r="BT15" s="142">
        <f>'廃棄物事業経費（市町村）'!CU15</f>
        <v>128709</v>
      </c>
      <c r="BU15" s="142">
        <f>'廃棄物事業経費（市町村）'!CV15</f>
        <v>7313</v>
      </c>
      <c r="BV15" s="142">
        <f>'廃棄物事業経費（市町村）'!CW15</f>
        <v>0</v>
      </c>
      <c r="BW15" s="142">
        <f>'廃棄物事業経費（市町村）'!CX15</f>
        <v>593664</v>
      </c>
    </row>
    <row r="16" spans="1:75" ht="13.5">
      <c r="A16" s="208" t="s">
        <v>222</v>
      </c>
      <c r="B16" s="208">
        <v>43211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0</v>
      </c>
      <c r="M16" s="142">
        <f>'廃棄物事業経費（市町村）'!AN16</f>
        <v>0</v>
      </c>
      <c r="N16" s="142">
        <f>'廃棄物事業経費（市町村）'!AO16</f>
        <v>0</v>
      </c>
      <c r="O16" s="142">
        <f>'廃棄物事業経費（市町村）'!AP16</f>
        <v>0</v>
      </c>
      <c r="P16" s="142">
        <f>'廃棄物事業経費（市町村）'!AQ16</f>
        <v>0</v>
      </c>
      <c r="Q16" s="142">
        <f>'廃棄物事業経費（市町村）'!AR16</f>
        <v>0</v>
      </c>
      <c r="R16" s="142">
        <f>'廃棄物事業経費（市町村）'!AS16</f>
        <v>0</v>
      </c>
      <c r="S16" s="142">
        <f>'廃棄物事業経費（市町村）'!AT16</f>
        <v>0</v>
      </c>
      <c r="T16" s="142">
        <f>'廃棄物事業経費（市町村）'!AU16</f>
        <v>0</v>
      </c>
      <c r="U16" s="142">
        <f>'廃棄物事業経費（市町村）'!AV16</f>
        <v>0</v>
      </c>
      <c r="V16" s="142">
        <f>'廃棄物事業経費（市町村）'!AW16</f>
        <v>0</v>
      </c>
      <c r="W16" s="142">
        <f>'廃棄物事業経費（市町村）'!AX16</f>
        <v>0</v>
      </c>
      <c r="X16" s="142">
        <f>'廃棄物事業経費（市町村）'!AY16</f>
        <v>202424</v>
      </c>
      <c r="Y16" s="142">
        <f>'廃棄物事業経費（市町村）'!AZ16</f>
        <v>0</v>
      </c>
      <c r="Z16" s="142">
        <f>'廃棄物事業経費（市町村）'!BA16</f>
        <v>0</v>
      </c>
      <c r="AA16" s="142">
        <f>'廃棄物事業経費（市町村）'!BB16</f>
        <v>0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47113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0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0</v>
      </c>
      <c r="BI16" s="142">
        <f>'廃棄物事業経費（市町村）'!CJ16</f>
        <v>0</v>
      </c>
      <c r="BJ16" s="142">
        <f>'廃棄物事業経費（市町村）'!CK16</f>
        <v>0</v>
      </c>
      <c r="BK16" s="142">
        <f>'廃棄物事業経費（市町村）'!CL16</f>
        <v>0</v>
      </c>
      <c r="BL16" s="142">
        <f>'廃棄物事業経費（市町村）'!CM16</f>
        <v>0</v>
      </c>
      <c r="BM16" s="142">
        <f>'廃棄物事業経費（市町村）'!CN16</f>
        <v>0</v>
      </c>
      <c r="BN16" s="142">
        <f>'廃棄物事業経費（市町村）'!CO16</f>
        <v>0</v>
      </c>
      <c r="BO16" s="142">
        <f>'廃棄物事業経費（市町村）'!CP16</f>
        <v>0</v>
      </c>
      <c r="BP16" s="142">
        <f>'廃棄物事業経費（市町村）'!CQ16</f>
        <v>0</v>
      </c>
      <c r="BQ16" s="142">
        <f>'廃棄物事業経費（市町村）'!CR16</f>
        <v>0</v>
      </c>
      <c r="BR16" s="142">
        <f>'廃棄物事業経費（市町村）'!CS16</f>
        <v>0</v>
      </c>
      <c r="BS16" s="142">
        <f>'廃棄物事業経費（市町村）'!CT16</f>
        <v>0</v>
      </c>
      <c r="BT16" s="142">
        <f>'廃棄物事業経費（市町村）'!CU16</f>
        <v>249537</v>
      </c>
      <c r="BU16" s="142">
        <f>'廃棄物事業経費（市町村）'!CV16</f>
        <v>0</v>
      </c>
      <c r="BV16" s="142">
        <f>'廃棄物事業経費（市町村）'!CW16</f>
        <v>0</v>
      </c>
      <c r="BW16" s="142">
        <f>'廃棄物事業経費（市町村）'!CX16</f>
        <v>0</v>
      </c>
    </row>
    <row r="17" spans="1:75" ht="13.5">
      <c r="A17" s="208" t="s">
        <v>222</v>
      </c>
      <c r="B17" s="208">
        <v>43212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30691</v>
      </c>
      <c r="L17" s="142">
        <f>'廃棄物事業経費（市町村）'!AM17</f>
        <v>74081</v>
      </c>
      <c r="M17" s="142">
        <f>'廃棄物事業経費（市町村）'!AN17</f>
        <v>750</v>
      </c>
      <c r="N17" s="142">
        <f>'廃棄物事業経費（市町村）'!AO17</f>
        <v>0</v>
      </c>
      <c r="O17" s="142">
        <f>'廃棄物事業経費（市町村）'!AP17</f>
        <v>0</v>
      </c>
      <c r="P17" s="142">
        <f>'廃棄物事業経費（市町村）'!AQ17</f>
        <v>0</v>
      </c>
      <c r="Q17" s="142">
        <f>'廃棄物事業経費（市町村）'!AR17</f>
        <v>0</v>
      </c>
      <c r="R17" s="142">
        <f>'廃棄物事業経費（市町村）'!AS17</f>
        <v>0</v>
      </c>
      <c r="S17" s="142">
        <f>'廃棄物事業経費（市町村）'!AT17</f>
        <v>73331</v>
      </c>
      <c r="T17" s="142">
        <f>'廃棄物事業経費（市町村）'!AU17</f>
        <v>73331</v>
      </c>
      <c r="U17" s="142">
        <f>'廃棄物事業経費（市町村）'!AV17</f>
        <v>0</v>
      </c>
      <c r="V17" s="142">
        <f>'廃棄物事業経費（市町村）'!AW17</f>
        <v>0</v>
      </c>
      <c r="W17" s="142">
        <f>'廃棄物事業経費（市町村）'!AX17</f>
        <v>0</v>
      </c>
      <c r="X17" s="142">
        <f>'廃棄物事業経費（市町村）'!AY17</f>
        <v>184565</v>
      </c>
      <c r="Y17" s="142">
        <f>'廃棄物事業経費（市町村）'!AZ17</f>
        <v>0</v>
      </c>
      <c r="Z17" s="142">
        <f>'廃棄物事業経費（市町村）'!BA17</f>
        <v>7245</v>
      </c>
      <c r="AA17" s="142">
        <f>'廃棄物事業経費（市町村）'!BB17</f>
        <v>81326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550</v>
      </c>
      <c r="AK17" s="142">
        <f>'廃棄物事業経費（市町村）'!BL17</f>
        <v>550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0</v>
      </c>
      <c r="AR17" s="142">
        <f>'廃棄物事業経費（市町村）'!BS17</f>
        <v>0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112381</v>
      </c>
      <c r="AW17" s="142">
        <f>'廃棄物事業経費（市町村）'!BX17</f>
        <v>0</v>
      </c>
      <c r="AX17" s="142">
        <f>'廃棄物事業経費（市町村）'!BY17</f>
        <v>60062</v>
      </c>
      <c r="AY17" s="142">
        <f>'廃棄物事業経費（市町村）'!BZ17</f>
        <v>60612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30691</v>
      </c>
      <c r="BH17" s="142">
        <f>'廃棄物事業経費（市町村）'!CI17</f>
        <v>74631</v>
      </c>
      <c r="BI17" s="142">
        <f>'廃棄物事業経費（市町村）'!CJ17</f>
        <v>1300</v>
      </c>
      <c r="BJ17" s="142">
        <f>'廃棄物事業経費（市町村）'!CK17</f>
        <v>0</v>
      </c>
      <c r="BK17" s="142">
        <f>'廃棄物事業経費（市町村）'!CL17</f>
        <v>0</v>
      </c>
      <c r="BL17" s="142">
        <f>'廃棄物事業経費（市町村）'!CM17</f>
        <v>0</v>
      </c>
      <c r="BM17" s="142">
        <f>'廃棄物事業経費（市町村）'!CN17</f>
        <v>0</v>
      </c>
      <c r="BN17" s="142">
        <f>'廃棄物事業経費（市町村）'!CO17</f>
        <v>0</v>
      </c>
      <c r="BO17" s="142">
        <f>'廃棄物事業経費（市町村）'!CP17</f>
        <v>73331</v>
      </c>
      <c r="BP17" s="142">
        <f>'廃棄物事業経費（市町村）'!CQ17</f>
        <v>73331</v>
      </c>
      <c r="BQ17" s="142">
        <f>'廃棄物事業経費（市町村）'!CR17</f>
        <v>0</v>
      </c>
      <c r="BR17" s="142">
        <f>'廃棄物事業経費（市町村）'!CS17</f>
        <v>0</v>
      </c>
      <c r="BS17" s="142">
        <f>'廃棄物事業経費（市町村）'!CT17</f>
        <v>0</v>
      </c>
      <c r="BT17" s="142">
        <f>'廃棄物事業経費（市町村）'!CU17</f>
        <v>296946</v>
      </c>
      <c r="BU17" s="142">
        <f>'廃棄物事業経費（市町村）'!CV17</f>
        <v>0</v>
      </c>
      <c r="BV17" s="142">
        <f>'廃棄物事業経費（市町村）'!CW17</f>
        <v>67307</v>
      </c>
      <c r="BW17" s="142">
        <f>'廃棄物事業経費（市町村）'!CX17</f>
        <v>141938</v>
      </c>
    </row>
    <row r="18" spans="1:75" ht="13.5">
      <c r="A18" s="208" t="s">
        <v>222</v>
      </c>
      <c r="B18" s="208">
        <v>43213</v>
      </c>
      <c r="C18" s="208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131842</v>
      </c>
      <c r="M18" s="142">
        <f>'廃棄物事業経費（市町村）'!AN18</f>
        <v>18387</v>
      </c>
      <c r="N18" s="142">
        <f>'廃棄物事業経費（市町村）'!AO18</f>
        <v>0</v>
      </c>
      <c r="O18" s="142">
        <f>'廃棄物事業経費（市町村）'!AP18</f>
        <v>0</v>
      </c>
      <c r="P18" s="142">
        <f>'廃棄物事業経費（市町村）'!AQ18</f>
        <v>0</v>
      </c>
      <c r="Q18" s="142">
        <f>'廃棄物事業経費（市町村）'!AR18</f>
        <v>0</v>
      </c>
      <c r="R18" s="142">
        <f>'廃棄物事業経費（市町村）'!AS18</f>
        <v>0</v>
      </c>
      <c r="S18" s="142">
        <f>'廃棄物事業経費（市町村）'!AT18</f>
        <v>113455</v>
      </c>
      <c r="T18" s="142">
        <f>'廃棄物事業経費（市町村）'!AU18</f>
        <v>113455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0</v>
      </c>
      <c r="X18" s="142">
        <f>'廃棄物事業経費（市町村）'!AY18</f>
        <v>184276</v>
      </c>
      <c r="Y18" s="142">
        <f>'廃棄物事業経費（市町村）'!AZ18</f>
        <v>0</v>
      </c>
      <c r="Z18" s="142">
        <f>'廃棄物事業経費（市町村）'!BA18</f>
        <v>0</v>
      </c>
      <c r="AA18" s="142">
        <f>'廃棄物事業経費（市町村）'!BB18</f>
        <v>131842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5516</v>
      </c>
      <c r="AK18" s="142">
        <f>'廃棄物事業経費（市町村）'!BL18</f>
        <v>5516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78052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5516</v>
      </c>
      <c r="AZ18" s="142">
        <f>'廃棄物事業経費（市町村）'!CA18</f>
        <v>0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137358</v>
      </c>
      <c r="BI18" s="142">
        <f>'廃棄物事業経費（市町村）'!CJ18</f>
        <v>23903</v>
      </c>
      <c r="BJ18" s="142">
        <f>'廃棄物事業経費（市町村）'!CK18</f>
        <v>0</v>
      </c>
      <c r="BK18" s="142">
        <f>'廃棄物事業経費（市町村）'!CL18</f>
        <v>0</v>
      </c>
      <c r="BL18" s="142">
        <f>'廃棄物事業経費（市町村）'!CM18</f>
        <v>0</v>
      </c>
      <c r="BM18" s="142">
        <f>'廃棄物事業経費（市町村）'!CN18</f>
        <v>0</v>
      </c>
      <c r="BN18" s="142">
        <f>'廃棄物事業経費（市町村）'!CO18</f>
        <v>0</v>
      </c>
      <c r="BO18" s="142">
        <f>'廃棄物事業経費（市町村）'!CP18</f>
        <v>113455</v>
      </c>
      <c r="BP18" s="142">
        <f>'廃棄物事業経費（市町村）'!CQ18</f>
        <v>113455</v>
      </c>
      <c r="BQ18" s="142">
        <f>'廃棄物事業経費（市町村）'!CR18</f>
        <v>0</v>
      </c>
      <c r="BR18" s="142">
        <f>'廃棄物事業経費（市町村）'!CS18</f>
        <v>0</v>
      </c>
      <c r="BS18" s="142">
        <f>'廃棄物事業経費（市町村）'!CT18</f>
        <v>0</v>
      </c>
      <c r="BT18" s="142">
        <f>'廃棄物事業経費（市町村）'!CU18</f>
        <v>262328</v>
      </c>
      <c r="BU18" s="142">
        <f>'廃棄物事業経費（市町村）'!CV18</f>
        <v>0</v>
      </c>
      <c r="BV18" s="142">
        <f>'廃棄物事業経費（市町村）'!CW18</f>
        <v>0</v>
      </c>
      <c r="BW18" s="142">
        <f>'廃棄物事業経費（市町村）'!CX18</f>
        <v>137358</v>
      </c>
    </row>
    <row r="19" spans="1:75" ht="13.5">
      <c r="A19" s="208" t="s">
        <v>222</v>
      </c>
      <c r="B19" s="208">
        <v>43214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37122</v>
      </c>
      <c r="M19" s="142">
        <f>'廃棄物事業経費（市町村）'!AN19</f>
        <v>1999</v>
      </c>
      <c r="N19" s="142">
        <f>'廃棄物事業経費（市町村）'!AO19</f>
        <v>508</v>
      </c>
      <c r="O19" s="142">
        <f>'廃棄物事業経費（市町村）'!AP19</f>
        <v>508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1097</v>
      </c>
      <c r="S19" s="142">
        <f>'廃棄物事業経費（市町村）'!AT19</f>
        <v>33518</v>
      </c>
      <c r="T19" s="142">
        <f>'廃棄物事業経費（市町村）'!AU19</f>
        <v>33518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252390</v>
      </c>
      <c r="Y19" s="142">
        <f>'廃棄物事業経費（市町村）'!AZ19</f>
        <v>0</v>
      </c>
      <c r="Z19" s="142">
        <f>'廃棄物事業経費（市町村）'!BA19</f>
        <v>1664</v>
      </c>
      <c r="AA19" s="142">
        <f>'廃棄物事業経費（市町村）'!BB19</f>
        <v>38786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72127</v>
      </c>
      <c r="AJ19" s="142">
        <f>'廃棄物事業経費（市町村）'!BK19</f>
        <v>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91245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0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72127</v>
      </c>
      <c r="BH19" s="142">
        <f>'廃棄物事業経費（市町村）'!CI19</f>
        <v>37122</v>
      </c>
      <c r="BI19" s="142">
        <f>'廃棄物事業経費（市町村）'!CJ19</f>
        <v>1999</v>
      </c>
      <c r="BJ19" s="142">
        <f>'廃棄物事業経費（市町村）'!CK19</f>
        <v>508</v>
      </c>
      <c r="BK19" s="142">
        <f>'廃棄物事業経費（市町村）'!CL19</f>
        <v>508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1097</v>
      </c>
      <c r="BO19" s="142">
        <f>'廃棄物事業経費（市町村）'!CP19</f>
        <v>33518</v>
      </c>
      <c r="BP19" s="142">
        <f>'廃棄物事業経費（市町村）'!CQ19</f>
        <v>33518</v>
      </c>
      <c r="BQ19" s="142">
        <f>'廃棄物事業経費（市町村）'!CR19</f>
        <v>0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343635</v>
      </c>
      <c r="BU19" s="142">
        <f>'廃棄物事業経費（市町村）'!CV19</f>
        <v>0</v>
      </c>
      <c r="BV19" s="142">
        <f>'廃棄物事業経費（市町村）'!CW19</f>
        <v>1664</v>
      </c>
      <c r="BW19" s="142">
        <f>'廃棄物事業経費（市町村）'!CX19</f>
        <v>38786</v>
      </c>
    </row>
    <row r="20" spans="1:75" ht="13.5">
      <c r="A20" s="208" t="s">
        <v>222</v>
      </c>
      <c r="B20" s="208">
        <v>43215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55581</v>
      </c>
      <c r="L20" s="142">
        <f>'廃棄物事業経費（市町村）'!AM20</f>
        <v>734879</v>
      </c>
      <c r="M20" s="142">
        <f>'廃棄物事業経費（市町村）'!AN20</f>
        <v>226814</v>
      </c>
      <c r="N20" s="142">
        <f>'廃棄物事業経費（市町村）'!AO20</f>
        <v>221387</v>
      </c>
      <c r="O20" s="142">
        <f>'廃棄物事業経費（市町村）'!AP20</f>
        <v>76422</v>
      </c>
      <c r="P20" s="142">
        <f>'廃棄物事業経費（市町村）'!AQ20</f>
        <v>144240</v>
      </c>
      <c r="Q20" s="142">
        <f>'廃棄物事業経費（市町村）'!AR20</f>
        <v>725</v>
      </c>
      <c r="R20" s="142">
        <f>'廃棄物事業経費（市町村）'!AS20</f>
        <v>0</v>
      </c>
      <c r="S20" s="142">
        <f>'廃棄物事業経費（市町村）'!AT20</f>
        <v>286678</v>
      </c>
      <c r="T20" s="142">
        <f>'廃棄物事業経費（市町村）'!AU20</f>
        <v>245577</v>
      </c>
      <c r="U20" s="142">
        <f>'廃棄物事業経費（市町村）'!AV20</f>
        <v>28090</v>
      </c>
      <c r="V20" s="142">
        <f>'廃棄物事業経費（市町村）'!AW20</f>
        <v>13011</v>
      </c>
      <c r="W20" s="142">
        <f>'廃棄物事業経費（市町村）'!AX20</f>
        <v>0</v>
      </c>
      <c r="X20" s="142">
        <f>'廃棄物事業経費（市町村）'!AY20</f>
        <v>334242</v>
      </c>
      <c r="Y20" s="142">
        <f>'廃棄物事業経費（市町村）'!AZ20</f>
        <v>0</v>
      </c>
      <c r="Z20" s="142">
        <f>'廃棄物事業経費（市町村）'!BA20</f>
        <v>597</v>
      </c>
      <c r="AA20" s="142">
        <f>'廃棄物事業経費（市町村）'!BB20</f>
        <v>735476</v>
      </c>
      <c r="AB20" s="142">
        <f>'廃棄物事業経費（市町村）'!BC20</f>
        <v>143395</v>
      </c>
      <c r="AC20" s="142">
        <f>'廃棄物事業経費（市町村）'!BD20</f>
        <v>133912</v>
      </c>
      <c r="AD20" s="142">
        <f>'廃棄物事業経費（市町村）'!BE20</f>
        <v>0</v>
      </c>
      <c r="AE20" s="142">
        <f>'廃棄物事業経費（市町村）'!BF20</f>
        <v>133850</v>
      </c>
      <c r="AF20" s="142">
        <f>'廃棄物事業経費（市町村）'!BG20</f>
        <v>0</v>
      </c>
      <c r="AG20" s="142">
        <f>'廃棄物事業経費（市町村）'!BH20</f>
        <v>62</v>
      </c>
      <c r="AH20" s="142">
        <f>'廃棄物事業経費（市町村）'!BI20</f>
        <v>9483</v>
      </c>
      <c r="AI20" s="142">
        <f>'廃棄物事業経費（市町村）'!BJ20</f>
        <v>0</v>
      </c>
      <c r="AJ20" s="142">
        <f>'廃棄物事業経費（市町村）'!BK20</f>
        <v>341433</v>
      </c>
      <c r="AK20" s="142">
        <f>'廃棄物事業経費（市町村）'!BL20</f>
        <v>17305</v>
      </c>
      <c r="AL20" s="142">
        <f>'廃棄物事業経費（市町村）'!BM20</f>
        <v>115655</v>
      </c>
      <c r="AM20" s="142">
        <f>'廃棄物事業経費（市町村）'!BN20</f>
        <v>0</v>
      </c>
      <c r="AN20" s="142">
        <f>'廃棄物事業経費（市町村）'!BO20</f>
        <v>115655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208473</v>
      </c>
      <c r="AR20" s="142">
        <f>'廃棄物事業経費（市町村）'!BS20</f>
        <v>153023</v>
      </c>
      <c r="AS20" s="142">
        <f>'廃棄物事業経費（市町村）'!BT20</f>
        <v>38377</v>
      </c>
      <c r="AT20" s="142">
        <f>'廃棄物事業経費（市町村）'!BU20</f>
        <v>14287</v>
      </c>
      <c r="AU20" s="142">
        <f>'廃棄物事業経費（市町村）'!BV20</f>
        <v>2786</v>
      </c>
      <c r="AV20" s="142">
        <f>'廃棄物事業経費（市町村）'!BW20</f>
        <v>62559</v>
      </c>
      <c r="AW20" s="142">
        <f>'廃棄物事業経費（市町村）'!BX20</f>
        <v>0</v>
      </c>
      <c r="AX20" s="142">
        <f>'廃棄物事業経費（市町村）'!BY20</f>
        <v>5198</v>
      </c>
      <c r="AY20" s="142">
        <f>'廃棄物事業経費（市町村）'!BZ20</f>
        <v>490026</v>
      </c>
      <c r="AZ20" s="142">
        <f>'廃棄物事業経費（市町村）'!CA20</f>
        <v>143395</v>
      </c>
      <c r="BA20" s="142">
        <f>'廃棄物事業経費（市町村）'!CB20</f>
        <v>133912</v>
      </c>
      <c r="BB20" s="142">
        <f>'廃棄物事業経費（市町村）'!CC20</f>
        <v>0</v>
      </c>
      <c r="BC20" s="142">
        <f>'廃棄物事業経費（市町村）'!CD20</f>
        <v>133850</v>
      </c>
      <c r="BD20" s="142">
        <f>'廃棄物事業経費（市町村）'!CE20</f>
        <v>0</v>
      </c>
      <c r="BE20" s="142">
        <f>'廃棄物事業経費（市町村）'!CF20</f>
        <v>62</v>
      </c>
      <c r="BF20" s="142">
        <f>'廃棄物事業経費（市町村）'!CG20</f>
        <v>9483</v>
      </c>
      <c r="BG20" s="142">
        <f>'廃棄物事業経費（市町村）'!CH20</f>
        <v>55581</v>
      </c>
      <c r="BH20" s="142">
        <f>'廃棄物事業経費（市町村）'!CI20</f>
        <v>1076312</v>
      </c>
      <c r="BI20" s="142">
        <f>'廃棄物事業経費（市町村）'!CJ20</f>
        <v>244119</v>
      </c>
      <c r="BJ20" s="142">
        <f>'廃棄物事業経費（市町村）'!CK20</f>
        <v>337042</v>
      </c>
      <c r="BK20" s="142">
        <f>'廃棄物事業経費（市町村）'!CL20</f>
        <v>76422</v>
      </c>
      <c r="BL20" s="142">
        <f>'廃棄物事業経費（市町村）'!CM20</f>
        <v>259895</v>
      </c>
      <c r="BM20" s="142">
        <f>'廃棄物事業経費（市町村）'!CN20</f>
        <v>725</v>
      </c>
      <c r="BN20" s="142">
        <f>'廃棄物事業経費（市町村）'!CO20</f>
        <v>0</v>
      </c>
      <c r="BO20" s="142">
        <f>'廃棄物事業経費（市町村）'!CP20</f>
        <v>495151</v>
      </c>
      <c r="BP20" s="142">
        <f>'廃棄物事業経費（市町村）'!CQ20</f>
        <v>398600</v>
      </c>
      <c r="BQ20" s="142">
        <f>'廃棄物事業経費（市町村）'!CR20</f>
        <v>66467</v>
      </c>
      <c r="BR20" s="142">
        <f>'廃棄物事業経費（市町村）'!CS20</f>
        <v>27298</v>
      </c>
      <c r="BS20" s="142">
        <f>'廃棄物事業経費（市町村）'!CT20</f>
        <v>2786</v>
      </c>
      <c r="BT20" s="142">
        <f>'廃棄物事業経費（市町村）'!CU20</f>
        <v>396801</v>
      </c>
      <c r="BU20" s="142">
        <f>'廃棄物事業経費（市町村）'!CV20</f>
        <v>0</v>
      </c>
      <c r="BV20" s="142">
        <f>'廃棄物事業経費（市町村）'!CW20</f>
        <v>5795</v>
      </c>
      <c r="BW20" s="142">
        <f>'廃棄物事業経費（市町村）'!CX20</f>
        <v>1225502</v>
      </c>
    </row>
    <row r="21" spans="1:75" ht="13.5">
      <c r="A21" s="208" t="s">
        <v>222</v>
      </c>
      <c r="B21" s="208">
        <v>43216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163778</v>
      </c>
      <c r="M21" s="142">
        <f>'廃棄物事業経費（市町村）'!AN21</f>
        <v>14551</v>
      </c>
      <c r="N21" s="142">
        <f>'廃棄物事業経費（市町村）'!AO21</f>
        <v>0</v>
      </c>
      <c r="O21" s="142">
        <f>'廃棄物事業経費（市町村）'!AP21</f>
        <v>0</v>
      </c>
      <c r="P21" s="142">
        <f>'廃棄物事業経費（市町村）'!AQ21</f>
        <v>0</v>
      </c>
      <c r="Q21" s="142">
        <f>'廃棄物事業経費（市町村）'!AR21</f>
        <v>0</v>
      </c>
      <c r="R21" s="142">
        <f>'廃棄物事業経費（市町村）'!AS21</f>
        <v>0</v>
      </c>
      <c r="S21" s="142">
        <f>'廃棄物事業経費（市町村）'!AT21</f>
        <v>149227</v>
      </c>
      <c r="T21" s="142">
        <f>'廃棄物事業経費（市町村）'!AU21</f>
        <v>149227</v>
      </c>
      <c r="U21" s="142">
        <f>'廃棄物事業経費（市町村）'!AV21</f>
        <v>0</v>
      </c>
      <c r="V21" s="142">
        <f>'廃棄物事業経費（市町村）'!AW21</f>
        <v>0</v>
      </c>
      <c r="W21" s="142">
        <f>'廃棄物事業経費（市町村）'!AX21</f>
        <v>0</v>
      </c>
      <c r="X21" s="142">
        <f>'廃棄物事業経費（市町村）'!AY21</f>
        <v>200325</v>
      </c>
      <c r="Y21" s="142">
        <f>'廃棄物事業経費（市町村）'!AZ21</f>
        <v>0</v>
      </c>
      <c r="Z21" s="142">
        <f>'廃棄物事業経費（市町村）'!BA21</f>
        <v>0</v>
      </c>
      <c r="AA21" s="142">
        <f>'廃棄物事業経費（市町村）'!BB21</f>
        <v>163778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362</v>
      </c>
      <c r="AJ21" s="142">
        <f>'廃棄物事業経費（市町村）'!BK21</f>
        <v>2551</v>
      </c>
      <c r="AK21" s="142">
        <f>'廃棄物事業経費（市町村）'!BL21</f>
        <v>2551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19591</v>
      </c>
      <c r="AW21" s="142">
        <f>'廃棄物事業経費（市町村）'!BX21</f>
        <v>0</v>
      </c>
      <c r="AX21" s="142">
        <f>'廃棄物事業経費（市町村）'!BY21</f>
        <v>4403</v>
      </c>
      <c r="AY21" s="142">
        <f>'廃棄物事業経費（市町村）'!BZ21</f>
        <v>6954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362</v>
      </c>
      <c r="BH21" s="142">
        <f>'廃棄物事業経費（市町村）'!CI21</f>
        <v>166329</v>
      </c>
      <c r="BI21" s="142">
        <f>'廃棄物事業経費（市町村）'!CJ21</f>
        <v>17102</v>
      </c>
      <c r="BJ21" s="142">
        <f>'廃棄物事業経費（市町村）'!CK21</f>
        <v>0</v>
      </c>
      <c r="BK21" s="142">
        <f>'廃棄物事業経費（市町村）'!CL21</f>
        <v>0</v>
      </c>
      <c r="BL21" s="142">
        <f>'廃棄物事業経費（市町村）'!CM21</f>
        <v>0</v>
      </c>
      <c r="BM21" s="142">
        <f>'廃棄物事業経費（市町村）'!CN21</f>
        <v>0</v>
      </c>
      <c r="BN21" s="142">
        <f>'廃棄物事業経費（市町村）'!CO21</f>
        <v>0</v>
      </c>
      <c r="BO21" s="142">
        <f>'廃棄物事業経費（市町村）'!CP21</f>
        <v>149227</v>
      </c>
      <c r="BP21" s="142">
        <f>'廃棄物事業経費（市町村）'!CQ21</f>
        <v>149227</v>
      </c>
      <c r="BQ21" s="142">
        <f>'廃棄物事業経費（市町村）'!CR21</f>
        <v>0</v>
      </c>
      <c r="BR21" s="142">
        <f>'廃棄物事業経費（市町村）'!CS21</f>
        <v>0</v>
      </c>
      <c r="BS21" s="142">
        <f>'廃棄物事業経費（市町村）'!CT21</f>
        <v>0</v>
      </c>
      <c r="BT21" s="142">
        <f>'廃棄物事業経費（市町村）'!CU21</f>
        <v>219916</v>
      </c>
      <c r="BU21" s="142">
        <f>'廃棄物事業経費（市町村）'!CV21</f>
        <v>0</v>
      </c>
      <c r="BV21" s="142">
        <f>'廃棄物事業経費（市町村）'!CW21</f>
        <v>4403</v>
      </c>
      <c r="BW21" s="142">
        <f>'廃棄物事業経費（市町村）'!CX21</f>
        <v>170732</v>
      </c>
    </row>
    <row r="22" spans="1:75" ht="13.5">
      <c r="A22" s="208" t="s">
        <v>222</v>
      </c>
      <c r="B22" s="208">
        <v>43341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43090</v>
      </c>
      <c r="M22" s="142">
        <f>'廃棄物事業経費（市町村）'!AN22</f>
        <v>13500</v>
      </c>
      <c r="N22" s="142">
        <f>'廃棄物事業経費（市町村）'!AO22</f>
        <v>0</v>
      </c>
      <c r="O22" s="142">
        <f>'廃棄物事業経費（市町村）'!AP22</f>
        <v>0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29590</v>
      </c>
      <c r="T22" s="142">
        <f>'廃棄物事業経費（市町村）'!AU22</f>
        <v>29590</v>
      </c>
      <c r="U22" s="142">
        <f>'廃棄物事業経費（市町村）'!AV22</f>
        <v>0</v>
      </c>
      <c r="V22" s="142">
        <f>'廃棄物事業経費（市町村）'!AW22</f>
        <v>0</v>
      </c>
      <c r="W22" s="142">
        <f>'廃棄物事業経費（市町村）'!AX22</f>
        <v>0</v>
      </c>
      <c r="X22" s="142">
        <f>'廃棄物事業経費（市町村）'!AY22</f>
        <v>64707</v>
      </c>
      <c r="Y22" s="142">
        <f>'廃棄物事業経費（市町村）'!AZ22</f>
        <v>0</v>
      </c>
      <c r="Z22" s="142">
        <f>'廃棄物事業経費（市町村）'!BA22</f>
        <v>0</v>
      </c>
      <c r="AA22" s="142">
        <f>'廃棄物事業経費（市町村）'!BB22</f>
        <v>43090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23879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43090</v>
      </c>
      <c r="BI22" s="142">
        <f>'廃棄物事業経費（市町村）'!CJ22</f>
        <v>13500</v>
      </c>
      <c r="BJ22" s="142">
        <f>'廃棄物事業経費（市町村）'!CK22</f>
        <v>0</v>
      </c>
      <c r="BK22" s="142">
        <f>'廃棄物事業経費（市町村）'!CL22</f>
        <v>0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29590</v>
      </c>
      <c r="BP22" s="142">
        <f>'廃棄物事業経費（市町村）'!CQ22</f>
        <v>29590</v>
      </c>
      <c r="BQ22" s="142">
        <f>'廃棄物事業経費（市町村）'!CR22</f>
        <v>0</v>
      </c>
      <c r="BR22" s="142">
        <f>'廃棄物事業経費（市町村）'!CS22</f>
        <v>0</v>
      </c>
      <c r="BS22" s="142">
        <f>'廃棄物事業経費（市町村）'!CT22</f>
        <v>0</v>
      </c>
      <c r="BT22" s="142">
        <f>'廃棄物事業経費（市町村）'!CU22</f>
        <v>88586</v>
      </c>
      <c r="BU22" s="142">
        <f>'廃棄物事業経費（市町村）'!CV22</f>
        <v>0</v>
      </c>
      <c r="BV22" s="142">
        <f>'廃棄物事業経費（市町村）'!CW22</f>
        <v>0</v>
      </c>
      <c r="BW22" s="142">
        <f>'廃棄物事業経費（市町村）'!CX22</f>
        <v>43090</v>
      </c>
    </row>
    <row r="23" spans="1:75" ht="13.5">
      <c r="A23" s="208" t="s">
        <v>222</v>
      </c>
      <c r="B23" s="208">
        <v>43342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17522</v>
      </c>
      <c r="M23" s="142">
        <f>'廃棄物事業経費（市町村）'!AN23</f>
        <v>1700</v>
      </c>
      <c r="N23" s="142">
        <f>'廃棄物事業経費（市町村）'!AO23</f>
        <v>3</v>
      </c>
      <c r="O23" s="142">
        <f>'廃棄物事業経費（市町村）'!AP23</f>
        <v>0</v>
      </c>
      <c r="P23" s="142">
        <f>'廃棄物事業経費（市町村）'!AQ23</f>
        <v>0</v>
      </c>
      <c r="Q23" s="142">
        <f>'廃棄物事業経費（市町村）'!AR23</f>
        <v>3</v>
      </c>
      <c r="R23" s="142">
        <f>'廃棄物事業経費（市町村）'!AS23</f>
        <v>0</v>
      </c>
      <c r="S23" s="142">
        <f>'廃棄物事業経費（市町村）'!AT23</f>
        <v>15819</v>
      </c>
      <c r="T23" s="142">
        <f>'廃棄物事業経費（市町村）'!AU23</f>
        <v>14568</v>
      </c>
      <c r="U23" s="142">
        <f>'廃棄物事業経費（市町村）'!AV23</f>
        <v>1246</v>
      </c>
      <c r="V23" s="142">
        <f>'廃棄物事業経費（市町村）'!AW23</f>
        <v>5</v>
      </c>
      <c r="W23" s="142">
        <f>'廃棄物事業経費（市町村）'!AX23</f>
        <v>0</v>
      </c>
      <c r="X23" s="142">
        <f>'廃棄物事業経費（市町村）'!AY23</f>
        <v>63647</v>
      </c>
      <c r="Y23" s="142">
        <f>'廃棄物事業経費（市町村）'!AZ23</f>
        <v>0</v>
      </c>
      <c r="Z23" s="142">
        <f>'廃棄物事業経費（市町村）'!BA23</f>
        <v>3927</v>
      </c>
      <c r="AA23" s="142">
        <f>'廃棄物事業経費（市町村）'!BB23</f>
        <v>21449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1700</v>
      </c>
      <c r="AK23" s="142">
        <f>'廃棄物事業経費（市町村）'!BL23</f>
        <v>1700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9743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1700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19222</v>
      </c>
      <c r="BI23" s="142">
        <f>'廃棄物事業経費（市町村）'!CJ23</f>
        <v>3400</v>
      </c>
      <c r="BJ23" s="142">
        <f>'廃棄物事業経費（市町村）'!CK23</f>
        <v>3</v>
      </c>
      <c r="BK23" s="142">
        <f>'廃棄物事業経費（市町村）'!CL23</f>
        <v>0</v>
      </c>
      <c r="BL23" s="142">
        <f>'廃棄物事業経費（市町村）'!CM23</f>
        <v>0</v>
      </c>
      <c r="BM23" s="142">
        <f>'廃棄物事業経費（市町村）'!CN23</f>
        <v>3</v>
      </c>
      <c r="BN23" s="142">
        <f>'廃棄物事業経費（市町村）'!CO23</f>
        <v>0</v>
      </c>
      <c r="BO23" s="142">
        <f>'廃棄物事業経費（市町村）'!CP23</f>
        <v>15819</v>
      </c>
      <c r="BP23" s="142">
        <f>'廃棄物事業経費（市町村）'!CQ23</f>
        <v>14568</v>
      </c>
      <c r="BQ23" s="142">
        <f>'廃棄物事業経費（市町村）'!CR23</f>
        <v>1246</v>
      </c>
      <c r="BR23" s="142">
        <f>'廃棄物事業経費（市町村）'!CS23</f>
        <v>5</v>
      </c>
      <c r="BS23" s="142">
        <f>'廃棄物事業経費（市町村）'!CT23</f>
        <v>0</v>
      </c>
      <c r="BT23" s="142">
        <f>'廃棄物事業経費（市町村）'!CU23</f>
        <v>73390</v>
      </c>
      <c r="BU23" s="142">
        <f>'廃棄物事業経費（市町村）'!CV23</f>
        <v>0</v>
      </c>
      <c r="BV23" s="142">
        <f>'廃棄物事業経費（市町村）'!CW23</f>
        <v>3927</v>
      </c>
      <c r="BW23" s="142">
        <f>'廃棄物事業経費（市町村）'!CX23</f>
        <v>23149</v>
      </c>
    </row>
    <row r="24" spans="1:75" ht="13.5">
      <c r="A24" s="208" t="s">
        <v>222</v>
      </c>
      <c r="B24" s="208">
        <v>43348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38949</v>
      </c>
      <c r="M24" s="142">
        <f>'廃棄物事業経費（市町村）'!AN24</f>
        <v>5000</v>
      </c>
      <c r="N24" s="142">
        <f>'廃棄物事業経費（市町村）'!AO24</f>
        <v>0</v>
      </c>
      <c r="O24" s="142">
        <f>'廃棄物事業経費（市町村）'!AP24</f>
        <v>0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33949</v>
      </c>
      <c r="T24" s="142">
        <f>'廃棄物事業経費（市町村）'!AU24</f>
        <v>33949</v>
      </c>
      <c r="U24" s="142">
        <f>'廃棄物事業経費（市町村）'!AV24</f>
        <v>0</v>
      </c>
      <c r="V24" s="142">
        <f>'廃棄物事業経費（市町村）'!AW24</f>
        <v>0</v>
      </c>
      <c r="W24" s="142">
        <f>'廃棄物事業経費（市町村）'!AX24</f>
        <v>0</v>
      </c>
      <c r="X24" s="142">
        <f>'廃棄物事業経費（市町村）'!AY24</f>
        <v>33486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38949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500</v>
      </c>
      <c r="AK24" s="142">
        <f>'廃棄物事業経費（市町村）'!BL24</f>
        <v>500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15513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500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39449</v>
      </c>
      <c r="BI24" s="142">
        <f>'廃棄物事業経費（市町村）'!CJ24</f>
        <v>5500</v>
      </c>
      <c r="BJ24" s="142">
        <f>'廃棄物事業経費（市町村）'!CK24</f>
        <v>0</v>
      </c>
      <c r="BK24" s="142">
        <f>'廃棄物事業経費（市町村）'!CL24</f>
        <v>0</v>
      </c>
      <c r="BL24" s="142">
        <f>'廃棄物事業経費（市町村）'!CM24</f>
        <v>0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33949</v>
      </c>
      <c r="BP24" s="142">
        <f>'廃棄物事業経費（市町村）'!CQ24</f>
        <v>33949</v>
      </c>
      <c r="BQ24" s="142">
        <f>'廃棄物事業経費（市町村）'!CR24</f>
        <v>0</v>
      </c>
      <c r="BR24" s="142">
        <f>'廃棄物事業経費（市町村）'!CS24</f>
        <v>0</v>
      </c>
      <c r="BS24" s="142">
        <f>'廃棄物事業経費（市町村）'!CT24</f>
        <v>0</v>
      </c>
      <c r="BT24" s="142">
        <f>'廃棄物事業経費（市町村）'!CU24</f>
        <v>48999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39449</v>
      </c>
    </row>
    <row r="25" spans="1:75" ht="13.5">
      <c r="A25" s="208" t="s">
        <v>222</v>
      </c>
      <c r="B25" s="208">
        <v>43364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18616</v>
      </c>
      <c r="M25" s="142">
        <f>'廃棄物事業経費（市町村）'!AN25</f>
        <v>3305</v>
      </c>
      <c r="N25" s="142">
        <f>'廃棄物事業経費（市町村）'!AO25</f>
        <v>0</v>
      </c>
      <c r="O25" s="142">
        <f>'廃棄物事業経費（市町村）'!AP25</f>
        <v>0</v>
      </c>
      <c r="P25" s="142">
        <f>'廃棄物事業経費（市町村）'!AQ25</f>
        <v>0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15311</v>
      </c>
      <c r="T25" s="142">
        <f>'廃棄物事業経費（市町村）'!AU25</f>
        <v>0</v>
      </c>
      <c r="U25" s="142">
        <f>'廃棄物事業経費（市町村）'!AV25</f>
        <v>13218</v>
      </c>
      <c r="V25" s="142">
        <f>'廃棄物事業経費（市町村）'!AW25</f>
        <v>1462</v>
      </c>
      <c r="W25" s="142">
        <f>'廃棄物事業経費（市町村）'!AX25</f>
        <v>631</v>
      </c>
      <c r="X25" s="142">
        <f>'廃棄物事業経費（市町村）'!AY25</f>
        <v>31924</v>
      </c>
      <c r="Y25" s="142">
        <f>'廃棄物事業経費（市町村）'!AZ25</f>
        <v>0</v>
      </c>
      <c r="Z25" s="142">
        <f>'廃棄物事業経費（市町村）'!BA25</f>
        <v>992</v>
      </c>
      <c r="AA25" s="142">
        <f>'廃棄物事業経費（市町村）'!BB25</f>
        <v>19608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0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0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20306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0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18616</v>
      </c>
      <c r="BI25" s="142">
        <f>'廃棄物事業経費（市町村）'!CJ25</f>
        <v>3305</v>
      </c>
      <c r="BJ25" s="142">
        <f>'廃棄物事業経費（市町村）'!CK25</f>
        <v>0</v>
      </c>
      <c r="BK25" s="142">
        <f>'廃棄物事業経費（市町村）'!CL25</f>
        <v>0</v>
      </c>
      <c r="BL25" s="142">
        <f>'廃棄物事業経費（市町村）'!CM25</f>
        <v>0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15311</v>
      </c>
      <c r="BP25" s="142">
        <f>'廃棄物事業経費（市町村）'!CQ25</f>
        <v>0</v>
      </c>
      <c r="BQ25" s="142">
        <f>'廃棄物事業経費（市町村）'!CR25</f>
        <v>13218</v>
      </c>
      <c r="BR25" s="142">
        <f>'廃棄物事業経費（市町村）'!CS25</f>
        <v>1462</v>
      </c>
      <c r="BS25" s="142">
        <f>'廃棄物事業経費（市町村）'!CT25</f>
        <v>631</v>
      </c>
      <c r="BT25" s="142">
        <f>'廃棄物事業経費（市町村）'!CU25</f>
        <v>52230</v>
      </c>
      <c r="BU25" s="142">
        <f>'廃棄物事業経費（市町村）'!CV25</f>
        <v>0</v>
      </c>
      <c r="BV25" s="142">
        <f>'廃棄物事業経費（市町村）'!CW25</f>
        <v>992</v>
      </c>
      <c r="BW25" s="142">
        <f>'廃棄物事業経費（市町村）'!CX25</f>
        <v>19608</v>
      </c>
    </row>
    <row r="26" spans="1:75" ht="13.5">
      <c r="A26" s="208" t="s">
        <v>222</v>
      </c>
      <c r="B26" s="208">
        <v>43367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40746</v>
      </c>
      <c r="M26" s="142">
        <f>'廃棄物事業経費（市町村）'!AN26</f>
        <v>9793</v>
      </c>
      <c r="N26" s="142">
        <f>'廃棄物事業経費（市町村）'!AO26</f>
        <v>0</v>
      </c>
      <c r="O26" s="142">
        <f>'廃棄物事業経費（市町村）'!AP26</f>
        <v>0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0</v>
      </c>
      <c r="S26" s="142">
        <f>'廃棄物事業経費（市町村）'!AT26</f>
        <v>30953</v>
      </c>
      <c r="T26" s="142">
        <f>'廃棄物事業経費（市町村）'!AU26</f>
        <v>26894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4059</v>
      </c>
      <c r="X26" s="142">
        <f>'廃棄物事業経費（市町村）'!AY26</f>
        <v>46221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40746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40249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0</v>
      </c>
      <c r="BH26" s="142">
        <f>'廃棄物事業経費（市町村）'!CI26</f>
        <v>40746</v>
      </c>
      <c r="BI26" s="142">
        <f>'廃棄物事業経費（市町村）'!CJ26</f>
        <v>9793</v>
      </c>
      <c r="BJ26" s="142">
        <f>'廃棄物事業経費（市町村）'!CK26</f>
        <v>0</v>
      </c>
      <c r="BK26" s="142">
        <f>'廃棄物事業経費（市町村）'!CL26</f>
        <v>0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0</v>
      </c>
      <c r="BO26" s="142">
        <f>'廃棄物事業経費（市町村）'!CP26</f>
        <v>30953</v>
      </c>
      <c r="BP26" s="142">
        <f>'廃棄物事業経費（市町村）'!CQ26</f>
        <v>26894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4059</v>
      </c>
      <c r="BT26" s="142">
        <f>'廃棄物事業経費（市町村）'!CU26</f>
        <v>86470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40746</v>
      </c>
    </row>
    <row r="27" spans="1:75" ht="13.5">
      <c r="A27" s="208" t="s">
        <v>222</v>
      </c>
      <c r="B27" s="208">
        <v>43368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42533</v>
      </c>
      <c r="M27" s="142">
        <f>'廃棄物事業経費（市町村）'!AN27</f>
        <v>4400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38133</v>
      </c>
      <c r="T27" s="142">
        <f>'廃棄物事業経費（市町村）'!AU27</f>
        <v>38133</v>
      </c>
      <c r="U27" s="142">
        <f>'廃棄物事業経費（市町村）'!AV27</f>
        <v>0</v>
      </c>
      <c r="V27" s="142">
        <f>'廃棄物事業経費（市町村）'!AW27</f>
        <v>0</v>
      </c>
      <c r="W27" s="142">
        <f>'廃棄物事業経費（市町村）'!AX27</f>
        <v>0</v>
      </c>
      <c r="X27" s="142">
        <f>'廃棄物事業経費（市町村）'!AY27</f>
        <v>75673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42533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59620</v>
      </c>
      <c r="AK27" s="142">
        <f>'廃棄物事業経費（市町村）'!BL27</f>
        <v>4400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55220</v>
      </c>
      <c r="AR27" s="142">
        <f>'廃棄物事業経費（市町村）'!BS27</f>
        <v>55220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22629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59620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102153</v>
      </c>
      <c r="BI27" s="142">
        <f>'廃棄物事業経費（市町村）'!CJ27</f>
        <v>8800</v>
      </c>
      <c r="BJ27" s="142">
        <f>'廃棄物事業経費（市町村）'!CK27</f>
        <v>0</v>
      </c>
      <c r="BK27" s="142">
        <f>'廃棄物事業経費（市町村）'!CL27</f>
        <v>0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93353</v>
      </c>
      <c r="BP27" s="142">
        <f>'廃棄物事業経費（市町村）'!CQ27</f>
        <v>93353</v>
      </c>
      <c r="BQ27" s="142">
        <f>'廃棄物事業経費（市町村）'!CR27</f>
        <v>0</v>
      </c>
      <c r="BR27" s="142">
        <f>'廃棄物事業経費（市町村）'!CS27</f>
        <v>0</v>
      </c>
      <c r="BS27" s="142">
        <f>'廃棄物事業経費（市町村）'!CT27</f>
        <v>0</v>
      </c>
      <c r="BT27" s="142">
        <f>'廃棄物事業経費（市町村）'!CU27</f>
        <v>98302</v>
      </c>
      <c r="BU27" s="142">
        <f>'廃棄物事業経費（市町村）'!CV27</f>
        <v>0</v>
      </c>
      <c r="BV27" s="142">
        <f>'廃棄物事業経費（市町村）'!CW27</f>
        <v>0</v>
      </c>
      <c r="BW27" s="142">
        <f>'廃棄物事業経費（市町村）'!CX27</f>
        <v>102153</v>
      </c>
    </row>
    <row r="28" spans="1:75" ht="13.5">
      <c r="A28" s="208" t="s">
        <v>222</v>
      </c>
      <c r="B28" s="208">
        <v>43369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91400</v>
      </c>
      <c r="M28" s="142">
        <f>'廃棄物事業経費（市町村）'!AN28</f>
        <v>27865</v>
      </c>
      <c r="N28" s="142">
        <f>'廃棄物事業経費（市町村）'!AO28</f>
        <v>23158</v>
      </c>
      <c r="O28" s="142">
        <f>'廃棄物事業経費（市町村）'!AP28</f>
        <v>0</v>
      </c>
      <c r="P28" s="142">
        <f>'廃棄物事業経費（市町村）'!AQ28</f>
        <v>21744</v>
      </c>
      <c r="Q28" s="142">
        <f>'廃棄物事業経費（市町村）'!AR28</f>
        <v>1414</v>
      </c>
      <c r="R28" s="142">
        <f>'廃棄物事業経費（市町村）'!AS28</f>
        <v>0</v>
      </c>
      <c r="S28" s="142">
        <f>'廃棄物事業経費（市町村）'!AT28</f>
        <v>40377</v>
      </c>
      <c r="T28" s="142">
        <f>'廃棄物事業経費（市町村）'!AU28</f>
        <v>22113</v>
      </c>
      <c r="U28" s="142">
        <f>'廃棄物事業経費（市町村）'!AV28</f>
        <v>14893</v>
      </c>
      <c r="V28" s="142">
        <f>'廃棄物事業経費（市町村）'!AW28</f>
        <v>1325</v>
      </c>
      <c r="W28" s="142">
        <f>'廃棄物事業経費（市町村）'!AX28</f>
        <v>2046</v>
      </c>
      <c r="X28" s="142">
        <f>'廃棄物事業経費（市町村）'!AY28</f>
        <v>47999</v>
      </c>
      <c r="Y28" s="142">
        <f>'廃棄物事業経費（市町村）'!AZ28</f>
        <v>0</v>
      </c>
      <c r="Z28" s="142">
        <f>'廃棄物事業経費（市町村）'!BA28</f>
        <v>0</v>
      </c>
      <c r="AA28" s="142">
        <f>'廃棄物事業経費（市町村）'!BB28</f>
        <v>91400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0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43213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0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0</v>
      </c>
      <c r="BH28" s="142">
        <f>'廃棄物事業経費（市町村）'!CI28</f>
        <v>91400</v>
      </c>
      <c r="BI28" s="142">
        <f>'廃棄物事業経費（市町村）'!CJ28</f>
        <v>27865</v>
      </c>
      <c r="BJ28" s="142">
        <f>'廃棄物事業経費（市町村）'!CK28</f>
        <v>23158</v>
      </c>
      <c r="BK28" s="142">
        <f>'廃棄物事業経費（市町村）'!CL28</f>
        <v>0</v>
      </c>
      <c r="BL28" s="142">
        <f>'廃棄物事業経費（市町村）'!CM28</f>
        <v>21744</v>
      </c>
      <c r="BM28" s="142">
        <f>'廃棄物事業経費（市町村）'!CN28</f>
        <v>1414</v>
      </c>
      <c r="BN28" s="142">
        <f>'廃棄物事業経費（市町村）'!CO28</f>
        <v>0</v>
      </c>
      <c r="BO28" s="142">
        <f>'廃棄物事業経費（市町村）'!CP28</f>
        <v>40377</v>
      </c>
      <c r="BP28" s="142">
        <f>'廃棄物事業経費（市町村）'!CQ28</f>
        <v>22113</v>
      </c>
      <c r="BQ28" s="142">
        <f>'廃棄物事業経費（市町村）'!CR28</f>
        <v>14893</v>
      </c>
      <c r="BR28" s="142">
        <f>'廃棄物事業経費（市町村）'!CS28</f>
        <v>1325</v>
      </c>
      <c r="BS28" s="142">
        <f>'廃棄物事業経費（市町村）'!CT28</f>
        <v>2046</v>
      </c>
      <c r="BT28" s="142">
        <f>'廃棄物事業経費（市町村）'!CU28</f>
        <v>91212</v>
      </c>
      <c r="BU28" s="142">
        <f>'廃棄物事業経費（市町村）'!CV28</f>
        <v>0</v>
      </c>
      <c r="BV28" s="142">
        <f>'廃棄物事業経費（市町村）'!CW28</f>
        <v>0</v>
      </c>
      <c r="BW28" s="142">
        <f>'廃棄物事業経費（市町村）'!CX28</f>
        <v>91400</v>
      </c>
    </row>
    <row r="29" spans="1:75" ht="13.5">
      <c r="A29" s="208" t="s">
        <v>222</v>
      </c>
      <c r="B29" s="208">
        <v>43385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50277</v>
      </c>
      <c r="L29" s="142">
        <f>'廃棄物事業経費（市町村）'!AM29</f>
        <v>73360</v>
      </c>
      <c r="M29" s="142">
        <f>'廃棄物事業経費（市町村）'!AN29</f>
        <v>43119</v>
      </c>
      <c r="N29" s="142">
        <f>'廃棄物事業経費（市町村）'!AO29</f>
        <v>4171</v>
      </c>
      <c r="O29" s="142">
        <f>'廃棄物事業経費（市町村）'!AP29</f>
        <v>4171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26070</v>
      </c>
      <c r="T29" s="142">
        <f>'廃棄物事業経費（市町村）'!AU29</f>
        <v>26070</v>
      </c>
      <c r="U29" s="142">
        <f>'廃棄物事業経費（市町村）'!AV29</f>
        <v>0</v>
      </c>
      <c r="V29" s="142">
        <f>'廃棄物事業経費（市町村）'!AW29</f>
        <v>0</v>
      </c>
      <c r="W29" s="142">
        <f>'廃棄物事業経費（市町村）'!AX29</f>
        <v>0</v>
      </c>
      <c r="X29" s="142">
        <f>'廃棄物事業経費（市町村）'!AY29</f>
        <v>83442</v>
      </c>
      <c r="Y29" s="142">
        <f>'廃棄物事業経費（市町村）'!AZ29</f>
        <v>0</v>
      </c>
      <c r="Z29" s="142">
        <f>'廃棄物事業経費（市町村）'!BA29</f>
        <v>0</v>
      </c>
      <c r="AA29" s="142">
        <f>'廃棄物事業経費（市町村）'!BB29</f>
        <v>73360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15003</v>
      </c>
      <c r="AJ29" s="142">
        <f>'廃棄物事業経費（市町村）'!BK29</f>
        <v>0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33607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0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65280</v>
      </c>
      <c r="BH29" s="142">
        <f>'廃棄物事業経費（市町村）'!CI29</f>
        <v>73360</v>
      </c>
      <c r="BI29" s="142">
        <f>'廃棄物事業経費（市町村）'!CJ29</f>
        <v>43119</v>
      </c>
      <c r="BJ29" s="142">
        <f>'廃棄物事業経費（市町村）'!CK29</f>
        <v>4171</v>
      </c>
      <c r="BK29" s="142">
        <f>'廃棄物事業経費（市町村）'!CL29</f>
        <v>4171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26070</v>
      </c>
      <c r="BP29" s="142">
        <f>'廃棄物事業経費（市町村）'!CQ29</f>
        <v>26070</v>
      </c>
      <c r="BQ29" s="142">
        <f>'廃棄物事業経費（市町村）'!CR29</f>
        <v>0</v>
      </c>
      <c r="BR29" s="142">
        <f>'廃棄物事業経費（市町村）'!CS29</f>
        <v>0</v>
      </c>
      <c r="BS29" s="142">
        <f>'廃棄物事業経費（市町村）'!CT29</f>
        <v>0</v>
      </c>
      <c r="BT29" s="142">
        <f>'廃棄物事業経費（市町村）'!CU29</f>
        <v>117049</v>
      </c>
      <c r="BU29" s="142">
        <f>'廃棄物事業経費（市町村）'!CV29</f>
        <v>0</v>
      </c>
      <c r="BV29" s="142">
        <f>'廃棄物事業経費（市町村）'!CW29</f>
        <v>0</v>
      </c>
      <c r="BW29" s="142">
        <f>'廃棄物事業経費（市町村）'!CX29</f>
        <v>73360</v>
      </c>
    </row>
    <row r="30" spans="1:75" ht="13.5">
      <c r="A30" s="208" t="s">
        <v>222</v>
      </c>
      <c r="B30" s="208">
        <v>43403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68784</v>
      </c>
      <c r="M30" s="142">
        <f>'廃棄物事業経費（市町村）'!AN30</f>
        <v>5464</v>
      </c>
      <c r="N30" s="142">
        <f>'廃棄物事業経費（市町村）'!AO30</f>
        <v>0</v>
      </c>
      <c r="O30" s="142">
        <f>'廃棄物事業経費（市町村）'!AP30</f>
        <v>0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63320</v>
      </c>
      <c r="T30" s="142">
        <f>'廃棄物事業経費（市町村）'!AU30</f>
        <v>63320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147540</v>
      </c>
      <c r="Y30" s="142">
        <f>'廃棄物事業経費（市町村）'!AZ30</f>
        <v>0</v>
      </c>
      <c r="Z30" s="142">
        <f>'廃棄物事業経費（市町村）'!BA30</f>
        <v>0</v>
      </c>
      <c r="AA30" s="142">
        <f>'廃棄物事業経費（市町村）'!BB30</f>
        <v>68784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616</v>
      </c>
      <c r="AJ30" s="142">
        <f>'廃棄物事業経費（市町村）'!BK30</f>
        <v>1092</v>
      </c>
      <c r="AK30" s="142">
        <f>'廃棄物事業経費（市町村）'!BL30</f>
        <v>1092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33414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1092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616</v>
      </c>
      <c r="BH30" s="142">
        <f>'廃棄物事業経費（市町村）'!CI30</f>
        <v>69876</v>
      </c>
      <c r="BI30" s="142">
        <f>'廃棄物事業経費（市町村）'!CJ30</f>
        <v>6556</v>
      </c>
      <c r="BJ30" s="142">
        <f>'廃棄物事業経費（市町村）'!CK30</f>
        <v>0</v>
      </c>
      <c r="BK30" s="142">
        <f>'廃棄物事業経費（市町村）'!CL30</f>
        <v>0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63320</v>
      </c>
      <c r="BP30" s="142">
        <f>'廃棄物事業経費（市町村）'!CQ30</f>
        <v>63320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180954</v>
      </c>
      <c r="BU30" s="142">
        <f>'廃棄物事業経費（市町村）'!CV30</f>
        <v>0</v>
      </c>
      <c r="BV30" s="142">
        <f>'廃棄物事業経費（市町村）'!CW30</f>
        <v>0</v>
      </c>
      <c r="BW30" s="142">
        <f>'廃棄物事業経費（市町村）'!CX30</f>
        <v>69876</v>
      </c>
    </row>
    <row r="31" spans="1:75" ht="13.5">
      <c r="A31" s="208" t="s">
        <v>222</v>
      </c>
      <c r="B31" s="208">
        <v>43404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0</v>
      </c>
      <c r="L31" s="142">
        <f>'廃棄物事業経費（市町村）'!AM31</f>
        <v>58030</v>
      </c>
      <c r="M31" s="142">
        <f>'廃棄物事業経費（市町村）'!AN31</f>
        <v>11868</v>
      </c>
      <c r="N31" s="142">
        <f>'廃棄物事業経費（市町村）'!AO31</f>
        <v>0</v>
      </c>
      <c r="O31" s="142">
        <f>'廃棄物事業経費（市町村）'!AP31</f>
        <v>0</v>
      </c>
      <c r="P31" s="142">
        <f>'廃棄物事業経費（市町村）'!AQ31</f>
        <v>0</v>
      </c>
      <c r="Q31" s="142">
        <f>'廃棄物事業経費（市町村）'!AR31</f>
        <v>0</v>
      </c>
      <c r="R31" s="142">
        <f>'廃棄物事業経費（市町村）'!AS31</f>
        <v>0</v>
      </c>
      <c r="S31" s="142">
        <f>'廃棄物事業経費（市町村）'!AT31</f>
        <v>46162</v>
      </c>
      <c r="T31" s="142">
        <f>'廃棄物事業経費（市町村）'!AU31</f>
        <v>46162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151255</v>
      </c>
      <c r="Y31" s="142">
        <f>'廃棄物事業経費（市町村）'!AZ31</f>
        <v>0</v>
      </c>
      <c r="Z31" s="142">
        <f>'廃棄物事業経費（市町村）'!BA31</f>
        <v>0</v>
      </c>
      <c r="AA31" s="142">
        <f>'廃棄物事業経費（市町村）'!BB31</f>
        <v>58030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332</v>
      </c>
      <c r="AJ31" s="142">
        <f>'廃棄物事業経費（市町村）'!BK31</f>
        <v>0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18015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0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332</v>
      </c>
      <c r="BH31" s="142">
        <f>'廃棄物事業経費（市町村）'!CI31</f>
        <v>58030</v>
      </c>
      <c r="BI31" s="142">
        <f>'廃棄物事業経費（市町村）'!CJ31</f>
        <v>11868</v>
      </c>
      <c r="BJ31" s="142">
        <f>'廃棄物事業経費（市町村）'!CK31</f>
        <v>0</v>
      </c>
      <c r="BK31" s="142">
        <f>'廃棄物事業経費（市町村）'!CL31</f>
        <v>0</v>
      </c>
      <c r="BL31" s="142">
        <f>'廃棄物事業経費（市町村）'!CM31</f>
        <v>0</v>
      </c>
      <c r="BM31" s="142">
        <f>'廃棄物事業経費（市町村）'!CN31</f>
        <v>0</v>
      </c>
      <c r="BN31" s="142">
        <f>'廃棄物事業経費（市町村）'!CO31</f>
        <v>0</v>
      </c>
      <c r="BO31" s="142">
        <f>'廃棄物事業経費（市町村）'!CP31</f>
        <v>46162</v>
      </c>
      <c r="BP31" s="142">
        <f>'廃棄物事業経費（市町村）'!CQ31</f>
        <v>46162</v>
      </c>
      <c r="BQ31" s="142">
        <f>'廃棄物事業経費（市町村）'!CR31</f>
        <v>0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169270</v>
      </c>
      <c r="BU31" s="142">
        <f>'廃棄物事業経費（市町村）'!CV31</f>
        <v>0</v>
      </c>
      <c r="BV31" s="142">
        <f>'廃棄物事業経費（市町村）'!CW31</f>
        <v>0</v>
      </c>
      <c r="BW31" s="142">
        <f>'廃棄物事業経費（市町村）'!CX31</f>
        <v>58030</v>
      </c>
    </row>
    <row r="32" spans="1:75" ht="13.5">
      <c r="A32" s="208" t="s">
        <v>222</v>
      </c>
      <c r="B32" s="208">
        <v>43423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2132</v>
      </c>
      <c r="M32" s="142">
        <f>'廃棄物事業経費（市町村）'!AN32</f>
        <v>2132</v>
      </c>
      <c r="N32" s="142">
        <f>'廃棄物事業経費（市町村）'!AO32</f>
        <v>0</v>
      </c>
      <c r="O32" s="142">
        <f>'廃棄物事業経費（市町村）'!AP32</f>
        <v>0</v>
      </c>
      <c r="P32" s="142">
        <f>'廃棄物事業経費（市町村）'!AQ32</f>
        <v>0</v>
      </c>
      <c r="Q32" s="142">
        <f>'廃棄物事業経費（市町村）'!AR32</f>
        <v>0</v>
      </c>
      <c r="R32" s="142">
        <f>'廃棄物事業経費（市町村）'!AS32</f>
        <v>0</v>
      </c>
      <c r="S32" s="142">
        <f>'廃棄物事業経費（市町村）'!AT32</f>
        <v>0</v>
      </c>
      <c r="T32" s="142">
        <f>'廃棄物事業経費（市町村）'!AU32</f>
        <v>0</v>
      </c>
      <c r="U32" s="142">
        <f>'廃棄物事業経費（市町村）'!AV32</f>
        <v>0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51926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2132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0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23541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0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0</v>
      </c>
      <c r="BH32" s="142">
        <f>'廃棄物事業経費（市町村）'!CI32</f>
        <v>2132</v>
      </c>
      <c r="BI32" s="142">
        <f>'廃棄物事業経費（市町村）'!CJ32</f>
        <v>2132</v>
      </c>
      <c r="BJ32" s="142">
        <f>'廃棄物事業経費（市町村）'!CK32</f>
        <v>0</v>
      </c>
      <c r="BK32" s="142">
        <f>'廃棄物事業経費（市町村）'!CL32</f>
        <v>0</v>
      </c>
      <c r="BL32" s="142">
        <f>'廃棄物事業経費（市町村）'!CM32</f>
        <v>0</v>
      </c>
      <c r="BM32" s="142">
        <f>'廃棄物事業経費（市町村）'!CN32</f>
        <v>0</v>
      </c>
      <c r="BN32" s="142">
        <f>'廃棄物事業経費（市町村）'!CO32</f>
        <v>0</v>
      </c>
      <c r="BO32" s="142">
        <f>'廃棄物事業経費（市町村）'!CP32</f>
        <v>0</v>
      </c>
      <c r="BP32" s="142">
        <f>'廃棄物事業経費（市町村）'!CQ32</f>
        <v>0</v>
      </c>
      <c r="BQ32" s="142">
        <f>'廃棄物事業経費（市町村）'!CR32</f>
        <v>0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75467</v>
      </c>
      <c r="BU32" s="142">
        <f>'廃棄物事業経費（市町村）'!CV32</f>
        <v>0</v>
      </c>
      <c r="BV32" s="142">
        <f>'廃棄物事業経費（市町村）'!CW32</f>
        <v>0</v>
      </c>
      <c r="BW32" s="142">
        <f>'廃棄物事業経費（市町村）'!CX32</f>
        <v>2132</v>
      </c>
    </row>
    <row r="33" spans="1:75" ht="13.5">
      <c r="A33" s="208" t="s">
        <v>222</v>
      </c>
      <c r="B33" s="208">
        <v>43424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0</v>
      </c>
      <c r="L33" s="142">
        <f>'廃棄物事業経費（市町村）'!AM33</f>
        <v>3000</v>
      </c>
      <c r="M33" s="142">
        <f>'廃棄物事業経費（市町村）'!AN33</f>
        <v>3000</v>
      </c>
      <c r="N33" s="142">
        <f>'廃棄物事業経費（市町村）'!AO33</f>
        <v>0</v>
      </c>
      <c r="O33" s="142">
        <f>'廃棄物事業経費（市町村）'!AP33</f>
        <v>0</v>
      </c>
      <c r="P33" s="142">
        <f>'廃棄物事業経費（市町村）'!AQ33</f>
        <v>0</v>
      </c>
      <c r="Q33" s="142">
        <f>'廃棄物事業経費（市町村）'!AR33</f>
        <v>0</v>
      </c>
      <c r="R33" s="142">
        <f>'廃棄物事業経費（市町村）'!AS33</f>
        <v>0</v>
      </c>
      <c r="S33" s="142">
        <f>'廃棄物事業経費（市町村）'!AT33</f>
        <v>0</v>
      </c>
      <c r="T33" s="142">
        <f>'廃棄物事業経費（市町村）'!AU33</f>
        <v>0</v>
      </c>
      <c r="U33" s="142">
        <f>'廃棄物事業経費（市町村）'!AV33</f>
        <v>0</v>
      </c>
      <c r="V33" s="142">
        <f>'廃棄物事業経費（市町村）'!AW33</f>
        <v>0</v>
      </c>
      <c r="W33" s="142">
        <f>'廃棄物事業経費（市町村）'!AX33</f>
        <v>0</v>
      </c>
      <c r="X33" s="142">
        <f>'廃棄物事業経費（市町村）'!AY33</f>
        <v>84929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3000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0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0</v>
      </c>
      <c r="AR33" s="142">
        <f>'廃棄物事業経費（市町村）'!BS33</f>
        <v>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37150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0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0</v>
      </c>
      <c r="BH33" s="142">
        <f>'廃棄物事業経費（市町村）'!CI33</f>
        <v>3000</v>
      </c>
      <c r="BI33" s="142">
        <f>'廃棄物事業経費（市町村）'!CJ33</f>
        <v>3000</v>
      </c>
      <c r="BJ33" s="142">
        <f>'廃棄物事業経費（市町村）'!CK33</f>
        <v>0</v>
      </c>
      <c r="BK33" s="142">
        <f>'廃棄物事業経費（市町村）'!CL33</f>
        <v>0</v>
      </c>
      <c r="BL33" s="142">
        <f>'廃棄物事業経費（市町村）'!CM33</f>
        <v>0</v>
      </c>
      <c r="BM33" s="142">
        <f>'廃棄物事業経費（市町村）'!CN33</f>
        <v>0</v>
      </c>
      <c r="BN33" s="142">
        <f>'廃棄物事業経費（市町村）'!CO33</f>
        <v>0</v>
      </c>
      <c r="BO33" s="142">
        <f>'廃棄物事業経費（市町村）'!CP33</f>
        <v>0</v>
      </c>
      <c r="BP33" s="142">
        <f>'廃棄物事業経費（市町村）'!CQ33</f>
        <v>0</v>
      </c>
      <c r="BQ33" s="142">
        <f>'廃棄物事業経費（市町村）'!CR33</f>
        <v>0</v>
      </c>
      <c r="BR33" s="142">
        <f>'廃棄物事業経費（市町村）'!CS33</f>
        <v>0</v>
      </c>
      <c r="BS33" s="142">
        <f>'廃棄物事業経費（市町村）'!CT33</f>
        <v>0</v>
      </c>
      <c r="BT33" s="142">
        <f>'廃棄物事業経費（市町村）'!CU33</f>
        <v>122079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3000</v>
      </c>
    </row>
    <row r="34" spans="1:75" ht="13.5">
      <c r="A34" s="208" t="s">
        <v>222</v>
      </c>
      <c r="B34" s="208">
        <v>43425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0</v>
      </c>
      <c r="L34" s="142">
        <f>'廃棄物事業経費（市町村）'!AM34</f>
        <v>3462</v>
      </c>
      <c r="M34" s="142">
        <f>'廃棄物事業経費（市町村）'!AN34</f>
        <v>500</v>
      </c>
      <c r="N34" s="142">
        <f>'廃棄物事業経費（市町村）'!AO34</f>
        <v>1142</v>
      </c>
      <c r="O34" s="142">
        <f>'廃棄物事業経費（市町村）'!AP34</f>
        <v>1142</v>
      </c>
      <c r="P34" s="142">
        <f>'廃棄物事業経費（市町村）'!AQ34</f>
        <v>0</v>
      </c>
      <c r="Q34" s="142">
        <f>'廃棄物事業経費（市町村）'!AR34</f>
        <v>0</v>
      </c>
      <c r="R34" s="142">
        <f>'廃棄物事業経費（市町村）'!AS34</f>
        <v>0</v>
      </c>
      <c r="S34" s="142">
        <f>'廃棄物事業経費（市町村）'!AT34</f>
        <v>1820</v>
      </c>
      <c r="T34" s="142">
        <f>'廃棄物事業経費（市町村）'!AU34</f>
        <v>1519</v>
      </c>
      <c r="U34" s="142">
        <f>'廃棄物事業経費（市町村）'!AV34</f>
        <v>0</v>
      </c>
      <c r="V34" s="142">
        <f>'廃棄物事業経費（市町村）'!AW34</f>
        <v>0</v>
      </c>
      <c r="W34" s="142">
        <f>'廃棄物事業経費（市町村）'!AX34</f>
        <v>301</v>
      </c>
      <c r="X34" s="142">
        <f>'廃棄物事業経費（市町村）'!AY34</f>
        <v>15958</v>
      </c>
      <c r="Y34" s="142">
        <f>'廃棄物事業経費（市町村）'!AZ34</f>
        <v>0</v>
      </c>
      <c r="Z34" s="142">
        <f>'廃棄物事業経費（市町村）'!BA34</f>
        <v>0</v>
      </c>
      <c r="AA34" s="142">
        <f>'廃棄物事業経費（市町村）'!BB34</f>
        <v>3462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4242</v>
      </c>
      <c r="AJ34" s="142">
        <f>'廃棄物事業経費（市町村）'!BK34</f>
        <v>220</v>
      </c>
      <c r="AK34" s="142">
        <f>'廃棄物事業経費（市町村）'!BL34</f>
        <v>220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5374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220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4242</v>
      </c>
      <c r="BH34" s="142">
        <f>'廃棄物事業経費（市町村）'!CI34</f>
        <v>3682</v>
      </c>
      <c r="BI34" s="142">
        <f>'廃棄物事業経費（市町村）'!CJ34</f>
        <v>720</v>
      </c>
      <c r="BJ34" s="142">
        <f>'廃棄物事業経費（市町村）'!CK34</f>
        <v>1142</v>
      </c>
      <c r="BK34" s="142">
        <f>'廃棄物事業経費（市町村）'!CL34</f>
        <v>1142</v>
      </c>
      <c r="BL34" s="142">
        <f>'廃棄物事業経費（市町村）'!CM34</f>
        <v>0</v>
      </c>
      <c r="BM34" s="142">
        <f>'廃棄物事業経費（市町村）'!CN34</f>
        <v>0</v>
      </c>
      <c r="BN34" s="142">
        <f>'廃棄物事業経費（市町村）'!CO34</f>
        <v>0</v>
      </c>
      <c r="BO34" s="142">
        <f>'廃棄物事業経費（市町村）'!CP34</f>
        <v>1820</v>
      </c>
      <c r="BP34" s="142">
        <f>'廃棄物事業経費（市町村）'!CQ34</f>
        <v>1519</v>
      </c>
      <c r="BQ34" s="142">
        <f>'廃棄物事業経費（市町村）'!CR34</f>
        <v>0</v>
      </c>
      <c r="BR34" s="142">
        <f>'廃棄物事業経費（市町村）'!CS34</f>
        <v>0</v>
      </c>
      <c r="BS34" s="142">
        <f>'廃棄物事業経費（市町村）'!CT34</f>
        <v>301</v>
      </c>
      <c r="BT34" s="142">
        <f>'廃棄物事業経費（市町村）'!CU34</f>
        <v>21332</v>
      </c>
      <c r="BU34" s="142">
        <f>'廃棄物事業経費（市町村）'!CV34</f>
        <v>0</v>
      </c>
      <c r="BV34" s="142">
        <f>'廃棄物事業経費（市町村）'!CW34</f>
        <v>0</v>
      </c>
      <c r="BW34" s="142">
        <f>'廃棄物事業経費（市町村）'!CX34</f>
        <v>3682</v>
      </c>
    </row>
    <row r="35" spans="1:75" ht="13.5">
      <c r="A35" s="208" t="s">
        <v>222</v>
      </c>
      <c r="B35" s="208">
        <v>43428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0</v>
      </c>
      <c r="L35" s="142">
        <f>'廃棄物事業経費（市町村）'!AM35</f>
        <v>3602</v>
      </c>
      <c r="M35" s="142">
        <f>'廃棄物事業経費（市町村）'!AN35</f>
        <v>3602</v>
      </c>
      <c r="N35" s="142">
        <f>'廃棄物事業経費（市町村）'!AO35</f>
        <v>0</v>
      </c>
      <c r="O35" s="142">
        <f>'廃棄物事業経費（市町村）'!AP35</f>
        <v>0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0</v>
      </c>
      <c r="S35" s="142">
        <f>'廃棄物事業経費（市町村）'!AT35</f>
        <v>0</v>
      </c>
      <c r="T35" s="142">
        <f>'廃棄物事業経費（市町村）'!AU35</f>
        <v>0</v>
      </c>
      <c r="U35" s="142">
        <f>'廃棄物事業経費（市町村）'!AV35</f>
        <v>0</v>
      </c>
      <c r="V35" s="142">
        <f>'廃棄物事業経費（市町村）'!AW35</f>
        <v>0</v>
      </c>
      <c r="W35" s="142">
        <f>'廃棄物事業経費（市町村）'!AX35</f>
        <v>0</v>
      </c>
      <c r="X35" s="142">
        <f>'廃棄物事業経費（市町村）'!AY35</f>
        <v>74887</v>
      </c>
      <c r="Y35" s="142">
        <f>'廃棄物事業経費（市町村）'!AZ35</f>
        <v>0</v>
      </c>
      <c r="Z35" s="142">
        <f>'廃棄物事業経費（市町村）'!BA35</f>
        <v>0</v>
      </c>
      <c r="AA35" s="142">
        <f>'廃棄物事業経費（市町村）'!BB35</f>
        <v>3602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20246</v>
      </c>
      <c r="AJ35" s="142">
        <f>'廃棄物事業経費（市町村）'!BK35</f>
        <v>1208</v>
      </c>
      <c r="AK35" s="142">
        <f>'廃棄物事業経費（市町村）'!BL35</f>
        <v>1208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25347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1208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20246</v>
      </c>
      <c r="BH35" s="142">
        <f>'廃棄物事業経費（市町村）'!CI35</f>
        <v>4810</v>
      </c>
      <c r="BI35" s="142">
        <f>'廃棄物事業経費（市町村）'!CJ35</f>
        <v>4810</v>
      </c>
      <c r="BJ35" s="142">
        <f>'廃棄物事業経費（市町村）'!CK35</f>
        <v>0</v>
      </c>
      <c r="BK35" s="142">
        <f>'廃棄物事業経費（市町村）'!CL35</f>
        <v>0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0</v>
      </c>
      <c r="BO35" s="142">
        <f>'廃棄物事業経費（市町村）'!CP35</f>
        <v>0</v>
      </c>
      <c r="BP35" s="142">
        <f>'廃棄物事業経費（市町村）'!CQ35</f>
        <v>0</v>
      </c>
      <c r="BQ35" s="142">
        <f>'廃棄物事業経費（市町村）'!CR35</f>
        <v>0</v>
      </c>
      <c r="BR35" s="142">
        <f>'廃棄物事業経費（市町村）'!CS35</f>
        <v>0</v>
      </c>
      <c r="BS35" s="142">
        <f>'廃棄物事業経費（市町村）'!CT35</f>
        <v>0</v>
      </c>
      <c r="BT35" s="142">
        <f>'廃棄物事業経費（市町村）'!CU35</f>
        <v>100234</v>
      </c>
      <c r="BU35" s="142">
        <f>'廃棄物事業経費（市町村）'!CV35</f>
        <v>0</v>
      </c>
      <c r="BV35" s="142">
        <f>'廃棄物事業経費（市町村）'!CW35</f>
        <v>0</v>
      </c>
      <c r="BW35" s="142">
        <f>'廃棄物事業経費（市町村）'!CX35</f>
        <v>4810</v>
      </c>
    </row>
    <row r="36" spans="1:75" ht="13.5">
      <c r="A36" s="208" t="s">
        <v>222</v>
      </c>
      <c r="B36" s="208">
        <v>43432</v>
      </c>
      <c r="C36" s="208" t="s">
        <v>262</v>
      </c>
      <c r="D36" s="142">
        <f>'廃棄物事業経費（市町村）'!AE36</f>
        <v>0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8367</v>
      </c>
      <c r="M36" s="142">
        <f>'廃棄物事業経費（市町村）'!AN36</f>
        <v>0</v>
      </c>
      <c r="N36" s="142">
        <f>'廃棄物事業経費（市町村）'!AO36</f>
        <v>0</v>
      </c>
      <c r="O36" s="142">
        <f>'廃棄物事業経費（市町村）'!AP36</f>
        <v>0</v>
      </c>
      <c r="P36" s="142">
        <f>'廃棄物事業経費（市町村）'!AQ36</f>
        <v>0</v>
      </c>
      <c r="Q36" s="142">
        <f>'廃棄物事業経費（市町村）'!AR36</f>
        <v>0</v>
      </c>
      <c r="R36" s="142">
        <f>'廃棄物事業経費（市町村）'!AS36</f>
        <v>0</v>
      </c>
      <c r="S36" s="142">
        <f>'廃棄物事業経費（市町村）'!AT36</f>
        <v>8367</v>
      </c>
      <c r="T36" s="142">
        <f>'廃棄物事業経費（市町村）'!AU36</f>
        <v>8367</v>
      </c>
      <c r="U36" s="142">
        <f>'廃棄物事業経費（市町村）'!AV36</f>
        <v>0</v>
      </c>
      <c r="V36" s="142">
        <f>'廃棄物事業経費（市町村）'!AW36</f>
        <v>0</v>
      </c>
      <c r="W36" s="142">
        <f>'廃棄物事業経費（市町村）'!AX36</f>
        <v>0</v>
      </c>
      <c r="X36" s="142">
        <f>'廃棄物事業経費（市町村）'!AY36</f>
        <v>60856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8367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16670</v>
      </c>
      <c r="AJ36" s="142">
        <f>'廃棄物事業経費（市町村）'!BK36</f>
        <v>0</v>
      </c>
      <c r="AK36" s="142">
        <f>'廃棄物事業経費（市町村）'!BL36</f>
        <v>0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0</v>
      </c>
      <c r="AR36" s="142">
        <f>'廃棄物事業経費（市町村）'!BS36</f>
        <v>0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0</v>
      </c>
      <c r="AV36" s="142">
        <f>'廃棄物事業経費（市町村）'!BW36</f>
        <v>20289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0</v>
      </c>
      <c r="AZ36" s="142">
        <f>'廃棄物事業経費（市町村）'!CA36</f>
        <v>0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16670</v>
      </c>
      <c r="BH36" s="142">
        <f>'廃棄物事業経費（市町村）'!CI36</f>
        <v>8367</v>
      </c>
      <c r="BI36" s="142">
        <f>'廃棄物事業経費（市町村）'!CJ36</f>
        <v>0</v>
      </c>
      <c r="BJ36" s="142">
        <f>'廃棄物事業経費（市町村）'!CK36</f>
        <v>0</v>
      </c>
      <c r="BK36" s="142">
        <f>'廃棄物事業経費（市町村）'!CL36</f>
        <v>0</v>
      </c>
      <c r="BL36" s="142">
        <f>'廃棄物事業経費（市町村）'!CM36</f>
        <v>0</v>
      </c>
      <c r="BM36" s="142">
        <f>'廃棄物事業経費（市町村）'!CN36</f>
        <v>0</v>
      </c>
      <c r="BN36" s="142">
        <f>'廃棄物事業経費（市町村）'!CO36</f>
        <v>0</v>
      </c>
      <c r="BO36" s="142">
        <f>'廃棄物事業経費（市町村）'!CP36</f>
        <v>8367</v>
      </c>
      <c r="BP36" s="142">
        <f>'廃棄物事業経費（市町村）'!CQ36</f>
        <v>8367</v>
      </c>
      <c r="BQ36" s="142">
        <f>'廃棄物事業経費（市町村）'!CR36</f>
        <v>0</v>
      </c>
      <c r="BR36" s="142">
        <f>'廃棄物事業経費（市町村）'!CS36</f>
        <v>0</v>
      </c>
      <c r="BS36" s="142">
        <f>'廃棄物事業経費（市町村）'!CT36</f>
        <v>0</v>
      </c>
      <c r="BT36" s="142">
        <f>'廃棄物事業経費（市町村）'!CU36</f>
        <v>81145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8367</v>
      </c>
    </row>
    <row r="37" spans="1:75" ht="13.5">
      <c r="A37" s="208" t="s">
        <v>222</v>
      </c>
      <c r="B37" s="208">
        <v>43433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0</v>
      </c>
      <c r="L37" s="142">
        <f>'廃棄物事業経費（市町村）'!AM37</f>
        <v>3329</v>
      </c>
      <c r="M37" s="142">
        <f>'廃棄物事業経費（市町村）'!AN37</f>
        <v>0</v>
      </c>
      <c r="N37" s="142">
        <f>'廃棄物事業経費（市町村）'!AO37</f>
        <v>3329</v>
      </c>
      <c r="O37" s="142">
        <f>'廃棄物事業経費（市町村）'!AP37</f>
        <v>3329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0</v>
      </c>
      <c r="T37" s="142">
        <f>'廃棄物事業経費（市町村）'!AU37</f>
        <v>0</v>
      </c>
      <c r="U37" s="142">
        <f>'廃棄物事業経費（市町村）'!AV37</f>
        <v>0</v>
      </c>
      <c r="V37" s="142">
        <f>'廃棄物事業経費（市町村）'!AW37</f>
        <v>0</v>
      </c>
      <c r="W37" s="142">
        <f>'廃棄物事業経費（市町村）'!AX37</f>
        <v>0</v>
      </c>
      <c r="X37" s="142">
        <f>'廃棄物事業経費（市町村）'!AY37</f>
        <v>137101</v>
      </c>
      <c r="Y37" s="142">
        <f>'廃棄物事業経費（市町村）'!AZ37</f>
        <v>0</v>
      </c>
      <c r="Z37" s="142">
        <f>'廃棄物事業経費（市町村）'!BA37</f>
        <v>0</v>
      </c>
      <c r="AA37" s="142">
        <f>'廃棄物事業経費（市町村）'!BB37</f>
        <v>3329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32113</v>
      </c>
      <c r="AJ37" s="142">
        <f>'廃棄物事業経費（市町村）'!BK37</f>
        <v>1333</v>
      </c>
      <c r="AK37" s="142">
        <f>'廃棄物事業経費（市町村）'!BL37</f>
        <v>0</v>
      </c>
      <c r="AL37" s="142">
        <f>'廃棄物事業経費（市町村）'!BM37</f>
        <v>1333</v>
      </c>
      <c r="AM37" s="142">
        <f>'廃棄物事業経費（市町村）'!BN37</f>
        <v>1333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0</v>
      </c>
      <c r="AR37" s="142">
        <f>'廃棄物事業経費（市町村）'!BS37</f>
        <v>0</v>
      </c>
      <c r="AS37" s="142">
        <f>'廃棄物事業経費（市町村）'!BT37</f>
        <v>0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40382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1333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32113</v>
      </c>
      <c r="BH37" s="142">
        <f>'廃棄物事業経費（市町村）'!CI37</f>
        <v>4662</v>
      </c>
      <c r="BI37" s="142">
        <f>'廃棄物事業経費（市町村）'!CJ37</f>
        <v>0</v>
      </c>
      <c r="BJ37" s="142">
        <f>'廃棄物事業経費（市町村）'!CK37</f>
        <v>4662</v>
      </c>
      <c r="BK37" s="142">
        <f>'廃棄物事業経費（市町村）'!CL37</f>
        <v>4662</v>
      </c>
      <c r="BL37" s="142">
        <f>'廃棄物事業経費（市町村）'!CM37</f>
        <v>0</v>
      </c>
      <c r="BM37" s="142">
        <f>'廃棄物事業経費（市町村）'!CN37</f>
        <v>0</v>
      </c>
      <c r="BN37" s="142">
        <f>'廃棄物事業経費（市町村）'!CO37</f>
        <v>0</v>
      </c>
      <c r="BO37" s="142">
        <f>'廃棄物事業経費（市町村）'!CP37</f>
        <v>0</v>
      </c>
      <c r="BP37" s="142">
        <f>'廃棄物事業経費（市町村）'!CQ37</f>
        <v>0</v>
      </c>
      <c r="BQ37" s="142">
        <f>'廃棄物事業経費（市町村）'!CR37</f>
        <v>0</v>
      </c>
      <c r="BR37" s="142">
        <f>'廃棄物事業経費（市町村）'!CS37</f>
        <v>0</v>
      </c>
      <c r="BS37" s="142">
        <f>'廃棄物事業経費（市町村）'!CT37</f>
        <v>0</v>
      </c>
      <c r="BT37" s="142">
        <f>'廃棄物事業経費（市町村）'!CU37</f>
        <v>177483</v>
      </c>
      <c r="BU37" s="142">
        <f>'廃棄物事業経費（市町村）'!CV37</f>
        <v>0</v>
      </c>
      <c r="BV37" s="142">
        <f>'廃棄物事業経費（市町村）'!CW37</f>
        <v>0</v>
      </c>
      <c r="BW37" s="142">
        <f>'廃棄物事業経費（市町村）'!CX37</f>
        <v>4662</v>
      </c>
    </row>
    <row r="38" spans="1:75" ht="13.5">
      <c r="A38" s="208" t="s">
        <v>222</v>
      </c>
      <c r="B38" s="208">
        <v>43441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28144</v>
      </c>
      <c r="M38" s="142">
        <f>'廃棄物事業経費（市町村）'!AN38</f>
        <v>1525</v>
      </c>
      <c r="N38" s="142">
        <f>'廃棄物事業経費（市町村）'!AO38</f>
        <v>0</v>
      </c>
      <c r="O38" s="142">
        <f>'廃棄物事業経費（市町村）'!AP38</f>
        <v>0</v>
      </c>
      <c r="P38" s="142">
        <f>'廃棄物事業経費（市町村）'!AQ38</f>
        <v>0</v>
      </c>
      <c r="Q38" s="142">
        <f>'廃棄物事業経費（市町村）'!AR38</f>
        <v>0</v>
      </c>
      <c r="R38" s="142">
        <f>'廃棄物事業経費（市町村）'!AS38</f>
        <v>0</v>
      </c>
      <c r="S38" s="142">
        <f>'廃棄物事業経費（市町村）'!AT38</f>
        <v>26619</v>
      </c>
      <c r="T38" s="142">
        <f>'廃棄物事業経費（市町村）'!AU38</f>
        <v>26619</v>
      </c>
      <c r="U38" s="142">
        <f>'廃棄物事業経費（市町村）'!AV38</f>
        <v>0</v>
      </c>
      <c r="V38" s="142">
        <f>'廃棄物事業経費（市町村）'!AW38</f>
        <v>0</v>
      </c>
      <c r="W38" s="142">
        <f>'廃棄物事業経費（市町村）'!AX38</f>
        <v>0</v>
      </c>
      <c r="X38" s="142">
        <f>'廃棄物事業経費（市町村）'!AY38</f>
        <v>78655</v>
      </c>
      <c r="Y38" s="142">
        <f>'廃棄物事業経費（市町村）'!AZ38</f>
        <v>0</v>
      </c>
      <c r="Z38" s="142">
        <f>'廃棄物事業経費（市町村）'!BA38</f>
        <v>0</v>
      </c>
      <c r="AA38" s="142">
        <f>'廃棄物事業経費（市町村）'!BB38</f>
        <v>28144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1525</v>
      </c>
      <c r="AK38" s="142">
        <f>'廃棄物事業経費（市町村）'!BL38</f>
        <v>1525</v>
      </c>
      <c r="AL38" s="142">
        <f>'廃棄物事業経費（市町村）'!BM38</f>
        <v>0</v>
      </c>
      <c r="AM38" s="142">
        <f>'廃棄物事業経費（市町村）'!BN38</f>
        <v>0</v>
      </c>
      <c r="AN38" s="142">
        <f>'廃棄物事業経費（市町村）'!BO38</f>
        <v>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0</v>
      </c>
      <c r="AR38" s="142">
        <f>'廃棄物事業経費（市町村）'!BS38</f>
        <v>0</v>
      </c>
      <c r="AS38" s="142">
        <f>'廃棄物事業経費（市町村）'!BT38</f>
        <v>0</v>
      </c>
      <c r="AT38" s="142">
        <f>'廃棄物事業経費（市町村）'!BU38</f>
        <v>0</v>
      </c>
      <c r="AU38" s="142">
        <f>'廃棄物事業経費（市町村）'!BV38</f>
        <v>0</v>
      </c>
      <c r="AV38" s="142">
        <f>'廃棄物事業経費（市町村）'!BW38</f>
        <v>53902</v>
      </c>
      <c r="AW38" s="142">
        <f>'廃棄物事業経費（市町村）'!BX38</f>
        <v>0</v>
      </c>
      <c r="AX38" s="142">
        <f>'廃棄物事業経費（市町村）'!BY38</f>
        <v>0</v>
      </c>
      <c r="AY38" s="142">
        <f>'廃棄物事業経費（市町村）'!BZ38</f>
        <v>1525</v>
      </c>
      <c r="AZ38" s="142">
        <f>'廃棄物事業経費（市町村）'!CA38</f>
        <v>0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0</v>
      </c>
      <c r="BH38" s="142">
        <f>'廃棄物事業経費（市町村）'!CI38</f>
        <v>29669</v>
      </c>
      <c r="BI38" s="142">
        <f>'廃棄物事業経費（市町村）'!CJ38</f>
        <v>3050</v>
      </c>
      <c r="BJ38" s="142">
        <f>'廃棄物事業経費（市町村）'!CK38</f>
        <v>0</v>
      </c>
      <c r="BK38" s="142">
        <f>'廃棄物事業経費（市町村）'!CL38</f>
        <v>0</v>
      </c>
      <c r="BL38" s="142">
        <f>'廃棄物事業経費（市町村）'!CM38</f>
        <v>0</v>
      </c>
      <c r="BM38" s="142">
        <f>'廃棄物事業経費（市町村）'!CN38</f>
        <v>0</v>
      </c>
      <c r="BN38" s="142">
        <f>'廃棄物事業経費（市町村）'!CO38</f>
        <v>0</v>
      </c>
      <c r="BO38" s="142">
        <f>'廃棄物事業経費（市町村）'!CP38</f>
        <v>26619</v>
      </c>
      <c r="BP38" s="142">
        <f>'廃棄物事業経費（市町村）'!CQ38</f>
        <v>26619</v>
      </c>
      <c r="BQ38" s="142">
        <f>'廃棄物事業経費（市町村）'!CR38</f>
        <v>0</v>
      </c>
      <c r="BR38" s="142">
        <f>'廃棄物事業経費（市町村）'!CS38</f>
        <v>0</v>
      </c>
      <c r="BS38" s="142">
        <f>'廃棄物事業経費（市町村）'!CT38</f>
        <v>0</v>
      </c>
      <c r="BT38" s="142">
        <f>'廃棄物事業経費（市町村）'!CU38</f>
        <v>132557</v>
      </c>
      <c r="BU38" s="142">
        <f>'廃棄物事業経費（市町村）'!CV38</f>
        <v>0</v>
      </c>
      <c r="BV38" s="142">
        <f>'廃棄物事業経費（市町村）'!CW38</f>
        <v>0</v>
      </c>
      <c r="BW38" s="142">
        <f>'廃棄物事業経費（市町村）'!CX38</f>
        <v>29669</v>
      </c>
    </row>
    <row r="39" spans="1:75" ht="13.5">
      <c r="A39" s="208" t="s">
        <v>222</v>
      </c>
      <c r="B39" s="208">
        <v>43442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0</v>
      </c>
      <c r="L39" s="142">
        <f>'廃棄物事業経費（市町村）'!AM39</f>
        <v>13500</v>
      </c>
      <c r="M39" s="142">
        <f>'廃棄物事業経費（市町村）'!AN39</f>
        <v>1200</v>
      </c>
      <c r="N39" s="142">
        <f>'廃棄物事業経費（市町村）'!AO39</f>
        <v>0</v>
      </c>
      <c r="O39" s="142">
        <f>'廃棄物事業経費（市町村）'!AP39</f>
        <v>0</v>
      </c>
      <c r="P39" s="142">
        <f>'廃棄物事業経費（市町村）'!AQ39</f>
        <v>0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12300</v>
      </c>
      <c r="T39" s="142">
        <f>'廃棄物事業経費（市町村）'!AU39</f>
        <v>12300</v>
      </c>
      <c r="U39" s="142">
        <f>'廃棄物事業経費（市町村）'!AV39</f>
        <v>0</v>
      </c>
      <c r="V39" s="142">
        <f>'廃棄物事業経費（市町村）'!AW39</f>
        <v>0</v>
      </c>
      <c r="W39" s="142">
        <f>'廃棄物事業経費（市町村）'!AX39</f>
        <v>0</v>
      </c>
      <c r="X39" s="142">
        <f>'廃棄物事業経費（市町村）'!AY39</f>
        <v>70531</v>
      </c>
      <c r="Y39" s="142">
        <f>'廃棄物事業経費（市町村）'!AZ39</f>
        <v>0</v>
      </c>
      <c r="Z39" s="142">
        <f>'廃棄物事業経費（市町村）'!BA39</f>
        <v>0</v>
      </c>
      <c r="AA39" s="142">
        <f>'廃棄物事業経費（市町村）'!BB39</f>
        <v>13500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0</v>
      </c>
      <c r="AK39" s="142">
        <f>'廃棄物事業経費（市町村）'!BL39</f>
        <v>0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0</v>
      </c>
      <c r="AR39" s="142">
        <f>'廃棄物事業経費（市町村）'!BS39</f>
        <v>0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0</v>
      </c>
      <c r="AV39" s="142">
        <f>'廃棄物事業経費（市町村）'!BW39</f>
        <v>42996</v>
      </c>
      <c r="AW39" s="142">
        <f>'廃棄物事業経費（市町村）'!BX39</f>
        <v>0</v>
      </c>
      <c r="AX39" s="142">
        <f>'廃棄物事業経費（市町村）'!BY39</f>
        <v>0</v>
      </c>
      <c r="AY39" s="142">
        <f>'廃棄物事業経費（市町村）'!BZ39</f>
        <v>0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0</v>
      </c>
      <c r="BH39" s="142">
        <f>'廃棄物事業経費（市町村）'!CI39</f>
        <v>13500</v>
      </c>
      <c r="BI39" s="142">
        <f>'廃棄物事業経費（市町村）'!CJ39</f>
        <v>1200</v>
      </c>
      <c r="BJ39" s="142">
        <f>'廃棄物事業経費（市町村）'!CK39</f>
        <v>0</v>
      </c>
      <c r="BK39" s="142">
        <f>'廃棄物事業経費（市町村）'!CL39</f>
        <v>0</v>
      </c>
      <c r="BL39" s="142">
        <f>'廃棄物事業経費（市町村）'!CM39</f>
        <v>0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12300</v>
      </c>
      <c r="BP39" s="142">
        <f>'廃棄物事業経費（市町村）'!CQ39</f>
        <v>12300</v>
      </c>
      <c r="BQ39" s="142">
        <f>'廃棄物事業経費（市町村）'!CR39</f>
        <v>0</v>
      </c>
      <c r="BR39" s="142">
        <f>'廃棄物事業経費（市町村）'!CS39</f>
        <v>0</v>
      </c>
      <c r="BS39" s="142">
        <f>'廃棄物事業経費（市町村）'!CT39</f>
        <v>0</v>
      </c>
      <c r="BT39" s="142">
        <f>'廃棄物事業経費（市町村）'!CU39</f>
        <v>113527</v>
      </c>
      <c r="BU39" s="142">
        <f>'廃棄物事業経費（市町村）'!CV39</f>
        <v>0</v>
      </c>
      <c r="BV39" s="142">
        <f>'廃棄物事業経費（市町村）'!CW39</f>
        <v>0</v>
      </c>
      <c r="BW39" s="142">
        <f>'廃棄物事業経費（市町村）'!CX39</f>
        <v>13500</v>
      </c>
    </row>
    <row r="40" spans="1:75" ht="13.5">
      <c r="A40" s="208" t="s">
        <v>222</v>
      </c>
      <c r="B40" s="208">
        <v>43443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60868</v>
      </c>
      <c r="M40" s="142">
        <f>'廃棄物事業経費（市町村）'!AN40</f>
        <v>868</v>
      </c>
      <c r="N40" s="142">
        <f>'廃棄物事業経費（市町村）'!AO40</f>
        <v>0</v>
      </c>
      <c r="O40" s="142">
        <f>'廃棄物事業経費（市町村）'!AP40</f>
        <v>0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60000</v>
      </c>
      <c r="T40" s="142">
        <f>'廃棄物事業経費（市町村）'!AU40</f>
        <v>60000</v>
      </c>
      <c r="U40" s="142">
        <f>'廃棄物事業経費（市町村）'!AV40</f>
        <v>0</v>
      </c>
      <c r="V40" s="142">
        <f>'廃棄物事業経費（市町村）'!AW40</f>
        <v>0</v>
      </c>
      <c r="W40" s="142">
        <f>'廃棄物事業経費（市町村）'!AX40</f>
        <v>0</v>
      </c>
      <c r="X40" s="142">
        <f>'廃棄物事業経費（市町村）'!AY40</f>
        <v>180697</v>
      </c>
      <c r="Y40" s="142">
        <f>'廃棄物事業経費（市町村）'!AZ40</f>
        <v>0</v>
      </c>
      <c r="Z40" s="142">
        <f>'廃棄物事業経費（市町村）'!BA40</f>
        <v>0</v>
      </c>
      <c r="AA40" s="142">
        <f>'廃棄物事業経費（市町村）'!BB40</f>
        <v>60868</v>
      </c>
      <c r="AB40" s="142">
        <f>'廃棄物事業経費（市町村）'!BC40</f>
        <v>11909</v>
      </c>
      <c r="AC40" s="142">
        <f>'廃棄物事業経費（市町村）'!BD40</f>
        <v>11909</v>
      </c>
      <c r="AD40" s="142">
        <f>'廃棄物事業経費（市町村）'!BE40</f>
        <v>0</v>
      </c>
      <c r="AE40" s="142">
        <f>'廃棄物事業経費（市町村）'!BF40</f>
        <v>11909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51245</v>
      </c>
      <c r="AK40" s="142">
        <f>'廃棄物事業経費（市町村）'!BL40</f>
        <v>0</v>
      </c>
      <c r="AL40" s="142">
        <f>'廃棄物事業経費（市町村）'!BM40</f>
        <v>51245</v>
      </c>
      <c r="AM40" s="142">
        <f>'廃棄物事業経費（市町村）'!BN40</f>
        <v>0</v>
      </c>
      <c r="AN40" s="142">
        <f>'廃棄物事業経費（市町村）'!BO40</f>
        <v>51245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0</v>
      </c>
      <c r="AR40" s="142">
        <f>'廃棄物事業経費（市町村）'!BS40</f>
        <v>0</v>
      </c>
      <c r="AS40" s="142">
        <f>'廃棄物事業経費（市町村）'!BT40</f>
        <v>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63154</v>
      </c>
      <c r="AW40" s="142">
        <f>'廃棄物事業経費（市町村）'!BX40</f>
        <v>0</v>
      </c>
      <c r="AX40" s="142">
        <f>'廃棄物事業経費（市町村）'!BY40</f>
        <v>0</v>
      </c>
      <c r="AY40" s="142">
        <f>'廃棄物事業経費（市町村）'!BZ40</f>
        <v>63154</v>
      </c>
      <c r="AZ40" s="142">
        <f>'廃棄物事業経費（市町村）'!CA40</f>
        <v>11909</v>
      </c>
      <c r="BA40" s="142">
        <f>'廃棄物事業経費（市町村）'!CB40</f>
        <v>11909</v>
      </c>
      <c r="BB40" s="142">
        <f>'廃棄物事業経費（市町村）'!CC40</f>
        <v>0</v>
      </c>
      <c r="BC40" s="142">
        <f>'廃棄物事業経費（市町村）'!CD40</f>
        <v>11909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0</v>
      </c>
      <c r="BH40" s="142">
        <f>'廃棄物事業経費（市町村）'!CI40</f>
        <v>112113</v>
      </c>
      <c r="BI40" s="142">
        <f>'廃棄物事業経費（市町村）'!CJ40</f>
        <v>868</v>
      </c>
      <c r="BJ40" s="142">
        <f>'廃棄物事業経費（市町村）'!CK40</f>
        <v>51245</v>
      </c>
      <c r="BK40" s="142">
        <f>'廃棄物事業経費（市町村）'!CL40</f>
        <v>0</v>
      </c>
      <c r="BL40" s="142">
        <f>'廃棄物事業経費（市町村）'!CM40</f>
        <v>51245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60000</v>
      </c>
      <c r="BP40" s="142">
        <f>'廃棄物事業経費（市町村）'!CQ40</f>
        <v>60000</v>
      </c>
      <c r="BQ40" s="142">
        <f>'廃棄物事業経費（市町村）'!CR40</f>
        <v>0</v>
      </c>
      <c r="BR40" s="142">
        <f>'廃棄物事業経費（市町村）'!CS40</f>
        <v>0</v>
      </c>
      <c r="BS40" s="142">
        <f>'廃棄物事業経費（市町村）'!CT40</f>
        <v>0</v>
      </c>
      <c r="BT40" s="142">
        <f>'廃棄物事業経費（市町村）'!CU40</f>
        <v>243851</v>
      </c>
      <c r="BU40" s="142">
        <f>'廃棄物事業経費（市町村）'!CV40</f>
        <v>0</v>
      </c>
      <c r="BV40" s="142">
        <f>'廃棄物事業経費（市町村）'!CW40</f>
        <v>0</v>
      </c>
      <c r="BW40" s="142">
        <f>'廃棄物事業経費（市町村）'!CX40</f>
        <v>124022</v>
      </c>
    </row>
    <row r="41" spans="1:75" ht="13.5">
      <c r="A41" s="208" t="s">
        <v>222</v>
      </c>
      <c r="B41" s="208">
        <v>43444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0</v>
      </c>
      <c r="L41" s="142">
        <f>'廃棄物事業経費（市町村）'!AM41</f>
        <v>15393</v>
      </c>
      <c r="M41" s="142">
        <f>'廃棄物事業経費（市町村）'!AN41</f>
        <v>300</v>
      </c>
      <c r="N41" s="142">
        <f>'廃棄物事業経費（市町村）'!AO41</f>
        <v>0</v>
      </c>
      <c r="O41" s="142">
        <f>'廃棄物事業経費（市町村）'!AP41</f>
        <v>0</v>
      </c>
      <c r="P41" s="142">
        <f>'廃棄物事業経費（市町村）'!AQ41</f>
        <v>0</v>
      </c>
      <c r="Q41" s="142">
        <f>'廃棄物事業経費（市町村）'!AR41</f>
        <v>0</v>
      </c>
      <c r="R41" s="142">
        <f>'廃棄物事業経費（市町村）'!AS41</f>
        <v>0</v>
      </c>
      <c r="S41" s="142">
        <f>'廃棄物事業経費（市町村）'!AT41</f>
        <v>15093</v>
      </c>
      <c r="T41" s="142">
        <f>'廃棄物事業経費（市町村）'!AU41</f>
        <v>15093</v>
      </c>
      <c r="U41" s="142">
        <f>'廃棄物事業経費（市町村）'!AV41</f>
        <v>0</v>
      </c>
      <c r="V41" s="142">
        <f>'廃棄物事業経費（市町村）'!AW41</f>
        <v>0</v>
      </c>
      <c r="W41" s="142">
        <f>'廃棄物事業経費（市町村）'!AX41</f>
        <v>0</v>
      </c>
      <c r="X41" s="142">
        <f>'廃棄物事業経費（市町村）'!AY41</f>
        <v>63117</v>
      </c>
      <c r="Y41" s="142">
        <f>'廃棄物事業経費（市町村）'!AZ41</f>
        <v>0</v>
      </c>
      <c r="Z41" s="142">
        <f>'廃棄物事業経費（市町村）'!BA41</f>
        <v>0</v>
      </c>
      <c r="AA41" s="142">
        <f>'廃棄物事業経費（市町村）'!BB41</f>
        <v>15393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9131</v>
      </c>
      <c r="AJ41" s="142">
        <f>'廃棄物事業経費（市町村）'!BK41</f>
        <v>100</v>
      </c>
      <c r="AK41" s="142">
        <f>'廃棄物事業経費（市町村）'!BL41</f>
        <v>100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0</v>
      </c>
      <c r="AR41" s="142">
        <f>'廃棄物事業経費（市町村）'!BS41</f>
        <v>0</v>
      </c>
      <c r="AS41" s="142">
        <f>'廃棄物事業経費（市町村）'!BT41</f>
        <v>0</v>
      </c>
      <c r="AT41" s="142">
        <f>'廃棄物事業経費（市町村）'!BU41</f>
        <v>0</v>
      </c>
      <c r="AU41" s="142">
        <f>'廃棄物事業経費（市町村）'!BV41</f>
        <v>0</v>
      </c>
      <c r="AV41" s="142">
        <f>'廃棄物事業経費（市町村）'!BW41</f>
        <v>39292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100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9131</v>
      </c>
      <c r="BH41" s="142">
        <f>'廃棄物事業経費（市町村）'!CI41</f>
        <v>15493</v>
      </c>
      <c r="BI41" s="142">
        <f>'廃棄物事業経費（市町村）'!CJ41</f>
        <v>400</v>
      </c>
      <c r="BJ41" s="142">
        <f>'廃棄物事業経費（市町村）'!CK41</f>
        <v>0</v>
      </c>
      <c r="BK41" s="142">
        <f>'廃棄物事業経費（市町村）'!CL41</f>
        <v>0</v>
      </c>
      <c r="BL41" s="142">
        <f>'廃棄物事業経費（市町村）'!CM41</f>
        <v>0</v>
      </c>
      <c r="BM41" s="142">
        <f>'廃棄物事業経費（市町村）'!CN41</f>
        <v>0</v>
      </c>
      <c r="BN41" s="142">
        <f>'廃棄物事業経費（市町村）'!CO41</f>
        <v>0</v>
      </c>
      <c r="BO41" s="142">
        <f>'廃棄物事業経費（市町村）'!CP41</f>
        <v>15093</v>
      </c>
      <c r="BP41" s="142">
        <f>'廃棄物事業経費（市町村）'!CQ41</f>
        <v>15093</v>
      </c>
      <c r="BQ41" s="142">
        <f>'廃棄物事業経費（市町村）'!CR41</f>
        <v>0</v>
      </c>
      <c r="BR41" s="142">
        <f>'廃棄物事業経費（市町村）'!CS41</f>
        <v>0</v>
      </c>
      <c r="BS41" s="142">
        <f>'廃棄物事業経費（市町村）'!CT41</f>
        <v>0</v>
      </c>
      <c r="BT41" s="142">
        <f>'廃棄物事業経費（市町村）'!CU41</f>
        <v>102409</v>
      </c>
      <c r="BU41" s="142">
        <f>'廃棄物事業経費（市町村）'!CV41</f>
        <v>0</v>
      </c>
      <c r="BV41" s="142">
        <f>'廃棄物事業経費（市町村）'!CW41</f>
        <v>0</v>
      </c>
      <c r="BW41" s="142">
        <f>'廃棄物事業経費（市町村）'!CX41</f>
        <v>15493</v>
      </c>
    </row>
    <row r="42" spans="1:75" ht="13.5">
      <c r="A42" s="208" t="s">
        <v>222</v>
      </c>
      <c r="B42" s="208">
        <v>43447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0</v>
      </c>
      <c r="L42" s="142">
        <f>'廃棄物事業経費（市町村）'!AM42</f>
        <v>157567</v>
      </c>
      <c r="M42" s="142">
        <f>'廃棄物事業経費（市町村）'!AN42</f>
        <v>20831</v>
      </c>
      <c r="N42" s="142">
        <f>'廃棄物事業経費（市町村）'!AO42</f>
        <v>76243</v>
      </c>
      <c r="O42" s="142">
        <f>'廃棄物事業経費（市町村）'!AP42</f>
        <v>1379</v>
      </c>
      <c r="P42" s="142">
        <f>'廃棄物事業経費（市町村）'!AQ42</f>
        <v>74864</v>
      </c>
      <c r="Q42" s="142">
        <f>'廃棄物事業経費（市町村）'!AR42</f>
        <v>0</v>
      </c>
      <c r="R42" s="142">
        <f>'廃棄物事業経費（市町村）'!AS42</f>
        <v>0</v>
      </c>
      <c r="S42" s="142">
        <f>'廃棄物事業経費（市町村）'!AT42</f>
        <v>60493</v>
      </c>
      <c r="T42" s="142">
        <f>'廃棄物事業経費（市町村）'!AU42</f>
        <v>36529</v>
      </c>
      <c r="U42" s="142">
        <f>'廃棄物事業経費（市町村）'!AV42</f>
        <v>0</v>
      </c>
      <c r="V42" s="142">
        <f>'廃棄物事業経費（市町村）'!AW42</f>
        <v>23964</v>
      </c>
      <c r="W42" s="142">
        <f>'廃棄物事業経費（市町村）'!AX42</f>
        <v>0</v>
      </c>
      <c r="X42" s="142">
        <f>'廃棄物事業経費（市町村）'!AY42</f>
        <v>0</v>
      </c>
      <c r="Y42" s="142">
        <f>'廃棄物事業経費（市町村）'!AZ42</f>
        <v>0</v>
      </c>
      <c r="Z42" s="142">
        <f>'廃棄物事業経費（市町村）'!BA42</f>
        <v>510</v>
      </c>
      <c r="AA42" s="142">
        <f>'廃棄物事業経費（市町村）'!BB42</f>
        <v>158077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0</v>
      </c>
      <c r="AJ42" s="142">
        <f>'廃棄物事業経費（市町村）'!BK42</f>
        <v>86607</v>
      </c>
      <c r="AK42" s="142">
        <f>'廃棄物事業経費（市町村）'!BL42</f>
        <v>12462</v>
      </c>
      <c r="AL42" s="142">
        <f>'廃棄物事業経費（市町村）'!BM42</f>
        <v>73872</v>
      </c>
      <c r="AM42" s="142">
        <f>'廃棄物事業経費（市町村）'!BN42</f>
        <v>0</v>
      </c>
      <c r="AN42" s="142">
        <f>'廃棄物事業経費（市町村）'!BO42</f>
        <v>73872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273</v>
      </c>
      <c r="AR42" s="142">
        <f>'廃棄物事業経費（市町村）'!BS42</f>
        <v>0</v>
      </c>
      <c r="AS42" s="142">
        <f>'廃棄物事業経費（市町村）'!BT42</f>
        <v>0</v>
      </c>
      <c r="AT42" s="142">
        <f>'廃棄物事業経費（市町村）'!BU42</f>
        <v>273</v>
      </c>
      <c r="AU42" s="142">
        <f>'廃棄物事業経費（市町村）'!BV42</f>
        <v>0</v>
      </c>
      <c r="AV42" s="142">
        <f>'廃棄物事業経費（市町村）'!BW42</f>
        <v>0</v>
      </c>
      <c r="AW42" s="142">
        <f>'廃棄物事業経費（市町村）'!BX42</f>
        <v>0</v>
      </c>
      <c r="AX42" s="142">
        <f>'廃棄物事業経費（市町村）'!BY42</f>
        <v>230</v>
      </c>
      <c r="AY42" s="142">
        <f>'廃棄物事業経費（市町村）'!BZ42</f>
        <v>86837</v>
      </c>
      <c r="AZ42" s="142">
        <f>'廃棄物事業経費（市町村）'!CA42</f>
        <v>0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0</v>
      </c>
      <c r="BH42" s="142">
        <f>'廃棄物事業経費（市町村）'!CI42</f>
        <v>244174</v>
      </c>
      <c r="BI42" s="142">
        <f>'廃棄物事業経費（市町村）'!CJ42</f>
        <v>33293</v>
      </c>
      <c r="BJ42" s="142">
        <f>'廃棄物事業経費（市町村）'!CK42</f>
        <v>150115</v>
      </c>
      <c r="BK42" s="142">
        <f>'廃棄物事業経費（市町村）'!CL42</f>
        <v>1379</v>
      </c>
      <c r="BL42" s="142">
        <f>'廃棄物事業経費（市町村）'!CM42</f>
        <v>148736</v>
      </c>
      <c r="BM42" s="142">
        <f>'廃棄物事業経費（市町村）'!CN42</f>
        <v>0</v>
      </c>
      <c r="BN42" s="142">
        <f>'廃棄物事業経費（市町村）'!CO42</f>
        <v>0</v>
      </c>
      <c r="BO42" s="142">
        <f>'廃棄物事業経費（市町村）'!CP42</f>
        <v>60766</v>
      </c>
      <c r="BP42" s="142">
        <f>'廃棄物事業経費（市町村）'!CQ42</f>
        <v>36529</v>
      </c>
      <c r="BQ42" s="142">
        <f>'廃棄物事業経費（市町村）'!CR42</f>
        <v>0</v>
      </c>
      <c r="BR42" s="142">
        <f>'廃棄物事業経費（市町村）'!CS42</f>
        <v>24237</v>
      </c>
      <c r="BS42" s="142">
        <f>'廃棄物事業経費（市町村）'!CT42</f>
        <v>0</v>
      </c>
      <c r="BT42" s="142">
        <f>'廃棄物事業経費（市町村）'!CU42</f>
        <v>0</v>
      </c>
      <c r="BU42" s="142">
        <f>'廃棄物事業経費（市町村）'!CV42</f>
        <v>0</v>
      </c>
      <c r="BV42" s="142">
        <f>'廃棄物事業経費（市町村）'!CW42</f>
        <v>740</v>
      </c>
      <c r="BW42" s="142">
        <f>'廃棄物事業経費（市町村）'!CX42</f>
        <v>244914</v>
      </c>
    </row>
    <row r="43" spans="1:75" ht="13.5">
      <c r="A43" s="208" t="s">
        <v>222</v>
      </c>
      <c r="B43" s="208">
        <v>43468</v>
      </c>
      <c r="C43" s="208" t="s">
        <v>269</v>
      </c>
      <c r="D43" s="142">
        <f>'廃棄物事業経費（市町村）'!AE43</f>
        <v>0</v>
      </c>
      <c r="E43" s="142">
        <f>'廃棄物事業経費（市町村）'!AF43</f>
        <v>0</v>
      </c>
      <c r="F43" s="142">
        <f>'廃棄物事業経費（市町村）'!AG43</f>
        <v>0</v>
      </c>
      <c r="G43" s="142">
        <f>'廃棄物事業経費（市町村）'!AH43</f>
        <v>0</v>
      </c>
      <c r="H43" s="142">
        <f>'廃棄物事業経費（市町村）'!AI43</f>
        <v>0</v>
      </c>
      <c r="I43" s="142">
        <f>'廃棄物事業経費（市町村）'!AJ43</f>
        <v>0</v>
      </c>
      <c r="J43" s="142">
        <f>'廃棄物事業経費（市町村）'!AK43</f>
        <v>0</v>
      </c>
      <c r="K43" s="142">
        <f>'廃棄物事業経費（市町村）'!AL43</f>
        <v>1148</v>
      </c>
      <c r="L43" s="142">
        <f>'廃棄物事業経費（市町村）'!AM43</f>
        <v>17164</v>
      </c>
      <c r="M43" s="142">
        <f>'廃棄物事業経費（市町村）'!AN43</f>
        <v>0</v>
      </c>
      <c r="N43" s="142">
        <f>'廃棄物事業経費（市町村）'!AO43</f>
        <v>0</v>
      </c>
      <c r="O43" s="142">
        <f>'廃棄物事業経費（市町村）'!AP43</f>
        <v>0</v>
      </c>
      <c r="P43" s="142">
        <f>'廃棄物事業経費（市町村）'!AQ43</f>
        <v>0</v>
      </c>
      <c r="Q43" s="142">
        <f>'廃棄物事業経費（市町村）'!AR43</f>
        <v>0</v>
      </c>
      <c r="R43" s="142">
        <f>'廃棄物事業経費（市町村）'!AS43</f>
        <v>0</v>
      </c>
      <c r="S43" s="142">
        <f>'廃棄物事業経費（市町村）'!AT43</f>
        <v>17164</v>
      </c>
      <c r="T43" s="142">
        <f>'廃棄物事業経費（市町村）'!AU43</f>
        <v>16152</v>
      </c>
      <c r="U43" s="142">
        <f>'廃棄物事業経費（市町村）'!AV43</f>
        <v>0</v>
      </c>
      <c r="V43" s="142">
        <f>'廃棄物事業経費（市町村）'!AW43</f>
        <v>0</v>
      </c>
      <c r="W43" s="142">
        <f>'廃棄物事業経費（市町村）'!AX43</f>
        <v>1012</v>
      </c>
      <c r="X43" s="142">
        <f>'廃棄物事業経費（市町村）'!AY43</f>
        <v>71974</v>
      </c>
      <c r="Y43" s="142">
        <f>'廃棄物事業経費（市町村）'!AZ43</f>
        <v>0</v>
      </c>
      <c r="Z43" s="142">
        <f>'廃棄物事業経費（市町村）'!BA43</f>
        <v>0</v>
      </c>
      <c r="AA43" s="142">
        <f>'廃棄物事業経費（市町村）'!BB43</f>
        <v>17164</v>
      </c>
      <c r="AB43" s="142">
        <f>'廃棄物事業経費（市町村）'!BC43</f>
        <v>0</v>
      </c>
      <c r="AC43" s="142">
        <f>'廃棄物事業経費（市町村）'!BD43</f>
        <v>0</v>
      </c>
      <c r="AD43" s="142">
        <f>'廃棄物事業経費（市町村）'!BE43</f>
        <v>0</v>
      </c>
      <c r="AE43" s="142">
        <f>'廃棄物事業経費（市町村）'!BF43</f>
        <v>0</v>
      </c>
      <c r="AF43" s="142">
        <f>'廃棄物事業経費（市町村）'!BG43</f>
        <v>0</v>
      </c>
      <c r="AG43" s="142">
        <f>'廃棄物事業経費（市町村）'!BH43</f>
        <v>0</v>
      </c>
      <c r="AH43" s="142">
        <f>'廃棄物事業経費（市町村）'!BI43</f>
        <v>0</v>
      </c>
      <c r="AI43" s="142">
        <f>'廃棄物事業経費（市町村）'!BJ43</f>
        <v>1936</v>
      </c>
      <c r="AJ43" s="142">
        <f>'廃棄物事業経費（市町村）'!BK43</f>
        <v>0</v>
      </c>
      <c r="AK43" s="142">
        <f>'廃棄物事業経費（市町村）'!BL43</f>
        <v>0</v>
      </c>
      <c r="AL43" s="142">
        <f>'廃棄物事業経費（市町村）'!BM43</f>
        <v>0</v>
      </c>
      <c r="AM43" s="142">
        <f>'廃棄物事業経費（市町村）'!BN43</f>
        <v>0</v>
      </c>
      <c r="AN43" s="142">
        <f>'廃棄物事業経費（市町村）'!BO43</f>
        <v>0</v>
      </c>
      <c r="AO43" s="142">
        <f>'廃棄物事業経費（市町村）'!BP43</f>
        <v>0</v>
      </c>
      <c r="AP43" s="142">
        <f>'廃棄物事業経費（市町村）'!BQ43</f>
        <v>0</v>
      </c>
      <c r="AQ43" s="142">
        <f>'廃棄物事業経費（市町村）'!BR43</f>
        <v>0</v>
      </c>
      <c r="AR43" s="142">
        <f>'廃棄物事業経費（市町村）'!BS43</f>
        <v>0</v>
      </c>
      <c r="AS43" s="142">
        <f>'廃棄物事業経費（市町村）'!BT43</f>
        <v>0</v>
      </c>
      <c r="AT43" s="142">
        <f>'廃棄物事業経費（市町村）'!BU43</f>
        <v>0</v>
      </c>
      <c r="AU43" s="142">
        <f>'廃棄物事業経費（市町村）'!BV43</f>
        <v>0</v>
      </c>
      <c r="AV43" s="142">
        <f>'廃棄物事業経費（市町村）'!BW43</f>
        <v>32726</v>
      </c>
      <c r="AW43" s="142">
        <f>'廃棄物事業経費（市町村）'!BX43</f>
        <v>0</v>
      </c>
      <c r="AX43" s="142">
        <f>'廃棄物事業経費（市町村）'!BY43</f>
        <v>0</v>
      </c>
      <c r="AY43" s="142">
        <f>'廃棄物事業経費（市町村）'!BZ43</f>
        <v>0</v>
      </c>
      <c r="AZ43" s="142">
        <f>'廃棄物事業経費（市町村）'!CA43</f>
        <v>0</v>
      </c>
      <c r="BA43" s="142">
        <f>'廃棄物事業経費（市町村）'!CB43</f>
        <v>0</v>
      </c>
      <c r="BB43" s="142">
        <f>'廃棄物事業経費（市町村）'!CC43</f>
        <v>0</v>
      </c>
      <c r="BC43" s="142">
        <f>'廃棄物事業経費（市町村）'!CD43</f>
        <v>0</v>
      </c>
      <c r="BD43" s="142">
        <f>'廃棄物事業経費（市町村）'!CE43</f>
        <v>0</v>
      </c>
      <c r="BE43" s="142">
        <f>'廃棄物事業経費（市町村）'!CF43</f>
        <v>0</v>
      </c>
      <c r="BF43" s="142">
        <f>'廃棄物事業経費（市町村）'!CG43</f>
        <v>0</v>
      </c>
      <c r="BG43" s="142">
        <f>'廃棄物事業経費（市町村）'!CH43</f>
        <v>3084</v>
      </c>
      <c r="BH43" s="142">
        <f>'廃棄物事業経費（市町村）'!CI43</f>
        <v>17164</v>
      </c>
      <c r="BI43" s="142">
        <f>'廃棄物事業経費（市町村）'!CJ43</f>
        <v>0</v>
      </c>
      <c r="BJ43" s="142">
        <f>'廃棄物事業経費（市町村）'!CK43</f>
        <v>0</v>
      </c>
      <c r="BK43" s="142">
        <f>'廃棄物事業経費（市町村）'!CL43</f>
        <v>0</v>
      </c>
      <c r="BL43" s="142">
        <f>'廃棄物事業経費（市町村）'!CM43</f>
        <v>0</v>
      </c>
      <c r="BM43" s="142">
        <f>'廃棄物事業経費（市町村）'!CN43</f>
        <v>0</v>
      </c>
      <c r="BN43" s="142">
        <f>'廃棄物事業経費（市町村）'!CO43</f>
        <v>0</v>
      </c>
      <c r="BO43" s="142">
        <f>'廃棄物事業経費（市町村）'!CP43</f>
        <v>17164</v>
      </c>
      <c r="BP43" s="142">
        <f>'廃棄物事業経費（市町村）'!CQ43</f>
        <v>16152</v>
      </c>
      <c r="BQ43" s="142">
        <f>'廃棄物事業経費（市町村）'!CR43</f>
        <v>0</v>
      </c>
      <c r="BR43" s="142">
        <f>'廃棄物事業経費（市町村）'!CS43</f>
        <v>0</v>
      </c>
      <c r="BS43" s="142">
        <f>'廃棄物事業経費（市町村）'!CT43</f>
        <v>1012</v>
      </c>
      <c r="BT43" s="142">
        <f>'廃棄物事業経費（市町村）'!CU43</f>
        <v>104700</v>
      </c>
      <c r="BU43" s="142">
        <f>'廃棄物事業経費（市町村）'!CV43</f>
        <v>0</v>
      </c>
      <c r="BV43" s="142">
        <f>'廃棄物事業経費（市町村）'!CW43</f>
        <v>0</v>
      </c>
      <c r="BW43" s="142">
        <f>'廃棄物事業経費（市町村）'!CX43</f>
        <v>17164</v>
      </c>
    </row>
    <row r="44" spans="1:75" ht="13.5">
      <c r="A44" s="208" t="s">
        <v>222</v>
      </c>
      <c r="B44" s="208">
        <v>43482</v>
      </c>
      <c r="C44" s="208" t="s">
        <v>270</v>
      </c>
      <c r="D44" s="142">
        <f>'廃棄物事業経費（市町村）'!AE44</f>
        <v>2562</v>
      </c>
      <c r="E44" s="142">
        <f>'廃棄物事業経費（市町村）'!AF44</f>
        <v>2562</v>
      </c>
      <c r="F44" s="142">
        <f>'廃棄物事業経費（市町村）'!AG44</f>
        <v>0</v>
      </c>
      <c r="G44" s="142">
        <f>'廃棄物事業経費（市町村）'!AH44</f>
        <v>0</v>
      </c>
      <c r="H44" s="142">
        <f>'廃棄物事業経費（市町村）'!AI44</f>
        <v>0</v>
      </c>
      <c r="I44" s="142">
        <f>'廃棄物事業経費（市町村）'!AJ44</f>
        <v>2562</v>
      </c>
      <c r="J44" s="142">
        <f>'廃棄物事業経費（市町村）'!AK44</f>
        <v>0</v>
      </c>
      <c r="K44" s="142">
        <f>'廃棄物事業経費（市町村）'!AL44</f>
        <v>0</v>
      </c>
      <c r="L44" s="142">
        <f>'廃棄物事業経費（市町村）'!AM44</f>
        <v>130862</v>
      </c>
      <c r="M44" s="142">
        <f>'廃棄物事業経費（市町村）'!AN44</f>
        <v>58991</v>
      </c>
      <c r="N44" s="142">
        <f>'廃棄物事業経費（市町村）'!AO44</f>
        <v>0</v>
      </c>
      <c r="O44" s="142">
        <f>'廃棄物事業経費（市町村）'!AP44</f>
        <v>0</v>
      </c>
      <c r="P44" s="142">
        <f>'廃棄物事業経費（市町村）'!AQ44</f>
        <v>0</v>
      </c>
      <c r="Q44" s="142">
        <f>'廃棄物事業経費（市町村）'!AR44</f>
        <v>0</v>
      </c>
      <c r="R44" s="142">
        <f>'廃棄物事業経費（市町村）'!AS44</f>
        <v>0</v>
      </c>
      <c r="S44" s="142">
        <f>'廃棄物事業経費（市町村）'!AT44</f>
        <v>71871</v>
      </c>
      <c r="T44" s="142">
        <f>'廃棄物事業経費（市町村）'!AU44</f>
        <v>19448</v>
      </c>
      <c r="U44" s="142">
        <f>'廃棄物事業経費（市町村）'!AV44</f>
        <v>35284</v>
      </c>
      <c r="V44" s="142">
        <f>'廃棄物事業経費（市町村）'!AW44</f>
        <v>13429</v>
      </c>
      <c r="W44" s="142">
        <f>'廃棄物事業経費（市町村）'!AX44</f>
        <v>3710</v>
      </c>
      <c r="X44" s="142">
        <f>'廃棄物事業経費（市町村）'!AY44</f>
        <v>96508</v>
      </c>
      <c r="Y44" s="142">
        <f>'廃棄物事業経費（市町村）'!AZ44</f>
        <v>0</v>
      </c>
      <c r="Z44" s="142">
        <f>'廃棄物事業経費（市町村）'!BA44</f>
        <v>16442</v>
      </c>
      <c r="AA44" s="142">
        <f>'廃棄物事業経費（市町村）'!BB44</f>
        <v>149866</v>
      </c>
      <c r="AB44" s="142">
        <f>'廃棄物事業経費（市町村）'!BC44</f>
        <v>21712</v>
      </c>
      <c r="AC44" s="142">
        <f>'廃棄物事業経費（市町村）'!BD44</f>
        <v>21712</v>
      </c>
      <c r="AD44" s="142">
        <f>'廃棄物事業経費（市町村）'!BE44</f>
        <v>0</v>
      </c>
      <c r="AE44" s="142">
        <f>'廃棄物事業経費（市町村）'!BF44</f>
        <v>0</v>
      </c>
      <c r="AF44" s="142">
        <f>'廃棄物事業経費（市町村）'!BG44</f>
        <v>0</v>
      </c>
      <c r="AG44" s="142">
        <f>'廃棄物事業経費（市町村）'!BH44</f>
        <v>21712</v>
      </c>
      <c r="AH44" s="142">
        <f>'廃棄物事業経費（市町村）'!BI44</f>
        <v>0</v>
      </c>
      <c r="AI44" s="142">
        <f>'廃棄物事業経費（市町村）'!BJ44</f>
        <v>0</v>
      </c>
      <c r="AJ44" s="142">
        <f>'廃棄物事業経費（市町村）'!BK44</f>
        <v>61467</v>
      </c>
      <c r="AK44" s="142">
        <f>'廃棄物事業経費（市町村）'!BL44</f>
        <v>11826</v>
      </c>
      <c r="AL44" s="142">
        <f>'廃棄物事業経費（市町村）'!BM44</f>
        <v>0</v>
      </c>
      <c r="AM44" s="142">
        <f>'廃棄物事業経費（市町村）'!BN44</f>
        <v>0</v>
      </c>
      <c r="AN44" s="142">
        <f>'廃棄物事業経費（市町村）'!BO44</f>
        <v>0</v>
      </c>
      <c r="AO44" s="142">
        <f>'廃棄物事業経費（市町村）'!BP44</f>
        <v>0</v>
      </c>
      <c r="AP44" s="142">
        <f>'廃棄物事業経費（市町村）'!BQ44</f>
        <v>0</v>
      </c>
      <c r="AQ44" s="142">
        <f>'廃棄物事業経費（市町村）'!BR44</f>
        <v>49641</v>
      </c>
      <c r="AR44" s="142">
        <f>'廃棄物事業経費（市町村）'!BS44</f>
        <v>0</v>
      </c>
      <c r="AS44" s="142">
        <f>'廃棄物事業経費（市町村）'!BT44</f>
        <v>0</v>
      </c>
      <c r="AT44" s="142">
        <f>'廃棄物事業経費（市町村）'!BU44</f>
        <v>0</v>
      </c>
      <c r="AU44" s="142">
        <f>'廃棄物事業経費（市町村）'!BV44</f>
        <v>49641</v>
      </c>
      <c r="AV44" s="142">
        <f>'廃棄物事業経費（市町村）'!BW44</f>
        <v>217126</v>
      </c>
      <c r="AW44" s="142">
        <f>'廃棄物事業経費（市町村）'!BX44</f>
        <v>0</v>
      </c>
      <c r="AX44" s="142">
        <f>'廃棄物事業経費（市町村）'!BY44</f>
        <v>150249</v>
      </c>
      <c r="AY44" s="142">
        <f>'廃棄物事業経費（市町村）'!BZ44</f>
        <v>233428</v>
      </c>
      <c r="AZ44" s="142">
        <f>'廃棄物事業経費（市町村）'!CA44</f>
        <v>24274</v>
      </c>
      <c r="BA44" s="142">
        <f>'廃棄物事業経費（市町村）'!CB44</f>
        <v>24274</v>
      </c>
      <c r="BB44" s="142">
        <f>'廃棄物事業経費（市町村）'!CC44</f>
        <v>0</v>
      </c>
      <c r="BC44" s="142">
        <f>'廃棄物事業経費（市町村）'!CD44</f>
        <v>0</v>
      </c>
      <c r="BD44" s="142">
        <f>'廃棄物事業経費（市町村）'!CE44</f>
        <v>0</v>
      </c>
      <c r="BE44" s="142">
        <f>'廃棄物事業経費（市町村）'!CF44</f>
        <v>24274</v>
      </c>
      <c r="BF44" s="142">
        <f>'廃棄物事業経費（市町村）'!CG44</f>
        <v>0</v>
      </c>
      <c r="BG44" s="142">
        <f>'廃棄物事業経費（市町村）'!CH44</f>
        <v>0</v>
      </c>
      <c r="BH44" s="142">
        <f>'廃棄物事業経費（市町村）'!CI44</f>
        <v>192329</v>
      </c>
      <c r="BI44" s="142">
        <f>'廃棄物事業経費（市町村）'!CJ44</f>
        <v>70817</v>
      </c>
      <c r="BJ44" s="142">
        <f>'廃棄物事業経費（市町村）'!CK44</f>
        <v>0</v>
      </c>
      <c r="BK44" s="142">
        <f>'廃棄物事業経費（市町村）'!CL44</f>
        <v>0</v>
      </c>
      <c r="BL44" s="142">
        <f>'廃棄物事業経費（市町村）'!CM44</f>
        <v>0</v>
      </c>
      <c r="BM44" s="142">
        <f>'廃棄物事業経費（市町村）'!CN44</f>
        <v>0</v>
      </c>
      <c r="BN44" s="142">
        <f>'廃棄物事業経費（市町村）'!CO44</f>
        <v>0</v>
      </c>
      <c r="BO44" s="142">
        <f>'廃棄物事業経費（市町村）'!CP44</f>
        <v>121512</v>
      </c>
      <c r="BP44" s="142">
        <f>'廃棄物事業経費（市町村）'!CQ44</f>
        <v>19448</v>
      </c>
      <c r="BQ44" s="142">
        <f>'廃棄物事業経費（市町村）'!CR44</f>
        <v>35284</v>
      </c>
      <c r="BR44" s="142">
        <f>'廃棄物事業経費（市町村）'!CS44</f>
        <v>13429</v>
      </c>
      <c r="BS44" s="142">
        <f>'廃棄物事業経費（市町村）'!CT44</f>
        <v>53351</v>
      </c>
      <c r="BT44" s="142">
        <f>'廃棄物事業経費（市町村）'!CU44</f>
        <v>313634</v>
      </c>
      <c r="BU44" s="142">
        <f>'廃棄物事業経費（市町村）'!CV44</f>
        <v>0</v>
      </c>
      <c r="BV44" s="142">
        <f>'廃棄物事業経費（市町村）'!CW44</f>
        <v>166691</v>
      </c>
      <c r="BW44" s="142">
        <f>'廃棄物事業経費（市町村）'!CX44</f>
        <v>383294</v>
      </c>
    </row>
    <row r="45" spans="1:75" ht="13.5">
      <c r="A45" s="208" t="s">
        <v>222</v>
      </c>
      <c r="B45" s="208">
        <v>43484</v>
      </c>
      <c r="C45" s="208" t="s">
        <v>271</v>
      </c>
      <c r="D45" s="142">
        <f>'廃棄物事業経費（市町村）'!AE45</f>
        <v>0</v>
      </c>
      <c r="E45" s="142">
        <f>'廃棄物事業経費（市町村）'!AF45</f>
        <v>0</v>
      </c>
      <c r="F45" s="142">
        <f>'廃棄物事業経費（市町村）'!AG45</f>
        <v>0</v>
      </c>
      <c r="G45" s="142">
        <f>'廃棄物事業経費（市町村）'!AH45</f>
        <v>0</v>
      </c>
      <c r="H45" s="142">
        <f>'廃棄物事業経費（市町村）'!AI45</f>
        <v>0</v>
      </c>
      <c r="I45" s="142">
        <f>'廃棄物事業経費（市町村）'!AJ45</f>
        <v>0</v>
      </c>
      <c r="J45" s="142">
        <f>'廃棄物事業経費（市町村）'!AK45</f>
        <v>0</v>
      </c>
      <c r="K45" s="142">
        <f>'廃棄物事業経費（市町村）'!AL45</f>
        <v>0</v>
      </c>
      <c r="L45" s="142">
        <f>'廃棄物事業経費（市町村）'!AM45</f>
        <v>33140</v>
      </c>
      <c r="M45" s="142">
        <f>'廃棄物事業経費（市町村）'!AN45</f>
        <v>8893</v>
      </c>
      <c r="N45" s="142">
        <f>'廃棄物事業経費（市町村）'!AO45</f>
        <v>1668</v>
      </c>
      <c r="O45" s="142">
        <f>'廃棄物事業経費（市町村）'!AP45</f>
        <v>423</v>
      </c>
      <c r="P45" s="142">
        <f>'廃棄物事業経費（市町村）'!AQ45</f>
        <v>1245</v>
      </c>
      <c r="Q45" s="142">
        <f>'廃棄物事業経費（市町村）'!AR45</f>
        <v>0</v>
      </c>
      <c r="R45" s="142">
        <f>'廃棄物事業経費（市町村）'!AS45</f>
        <v>0</v>
      </c>
      <c r="S45" s="142">
        <f>'廃棄物事業経費（市町村）'!AT45</f>
        <v>22579</v>
      </c>
      <c r="T45" s="142">
        <f>'廃棄物事業経費（市町村）'!AU45</f>
        <v>3506</v>
      </c>
      <c r="U45" s="142">
        <f>'廃棄物事業経費（市町村）'!AV45</f>
        <v>18779</v>
      </c>
      <c r="V45" s="142">
        <f>'廃棄物事業経費（市町村）'!AW45</f>
        <v>294</v>
      </c>
      <c r="W45" s="142">
        <f>'廃棄物事業経費（市町村）'!AX45</f>
        <v>0</v>
      </c>
      <c r="X45" s="142">
        <f>'廃棄物事業経費（市町村）'!AY45</f>
        <v>22236</v>
      </c>
      <c r="Y45" s="142">
        <f>'廃棄物事業経費（市町村）'!AZ45</f>
        <v>0</v>
      </c>
      <c r="Z45" s="142">
        <f>'廃棄物事業経費（市町村）'!BA45</f>
        <v>0</v>
      </c>
      <c r="AA45" s="142">
        <f>'廃棄物事業経費（市町村）'!BB45</f>
        <v>33140</v>
      </c>
      <c r="AB45" s="142">
        <f>'廃棄物事業経費（市町村）'!BC45</f>
        <v>0</v>
      </c>
      <c r="AC45" s="142">
        <f>'廃棄物事業経費（市町村）'!BD45</f>
        <v>0</v>
      </c>
      <c r="AD45" s="142">
        <f>'廃棄物事業経費（市町村）'!BE45</f>
        <v>0</v>
      </c>
      <c r="AE45" s="142">
        <f>'廃棄物事業経費（市町村）'!BF45</f>
        <v>0</v>
      </c>
      <c r="AF45" s="142">
        <f>'廃棄物事業経費（市町村）'!BG45</f>
        <v>0</v>
      </c>
      <c r="AG45" s="142">
        <f>'廃棄物事業経費（市町村）'!BH45</f>
        <v>0</v>
      </c>
      <c r="AH45" s="142">
        <f>'廃棄物事業経費（市町村）'!BI45</f>
        <v>0</v>
      </c>
      <c r="AI45" s="142">
        <f>'廃棄物事業経費（市町村）'!BJ45</f>
        <v>0</v>
      </c>
      <c r="AJ45" s="142">
        <f>'廃棄物事業経費（市町村）'!BK45</f>
        <v>0</v>
      </c>
      <c r="AK45" s="142">
        <f>'廃棄物事業経費（市町村）'!BL45</f>
        <v>0</v>
      </c>
      <c r="AL45" s="142">
        <f>'廃棄物事業経費（市町村）'!BM45</f>
        <v>0</v>
      </c>
      <c r="AM45" s="142">
        <f>'廃棄物事業経費（市町村）'!BN45</f>
        <v>0</v>
      </c>
      <c r="AN45" s="142">
        <f>'廃棄物事業経費（市町村）'!BO45</f>
        <v>0</v>
      </c>
      <c r="AO45" s="142">
        <f>'廃棄物事業経費（市町村）'!BP45</f>
        <v>0</v>
      </c>
      <c r="AP45" s="142">
        <f>'廃棄物事業経費（市町村）'!BQ45</f>
        <v>0</v>
      </c>
      <c r="AQ45" s="142">
        <f>'廃棄物事業経費（市町村）'!BR45</f>
        <v>0</v>
      </c>
      <c r="AR45" s="142">
        <f>'廃棄物事業経費（市町村）'!BS45</f>
        <v>0</v>
      </c>
      <c r="AS45" s="142">
        <f>'廃棄物事業経費（市町村）'!BT45</f>
        <v>0</v>
      </c>
      <c r="AT45" s="142">
        <f>'廃棄物事業経費（市町村）'!BU45</f>
        <v>0</v>
      </c>
      <c r="AU45" s="142">
        <f>'廃棄物事業経費（市町村）'!BV45</f>
        <v>0</v>
      </c>
      <c r="AV45" s="142">
        <f>'廃棄物事業経費（市町村）'!BW45</f>
        <v>50753</v>
      </c>
      <c r="AW45" s="142">
        <f>'廃棄物事業経費（市町村）'!BX45</f>
        <v>0</v>
      </c>
      <c r="AX45" s="142">
        <f>'廃棄物事業経費（市町村）'!BY45</f>
        <v>0</v>
      </c>
      <c r="AY45" s="142">
        <f>'廃棄物事業経費（市町村）'!BZ45</f>
        <v>0</v>
      </c>
      <c r="AZ45" s="142">
        <f>'廃棄物事業経費（市町村）'!CA45</f>
        <v>0</v>
      </c>
      <c r="BA45" s="142">
        <f>'廃棄物事業経費（市町村）'!CB45</f>
        <v>0</v>
      </c>
      <c r="BB45" s="142">
        <f>'廃棄物事業経費（市町村）'!CC45</f>
        <v>0</v>
      </c>
      <c r="BC45" s="142">
        <f>'廃棄物事業経費（市町村）'!CD45</f>
        <v>0</v>
      </c>
      <c r="BD45" s="142">
        <f>'廃棄物事業経費（市町村）'!CE45</f>
        <v>0</v>
      </c>
      <c r="BE45" s="142">
        <f>'廃棄物事業経費（市町村）'!CF45</f>
        <v>0</v>
      </c>
      <c r="BF45" s="142">
        <f>'廃棄物事業経費（市町村）'!CG45</f>
        <v>0</v>
      </c>
      <c r="BG45" s="142">
        <f>'廃棄物事業経費（市町村）'!CH45</f>
        <v>0</v>
      </c>
      <c r="BH45" s="142">
        <f>'廃棄物事業経費（市町村）'!CI45</f>
        <v>33140</v>
      </c>
      <c r="BI45" s="142">
        <f>'廃棄物事業経費（市町村）'!CJ45</f>
        <v>8893</v>
      </c>
      <c r="BJ45" s="142">
        <f>'廃棄物事業経費（市町村）'!CK45</f>
        <v>1668</v>
      </c>
      <c r="BK45" s="142">
        <f>'廃棄物事業経費（市町村）'!CL45</f>
        <v>423</v>
      </c>
      <c r="BL45" s="142">
        <f>'廃棄物事業経費（市町村）'!CM45</f>
        <v>1245</v>
      </c>
      <c r="BM45" s="142">
        <f>'廃棄物事業経費（市町村）'!CN45</f>
        <v>0</v>
      </c>
      <c r="BN45" s="142">
        <f>'廃棄物事業経費（市町村）'!CO45</f>
        <v>0</v>
      </c>
      <c r="BO45" s="142">
        <f>'廃棄物事業経費（市町村）'!CP45</f>
        <v>22579</v>
      </c>
      <c r="BP45" s="142">
        <f>'廃棄物事業経費（市町村）'!CQ45</f>
        <v>3506</v>
      </c>
      <c r="BQ45" s="142">
        <f>'廃棄物事業経費（市町村）'!CR45</f>
        <v>18779</v>
      </c>
      <c r="BR45" s="142">
        <f>'廃棄物事業経費（市町村）'!CS45</f>
        <v>294</v>
      </c>
      <c r="BS45" s="142">
        <f>'廃棄物事業経費（市町村）'!CT45</f>
        <v>0</v>
      </c>
      <c r="BT45" s="142">
        <f>'廃棄物事業経費（市町村）'!CU45</f>
        <v>72989</v>
      </c>
      <c r="BU45" s="142">
        <f>'廃棄物事業経費（市町村）'!CV45</f>
        <v>0</v>
      </c>
      <c r="BV45" s="142">
        <f>'廃棄物事業経費（市町村）'!CW45</f>
        <v>0</v>
      </c>
      <c r="BW45" s="142">
        <f>'廃棄物事業経費（市町村）'!CX45</f>
        <v>33140</v>
      </c>
    </row>
    <row r="46" spans="1:75" ht="13.5">
      <c r="A46" s="208" t="s">
        <v>222</v>
      </c>
      <c r="B46" s="208">
        <v>43501</v>
      </c>
      <c r="C46" s="208" t="s">
        <v>272</v>
      </c>
      <c r="D46" s="142">
        <f>'廃棄物事業経費（市町村）'!AE46</f>
        <v>0</v>
      </c>
      <c r="E46" s="142">
        <f>'廃棄物事業経費（市町村）'!AF46</f>
        <v>0</v>
      </c>
      <c r="F46" s="142">
        <f>'廃棄物事業経費（市町村）'!AG46</f>
        <v>0</v>
      </c>
      <c r="G46" s="142">
        <f>'廃棄物事業経費（市町村）'!AH46</f>
        <v>0</v>
      </c>
      <c r="H46" s="142">
        <f>'廃棄物事業経費（市町村）'!AI46</f>
        <v>0</v>
      </c>
      <c r="I46" s="142">
        <f>'廃棄物事業経費（市町村）'!AJ46</f>
        <v>0</v>
      </c>
      <c r="J46" s="142">
        <f>'廃棄物事業経費（市町村）'!AK46</f>
        <v>0</v>
      </c>
      <c r="K46" s="142">
        <f>'廃棄物事業経費（市町村）'!AL46</f>
        <v>0</v>
      </c>
      <c r="L46" s="142">
        <f>'廃棄物事業経費（市町村）'!AM46</f>
        <v>4818</v>
      </c>
      <c r="M46" s="142">
        <f>'廃棄物事業経費（市町村）'!AN46</f>
        <v>3909</v>
      </c>
      <c r="N46" s="142">
        <f>'廃棄物事業経費（市町村）'!AO46</f>
        <v>909</v>
      </c>
      <c r="O46" s="142">
        <f>'廃棄物事業経費（市町村）'!AP46</f>
        <v>909</v>
      </c>
      <c r="P46" s="142">
        <f>'廃棄物事業経費（市町村）'!AQ46</f>
        <v>0</v>
      </c>
      <c r="Q46" s="142">
        <f>'廃棄物事業経費（市町村）'!AR46</f>
        <v>0</v>
      </c>
      <c r="R46" s="142">
        <f>'廃棄物事業経費（市町村）'!AS46</f>
        <v>0</v>
      </c>
      <c r="S46" s="142">
        <f>'廃棄物事業経費（市町村）'!AT46</f>
        <v>0</v>
      </c>
      <c r="T46" s="142">
        <f>'廃棄物事業経費（市町村）'!AU46</f>
        <v>0</v>
      </c>
      <c r="U46" s="142">
        <f>'廃棄物事業経費（市町村）'!AV46</f>
        <v>0</v>
      </c>
      <c r="V46" s="142">
        <f>'廃棄物事業経費（市町村）'!AW46</f>
        <v>0</v>
      </c>
      <c r="W46" s="142">
        <f>'廃棄物事業経費（市町村）'!AX46</f>
        <v>0</v>
      </c>
      <c r="X46" s="142">
        <f>'廃棄物事業経費（市町村）'!AY46</f>
        <v>69192</v>
      </c>
      <c r="Y46" s="142">
        <f>'廃棄物事業経費（市町村）'!AZ46</f>
        <v>0</v>
      </c>
      <c r="Z46" s="142">
        <f>'廃棄物事業経費（市町村）'!BA46</f>
        <v>0</v>
      </c>
      <c r="AA46" s="142">
        <f>'廃棄物事業経費（市町村）'!BB46</f>
        <v>4818</v>
      </c>
      <c r="AB46" s="142">
        <f>'廃棄物事業経費（市町村）'!BC46</f>
        <v>0</v>
      </c>
      <c r="AC46" s="142">
        <f>'廃棄物事業経費（市町村）'!BD46</f>
        <v>0</v>
      </c>
      <c r="AD46" s="142">
        <f>'廃棄物事業経費（市町村）'!BE46</f>
        <v>0</v>
      </c>
      <c r="AE46" s="142">
        <f>'廃棄物事業経費（市町村）'!BF46</f>
        <v>0</v>
      </c>
      <c r="AF46" s="142">
        <f>'廃棄物事業経費（市町村）'!BG46</f>
        <v>0</v>
      </c>
      <c r="AG46" s="142">
        <f>'廃棄物事業経費（市町村）'!BH46</f>
        <v>0</v>
      </c>
      <c r="AH46" s="142">
        <f>'廃棄物事業経費（市町村）'!BI46</f>
        <v>0</v>
      </c>
      <c r="AI46" s="142">
        <f>'廃棄物事業経費（市町村）'!BJ46</f>
        <v>42638</v>
      </c>
      <c r="AJ46" s="142">
        <f>'廃棄物事業経費（市町村）'!BK46</f>
        <v>0</v>
      </c>
      <c r="AK46" s="142">
        <f>'廃棄物事業経費（市町村）'!BL46</f>
        <v>0</v>
      </c>
      <c r="AL46" s="142">
        <f>'廃棄物事業経費（市町村）'!BM46</f>
        <v>0</v>
      </c>
      <c r="AM46" s="142">
        <f>'廃棄物事業経費（市町村）'!BN46</f>
        <v>0</v>
      </c>
      <c r="AN46" s="142">
        <f>'廃棄物事業経費（市町村）'!BO46</f>
        <v>0</v>
      </c>
      <c r="AO46" s="142">
        <f>'廃棄物事業経費（市町村）'!BP46</f>
        <v>0</v>
      </c>
      <c r="AP46" s="142">
        <f>'廃棄物事業経費（市町村）'!BQ46</f>
        <v>0</v>
      </c>
      <c r="AQ46" s="142">
        <f>'廃棄物事業経費（市町村）'!BR46</f>
        <v>0</v>
      </c>
      <c r="AR46" s="142">
        <f>'廃棄物事業経費（市町村）'!BS46</f>
        <v>0</v>
      </c>
      <c r="AS46" s="142">
        <f>'廃棄物事業経費（市町村）'!BT46</f>
        <v>0</v>
      </c>
      <c r="AT46" s="142">
        <f>'廃棄物事業経費（市町村）'!BU46</f>
        <v>0</v>
      </c>
      <c r="AU46" s="142">
        <f>'廃棄物事業経費（市町村）'!BV46</f>
        <v>0</v>
      </c>
      <c r="AV46" s="142">
        <f>'廃棄物事業経費（市町村）'!BW46</f>
        <v>20710</v>
      </c>
      <c r="AW46" s="142">
        <f>'廃棄物事業経費（市町村）'!BX46</f>
        <v>0</v>
      </c>
      <c r="AX46" s="142">
        <f>'廃棄物事業経費（市町村）'!BY46</f>
        <v>0</v>
      </c>
      <c r="AY46" s="142">
        <f>'廃棄物事業経費（市町村）'!BZ46</f>
        <v>0</v>
      </c>
      <c r="AZ46" s="142">
        <f>'廃棄物事業経費（市町村）'!CA46</f>
        <v>0</v>
      </c>
      <c r="BA46" s="142">
        <f>'廃棄物事業経費（市町村）'!CB46</f>
        <v>0</v>
      </c>
      <c r="BB46" s="142">
        <f>'廃棄物事業経費（市町村）'!CC46</f>
        <v>0</v>
      </c>
      <c r="BC46" s="142">
        <f>'廃棄物事業経費（市町村）'!CD46</f>
        <v>0</v>
      </c>
      <c r="BD46" s="142">
        <f>'廃棄物事業経費（市町村）'!CE46</f>
        <v>0</v>
      </c>
      <c r="BE46" s="142">
        <f>'廃棄物事業経費（市町村）'!CF46</f>
        <v>0</v>
      </c>
      <c r="BF46" s="142">
        <f>'廃棄物事業経費（市町村）'!CG46</f>
        <v>0</v>
      </c>
      <c r="BG46" s="142">
        <f>'廃棄物事業経費（市町村）'!CH46</f>
        <v>42638</v>
      </c>
      <c r="BH46" s="142">
        <f>'廃棄物事業経費（市町村）'!CI46</f>
        <v>4818</v>
      </c>
      <c r="BI46" s="142">
        <f>'廃棄物事業経費（市町村）'!CJ46</f>
        <v>3909</v>
      </c>
      <c r="BJ46" s="142">
        <f>'廃棄物事業経費（市町村）'!CK46</f>
        <v>909</v>
      </c>
      <c r="BK46" s="142">
        <f>'廃棄物事業経費（市町村）'!CL46</f>
        <v>909</v>
      </c>
      <c r="BL46" s="142">
        <f>'廃棄物事業経費（市町村）'!CM46</f>
        <v>0</v>
      </c>
      <c r="BM46" s="142">
        <f>'廃棄物事業経費（市町村）'!CN46</f>
        <v>0</v>
      </c>
      <c r="BN46" s="142">
        <f>'廃棄物事業経費（市町村）'!CO46</f>
        <v>0</v>
      </c>
      <c r="BO46" s="142">
        <f>'廃棄物事業経費（市町村）'!CP46</f>
        <v>0</v>
      </c>
      <c r="BP46" s="142">
        <f>'廃棄物事業経費（市町村）'!CQ46</f>
        <v>0</v>
      </c>
      <c r="BQ46" s="142">
        <f>'廃棄物事業経費（市町村）'!CR46</f>
        <v>0</v>
      </c>
      <c r="BR46" s="142">
        <f>'廃棄物事業経費（市町村）'!CS46</f>
        <v>0</v>
      </c>
      <c r="BS46" s="142">
        <f>'廃棄物事業経費（市町村）'!CT46</f>
        <v>0</v>
      </c>
      <c r="BT46" s="142">
        <f>'廃棄物事業経費（市町村）'!CU46</f>
        <v>89902</v>
      </c>
      <c r="BU46" s="142">
        <f>'廃棄物事業経費（市町村）'!CV46</f>
        <v>0</v>
      </c>
      <c r="BV46" s="142">
        <f>'廃棄物事業経費（市町村）'!CW46</f>
        <v>0</v>
      </c>
      <c r="BW46" s="142">
        <f>'廃棄物事業経費（市町村）'!CX46</f>
        <v>4818</v>
      </c>
    </row>
    <row r="47" spans="1:75" ht="13.5">
      <c r="A47" s="208" t="s">
        <v>222</v>
      </c>
      <c r="B47" s="208">
        <v>43505</v>
      </c>
      <c r="C47" s="208" t="s">
        <v>273</v>
      </c>
      <c r="D47" s="142">
        <f>'廃棄物事業経費（市町村）'!AE47</f>
        <v>0</v>
      </c>
      <c r="E47" s="142">
        <f>'廃棄物事業経費（市町村）'!AF47</f>
        <v>0</v>
      </c>
      <c r="F47" s="142">
        <f>'廃棄物事業経費（市町村）'!AG47</f>
        <v>0</v>
      </c>
      <c r="G47" s="142">
        <f>'廃棄物事業経費（市町村）'!AH47</f>
        <v>0</v>
      </c>
      <c r="H47" s="142">
        <f>'廃棄物事業経費（市町村）'!AI47</f>
        <v>0</v>
      </c>
      <c r="I47" s="142">
        <f>'廃棄物事業経費（市町村）'!AJ47</f>
        <v>0</v>
      </c>
      <c r="J47" s="142">
        <f>'廃棄物事業経費（市町村）'!AK47</f>
        <v>0</v>
      </c>
      <c r="K47" s="142">
        <f>'廃棄物事業経費（市町村）'!AL47</f>
        <v>0</v>
      </c>
      <c r="L47" s="142">
        <f>'廃棄物事業経費（市町村）'!AM47</f>
        <v>10722</v>
      </c>
      <c r="M47" s="142">
        <f>'廃棄物事業経費（市町村）'!AN47</f>
        <v>9531</v>
      </c>
      <c r="N47" s="142">
        <f>'廃棄物事業経費（市町村）'!AO47</f>
        <v>1191</v>
      </c>
      <c r="O47" s="142">
        <f>'廃棄物事業経費（市町村）'!AP47</f>
        <v>1191</v>
      </c>
      <c r="P47" s="142">
        <f>'廃棄物事業経費（市町村）'!AQ47</f>
        <v>0</v>
      </c>
      <c r="Q47" s="142">
        <f>'廃棄物事業経費（市町村）'!AR47</f>
        <v>0</v>
      </c>
      <c r="R47" s="142">
        <f>'廃棄物事業経費（市町村）'!AS47</f>
        <v>0</v>
      </c>
      <c r="S47" s="142">
        <f>'廃棄物事業経費（市町村）'!AT47</f>
        <v>0</v>
      </c>
      <c r="T47" s="142">
        <f>'廃棄物事業経費（市町村）'!AU47</f>
        <v>0</v>
      </c>
      <c r="U47" s="142">
        <f>'廃棄物事業経費（市町村）'!AV47</f>
        <v>0</v>
      </c>
      <c r="V47" s="142">
        <f>'廃棄物事業経費（市町村）'!AW47</f>
        <v>0</v>
      </c>
      <c r="W47" s="142">
        <f>'廃棄物事業経費（市町村）'!AX47</f>
        <v>0</v>
      </c>
      <c r="X47" s="142">
        <f>'廃棄物事業経費（市町村）'!AY47</f>
        <v>72815</v>
      </c>
      <c r="Y47" s="142">
        <f>'廃棄物事業経費（市町村）'!AZ47</f>
        <v>0</v>
      </c>
      <c r="Z47" s="142">
        <f>'廃棄物事業経費（市町村）'!BA47</f>
        <v>0</v>
      </c>
      <c r="AA47" s="142">
        <f>'廃棄物事業経費（市町村）'!BB47</f>
        <v>10722</v>
      </c>
      <c r="AB47" s="142">
        <f>'廃棄物事業経費（市町村）'!BC47</f>
        <v>0</v>
      </c>
      <c r="AC47" s="142">
        <f>'廃棄物事業経費（市町村）'!BD47</f>
        <v>0</v>
      </c>
      <c r="AD47" s="142">
        <f>'廃棄物事業経費（市町村）'!BE47</f>
        <v>0</v>
      </c>
      <c r="AE47" s="142">
        <f>'廃棄物事業経費（市町村）'!BF47</f>
        <v>0</v>
      </c>
      <c r="AF47" s="142">
        <f>'廃棄物事業経費（市町村）'!BG47</f>
        <v>0</v>
      </c>
      <c r="AG47" s="142">
        <f>'廃棄物事業経費（市町村）'!BH47</f>
        <v>0</v>
      </c>
      <c r="AH47" s="142">
        <f>'廃棄物事業経費（市町村）'!BI47</f>
        <v>0</v>
      </c>
      <c r="AI47" s="142">
        <f>'廃棄物事業経費（市町村）'!BJ47</f>
        <v>30225</v>
      </c>
      <c r="AJ47" s="142">
        <f>'廃棄物事業経費（市町村）'!BK47</f>
        <v>0</v>
      </c>
      <c r="AK47" s="142">
        <f>'廃棄物事業経費（市町村）'!BL47</f>
        <v>0</v>
      </c>
      <c r="AL47" s="142">
        <f>'廃棄物事業経費（市町村）'!BM47</f>
        <v>0</v>
      </c>
      <c r="AM47" s="142">
        <f>'廃棄物事業経費（市町村）'!BN47</f>
        <v>0</v>
      </c>
      <c r="AN47" s="142">
        <f>'廃棄物事業経費（市町村）'!BO47</f>
        <v>0</v>
      </c>
      <c r="AO47" s="142">
        <f>'廃棄物事業経費（市町村）'!BP47</f>
        <v>0</v>
      </c>
      <c r="AP47" s="142">
        <f>'廃棄物事業経費（市町村）'!BQ47</f>
        <v>0</v>
      </c>
      <c r="AQ47" s="142">
        <f>'廃棄物事業経費（市町村）'!BR47</f>
        <v>0</v>
      </c>
      <c r="AR47" s="142">
        <f>'廃棄物事業経費（市町村）'!BS47</f>
        <v>0</v>
      </c>
      <c r="AS47" s="142">
        <f>'廃棄物事業経費（市町村）'!BT47</f>
        <v>0</v>
      </c>
      <c r="AT47" s="142">
        <f>'廃棄物事業経費（市町村）'!BU47</f>
        <v>0</v>
      </c>
      <c r="AU47" s="142">
        <f>'廃棄物事業経費（市町村）'!BV47</f>
        <v>0</v>
      </c>
      <c r="AV47" s="142">
        <f>'廃棄物事業経費（市町村）'!BW47</f>
        <v>14291</v>
      </c>
      <c r="AW47" s="142">
        <f>'廃棄物事業経費（市町村）'!BX47</f>
        <v>0</v>
      </c>
      <c r="AX47" s="142">
        <f>'廃棄物事業経費（市町村）'!BY47</f>
        <v>0</v>
      </c>
      <c r="AY47" s="142">
        <f>'廃棄物事業経費（市町村）'!BZ47</f>
        <v>0</v>
      </c>
      <c r="AZ47" s="142">
        <f>'廃棄物事業経費（市町村）'!CA47</f>
        <v>0</v>
      </c>
      <c r="BA47" s="142">
        <f>'廃棄物事業経費（市町村）'!CB47</f>
        <v>0</v>
      </c>
      <c r="BB47" s="142">
        <f>'廃棄物事業経費（市町村）'!CC47</f>
        <v>0</v>
      </c>
      <c r="BC47" s="142">
        <f>'廃棄物事業経費（市町村）'!CD47</f>
        <v>0</v>
      </c>
      <c r="BD47" s="142">
        <f>'廃棄物事業経費（市町村）'!CE47</f>
        <v>0</v>
      </c>
      <c r="BE47" s="142">
        <f>'廃棄物事業経費（市町村）'!CF47</f>
        <v>0</v>
      </c>
      <c r="BF47" s="142">
        <f>'廃棄物事業経費（市町村）'!CG47</f>
        <v>0</v>
      </c>
      <c r="BG47" s="142">
        <f>'廃棄物事業経費（市町村）'!CH47</f>
        <v>30225</v>
      </c>
      <c r="BH47" s="142">
        <f>'廃棄物事業経費（市町村）'!CI47</f>
        <v>10722</v>
      </c>
      <c r="BI47" s="142">
        <f>'廃棄物事業経費（市町村）'!CJ47</f>
        <v>9531</v>
      </c>
      <c r="BJ47" s="142">
        <f>'廃棄物事業経費（市町村）'!CK47</f>
        <v>1191</v>
      </c>
      <c r="BK47" s="142">
        <f>'廃棄物事業経費（市町村）'!CL47</f>
        <v>1191</v>
      </c>
      <c r="BL47" s="142">
        <f>'廃棄物事業経費（市町村）'!CM47</f>
        <v>0</v>
      </c>
      <c r="BM47" s="142">
        <f>'廃棄物事業経費（市町村）'!CN47</f>
        <v>0</v>
      </c>
      <c r="BN47" s="142">
        <f>'廃棄物事業経費（市町村）'!CO47</f>
        <v>0</v>
      </c>
      <c r="BO47" s="142">
        <f>'廃棄物事業経費（市町村）'!CP47</f>
        <v>0</v>
      </c>
      <c r="BP47" s="142">
        <f>'廃棄物事業経費（市町村）'!CQ47</f>
        <v>0</v>
      </c>
      <c r="BQ47" s="142">
        <f>'廃棄物事業経費（市町村）'!CR47</f>
        <v>0</v>
      </c>
      <c r="BR47" s="142">
        <f>'廃棄物事業経費（市町村）'!CS47</f>
        <v>0</v>
      </c>
      <c r="BS47" s="142">
        <f>'廃棄物事業経費（市町村）'!CT47</f>
        <v>0</v>
      </c>
      <c r="BT47" s="142">
        <f>'廃棄物事業経費（市町村）'!CU47</f>
        <v>87106</v>
      </c>
      <c r="BU47" s="142">
        <f>'廃棄物事業経費（市町村）'!CV47</f>
        <v>0</v>
      </c>
      <c r="BV47" s="142">
        <f>'廃棄物事業経費（市町村）'!CW47</f>
        <v>0</v>
      </c>
      <c r="BW47" s="142">
        <f>'廃棄物事業経費（市町村）'!CX47</f>
        <v>10722</v>
      </c>
    </row>
    <row r="48" spans="1:75" ht="13.5">
      <c r="A48" s="208" t="s">
        <v>222</v>
      </c>
      <c r="B48" s="208">
        <v>43506</v>
      </c>
      <c r="C48" s="208" t="s">
        <v>274</v>
      </c>
      <c r="D48" s="142">
        <f>'廃棄物事業経費（市町村）'!AE48</f>
        <v>0</v>
      </c>
      <c r="E48" s="142">
        <f>'廃棄物事業経費（市町村）'!AF48</f>
        <v>0</v>
      </c>
      <c r="F48" s="142">
        <f>'廃棄物事業経費（市町村）'!AG48</f>
        <v>0</v>
      </c>
      <c r="G48" s="142">
        <f>'廃棄物事業経費（市町村）'!AH48</f>
        <v>0</v>
      </c>
      <c r="H48" s="142">
        <f>'廃棄物事業経費（市町村）'!AI48</f>
        <v>0</v>
      </c>
      <c r="I48" s="142">
        <f>'廃棄物事業経費（市町村）'!AJ48</f>
        <v>0</v>
      </c>
      <c r="J48" s="142">
        <f>'廃棄物事業経費（市町村）'!AK48</f>
        <v>0</v>
      </c>
      <c r="K48" s="142">
        <f>'廃棄物事業経費（市町村）'!AL48</f>
        <v>0</v>
      </c>
      <c r="L48" s="142">
        <f>'廃棄物事業経費（市町村）'!AM48</f>
        <v>7360</v>
      </c>
      <c r="M48" s="142">
        <f>'廃棄物事業経費（市町村）'!AN48</f>
        <v>3403</v>
      </c>
      <c r="N48" s="142">
        <f>'廃棄物事業経費（市町村）'!AO48</f>
        <v>572</v>
      </c>
      <c r="O48" s="142">
        <f>'廃棄物事業経費（市町村）'!AP48</f>
        <v>572</v>
      </c>
      <c r="P48" s="142">
        <f>'廃棄物事業経費（市町村）'!AQ48</f>
        <v>0</v>
      </c>
      <c r="Q48" s="142">
        <f>'廃棄物事業経費（市町村）'!AR48</f>
        <v>0</v>
      </c>
      <c r="R48" s="142">
        <f>'廃棄物事業経費（市町村）'!AS48</f>
        <v>0</v>
      </c>
      <c r="S48" s="142">
        <f>'廃棄物事業経費（市町村）'!AT48</f>
        <v>3385</v>
      </c>
      <c r="T48" s="142">
        <f>'廃棄物事業経費（市町村）'!AU48</f>
        <v>3385</v>
      </c>
      <c r="U48" s="142">
        <f>'廃棄物事業経費（市町村）'!AV48</f>
        <v>0</v>
      </c>
      <c r="V48" s="142">
        <f>'廃棄物事業経費（市町村）'!AW48</f>
        <v>0</v>
      </c>
      <c r="W48" s="142">
        <f>'廃棄物事業経費（市町村）'!AX48</f>
        <v>0</v>
      </c>
      <c r="X48" s="142">
        <f>'廃棄物事業経費（市町村）'!AY48</f>
        <v>25431</v>
      </c>
      <c r="Y48" s="142">
        <f>'廃棄物事業経費（市町村）'!AZ48</f>
        <v>0</v>
      </c>
      <c r="Z48" s="142">
        <f>'廃棄物事業経費（市町村）'!BA48</f>
        <v>0</v>
      </c>
      <c r="AA48" s="142">
        <f>'廃棄物事業経費（市町村）'!BB48</f>
        <v>7360</v>
      </c>
      <c r="AB48" s="142">
        <f>'廃棄物事業経費（市町村）'!BC48</f>
        <v>0</v>
      </c>
      <c r="AC48" s="142">
        <f>'廃棄物事業経費（市町村）'!BD48</f>
        <v>0</v>
      </c>
      <c r="AD48" s="142">
        <f>'廃棄物事業経費（市町村）'!BE48</f>
        <v>0</v>
      </c>
      <c r="AE48" s="142">
        <f>'廃棄物事業経費（市町村）'!BF48</f>
        <v>0</v>
      </c>
      <c r="AF48" s="142">
        <f>'廃棄物事業経費（市町村）'!BG48</f>
        <v>0</v>
      </c>
      <c r="AG48" s="142">
        <f>'廃棄物事業経費（市町村）'!BH48</f>
        <v>0</v>
      </c>
      <c r="AH48" s="142">
        <f>'廃棄物事業経費（市町村）'!BI48</f>
        <v>0</v>
      </c>
      <c r="AI48" s="142">
        <f>'廃棄物事業経費（市町村）'!BJ48</f>
        <v>13496</v>
      </c>
      <c r="AJ48" s="142">
        <f>'廃棄物事業経費（市町村）'!BK48</f>
        <v>0</v>
      </c>
      <c r="AK48" s="142">
        <f>'廃棄物事業経費（市町村）'!BL48</f>
        <v>0</v>
      </c>
      <c r="AL48" s="142">
        <f>'廃棄物事業経費（市町村）'!BM48</f>
        <v>0</v>
      </c>
      <c r="AM48" s="142">
        <f>'廃棄物事業経費（市町村）'!BN48</f>
        <v>0</v>
      </c>
      <c r="AN48" s="142">
        <f>'廃棄物事業経費（市町村）'!BO48</f>
        <v>0</v>
      </c>
      <c r="AO48" s="142">
        <f>'廃棄物事業経費（市町村）'!BP48</f>
        <v>0</v>
      </c>
      <c r="AP48" s="142">
        <f>'廃棄物事業経費（市町村）'!BQ48</f>
        <v>0</v>
      </c>
      <c r="AQ48" s="142">
        <f>'廃棄物事業経費（市町村）'!BR48</f>
        <v>0</v>
      </c>
      <c r="AR48" s="142">
        <f>'廃棄物事業経費（市町村）'!BS48</f>
        <v>0</v>
      </c>
      <c r="AS48" s="142">
        <f>'廃棄物事業経費（市町村）'!BT48</f>
        <v>0</v>
      </c>
      <c r="AT48" s="142">
        <f>'廃棄物事業経費（市町村）'!BU48</f>
        <v>0</v>
      </c>
      <c r="AU48" s="142">
        <f>'廃棄物事業経費（市町村）'!BV48</f>
        <v>0</v>
      </c>
      <c r="AV48" s="142">
        <f>'廃棄物事業経費（市町村）'!BW48</f>
        <v>6426</v>
      </c>
      <c r="AW48" s="142">
        <f>'廃棄物事業経費（市町村）'!BX48</f>
        <v>0</v>
      </c>
      <c r="AX48" s="142">
        <f>'廃棄物事業経費（市町村）'!BY48</f>
        <v>0</v>
      </c>
      <c r="AY48" s="142">
        <f>'廃棄物事業経費（市町村）'!BZ48</f>
        <v>0</v>
      </c>
      <c r="AZ48" s="142">
        <f>'廃棄物事業経費（市町村）'!CA48</f>
        <v>0</v>
      </c>
      <c r="BA48" s="142">
        <f>'廃棄物事業経費（市町村）'!CB48</f>
        <v>0</v>
      </c>
      <c r="BB48" s="142">
        <f>'廃棄物事業経費（市町村）'!CC48</f>
        <v>0</v>
      </c>
      <c r="BC48" s="142">
        <f>'廃棄物事業経費（市町村）'!CD48</f>
        <v>0</v>
      </c>
      <c r="BD48" s="142">
        <f>'廃棄物事業経費（市町村）'!CE48</f>
        <v>0</v>
      </c>
      <c r="BE48" s="142">
        <f>'廃棄物事業経費（市町村）'!CF48</f>
        <v>0</v>
      </c>
      <c r="BF48" s="142">
        <f>'廃棄物事業経費（市町村）'!CG48</f>
        <v>0</v>
      </c>
      <c r="BG48" s="142">
        <f>'廃棄物事業経費（市町村）'!CH48</f>
        <v>13496</v>
      </c>
      <c r="BH48" s="142">
        <f>'廃棄物事業経費（市町村）'!CI48</f>
        <v>7360</v>
      </c>
      <c r="BI48" s="142">
        <f>'廃棄物事業経費（市町村）'!CJ48</f>
        <v>3403</v>
      </c>
      <c r="BJ48" s="142">
        <f>'廃棄物事業経費（市町村）'!CK48</f>
        <v>572</v>
      </c>
      <c r="BK48" s="142">
        <f>'廃棄物事業経費（市町村）'!CL48</f>
        <v>572</v>
      </c>
      <c r="BL48" s="142">
        <f>'廃棄物事業経費（市町村）'!CM48</f>
        <v>0</v>
      </c>
      <c r="BM48" s="142">
        <f>'廃棄物事業経費（市町村）'!CN48</f>
        <v>0</v>
      </c>
      <c r="BN48" s="142">
        <f>'廃棄物事業経費（市町村）'!CO48</f>
        <v>0</v>
      </c>
      <c r="BO48" s="142">
        <f>'廃棄物事業経費（市町村）'!CP48</f>
        <v>3385</v>
      </c>
      <c r="BP48" s="142">
        <f>'廃棄物事業経費（市町村）'!CQ48</f>
        <v>3385</v>
      </c>
      <c r="BQ48" s="142">
        <f>'廃棄物事業経費（市町村）'!CR48</f>
        <v>0</v>
      </c>
      <c r="BR48" s="142">
        <f>'廃棄物事業経費（市町村）'!CS48</f>
        <v>0</v>
      </c>
      <c r="BS48" s="142">
        <f>'廃棄物事業経費（市町村）'!CT48</f>
        <v>0</v>
      </c>
      <c r="BT48" s="142">
        <f>'廃棄物事業経費（市町村）'!CU48</f>
        <v>31857</v>
      </c>
      <c r="BU48" s="142">
        <f>'廃棄物事業経費（市町村）'!CV48</f>
        <v>0</v>
      </c>
      <c r="BV48" s="142">
        <f>'廃棄物事業経費（市町村）'!CW48</f>
        <v>0</v>
      </c>
      <c r="BW48" s="142">
        <f>'廃棄物事業経費（市町村）'!CX48</f>
        <v>7360</v>
      </c>
    </row>
    <row r="49" spans="1:75" ht="13.5">
      <c r="A49" s="208" t="s">
        <v>222</v>
      </c>
      <c r="B49" s="208">
        <v>43507</v>
      </c>
      <c r="C49" s="208" t="s">
        <v>275</v>
      </c>
      <c r="D49" s="142">
        <f>'廃棄物事業経費（市町村）'!AE49</f>
        <v>0</v>
      </c>
      <c r="E49" s="142">
        <f>'廃棄物事業経費（市町村）'!AF49</f>
        <v>0</v>
      </c>
      <c r="F49" s="142">
        <f>'廃棄物事業経費（市町村）'!AG49</f>
        <v>0</v>
      </c>
      <c r="G49" s="142">
        <f>'廃棄物事業経費（市町村）'!AH49</f>
        <v>0</v>
      </c>
      <c r="H49" s="142">
        <f>'廃棄物事業経費（市町村）'!AI49</f>
        <v>0</v>
      </c>
      <c r="I49" s="142">
        <f>'廃棄物事業経費（市町村）'!AJ49</f>
        <v>0</v>
      </c>
      <c r="J49" s="142">
        <f>'廃棄物事業経費（市町村）'!AK49</f>
        <v>0</v>
      </c>
      <c r="K49" s="142">
        <f>'廃棄物事業経費（市町村）'!AL49</f>
        <v>754</v>
      </c>
      <c r="L49" s="142">
        <f>'廃棄物事業経費（市町村）'!AM49</f>
        <v>3300</v>
      </c>
      <c r="M49" s="142">
        <f>'廃棄物事業経費（市町村）'!AN49</f>
        <v>300</v>
      </c>
      <c r="N49" s="142">
        <f>'廃棄物事業経費（市町村）'!AO49</f>
        <v>0</v>
      </c>
      <c r="O49" s="142">
        <f>'廃棄物事業経費（市町村）'!AP49</f>
        <v>0</v>
      </c>
      <c r="P49" s="142">
        <f>'廃棄物事業経費（市町村）'!AQ49</f>
        <v>0</v>
      </c>
      <c r="Q49" s="142">
        <f>'廃棄物事業経費（市町村）'!AR49</f>
        <v>0</v>
      </c>
      <c r="R49" s="142">
        <f>'廃棄物事業経費（市町村）'!AS49</f>
        <v>0</v>
      </c>
      <c r="S49" s="142">
        <f>'廃棄物事業経費（市町村）'!AT49</f>
        <v>3000</v>
      </c>
      <c r="T49" s="142">
        <f>'廃棄物事業経費（市町村）'!AU49</f>
        <v>3000</v>
      </c>
      <c r="U49" s="142">
        <f>'廃棄物事業経費（市町村）'!AV49</f>
        <v>0</v>
      </c>
      <c r="V49" s="142">
        <f>'廃棄物事業経費（市町村）'!AW49</f>
        <v>0</v>
      </c>
      <c r="W49" s="142">
        <f>'廃棄物事業経費（市町村）'!AX49</f>
        <v>0</v>
      </c>
      <c r="X49" s="142">
        <f>'廃棄物事業経費（市町村）'!AY49</f>
        <v>16996</v>
      </c>
      <c r="Y49" s="142">
        <f>'廃棄物事業経費（市町村）'!AZ49</f>
        <v>0</v>
      </c>
      <c r="Z49" s="142">
        <f>'廃棄物事業経費（市町村）'!BA49</f>
        <v>0</v>
      </c>
      <c r="AA49" s="142">
        <f>'廃棄物事業経費（市町村）'!BB49</f>
        <v>3300</v>
      </c>
      <c r="AB49" s="142">
        <f>'廃棄物事業経費（市町村）'!BC49</f>
        <v>0</v>
      </c>
      <c r="AC49" s="142">
        <f>'廃棄物事業経費（市町村）'!BD49</f>
        <v>0</v>
      </c>
      <c r="AD49" s="142">
        <f>'廃棄物事業経費（市町村）'!BE49</f>
        <v>0</v>
      </c>
      <c r="AE49" s="142">
        <f>'廃棄物事業経費（市町村）'!BF49</f>
        <v>0</v>
      </c>
      <c r="AF49" s="142">
        <f>'廃棄物事業経費（市町村）'!BG49</f>
        <v>0</v>
      </c>
      <c r="AG49" s="142">
        <f>'廃棄物事業経費（市町村）'!BH49</f>
        <v>0</v>
      </c>
      <c r="AH49" s="142">
        <f>'廃棄物事業経費（市町村）'!BI49</f>
        <v>0</v>
      </c>
      <c r="AI49" s="142">
        <f>'廃棄物事業経費（市町村）'!BJ49</f>
        <v>9211</v>
      </c>
      <c r="AJ49" s="142">
        <f>'廃棄物事業経費（市町村）'!BK49</f>
        <v>0</v>
      </c>
      <c r="AK49" s="142">
        <f>'廃棄物事業経費（市町村）'!BL49</f>
        <v>0</v>
      </c>
      <c r="AL49" s="142">
        <f>'廃棄物事業経費（市町村）'!BM49</f>
        <v>0</v>
      </c>
      <c r="AM49" s="142">
        <f>'廃棄物事業経費（市町村）'!BN49</f>
        <v>0</v>
      </c>
      <c r="AN49" s="142">
        <f>'廃棄物事業経費（市町村）'!BO49</f>
        <v>0</v>
      </c>
      <c r="AO49" s="142">
        <f>'廃棄物事業経費（市町村）'!BP49</f>
        <v>0</v>
      </c>
      <c r="AP49" s="142">
        <f>'廃棄物事業経費（市町村）'!BQ49</f>
        <v>0</v>
      </c>
      <c r="AQ49" s="142">
        <f>'廃棄物事業経費（市町村）'!BR49</f>
        <v>0</v>
      </c>
      <c r="AR49" s="142">
        <f>'廃棄物事業経費（市町村）'!BS49</f>
        <v>0</v>
      </c>
      <c r="AS49" s="142">
        <f>'廃棄物事業経費（市町村）'!BT49</f>
        <v>0</v>
      </c>
      <c r="AT49" s="142">
        <f>'廃棄物事業経費（市町村）'!BU49</f>
        <v>0</v>
      </c>
      <c r="AU49" s="142">
        <f>'廃棄物事業経費（市町村）'!BV49</f>
        <v>0</v>
      </c>
      <c r="AV49" s="142">
        <f>'廃棄物事業経費（市町村）'!BW49</f>
        <v>3376</v>
      </c>
      <c r="AW49" s="142">
        <f>'廃棄物事業経費（市町村）'!BX49</f>
        <v>0</v>
      </c>
      <c r="AX49" s="142">
        <f>'廃棄物事業経費（市町村）'!BY49</f>
        <v>0</v>
      </c>
      <c r="AY49" s="142">
        <f>'廃棄物事業経費（市町村）'!BZ49</f>
        <v>0</v>
      </c>
      <c r="AZ49" s="142">
        <f>'廃棄物事業経費（市町村）'!CA49</f>
        <v>0</v>
      </c>
      <c r="BA49" s="142">
        <f>'廃棄物事業経費（市町村）'!CB49</f>
        <v>0</v>
      </c>
      <c r="BB49" s="142">
        <f>'廃棄物事業経費（市町村）'!CC49</f>
        <v>0</v>
      </c>
      <c r="BC49" s="142">
        <f>'廃棄物事業経費（市町村）'!CD49</f>
        <v>0</v>
      </c>
      <c r="BD49" s="142">
        <f>'廃棄物事業経費（市町村）'!CE49</f>
        <v>0</v>
      </c>
      <c r="BE49" s="142">
        <f>'廃棄物事業経費（市町村）'!CF49</f>
        <v>0</v>
      </c>
      <c r="BF49" s="142">
        <f>'廃棄物事業経費（市町村）'!CG49</f>
        <v>0</v>
      </c>
      <c r="BG49" s="142">
        <f>'廃棄物事業経費（市町村）'!CH49</f>
        <v>9965</v>
      </c>
      <c r="BH49" s="142">
        <f>'廃棄物事業経費（市町村）'!CI49</f>
        <v>3300</v>
      </c>
      <c r="BI49" s="142">
        <f>'廃棄物事業経費（市町村）'!CJ49</f>
        <v>300</v>
      </c>
      <c r="BJ49" s="142">
        <f>'廃棄物事業経費（市町村）'!CK49</f>
        <v>0</v>
      </c>
      <c r="BK49" s="142">
        <f>'廃棄物事業経費（市町村）'!CL49</f>
        <v>0</v>
      </c>
      <c r="BL49" s="142">
        <f>'廃棄物事業経費（市町村）'!CM49</f>
        <v>0</v>
      </c>
      <c r="BM49" s="142">
        <f>'廃棄物事業経費（市町村）'!CN49</f>
        <v>0</v>
      </c>
      <c r="BN49" s="142">
        <f>'廃棄物事業経費（市町村）'!CO49</f>
        <v>0</v>
      </c>
      <c r="BO49" s="142">
        <f>'廃棄物事業経費（市町村）'!CP49</f>
        <v>3000</v>
      </c>
      <c r="BP49" s="142">
        <f>'廃棄物事業経費（市町村）'!CQ49</f>
        <v>3000</v>
      </c>
      <c r="BQ49" s="142">
        <f>'廃棄物事業経費（市町村）'!CR49</f>
        <v>0</v>
      </c>
      <c r="BR49" s="142">
        <f>'廃棄物事業経費（市町村）'!CS49</f>
        <v>0</v>
      </c>
      <c r="BS49" s="142">
        <f>'廃棄物事業経費（市町村）'!CT49</f>
        <v>0</v>
      </c>
      <c r="BT49" s="142">
        <f>'廃棄物事業経費（市町村）'!CU49</f>
        <v>20372</v>
      </c>
      <c r="BU49" s="142">
        <f>'廃棄物事業経費（市町村）'!CV49</f>
        <v>0</v>
      </c>
      <c r="BV49" s="142">
        <f>'廃棄物事業経費（市町村）'!CW49</f>
        <v>0</v>
      </c>
      <c r="BW49" s="142">
        <f>'廃棄物事業経費（市町村）'!CX49</f>
        <v>3300</v>
      </c>
    </row>
    <row r="50" spans="1:75" ht="13.5">
      <c r="A50" s="208" t="s">
        <v>222</v>
      </c>
      <c r="B50" s="208">
        <v>43510</v>
      </c>
      <c r="C50" s="208" t="s">
        <v>276</v>
      </c>
      <c r="D50" s="142">
        <f>'廃棄物事業経費（市町村）'!AE50</f>
        <v>0</v>
      </c>
      <c r="E50" s="142">
        <f>'廃棄物事業経費（市町村）'!AF50</f>
        <v>0</v>
      </c>
      <c r="F50" s="142">
        <f>'廃棄物事業経費（市町村）'!AG50</f>
        <v>0</v>
      </c>
      <c r="G50" s="142">
        <f>'廃棄物事業経費（市町村）'!AH50</f>
        <v>0</v>
      </c>
      <c r="H50" s="142">
        <f>'廃棄物事業経費（市町村）'!AI50</f>
        <v>0</v>
      </c>
      <c r="I50" s="142">
        <f>'廃棄物事業経費（市町村）'!AJ50</f>
        <v>0</v>
      </c>
      <c r="J50" s="142">
        <f>'廃棄物事業経費（市町村）'!AK50</f>
        <v>0</v>
      </c>
      <c r="K50" s="142">
        <f>'廃棄物事業経費（市町村）'!AL50</f>
        <v>0</v>
      </c>
      <c r="L50" s="142">
        <f>'廃棄物事業経費（市町村）'!AM50</f>
        <v>6960</v>
      </c>
      <c r="M50" s="142">
        <f>'廃棄物事業経費（市町村）'!AN50</f>
        <v>0</v>
      </c>
      <c r="N50" s="142">
        <f>'廃棄物事業経費（市町村）'!AO50</f>
        <v>0</v>
      </c>
      <c r="O50" s="142">
        <f>'廃棄物事業経費（市町村）'!AP50</f>
        <v>0</v>
      </c>
      <c r="P50" s="142">
        <f>'廃棄物事業経費（市町村）'!AQ50</f>
        <v>0</v>
      </c>
      <c r="Q50" s="142">
        <f>'廃棄物事業経費（市町村）'!AR50</f>
        <v>0</v>
      </c>
      <c r="R50" s="142">
        <f>'廃棄物事業経費（市町村）'!AS50</f>
        <v>0</v>
      </c>
      <c r="S50" s="142">
        <f>'廃棄物事業経費（市町村）'!AT50</f>
        <v>6960</v>
      </c>
      <c r="T50" s="142">
        <f>'廃棄物事業経費（市町村）'!AU50</f>
        <v>6960</v>
      </c>
      <c r="U50" s="142">
        <f>'廃棄物事業経費（市町村）'!AV50</f>
        <v>0</v>
      </c>
      <c r="V50" s="142">
        <f>'廃棄物事業経費（市町村）'!AW50</f>
        <v>0</v>
      </c>
      <c r="W50" s="142">
        <f>'廃棄物事業経費（市町村）'!AX50</f>
        <v>0</v>
      </c>
      <c r="X50" s="142">
        <f>'廃棄物事業経費（市町村）'!AY50</f>
        <v>32415</v>
      </c>
      <c r="Y50" s="142">
        <f>'廃棄物事業経費（市町村）'!AZ50</f>
        <v>0</v>
      </c>
      <c r="Z50" s="142">
        <f>'廃棄物事業経費（市町村）'!BA50</f>
        <v>0</v>
      </c>
      <c r="AA50" s="142">
        <f>'廃棄物事業経費（市町村）'!BB50</f>
        <v>6960</v>
      </c>
      <c r="AB50" s="142">
        <f>'廃棄物事業経費（市町村）'!BC50</f>
        <v>0</v>
      </c>
      <c r="AC50" s="142">
        <f>'廃棄物事業経費（市町村）'!BD50</f>
        <v>0</v>
      </c>
      <c r="AD50" s="142">
        <f>'廃棄物事業経費（市町村）'!BE50</f>
        <v>0</v>
      </c>
      <c r="AE50" s="142">
        <f>'廃棄物事業経費（市町村）'!BF50</f>
        <v>0</v>
      </c>
      <c r="AF50" s="142">
        <f>'廃棄物事業経費（市町村）'!BG50</f>
        <v>0</v>
      </c>
      <c r="AG50" s="142">
        <f>'廃棄物事業経費（市町村）'!BH50</f>
        <v>0</v>
      </c>
      <c r="AH50" s="142">
        <f>'廃棄物事業経費（市町村）'!BI50</f>
        <v>0</v>
      </c>
      <c r="AI50" s="142">
        <f>'廃棄物事業経費（市町村）'!BJ50</f>
        <v>19004</v>
      </c>
      <c r="AJ50" s="142">
        <f>'廃棄物事業経費（市町村）'!BK50</f>
        <v>0</v>
      </c>
      <c r="AK50" s="142">
        <f>'廃棄物事業経費（市町村）'!BL50</f>
        <v>0</v>
      </c>
      <c r="AL50" s="142">
        <f>'廃棄物事業経費（市町村）'!BM50</f>
        <v>0</v>
      </c>
      <c r="AM50" s="142">
        <f>'廃棄物事業経費（市町村）'!BN50</f>
        <v>0</v>
      </c>
      <c r="AN50" s="142">
        <f>'廃棄物事業経費（市町村）'!BO50</f>
        <v>0</v>
      </c>
      <c r="AO50" s="142">
        <f>'廃棄物事業経費（市町村）'!BP50</f>
        <v>0</v>
      </c>
      <c r="AP50" s="142">
        <f>'廃棄物事業経費（市町村）'!BQ50</f>
        <v>0</v>
      </c>
      <c r="AQ50" s="142">
        <f>'廃棄物事業経費（市町村）'!BR50</f>
        <v>0</v>
      </c>
      <c r="AR50" s="142">
        <f>'廃棄物事業経費（市町村）'!BS50</f>
        <v>0</v>
      </c>
      <c r="AS50" s="142">
        <f>'廃棄物事業経費（市町村）'!BT50</f>
        <v>0</v>
      </c>
      <c r="AT50" s="142">
        <f>'廃棄物事業経費（市町村）'!BU50</f>
        <v>0</v>
      </c>
      <c r="AU50" s="142">
        <f>'廃棄物事業経費（市町村）'!BV50</f>
        <v>0</v>
      </c>
      <c r="AV50" s="142">
        <f>'廃棄物事業経費（市町村）'!BW50</f>
        <v>8962</v>
      </c>
      <c r="AW50" s="142">
        <f>'廃棄物事業経費（市町村）'!BX50</f>
        <v>0</v>
      </c>
      <c r="AX50" s="142">
        <f>'廃棄物事業経費（市町村）'!BY50</f>
        <v>0</v>
      </c>
      <c r="AY50" s="142">
        <f>'廃棄物事業経費（市町村）'!BZ50</f>
        <v>0</v>
      </c>
      <c r="AZ50" s="142">
        <f>'廃棄物事業経費（市町村）'!CA50</f>
        <v>0</v>
      </c>
      <c r="BA50" s="142">
        <f>'廃棄物事業経費（市町村）'!CB50</f>
        <v>0</v>
      </c>
      <c r="BB50" s="142">
        <f>'廃棄物事業経費（市町村）'!CC50</f>
        <v>0</v>
      </c>
      <c r="BC50" s="142">
        <f>'廃棄物事業経費（市町村）'!CD50</f>
        <v>0</v>
      </c>
      <c r="BD50" s="142">
        <f>'廃棄物事業経費（市町村）'!CE50</f>
        <v>0</v>
      </c>
      <c r="BE50" s="142">
        <f>'廃棄物事業経費（市町村）'!CF50</f>
        <v>0</v>
      </c>
      <c r="BF50" s="142">
        <f>'廃棄物事業経費（市町村）'!CG50</f>
        <v>0</v>
      </c>
      <c r="BG50" s="142">
        <f>'廃棄物事業経費（市町村）'!CH50</f>
        <v>19004</v>
      </c>
      <c r="BH50" s="142">
        <f>'廃棄物事業経費（市町村）'!CI50</f>
        <v>6960</v>
      </c>
      <c r="BI50" s="142">
        <f>'廃棄物事業経費（市町村）'!CJ50</f>
        <v>0</v>
      </c>
      <c r="BJ50" s="142">
        <f>'廃棄物事業経費（市町村）'!CK50</f>
        <v>0</v>
      </c>
      <c r="BK50" s="142">
        <f>'廃棄物事業経費（市町村）'!CL50</f>
        <v>0</v>
      </c>
      <c r="BL50" s="142">
        <f>'廃棄物事業経費（市町村）'!CM50</f>
        <v>0</v>
      </c>
      <c r="BM50" s="142">
        <f>'廃棄物事業経費（市町村）'!CN50</f>
        <v>0</v>
      </c>
      <c r="BN50" s="142">
        <f>'廃棄物事業経費（市町村）'!CO50</f>
        <v>0</v>
      </c>
      <c r="BO50" s="142">
        <f>'廃棄物事業経費（市町村）'!CP50</f>
        <v>6960</v>
      </c>
      <c r="BP50" s="142">
        <f>'廃棄物事業経費（市町村）'!CQ50</f>
        <v>6960</v>
      </c>
      <c r="BQ50" s="142">
        <f>'廃棄物事業経費（市町村）'!CR50</f>
        <v>0</v>
      </c>
      <c r="BR50" s="142">
        <f>'廃棄物事業経費（市町村）'!CS50</f>
        <v>0</v>
      </c>
      <c r="BS50" s="142">
        <f>'廃棄物事業経費（市町村）'!CT50</f>
        <v>0</v>
      </c>
      <c r="BT50" s="142">
        <f>'廃棄物事業経費（市町村）'!CU50</f>
        <v>41377</v>
      </c>
      <c r="BU50" s="142">
        <f>'廃棄物事業経費（市町村）'!CV50</f>
        <v>0</v>
      </c>
      <c r="BV50" s="142">
        <f>'廃棄物事業経費（市町村）'!CW50</f>
        <v>0</v>
      </c>
      <c r="BW50" s="142">
        <f>'廃棄物事業経費（市町村）'!CX50</f>
        <v>6960</v>
      </c>
    </row>
    <row r="51" spans="1:75" ht="13.5">
      <c r="A51" s="208" t="s">
        <v>222</v>
      </c>
      <c r="B51" s="208">
        <v>43511</v>
      </c>
      <c r="C51" s="208" t="s">
        <v>277</v>
      </c>
      <c r="D51" s="142">
        <f>'廃棄物事業経費（市町村）'!AE51</f>
        <v>0</v>
      </c>
      <c r="E51" s="142">
        <f>'廃棄物事業経費（市町村）'!AF51</f>
        <v>0</v>
      </c>
      <c r="F51" s="142">
        <f>'廃棄物事業経費（市町村）'!AG51</f>
        <v>0</v>
      </c>
      <c r="G51" s="142">
        <f>'廃棄物事業経費（市町村）'!AH51</f>
        <v>0</v>
      </c>
      <c r="H51" s="142">
        <f>'廃棄物事業経費（市町村）'!AI51</f>
        <v>0</v>
      </c>
      <c r="I51" s="142">
        <f>'廃棄物事業経費（市町村）'!AJ51</f>
        <v>0</v>
      </c>
      <c r="J51" s="142">
        <f>'廃棄物事業経費（市町村）'!AK51</f>
        <v>0</v>
      </c>
      <c r="K51" s="142">
        <f>'廃棄物事業経費（市町村）'!AL51</f>
        <v>241</v>
      </c>
      <c r="L51" s="142">
        <f>'廃棄物事業経費（市町村）'!AM51</f>
        <v>9665</v>
      </c>
      <c r="M51" s="142">
        <f>'廃棄物事業経費（市町村）'!AN51</f>
        <v>3520</v>
      </c>
      <c r="N51" s="142">
        <f>'廃棄物事業経費（市町村）'!AO51</f>
        <v>0</v>
      </c>
      <c r="O51" s="142">
        <f>'廃棄物事業経費（市町村）'!AP51</f>
        <v>0</v>
      </c>
      <c r="P51" s="142">
        <f>'廃棄物事業経費（市町村）'!AQ51</f>
        <v>0</v>
      </c>
      <c r="Q51" s="142">
        <f>'廃棄物事業経費（市町村）'!AR51</f>
        <v>0</v>
      </c>
      <c r="R51" s="142">
        <f>'廃棄物事業経費（市町村）'!AS51</f>
        <v>0</v>
      </c>
      <c r="S51" s="142">
        <f>'廃棄物事業経費（市町村）'!AT51</f>
        <v>6145</v>
      </c>
      <c r="T51" s="142">
        <f>'廃棄物事業経費（市町村）'!AU51</f>
        <v>6145</v>
      </c>
      <c r="U51" s="142">
        <f>'廃棄物事業経費（市町村）'!AV51</f>
        <v>0</v>
      </c>
      <c r="V51" s="142">
        <f>'廃棄物事業経費（市町村）'!AW51</f>
        <v>0</v>
      </c>
      <c r="W51" s="142">
        <f>'廃棄物事業経費（市町村）'!AX51</f>
        <v>0</v>
      </c>
      <c r="X51" s="142">
        <f>'廃棄物事業経費（市町村）'!AY51</f>
        <v>16455</v>
      </c>
      <c r="Y51" s="142">
        <f>'廃棄物事業経費（市町村）'!AZ51</f>
        <v>0</v>
      </c>
      <c r="Z51" s="142">
        <f>'廃棄物事業経費（市町村）'!BA51</f>
        <v>0</v>
      </c>
      <c r="AA51" s="142">
        <f>'廃棄物事業経費（市町村）'!BB51</f>
        <v>9665</v>
      </c>
      <c r="AB51" s="142">
        <f>'廃棄物事業経費（市町村）'!BC51</f>
        <v>0</v>
      </c>
      <c r="AC51" s="142">
        <f>'廃棄物事業経費（市町村）'!BD51</f>
        <v>0</v>
      </c>
      <c r="AD51" s="142">
        <f>'廃棄物事業経費（市町村）'!BE51</f>
        <v>0</v>
      </c>
      <c r="AE51" s="142">
        <f>'廃棄物事業経費（市町村）'!BF51</f>
        <v>0</v>
      </c>
      <c r="AF51" s="142">
        <f>'廃棄物事業経費（市町村）'!BG51</f>
        <v>0</v>
      </c>
      <c r="AG51" s="142">
        <f>'廃棄物事業経費（市町村）'!BH51</f>
        <v>0</v>
      </c>
      <c r="AH51" s="142">
        <f>'廃棄物事業経費（市町村）'!BI51</f>
        <v>0</v>
      </c>
      <c r="AI51" s="142">
        <f>'廃棄物事業経費（市町村）'!BJ51</f>
        <v>8013</v>
      </c>
      <c r="AJ51" s="142">
        <f>'廃棄物事業経費（市町村）'!BK51</f>
        <v>0</v>
      </c>
      <c r="AK51" s="142">
        <f>'廃棄物事業経費（市町村）'!BL51</f>
        <v>0</v>
      </c>
      <c r="AL51" s="142">
        <f>'廃棄物事業経費（市町村）'!BM51</f>
        <v>0</v>
      </c>
      <c r="AM51" s="142">
        <f>'廃棄物事業経費（市町村）'!BN51</f>
        <v>0</v>
      </c>
      <c r="AN51" s="142">
        <f>'廃棄物事業経費（市町村）'!BO51</f>
        <v>0</v>
      </c>
      <c r="AO51" s="142">
        <f>'廃棄物事業経費（市町村）'!BP51</f>
        <v>0</v>
      </c>
      <c r="AP51" s="142">
        <f>'廃棄物事業経費（市町村）'!BQ51</f>
        <v>0</v>
      </c>
      <c r="AQ51" s="142">
        <f>'廃棄物事業経費（市町村）'!BR51</f>
        <v>0</v>
      </c>
      <c r="AR51" s="142">
        <f>'廃棄物事業経費（市町村）'!BS51</f>
        <v>0</v>
      </c>
      <c r="AS51" s="142">
        <f>'廃棄物事業経費（市町村）'!BT51</f>
        <v>0</v>
      </c>
      <c r="AT51" s="142">
        <f>'廃棄物事業経費（市町村）'!BU51</f>
        <v>0</v>
      </c>
      <c r="AU51" s="142">
        <f>'廃棄物事業経費（市町村）'!BV51</f>
        <v>0</v>
      </c>
      <c r="AV51" s="142">
        <f>'廃棄物事業経費（市町村）'!BW51</f>
        <v>6939</v>
      </c>
      <c r="AW51" s="142">
        <f>'廃棄物事業経費（市町村）'!BX51</f>
        <v>0</v>
      </c>
      <c r="AX51" s="142">
        <f>'廃棄物事業経費（市町村）'!BY51</f>
        <v>0</v>
      </c>
      <c r="AY51" s="142">
        <f>'廃棄物事業経費（市町村）'!BZ51</f>
        <v>0</v>
      </c>
      <c r="AZ51" s="142">
        <f>'廃棄物事業経費（市町村）'!CA51</f>
        <v>0</v>
      </c>
      <c r="BA51" s="142">
        <f>'廃棄物事業経費（市町村）'!CB51</f>
        <v>0</v>
      </c>
      <c r="BB51" s="142">
        <f>'廃棄物事業経費（市町村）'!CC51</f>
        <v>0</v>
      </c>
      <c r="BC51" s="142">
        <f>'廃棄物事業経費（市町村）'!CD51</f>
        <v>0</v>
      </c>
      <c r="BD51" s="142">
        <f>'廃棄物事業経費（市町村）'!CE51</f>
        <v>0</v>
      </c>
      <c r="BE51" s="142">
        <f>'廃棄物事業経費（市町村）'!CF51</f>
        <v>0</v>
      </c>
      <c r="BF51" s="142">
        <f>'廃棄物事業経費（市町村）'!CG51</f>
        <v>0</v>
      </c>
      <c r="BG51" s="142">
        <f>'廃棄物事業経費（市町村）'!CH51</f>
        <v>8254</v>
      </c>
      <c r="BH51" s="142">
        <f>'廃棄物事業経費（市町村）'!CI51</f>
        <v>9665</v>
      </c>
      <c r="BI51" s="142">
        <f>'廃棄物事業経費（市町村）'!CJ51</f>
        <v>3520</v>
      </c>
      <c r="BJ51" s="142">
        <f>'廃棄物事業経費（市町村）'!CK51</f>
        <v>0</v>
      </c>
      <c r="BK51" s="142">
        <f>'廃棄物事業経費（市町村）'!CL51</f>
        <v>0</v>
      </c>
      <c r="BL51" s="142">
        <f>'廃棄物事業経費（市町村）'!CM51</f>
        <v>0</v>
      </c>
      <c r="BM51" s="142">
        <f>'廃棄物事業経費（市町村）'!CN51</f>
        <v>0</v>
      </c>
      <c r="BN51" s="142">
        <f>'廃棄物事業経費（市町村）'!CO51</f>
        <v>0</v>
      </c>
      <c r="BO51" s="142">
        <f>'廃棄物事業経費（市町村）'!CP51</f>
        <v>6145</v>
      </c>
      <c r="BP51" s="142">
        <f>'廃棄物事業経費（市町村）'!CQ51</f>
        <v>6145</v>
      </c>
      <c r="BQ51" s="142">
        <f>'廃棄物事業経費（市町村）'!CR51</f>
        <v>0</v>
      </c>
      <c r="BR51" s="142">
        <f>'廃棄物事業経費（市町村）'!CS51</f>
        <v>0</v>
      </c>
      <c r="BS51" s="142">
        <f>'廃棄物事業経費（市町村）'!CT51</f>
        <v>0</v>
      </c>
      <c r="BT51" s="142">
        <f>'廃棄物事業経費（市町村）'!CU51</f>
        <v>23394</v>
      </c>
      <c r="BU51" s="142">
        <f>'廃棄物事業経費（市町村）'!CV51</f>
        <v>0</v>
      </c>
      <c r="BV51" s="142">
        <f>'廃棄物事業経費（市町村）'!CW51</f>
        <v>0</v>
      </c>
      <c r="BW51" s="142">
        <f>'廃棄物事業経費（市町村）'!CX51</f>
        <v>9665</v>
      </c>
    </row>
    <row r="52" spans="1:75" ht="13.5">
      <c r="A52" s="208" t="s">
        <v>222</v>
      </c>
      <c r="B52" s="208">
        <v>43512</v>
      </c>
      <c r="C52" s="208" t="s">
        <v>278</v>
      </c>
      <c r="D52" s="142">
        <f>'廃棄物事業経費（市町村）'!AE52</f>
        <v>0</v>
      </c>
      <c r="E52" s="142">
        <f>'廃棄物事業経費（市町村）'!AF52</f>
        <v>0</v>
      </c>
      <c r="F52" s="142">
        <f>'廃棄物事業経費（市町村）'!AG52</f>
        <v>0</v>
      </c>
      <c r="G52" s="142">
        <f>'廃棄物事業経費（市町村）'!AH52</f>
        <v>0</v>
      </c>
      <c r="H52" s="142">
        <f>'廃棄物事業経費（市町村）'!AI52</f>
        <v>0</v>
      </c>
      <c r="I52" s="142">
        <f>'廃棄物事業経費（市町村）'!AJ52</f>
        <v>0</v>
      </c>
      <c r="J52" s="142">
        <f>'廃棄物事業経費（市町村）'!AK52</f>
        <v>0</v>
      </c>
      <c r="K52" s="142">
        <f>'廃棄物事業経費（市町村）'!AL52</f>
        <v>0</v>
      </c>
      <c r="L52" s="142">
        <f>'廃棄物事業経費（市町村）'!AM52</f>
        <v>6778</v>
      </c>
      <c r="M52" s="142">
        <f>'廃棄物事業経費（市町村）'!AN52</f>
        <v>0</v>
      </c>
      <c r="N52" s="142">
        <f>'廃棄物事業経費（市町村）'!AO52</f>
        <v>0</v>
      </c>
      <c r="O52" s="142">
        <f>'廃棄物事業経費（市町村）'!AP52</f>
        <v>0</v>
      </c>
      <c r="P52" s="142">
        <f>'廃棄物事業経費（市町村）'!AQ52</f>
        <v>0</v>
      </c>
      <c r="Q52" s="142">
        <f>'廃棄物事業経費（市町村）'!AR52</f>
        <v>0</v>
      </c>
      <c r="R52" s="142">
        <f>'廃棄物事業経費（市町村）'!AS52</f>
        <v>0</v>
      </c>
      <c r="S52" s="142">
        <f>'廃棄物事業経費（市町村）'!AT52</f>
        <v>6778</v>
      </c>
      <c r="T52" s="142">
        <f>'廃棄物事業経費（市町村）'!AU52</f>
        <v>6778</v>
      </c>
      <c r="U52" s="142">
        <f>'廃棄物事業経費（市町村）'!AV52</f>
        <v>0</v>
      </c>
      <c r="V52" s="142">
        <f>'廃棄物事業経費（市町村）'!AW52</f>
        <v>0</v>
      </c>
      <c r="W52" s="142">
        <f>'廃棄物事業経費（市町村）'!AX52</f>
        <v>0</v>
      </c>
      <c r="X52" s="142">
        <f>'廃棄物事業経費（市町村）'!AY52</f>
        <v>23988</v>
      </c>
      <c r="Y52" s="142">
        <f>'廃棄物事業経費（市町村）'!AZ52</f>
        <v>0</v>
      </c>
      <c r="Z52" s="142">
        <f>'廃棄物事業経費（市町村）'!BA52</f>
        <v>0</v>
      </c>
      <c r="AA52" s="142">
        <f>'廃棄物事業経費（市町村）'!BB52</f>
        <v>6778</v>
      </c>
      <c r="AB52" s="142">
        <f>'廃棄物事業経費（市町村）'!BC52</f>
        <v>0</v>
      </c>
      <c r="AC52" s="142">
        <f>'廃棄物事業経費（市町村）'!BD52</f>
        <v>0</v>
      </c>
      <c r="AD52" s="142">
        <f>'廃棄物事業経費（市町村）'!BE52</f>
        <v>0</v>
      </c>
      <c r="AE52" s="142">
        <f>'廃棄物事業経費（市町村）'!BF52</f>
        <v>0</v>
      </c>
      <c r="AF52" s="142">
        <f>'廃棄物事業経費（市町村）'!BG52</f>
        <v>0</v>
      </c>
      <c r="AG52" s="142">
        <f>'廃棄物事業経費（市町村）'!BH52</f>
        <v>0</v>
      </c>
      <c r="AH52" s="142">
        <f>'廃棄物事業経費（市町村）'!BI52</f>
        <v>0</v>
      </c>
      <c r="AI52" s="142">
        <f>'廃棄物事業経費（市町村）'!BJ52</f>
        <v>13729</v>
      </c>
      <c r="AJ52" s="142">
        <f>'廃棄物事業経費（市町村）'!BK52</f>
        <v>0</v>
      </c>
      <c r="AK52" s="142">
        <f>'廃棄物事業経費（市町村）'!BL52</f>
        <v>0</v>
      </c>
      <c r="AL52" s="142">
        <f>'廃棄物事業経費（市町村）'!BM52</f>
        <v>0</v>
      </c>
      <c r="AM52" s="142">
        <f>'廃棄物事業経費（市町村）'!BN52</f>
        <v>0</v>
      </c>
      <c r="AN52" s="142">
        <f>'廃棄物事業経費（市町村）'!BO52</f>
        <v>0</v>
      </c>
      <c r="AO52" s="142">
        <f>'廃棄物事業経費（市町村）'!BP52</f>
        <v>0</v>
      </c>
      <c r="AP52" s="142">
        <f>'廃棄物事業経費（市町村）'!BQ52</f>
        <v>0</v>
      </c>
      <c r="AQ52" s="142">
        <f>'廃棄物事業経費（市町村）'!BR52</f>
        <v>0</v>
      </c>
      <c r="AR52" s="142">
        <f>'廃棄物事業経費（市町村）'!BS52</f>
        <v>0</v>
      </c>
      <c r="AS52" s="142">
        <f>'廃棄物事業経費（市町村）'!BT52</f>
        <v>0</v>
      </c>
      <c r="AT52" s="142">
        <f>'廃棄物事業経費（市町村）'!BU52</f>
        <v>0</v>
      </c>
      <c r="AU52" s="142">
        <f>'廃棄物事業経費（市町村）'!BV52</f>
        <v>0</v>
      </c>
      <c r="AV52" s="142">
        <f>'廃棄物事業経費（市町村）'!BW52</f>
        <v>7297</v>
      </c>
      <c r="AW52" s="142">
        <f>'廃棄物事業経費（市町村）'!BX52</f>
        <v>0</v>
      </c>
      <c r="AX52" s="142">
        <f>'廃棄物事業経費（市町村）'!BY52</f>
        <v>0</v>
      </c>
      <c r="AY52" s="142">
        <f>'廃棄物事業経費（市町村）'!BZ52</f>
        <v>0</v>
      </c>
      <c r="AZ52" s="142">
        <f>'廃棄物事業経費（市町村）'!CA52</f>
        <v>0</v>
      </c>
      <c r="BA52" s="142">
        <f>'廃棄物事業経費（市町村）'!CB52</f>
        <v>0</v>
      </c>
      <c r="BB52" s="142">
        <f>'廃棄物事業経費（市町村）'!CC52</f>
        <v>0</v>
      </c>
      <c r="BC52" s="142">
        <f>'廃棄物事業経費（市町村）'!CD52</f>
        <v>0</v>
      </c>
      <c r="BD52" s="142">
        <f>'廃棄物事業経費（市町村）'!CE52</f>
        <v>0</v>
      </c>
      <c r="BE52" s="142">
        <f>'廃棄物事業経費（市町村）'!CF52</f>
        <v>0</v>
      </c>
      <c r="BF52" s="142">
        <f>'廃棄物事業経費（市町村）'!CG52</f>
        <v>0</v>
      </c>
      <c r="BG52" s="142">
        <f>'廃棄物事業経費（市町村）'!CH52</f>
        <v>13729</v>
      </c>
      <c r="BH52" s="142">
        <f>'廃棄物事業経費（市町村）'!CI52</f>
        <v>6778</v>
      </c>
      <c r="BI52" s="142">
        <f>'廃棄物事業経費（市町村）'!CJ52</f>
        <v>0</v>
      </c>
      <c r="BJ52" s="142">
        <f>'廃棄物事業経費（市町村）'!CK52</f>
        <v>0</v>
      </c>
      <c r="BK52" s="142">
        <f>'廃棄物事業経費（市町村）'!CL52</f>
        <v>0</v>
      </c>
      <c r="BL52" s="142">
        <f>'廃棄物事業経費（市町村）'!CM52</f>
        <v>0</v>
      </c>
      <c r="BM52" s="142">
        <f>'廃棄物事業経費（市町村）'!CN52</f>
        <v>0</v>
      </c>
      <c r="BN52" s="142">
        <f>'廃棄物事業経費（市町村）'!CO52</f>
        <v>0</v>
      </c>
      <c r="BO52" s="142">
        <f>'廃棄物事業経費（市町村）'!CP52</f>
        <v>6778</v>
      </c>
      <c r="BP52" s="142">
        <f>'廃棄物事業経費（市町村）'!CQ52</f>
        <v>6778</v>
      </c>
      <c r="BQ52" s="142">
        <f>'廃棄物事業経費（市町村）'!CR52</f>
        <v>0</v>
      </c>
      <c r="BR52" s="142">
        <f>'廃棄物事業経費（市町村）'!CS52</f>
        <v>0</v>
      </c>
      <c r="BS52" s="142">
        <f>'廃棄物事業経費（市町村）'!CT52</f>
        <v>0</v>
      </c>
      <c r="BT52" s="142">
        <f>'廃棄物事業経費（市町村）'!CU52</f>
        <v>31285</v>
      </c>
      <c r="BU52" s="142">
        <f>'廃棄物事業経費（市町村）'!CV52</f>
        <v>0</v>
      </c>
      <c r="BV52" s="142">
        <f>'廃棄物事業経費（市町村）'!CW52</f>
        <v>0</v>
      </c>
      <c r="BW52" s="142">
        <f>'廃棄物事業経費（市町村）'!CX52</f>
        <v>6778</v>
      </c>
    </row>
    <row r="53" spans="1:75" ht="13.5">
      <c r="A53" s="208" t="s">
        <v>222</v>
      </c>
      <c r="B53" s="208">
        <v>43513</v>
      </c>
      <c r="C53" s="208" t="s">
        <v>279</v>
      </c>
      <c r="D53" s="142">
        <f>'廃棄物事業経費（市町村）'!AE53</f>
        <v>0</v>
      </c>
      <c r="E53" s="142">
        <f>'廃棄物事業経費（市町村）'!AF53</f>
        <v>0</v>
      </c>
      <c r="F53" s="142">
        <f>'廃棄物事業経費（市町村）'!AG53</f>
        <v>0</v>
      </c>
      <c r="G53" s="142">
        <f>'廃棄物事業経費（市町村）'!AH53</f>
        <v>0</v>
      </c>
      <c r="H53" s="142">
        <f>'廃棄物事業経費（市町村）'!AI53</f>
        <v>0</v>
      </c>
      <c r="I53" s="142">
        <f>'廃棄物事業経費（市町村）'!AJ53</f>
        <v>0</v>
      </c>
      <c r="J53" s="142">
        <f>'廃棄物事業経費（市町村）'!AK53</f>
        <v>0</v>
      </c>
      <c r="K53" s="142">
        <f>'廃棄物事業経費（市町村）'!AL53</f>
        <v>0</v>
      </c>
      <c r="L53" s="142">
        <f>'廃棄物事業経費（市町村）'!AM53</f>
        <v>12200</v>
      </c>
      <c r="M53" s="142">
        <f>'廃棄物事業経費（市町村）'!AN53</f>
        <v>2000</v>
      </c>
      <c r="N53" s="142">
        <f>'廃棄物事業経費（市町村）'!AO53</f>
        <v>0</v>
      </c>
      <c r="O53" s="142">
        <f>'廃棄物事業経費（市町村）'!AP53</f>
        <v>0</v>
      </c>
      <c r="P53" s="142">
        <f>'廃棄物事業経費（市町村）'!AQ53</f>
        <v>0</v>
      </c>
      <c r="Q53" s="142">
        <f>'廃棄物事業経費（市町村）'!AR53</f>
        <v>0</v>
      </c>
      <c r="R53" s="142">
        <f>'廃棄物事業経費（市町村）'!AS53</f>
        <v>0</v>
      </c>
      <c r="S53" s="142">
        <f>'廃棄物事業経費（市町村）'!AT53</f>
        <v>10200</v>
      </c>
      <c r="T53" s="142">
        <f>'廃棄物事業経費（市町村）'!AU53</f>
        <v>10200</v>
      </c>
      <c r="U53" s="142">
        <f>'廃棄物事業経費（市町村）'!AV53</f>
        <v>0</v>
      </c>
      <c r="V53" s="142">
        <f>'廃棄物事業経費（市町村）'!AW53</f>
        <v>0</v>
      </c>
      <c r="W53" s="142">
        <f>'廃棄物事業経費（市町村）'!AX53</f>
        <v>0</v>
      </c>
      <c r="X53" s="142">
        <f>'廃棄物事業経費（市町村）'!AY53</f>
        <v>26338</v>
      </c>
      <c r="Y53" s="142">
        <f>'廃棄物事業経費（市町村）'!AZ53</f>
        <v>0</v>
      </c>
      <c r="Z53" s="142">
        <f>'廃棄物事業経費（市町村）'!BA53</f>
        <v>3</v>
      </c>
      <c r="AA53" s="142">
        <f>'廃棄物事業経費（市町村）'!BB53</f>
        <v>12203</v>
      </c>
      <c r="AB53" s="142">
        <f>'廃棄物事業経費（市町村）'!BC53</f>
        <v>0</v>
      </c>
      <c r="AC53" s="142">
        <f>'廃棄物事業経費（市町村）'!BD53</f>
        <v>0</v>
      </c>
      <c r="AD53" s="142">
        <f>'廃棄物事業経費（市町村）'!BE53</f>
        <v>0</v>
      </c>
      <c r="AE53" s="142">
        <f>'廃棄物事業経費（市町村）'!BF53</f>
        <v>0</v>
      </c>
      <c r="AF53" s="142">
        <f>'廃棄物事業経費（市町村）'!BG53</f>
        <v>0</v>
      </c>
      <c r="AG53" s="142">
        <f>'廃棄物事業経費（市町村）'!BH53</f>
        <v>0</v>
      </c>
      <c r="AH53" s="142">
        <f>'廃棄物事業経費（市町村）'!BI53</f>
        <v>0</v>
      </c>
      <c r="AI53" s="142">
        <f>'廃棄物事業経費（市町村）'!BJ53</f>
        <v>15883</v>
      </c>
      <c r="AJ53" s="142">
        <f>'廃棄物事業経費（市町村）'!BK53</f>
        <v>1000</v>
      </c>
      <c r="AK53" s="142">
        <f>'廃棄物事業経費（市町村）'!BL53</f>
        <v>1000</v>
      </c>
      <c r="AL53" s="142">
        <f>'廃棄物事業経費（市町村）'!BM53</f>
        <v>0</v>
      </c>
      <c r="AM53" s="142">
        <f>'廃棄物事業経費（市町村）'!BN53</f>
        <v>0</v>
      </c>
      <c r="AN53" s="142">
        <f>'廃棄物事業経費（市町村）'!BO53</f>
        <v>0</v>
      </c>
      <c r="AO53" s="142">
        <f>'廃棄物事業経費（市町村）'!BP53</f>
        <v>0</v>
      </c>
      <c r="AP53" s="142">
        <f>'廃棄物事業経費（市町村）'!BQ53</f>
        <v>0</v>
      </c>
      <c r="AQ53" s="142">
        <f>'廃棄物事業経費（市町村）'!BR53</f>
        <v>0</v>
      </c>
      <c r="AR53" s="142">
        <f>'廃棄物事業経費（市町村）'!BS53</f>
        <v>0</v>
      </c>
      <c r="AS53" s="142">
        <f>'廃棄物事業経費（市町村）'!BT53</f>
        <v>0</v>
      </c>
      <c r="AT53" s="142">
        <f>'廃棄物事業経費（市町村）'!BU53</f>
        <v>0</v>
      </c>
      <c r="AU53" s="142">
        <f>'廃棄物事業経費（市町村）'!BV53</f>
        <v>0</v>
      </c>
      <c r="AV53" s="142">
        <f>'廃棄物事業経費（市町村）'!BW53</f>
        <v>13043</v>
      </c>
      <c r="AW53" s="142">
        <f>'廃棄物事業経費（市町村）'!BX53</f>
        <v>0</v>
      </c>
      <c r="AX53" s="142">
        <f>'廃棄物事業経費（市町村）'!BY53</f>
        <v>0</v>
      </c>
      <c r="AY53" s="142">
        <f>'廃棄物事業経費（市町村）'!BZ53</f>
        <v>1000</v>
      </c>
      <c r="AZ53" s="142">
        <f>'廃棄物事業経費（市町村）'!CA53</f>
        <v>0</v>
      </c>
      <c r="BA53" s="142">
        <f>'廃棄物事業経費（市町村）'!CB53</f>
        <v>0</v>
      </c>
      <c r="BB53" s="142">
        <f>'廃棄物事業経費（市町村）'!CC53</f>
        <v>0</v>
      </c>
      <c r="BC53" s="142">
        <f>'廃棄物事業経費（市町村）'!CD53</f>
        <v>0</v>
      </c>
      <c r="BD53" s="142">
        <f>'廃棄物事業経費（市町村）'!CE53</f>
        <v>0</v>
      </c>
      <c r="BE53" s="142">
        <f>'廃棄物事業経費（市町村）'!CF53</f>
        <v>0</v>
      </c>
      <c r="BF53" s="142">
        <f>'廃棄物事業経費（市町村）'!CG53</f>
        <v>0</v>
      </c>
      <c r="BG53" s="142">
        <f>'廃棄物事業経費（市町村）'!CH53</f>
        <v>15883</v>
      </c>
      <c r="BH53" s="142">
        <f>'廃棄物事業経費（市町村）'!CI53</f>
        <v>13200</v>
      </c>
      <c r="BI53" s="142">
        <f>'廃棄物事業経費（市町村）'!CJ53</f>
        <v>3000</v>
      </c>
      <c r="BJ53" s="142">
        <f>'廃棄物事業経費（市町村）'!CK53</f>
        <v>0</v>
      </c>
      <c r="BK53" s="142">
        <f>'廃棄物事業経費（市町村）'!CL53</f>
        <v>0</v>
      </c>
      <c r="BL53" s="142">
        <f>'廃棄物事業経費（市町村）'!CM53</f>
        <v>0</v>
      </c>
      <c r="BM53" s="142">
        <f>'廃棄物事業経費（市町村）'!CN53</f>
        <v>0</v>
      </c>
      <c r="BN53" s="142">
        <f>'廃棄物事業経費（市町村）'!CO53</f>
        <v>0</v>
      </c>
      <c r="BO53" s="142">
        <f>'廃棄物事業経費（市町村）'!CP53</f>
        <v>10200</v>
      </c>
      <c r="BP53" s="142">
        <f>'廃棄物事業経費（市町村）'!CQ53</f>
        <v>10200</v>
      </c>
      <c r="BQ53" s="142">
        <f>'廃棄物事業経費（市町村）'!CR53</f>
        <v>0</v>
      </c>
      <c r="BR53" s="142">
        <f>'廃棄物事業経費（市町村）'!CS53</f>
        <v>0</v>
      </c>
      <c r="BS53" s="142">
        <f>'廃棄物事業経費（市町村）'!CT53</f>
        <v>0</v>
      </c>
      <c r="BT53" s="142">
        <f>'廃棄物事業経費（市町村）'!CU53</f>
        <v>39381</v>
      </c>
      <c r="BU53" s="142">
        <f>'廃棄物事業経費（市町村）'!CV53</f>
        <v>0</v>
      </c>
      <c r="BV53" s="142">
        <f>'廃棄物事業経費（市町村）'!CW53</f>
        <v>3</v>
      </c>
      <c r="BW53" s="142">
        <f>'廃棄物事業経費（市町村）'!CX53</f>
        <v>13203</v>
      </c>
    </row>
    <row r="54" spans="1:75" ht="13.5">
      <c r="A54" s="208" t="s">
        <v>222</v>
      </c>
      <c r="B54" s="208">
        <v>43514</v>
      </c>
      <c r="C54" s="208" t="s">
        <v>280</v>
      </c>
      <c r="D54" s="142">
        <f>'廃棄物事業経費（市町村）'!AE54</f>
        <v>0</v>
      </c>
      <c r="E54" s="142">
        <f>'廃棄物事業経費（市町村）'!AF54</f>
        <v>0</v>
      </c>
      <c r="F54" s="142">
        <f>'廃棄物事業経費（市町村）'!AG54</f>
        <v>0</v>
      </c>
      <c r="G54" s="142">
        <f>'廃棄物事業経費（市町村）'!AH54</f>
        <v>0</v>
      </c>
      <c r="H54" s="142">
        <f>'廃棄物事業経費（市町村）'!AI54</f>
        <v>0</v>
      </c>
      <c r="I54" s="142">
        <f>'廃棄物事業経費（市町村）'!AJ54</f>
        <v>0</v>
      </c>
      <c r="J54" s="142">
        <f>'廃棄物事業経費（市町村）'!AK54</f>
        <v>0</v>
      </c>
      <c r="K54" s="142">
        <f>'廃棄物事業経費（市町村）'!AL54</f>
        <v>4292</v>
      </c>
      <c r="L54" s="142">
        <f>'廃棄物事業経費（市町村）'!AM54</f>
        <v>26231</v>
      </c>
      <c r="M54" s="142">
        <f>'廃棄物事業経費（市町村）'!AN54</f>
        <v>3034</v>
      </c>
      <c r="N54" s="142">
        <f>'廃棄物事業経費（市町村）'!AO54</f>
        <v>0</v>
      </c>
      <c r="O54" s="142">
        <f>'廃棄物事業経費（市町村）'!AP54</f>
        <v>0</v>
      </c>
      <c r="P54" s="142">
        <f>'廃棄物事業経費（市町村）'!AQ54</f>
        <v>0</v>
      </c>
      <c r="Q54" s="142">
        <f>'廃棄物事業経費（市町村）'!AR54</f>
        <v>0</v>
      </c>
      <c r="R54" s="142">
        <f>'廃棄物事業経費（市町村）'!AS54</f>
        <v>0</v>
      </c>
      <c r="S54" s="142">
        <f>'廃棄物事業経費（市町村）'!AT54</f>
        <v>23197</v>
      </c>
      <c r="T54" s="142">
        <f>'廃棄物事業経費（市町村）'!AU54</f>
        <v>3579</v>
      </c>
      <c r="U54" s="142">
        <f>'廃棄物事業経費（市町村）'!AV54</f>
        <v>0</v>
      </c>
      <c r="V54" s="142">
        <f>'廃棄物事業経費（市町村）'!AW54</f>
        <v>0</v>
      </c>
      <c r="W54" s="142">
        <f>'廃棄物事業経費（市町村）'!AX54</f>
        <v>19618</v>
      </c>
      <c r="X54" s="142">
        <f>'廃棄物事業経費（市町村）'!AY54</f>
        <v>99642</v>
      </c>
      <c r="Y54" s="142">
        <f>'廃棄物事業経費（市町村）'!AZ54</f>
        <v>0</v>
      </c>
      <c r="Z54" s="142">
        <f>'廃棄物事業経費（市町村）'!BA54</f>
        <v>0</v>
      </c>
      <c r="AA54" s="142">
        <f>'廃棄物事業経費（市町村）'!BB54</f>
        <v>26231</v>
      </c>
      <c r="AB54" s="142">
        <f>'廃棄物事業経費（市町村）'!BC54</f>
        <v>0</v>
      </c>
      <c r="AC54" s="142">
        <f>'廃棄物事業経費（市町村）'!BD54</f>
        <v>0</v>
      </c>
      <c r="AD54" s="142">
        <f>'廃棄物事業経費（市町村）'!BE54</f>
        <v>0</v>
      </c>
      <c r="AE54" s="142">
        <f>'廃棄物事業経費（市町村）'!BF54</f>
        <v>0</v>
      </c>
      <c r="AF54" s="142">
        <f>'廃棄物事業経費（市町村）'!BG54</f>
        <v>0</v>
      </c>
      <c r="AG54" s="142">
        <f>'廃棄物事業経費（市町村）'!BH54</f>
        <v>0</v>
      </c>
      <c r="AH54" s="142">
        <f>'廃棄物事業経費（市町村）'!BI54</f>
        <v>0</v>
      </c>
      <c r="AI54" s="142">
        <f>'廃棄物事業経費（市町村）'!BJ54</f>
        <v>49089</v>
      </c>
      <c r="AJ54" s="142">
        <f>'廃棄物事業経費（市町村）'!BK54</f>
        <v>0</v>
      </c>
      <c r="AK54" s="142">
        <f>'廃棄物事業経費（市町村）'!BL54</f>
        <v>0</v>
      </c>
      <c r="AL54" s="142">
        <f>'廃棄物事業経費（市町村）'!BM54</f>
        <v>0</v>
      </c>
      <c r="AM54" s="142">
        <f>'廃棄物事業経費（市町村）'!BN54</f>
        <v>0</v>
      </c>
      <c r="AN54" s="142">
        <f>'廃棄物事業経費（市町村）'!BO54</f>
        <v>0</v>
      </c>
      <c r="AO54" s="142">
        <f>'廃棄物事業経費（市町村）'!BP54</f>
        <v>0</v>
      </c>
      <c r="AP54" s="142">
        <f>'廃棄物事業経費（市町村）'!BQ54</f>
        <v>0</v>
      </c>
      <c r="AQ54" s="142">
        <f>'廃棄物事業経費（市町村）'!BR54</f>
        <v>0</v>
      </c>
      <c r="AR54" s="142">
        <f>'廃棄物事業経費（市町村）'!BS54</f>
        <v>0</v>
      </c>
      <c r="AS54" s="142">
        <f>'廃棄物事業経費（市町村）'!BT54</f>
        <v>0</v>
      </c>
      <c r="AT54" s="142">
        <f>'廃棄物事業経費（市町村）'!BU54</f>
        <v>0</v>
      </c>
      <c r="AU54" s="142">
        <f>'廃棄物事業経費（市町村）'!BV54</f>
        <v>0</v>
      </c>
      <c r="AV54" s="142">
        <f>'廃棄物事業経費（市町村）'!BW54</f>
        <v>17565</v>
      </c>
      <c r="AW54" s="142">
        <f>'廃棄物事業経費（市町村）'!BX54</f>
        <v>0</v>
      </c>
      <c r="AX54" s="142">
        <f>'廃棄物事業経費（市町村）'!BY54</f>
        <v>0</v>
      </c>
      <c r="AY54" s="142">
        <f>'廃棄物事業経費（市町村）'!BZ54</f>
        <v>0</v>
      </c>
      <c r="AZ54" s="142">
        <f>'廃棄物事業経費（市町村）'!CA54</f>
        <v>0</v>
      </c>
      <c r="BA54" s="142">
        <f>'廃棄物事業経費（市町村）'!CB54</f>
        <v>0</v>
      </c>
      <c r="BB54" s="142">
        <f>'廃棄物事業経費（市町村）'!CC54</f>
        <v>0</v>
      </c>
      <c r="BC54" s="142">
        <f>'廃棄物事業経費（市町村）'!CD54</f>
        <v>0</v>
      </c>
      <c r="BD54" s="142">
        <f>'廃棄物事業経費（市町村）'!CE54</f>
        <v>0</v>
      </c>
      <c r="BE54" s="142">
        <f>'廃棄物事業経費（市町村）'!CF54</f>
        <v>0</v>
      </c>
      <c r="BF54" s="142">
        <f>'廃棄物事業経費（市町村）'!CG54</f>
        <v>0</v>
      </c>
      <c r="BG54" s="142">
        <f>'廃棄物事業経費（市町村）'!CH54</f>
        <v>53381</v>
      </c>
      <c r="BH54" s="142">
        <f>'廃棄物事業経費（市町村）'!CI54</f>
        <v>26231</v>
      </c>
      <c r="BI54" s="142">
        <f>'廃棄物事業経費（市町村）'!CJ54</f>
        <v>3034</v>
      </c>
      <c r="BJ54" s="142">
        <f>'廃棄物事業経費（市町村）'!CK54</f>
        <v>0</v>
      </c>
      <c r="BK54" s="142">
        <f>'廃棄物事業経費（市町村）'!CL54</f>
        <v>0</v>
      </c>
      <c r="BL54" s="142">
        <f>'廃棄物事業経費（市町村）'!CM54</f>
        <v>0</v>
      </c>
      <c r="BM54" s="142">
        <f>'廃棄物事業経費（市町村）'!CN54</f>
        <v>0</v>
      </c>
      <c r="BN54" s="142">
        <f>'廃棄物事業経費（市町村）'!CO54</f>
        <v>0</v>
      </c>
      <c r="BO54" s="142">
        <f>'廃棄物事業経費（市町村）'!CP54</f>
        <v>23197</v>
      </c>
      <c r="BP54" s="142">
        <f>'廃棄物事業経費（市町村）'!CQ54</f>
        <v>3579</v>
      </c>
      <c r="BQ54" s="142">
        <f>'廃棄物事業経費（市町村）'!CR54</f>
        <v>0</v>
      </c>
      <c r="BR54" s="142">
        <f>'廃棄物事業経費（市町村）'!CS54</f>
        <v>0</v>
      </c>
      <c r="BS54" s="142">
        <f>'廃棄物事業経費（市町村）'!CT54</f>
        <v>19618</v>
      </c>
      <c r="BT54" s="142">
        <f>'廃棄物事業経費（市町村）'!CU54</f>
        <v>117207</v>
      </c>
      <c r="BU54" s="142">
        <f>'廃棄物事業経費（市町村）'!CV54</f>
        <v>0</v>
      </c>
      <c r="BV54" s="142">
        <f>'廃棄物事業経費（市町村）'!CW54</f>
        <v>0</v>
      </c>
      <c r="BW54" s="142">
        <f>'廃棄物事業経費（市町村）'!CX54</f>
        <v>26231</v>
      </c>
    </row>
    <row r="55" spans="1:75" ht="13.5">
      <c r="A55" s="208" t="s">
        <v>222</v>
      </c>
      <c r="B55" s="208">
        <v>43531</v>
      </c>
      <c r="C55" s="208" t="s">
        <v>281</v>
      </c>
      <c r="D55" s="142">
        <f>'廃棄物事業経費（市町村）'!AE55</f>
        <v>34</v>
      </c>
      <c r="E55" s="142">
        <f>'廃棄物事業経費（市町村）'!AF55</f>
        <v>34</v>
      </c>
      <c r="F55" s="142">
        <f>'廃棄物事業経費（市町村）'!AG55</f>
        <v>0</v>
      </c>
      <c r="G55" s="142">
        <f>'廃棄物事業経費（市町村）'!AH55</f>
        <v>34</v>
      </c>
      <c r="H55" s="142">
        <f>'廃棄物事業経費（市町村）'!AI55</f>
        <v>0</v>
      </c>
      <c r="I55" s="142">
        <f>'廃棄物事業経費（市町村）'!AJ55</f>
        <v>0</v>
      </c>
      <c r="J55" s="142">
        <f>'廃棄物事業経費（市町村）'!AK55</f>
        <v>0</v>
      </c>
      <c r="K55" s="142">
        <f>'廃棄物事業経費（市町村）'!AL55</f>
        <v>7299</v>
      </c>
      <c r="L55" s="142">
        <f>'廃棄物事業経費（市町村）'!AM55</f>
        <v>29746</v>
      </c>
      <c r="M55" s="142">
        <f>'廃棄物事業経費（市町村）'!AN55</f>
        <v>465</v>
      </c>
      <c r="N55" s="142">
        <f>'廃棄物事業経費（市町村）'!AO55</f>
        <v>1188</v>
      </c>
      <c r="O55" s="142">
        <f>'廃棄物事業経費（市町村）'!AP55</f>
        <v>0</v>
      </c>
      <c r="P55" s="142">
        <f>'廃棄物事業経費（市町村）'!AQ55</f>
        <v>1188</v>
      </c>
      <c r="Q55" s="142">
        <f>'廃棄物事業経費（市町村）'!AR55</f>
        <v>0</v>
      </c>
      <c r="R55" s="142">
        <f>'廃棄物事業経費（市町村）'!AS55</f>
        <v>0</v>
      </c>
      <c r="S55" s="142">
        <f>'廃棄物事業経費（市町村）'!AT55</f>
        <v>28093</v>
      </c>
      <c r="T55" s="142">
        <f>'廃棄物事業経費（市町村）'!AU55</f>
        <v>26971</v>
      </c>
      <c r="U55" s="142">
        <f>'廃棄物事業経費（市町村）'!AV55</f>
        <v>1122</v>
      </c>
      <c r="V55" s="142">
        <f>'廃棄物事業経費（市町村）'!AW55</f>
        <v>0</v>
      </c>
      <c r="W55" s="142">
        <f>'廃棄物事業経費（市町村）'!AX55</f>
        <v>0</v>
      </c>
      <c r="X55" s="142">
        <f>'廃棄物事業経費（市町村）'!AY55</f>
        <v>43890</v>
      </c>
      <c r="Y55" s="142">
        <f>'廃棄物事業経費（市町村）'!AZ55</f>
        <v>0</v>
      </c>
      <c r="Z55" s="142">
        <f>'廃棄物事業経費（市町村）'!BA55</f>
        <v>6031</v>
      </c>
      <c r="AA55" s="142">
        <f>'廃棄物事業経費（市町村）'!BB55</f>
        <v>35811</v>
      </c>
      <c r="AB55" s="142">
        <f>'廃棄物事業経費（市町村）'!BC55</f>
        <v>0</v>
      </c>
      <c r="AC55" s="142">
        <f>'廃棄物事業経費（市町村）'!BD55</f>
        <v>0</v>
      </c>
      <c r="AD55" s="142">
        <f>'廃棄物事業経費（市町村）'!BE55</f>
        <v>0</v>
      </c>
      <c r="AE55" s="142">
        <f>'廃棄物事業経費（市町村）'!BF55</f>
        <v>0</v>
      </c>
      <c r="AF55" s="142">
        <f>'廃棄物事業経費（市町村）'!BG55</f>
        <v>0</v>
      </c>
      <c r="AG55" s="142">
        <f>'廃棄物事業経費（市町村）'!BH55</f>
        <v>0</v>
      </c>
      <c r="AH55" s="142">
        <f>'廃棄物事業経費（市町村）'!BI55</f>
        <v>0</v>
      </c>
      <c r="AI55" s="142">
        <f>'廃棄物事業経費（市町村）'!BJ55</f>
        <v>0</v>
      </c>
      <c r="AJ55" s="142">
        <f>'廃棄物事業経費（市町村）'!BK55</f>
        <v>13635</v>
      </c>
      <c r="AK55" s="142">
        <f>'廃棄物事業経費（市町村）'!BL55</f>
        <v>0</v>
      </c>
      <c r="AL55" s="142">
        <f>'廃棄物事業経費（市町村）'!BM55</f>
        <v>0</v>
      </c>
      <c r="AM55" s="142">
        <f>'廃棄物事業経費（市町村）'!BN55</f>
        <v>0</v>
      </c>
      <c r="AN55" s="142">
        <f>'廃棄物事業経費（市町村）'!BO55</f>
        <v>0</v>
      </c>
      <c r="AO55" s="142">
        <f>'廃棄物事業経費（市町村）'!BP55</f>
        <v>0</v>
      </c>
      <c r="AP55" s="142">
        <f>'廃棄物事業経費（市町村）'!BQ55</f>
        <v>0</v>
      </c>
      <c r="AQ55" s="142">
        <f>'廃棄物事業経費（市町村）'!BR55</f>
        <v>13635</v>
      </c>
      <c r="AR55" s="142">
        <f>'廃棄物事業経費（市町村）'!BS55</f>
        <v>0</v>
      </c>
      <c r="AS55" s="142">
        <f>'廃棄物事業経費（市町村）'!BT55</f>
        <v>0</v>
      </c>
      <c r="AT55" s="142">
        <f>'廃棄物事業経費（市町村）'!BU55</f>
        <v>13635</v>
      </c>
      <c r="AU55" s="142">
        <f>'廃棄物事業経費（市町村）'!BV55</f>
        <v>0</v>
      </c>
      <c r="AV55" s="142">
        <f>'廃棄物事業経費（市町村）'!BW55</f>
        <v>0</v>
      </c>
      <c r="AW55" s="142">
        <f>'廃棄物事業経費（市町村）'!BX55</f>
        <v>0</v>
      </c>
      <c r="AX55" s="142">
        <f>'廃棄物事業経費（市町村）'!BY55</f>
        <v>0</v>
      </c>
      <c r="AY55" s="142">
        <f>'廃棄物事業経費（市町村）'!BZ55</f>
        <v>13635</v>
      </c>
      <c r="AZ55" s="142">
        <f>'廃棄物事業経費（市町村）'!CA55</f>
        <v>34</v>
      </c>
      <c r="BA55" s="142">
        <f>'廃棄物事業経費（市町村）'!CB55</f>
        <v>34</v>
      </c>
      <c r="BB55" s="142">
        <f>'廃棄物事業経費（市町村）'!CC55</f>
        <v>0</v>
      </c>
      <c r="BC55" s="142">
        <f>'廃棄物事業経費（市町村）'!CD55</f>
        <v>34</v>
      </c>
      <c r="BD55" s="142">
        <f>'廃棄物事業経費（市町村）'!CE55</f>
        <v>0</v>
      </c>
      <c r="BE55" s="142">
        <f>'廃棄物事業経費（市町村）'!CF55</f>
        <v>0</v>
      </c>
      <c r="BF55" s="142">
        <f>'廃棄物事業経費（市町村）'!CG55</f>
        <v>0</v>
      </c>
      <c r="BG55" s="142">
        <f>'廃棄物事業経費（市町村）'!CH55</f>
        <v>7299</v>
      </c>
      <c r="BH55" s="142">
        <f>'廃棄物事業経費（市町村）'!CI55</f>
        <v>43381</v>
      </c>
      <c r="BI55" s="142">
        <f>'廃棄物事業経費（市町村）'!CJ55</f>
        <v>465</v>
      </c>
      <c r="BJ55" s="142">
        <f>'廃棄物事業経費（市町村）'!CK55</f>
        <v>1188</v>
      </c>
      <c r="BK55" s="142">
        <f>'廃棄物事業経費（市町村）'!CL55</f>
        <v>0</v>
      </c>
      <c r="BL55" s="142">
        <f>'廃棄物事業経費（市町村）'!CM55</f>
        <v>1188</v>
      </c>
      <c r="BM55" s="142">
        <f>'廃棄物事業経費（市町村）'!CN55</f>
        <v>0</v>
      </c>
      <c r="BN55" s="142">
        <f>'廃棄物事業経費（市町村）'!CO55</f>
        <v>0</v>
      </c>
      <c r="BO55" s="142">
        <f>'廃棄物事業経費（市町村）'!CP55</f>
        <v>41728</v>
      </c>
      <c r="BP55" s="142">
        <f>'廃棄物事業経費（市町村）'!CQ55</f>
        <v>26971</v>
      </c>
      <c r="BQ55" s="142">
        <f>'廃棄物事業経費（市町村）'!CR55</f>
        <v>1122</v>
      </c>
      <c r="BR55" s="142">
        <f>'廃棄物事業経費（市町村）'!CS55</f>
        <v>13635</v>
      </c>
      <c r="BS55" s="142">
        <f>'廃棄物事業経費（市町村）'!CT55</f>
        <v>0</v>
      </c>
      <c r="BT55" s="142">
        <f>'廃棄物事業経費（市町村）'!CU55</f>
        <v>43890</v>
      </c>
      <c r="BU55" s="142">
        <f>'廃棄物事業経費（市町村）'!CV55</f>
        <v>0</v>
      </c>
      <c r="BV55" s="142">
        <f>'廃棄物事業経費（市町村）'!CW55</f>
        <v>6031</v>
      </c>
      <c r="BW55" s="142">
        <f>'廃棄物事業経費（市町村）'!CX55</f>
        <v>49446</v>
      </c>
    </row>
    <row r="56" spans="1:75" ht="13.5">
      <c r="A56" s="208" t="s">
        <v>222</v>
      </c>
      <c r="B56" s="208">
        <v>43854</v>
      </c>
      <c r="C56" s="208" t="s">
        <v>282</v>
      </c>
      <c r="D56" s="142">
        <f>'廃棄物事業経費（組合）'!AE8</f>
        <v>10000</v>
      </c>
      <c r="E56" s="142">
        <f>'廃棄物事業経費（組合）'!AF8</f>
        <v>10000</v>
      </c>
      <c r="F56" s="142">
        <f>'廃棄物事業経費（組合）'!AG8</f>
        <v>0</v>
      </c>
      <c r="G56" s="142">
        <f>'廃棄物事業経費（組合）'!AH8</f>
        <v>10000</v>
      </c>
      <c r="H56" s="142">
        <f>'廃棄物事業経費（組合）'!AI8</f>
        <v>0</v>
      </c>
      <c r="I56" s="142">
        <f>'廃棄物事業経費（組合）'!AJ8</f>
        <v>0</v>
      </c>
      <c r="J56" s="142">
        <f>'廃棄物事業経費（組合）'!AK8</f>
        <v>0</v>
      </c>
      <c r="K56" s="142">
        <f>'廃棄物事業経費（組合）'!AL8</f>
        <v>0</v>
      </c>
      <c r="L56" s="142">
        <f>'廃棄物事業経費（組合）'!AM8</f>
        <v>735261</v>
      </c>
      <c r="M56" s="142">
        <f>'廃棄物事業経費（組合）'!AN8</f>
        <v>188928</v>
      </c>
      <c r="N56" s="142">
        <f>'廃棄物事業経費（組合）'!AO8</f>
        <v>30448</v>
      </c>
      <c r="O56" s="142">
        <f>'廃棄物事業経費（組合）'!AP8</f>
        <v>0</v>
      </c>
      <c r="P56" s="142">
        <f>'廃棄物事業経費（組合）'!AQ8</f>
        <v>22599</v>
      </c>
      <c r="Q56" s="142">
        <f>'廃棄物事業経費（組合）'!AR8</f>
        <v>7849</v>
      </c>
      <c r="R56" s="142">
        <f>'廃棄物事業経費（組合）'!AS8</f>
        <v>0</v>
      </c>
      <c r="S56" s="142">
        <f>'廃棄物事業経費（組合）'!AT8</f>
        <v>515885</v>
      </c>
      <c r="T56" s="142">
        <f>'廃棄物事業経費（組合）'!AU8</f>
        <v>0</v>
      </c>
      <c r="U56" s="142">
        <f>'廃棄物事業経費（組合）'!AV8</f>
        <v>499080</v>
      </c>
      <c r="V56" s="142">
        <f>'廃棄物事業経費（組合）'!AW8</f>
        <v>16805</v>
      </c>
      <c r="W56" s="142">
        <f>'廃棄物事業経費（組合）'!AX8</f>
        <v>0</v>
      </c>
      <c r="X56" s="142">
        <f>'廃棄物事業経費（組合）'!AY8</f>
        <v>0</v>
      </c>
      <c r="Y56" s="142">
        <f>'廃棄物事業経費（組合）'!AZ8</f>
        <v>0</v>
      </c>
      <c r="Z56" s="142">
        <f>'廃棄物事業経費（組合）'!BA8</f>
        <v>1431</v>
      </c>
      <c r="AA56" s="142">
        <f>'廃棄物事業経費（組合）'!BB8</f>
        <v>746692</v>
      </c>
      <c r="AB56" s="142">
        <f>'廃棄物事業経費（組合）'!BC8</f>
        <v>0</v>
      </c>
      <c r="AC56" s="142">
        <f>'廃棄物事業経費（組合）'!BD8</f>
        <v>0</v>
      </c>
      <c r="AD56" s="142">
        <f>'廃棄物事業経費（組合）'!BE8</f>
        <v>0</v>
      </c>
      <c r="AE56" s="142">
        <f>'廃棄物事業経費（組合）'!BF8</f>
        <v>0</v>
      </c>
      <c r="AF56" s="142">
        <f>'廃棄物事業経費（組合）'!BG8</f>
        <v>0</v>
      </c>
      <c r="AG56" s="142">
        <f>'廃棄物事業経費（組合）'!BH8</f>
        <v>0</v>
      </c>
      <c r="AH56" s="142">
        <f>'廃棄物事業経費（組合）'!BI8</f>
        <v>0</v>
      </c>
      <c r="AI56" s="142">
        <f>'廃棄物事業経費（組合）'!BJ8</f>
        <v>0</v>
      </c>
      <c r="AJ56" s="142">
        <f>'廃棄物事業経費（組合）'!BK8</f>
        <v>0</v>
      </c>
      <c r="AK56" s="142">
        <f>'廃棄物事業経費（組合）'!BL8</f>
        <v>0</v>
      </c>
      <c r="AL56" s="142">
        <f>'廃棄物事業経費（組合）'!BM8</f>
        <v>0</v>
      </c>
      <c r="AM56" s="142">
        <f>'廃棄物事業経費（組合）'!BN8</f>
        <v>0</v>
      </c>
      <c r="AN56" s="142">
        <f>'廃棄物事業経費（組合）'!BO8</f>
        <v>0</v>
      </c>
      <c r="AO56" s="142">
        <f>'廃棄物事業経費（組合）'!BP8</f>
        <v>0</v>
      </c>
      <c r="AP56" s="142">
        <f>'廃棄物事業経費（組合）'!BQ8</f>
        <v>0</v>
      </c>
      <c r="AQ56" s="142">
        <f>'廃棄物事業経費（組合）'!BR8</f>
        <v>0</v>
      </c>
      <c r="AR56" s="142">
        <f>'廃棄物事業経費（組合）'!BS8</f>
        <v>0</v>
      </c>
      <c r="AS56" s="142">
        <f>'廃棄物事業経費（組合）'!BT8</f>
        <v>0</v>
      </c>
      <c r="AT56" s="142">
        <f>'廃棄物事業経費（組合）'!BU8</f>
        <v>0</v>
      </c>
      <c r="AU56" s="142">
        <f>'廃棄物事業経費（組合）'!BV8</f>
        <v>0</v>
      </c>
      <c r="AV56" s="142">
        <f>'廃棄物事業経費（組合）'!BW8</f>
        <v>0</v>
      </c>
      <c r="AW56" s="142">
        <f>'廃棄物事業経費（組合）'!BX8</f>
        <v>0</v>
      </c>
      <c r="AX56" s="142">
        <f>'廃棄物事業経費（組合）'!BY8</f>
        <v>0</v>
      </c>
      <c r="AY56" s="142">
        <f>'廃棄物事業経費（組合）'!BZ8</f>
        <v>0</v>
      </c>
      <c r="AZ56" s="142">
        <f>'廃棄物事業経費（組合）'!CA8</f>
        <v>10000</v>
      </c>
      <c r="BA56" s="142">
        <f>'廃棄物事業経費（組合）'!CB8</f>
        <v>10000</v>
      </c>
      <c r="BB56" s="142">
        <f>'廃棄物事業経費（組合）'!CC8</f>
        <v>0</v>
      </c>
      <c r="BC56" s="142">
        <f>'廃棄物事業経費（組合）'!CD8</f>
        <v>10000</v>
      </c>
      <c r="BD56" s="142">
        <f>'廃棄物事業経費（組合）'!CE8</f>
        <v>0</v>
      </c>
      <c r="BE56" s="142">
        <f>'廃棄物事業経費（組合）'!CF8</f>
        <v>0</v>
      </c>
      <c r="BF56" s="142">
        <f>'廃棄物事業経費（組合）'!CG8</f>
        <v>0</v>
      </c>
      <c r="BG56" s="142">
        <f>'廃棄物事業経費（組合）'!CH8</f>
        <v>0</v>
      </c>
      <c r="BH56" s="142">
        <f>'廃棄物事業経費（組合）'!CI8</f>
        <v>735261</v>
      </c>
      <c r="BI56" s="142">
        <f>'廃棄物事業経費（組合）'!CJ8</f>
        <v>188928</v>
      </c>
      <c r="BJ56" s="142">
        <f>'廃棄物事業経費（組合）'!CK8</f>
        <v>30448</v>
      </c>
      <c r="BK56" s="142">
        <f>'廃棄物事業経費（組合）'!CL8</f>
        <v>0</v>
      </c>
      <c r="BL56" s="142">
        <f>'廃棄物事業経費（組合）'!CM8</f>
        <v>22599</v>
      </c>
      <c r="BM56" s="142">
        <f>'廃棄物事業経費（組合）'!CN8</f>
        <v>7849</v>
      </c>
      <c r="BN56" s="142">
        <f>'廃棄物事業経費（組合）'!CO8</f>
        <v>0</v>
      </c>
      <c r="BO56" s="142">
        <f>'廃棄物事業経費（組合）'!CP8</f>
        <v>515885</v>
      </c>
      <c r="BP56" s="142">
        <f>'廃棄物事業経費（組合）'!CQ8</f>
        <v>0</v>
      </c>
      <c r="BQ56" s="142">
        <f>'廃棄物事業経費（組合）'!CR8</f>
        <v>499080</v>
      </c>
      <c r="BR56" s="142">
        <f>'廃棄物事業経費（組合）'!CS8</f>
        <v>16805</v>
      </c>
      <c r="BS56" s="142">
        <f>'廃棄物事業経費（組合）'!CT8</f>
        <v>0</v>
      </c>
      <c r="BT56" s="142">
        <f>'廃棄物事業経費（組合）'!CU8</f>
        <v>0</v>
      </c>
      <c r="BU56" s="142">
        <f>'廃棄物事業経費（組合）'!CV8</f>
        <v>0</v>
      </c>
      <c r="BV56" s="142">
        <f>'廃棄物事業経費（組合）'!CW8</f>
        <v>1431</v>
      </c>
      <c r="BW56" s="142">
        <f>'廃棄物事業経費（組合）'!CX8</f>
        <v>746692</v>
      </c>
    </row>
    <row r="57" spans="1:75" ht="13.5">
      <c r="A57" s="208" t="s">
        <v>222</v>
      </c>
      <c r="B57" s="208">
        <v>43857</v>
      </c>
      <c r="C57" s="208" t="s">
        <v>283</v>
      </c>
      <c r="D57" s="142">
        <f>'廃棄物事業経費（組合）'!AE9</f>
        <v>0</v>
      </c>
      <c r="E57" s="142">
        <f>'廃棄物事業経費（組合）'!AF9</f>
        <v>0</v>
      </c>
      <c r="F57" s="142">
        <f>'廃棄物事業経費（組合）'!AG9</f>
        <v>0</v>
      </c>
      <c r="G57" s="142">
        <f>'廃棄物事業経費（組合）'!AH9</f>
        <v>0</v>
      </c>
      <c r="H57" s="142">
        <f>'廃棄物事業経費（組合）'!AI9</f>
        <v>0</v>
      </c>
      <c r="I57" s="142">
        <f>'廃棄物事業経費（組合）'!AJ9</f>
        <v>0</v>
      </c>
      <c r="J57" s="142">
        <f>'廃棄物事業経費（組合）'!AK9</f>
        <v>0</v>
      </c>
      <c r="K57" s="142">
        <f>'廃棄物事業経費（組合）'!AL9</f>
        <v>0</v>
      </c>
      <c r="L57" s="142">
        <f>'廃棄物事業経費（組合）'!AM9</f>
        <v>0</v>
      </c>
      <c r="M57" s="142">
        <f>'廃棄物事業経費（組合）'!AN9</f>
        <v>0</v>
      </c>
      <c r="N57" s="142">
        <f>'廃棄物事業経費（組合）'!AO9</f>
        <v>0</v>
      </c>
      <c r="O57" s="142">
        <f>'廃棄物事業経費（組合）'!AP9</f>
        <v>0</v>
      </c>
      <c r="P57" s="142">
        <f>'廃棄物事業経費（組合）'!AQ9</f>
        <v>0</v>
      </c>
      <c r="Q57" s="142">
        <f>'廃棄物事業経費（組合）'!AR9</f>
        <v>0</v>
      </c>
      <c r="R57" s="142">
        <f>'廃棄物事業経費（組合）'!AS9</f>
        <v>0</v>
      </c>
      <c r="S57" s="142">
        <f>'廃棄物事業経費（組合）'!AT9</f>
        <v>0</v>
      </c>
      <c r="T57" s="142">
        <f>'廃棄物事業経費（組合）'!AU9</f>
        <v>0</v>
      </c>
      <c r="U57" s="142">
        <f>'廃棄物事業経費（組合）'!AV9</f>
        <v>0</v>
      </c>
      <c r="V57" s="142">
        <f>'廃棄物事業経費（組合）'!AW9</f>
        <v>0</v>
      </c>
      <c r="W57" s="142">
        <f>'廃棄物事業経費（組合）'!AX9</f>
        <v>0</v>
      </c>
      <c r="X57" s="142">
        <f>'廃棄物事業経費（組合）'!AY9</f>
        <v>0</v>
      </c>
      <c r="Y57" s="142">
        <f>'廃棄物事業経費（組合）'!AZ9</f>
        <v>0</v>
      </c>
      <c r="Z57" s="142">
        <f>'廃棄物事業経費（組合）'!BA9</f>
        <v>0</v>
      </c>
      <c r="AA57" s="142">
        <f>'廃棄物事業経費（組合）'!BB9</f>
        <v>0</v>
      </c>
      <c r="AB57" s="142">
        <f>'廃棄物事業経費（組合）'!BC9</f>
        <v>39313</v>
      </c>
      <c r="AC57" s="142">
        <f>'廃棄物事業経費（組合）'!BD9</f>
        <v>39313</v>
      </c>
      <c r="AD57" s="142">
        <f>'廃棄物事業経費（組合）'!BE9</f>
        <v>0</v>
      </c>
      <c r="AE57" s="142">
        <f>'廃棄物事業経費（組合）'!BF9</f>
        <v>39313</v>
      </c>
      <c r="AF57" s="142">
        <f>'廃棄物事業経費（組合）'!BG9</f>
        <v>0</v>
      </c>
      <c r="AG57" s="142">
        <f>'廃棄物事業経費（組合）'!BH9</f>
        <v>0</v>
      </c>
      <c r="AH57" s="142">
        <f>'廃棄物事業経費（組合）'!BI9</f>
        <v>0</v>
      </c>
      <c r="AI57" s="142">
        <f>'廃棄物事業経費（組合）'!BJ9</f>
        <v>0</v>
      </c>
      <c r="AJ57" s="142">
        <f>'廃棄物事業経費（組合）'!BK9</f>
        <v>166901</v>
      </c>
      <c r="AK57" s="142">
        <f>'廃棄物事業経費（組合）'!BL9</f>
        <v>61156</v>
      </c>
      <c r="AL57" s="142">
        <f>'廃棄物事業経費（組合）'!BM9</f>
        <v>74415</v>
      </c>
      <c r="AM57" s="142">
        <f>'廃棄物事業経費（組合）'!BN9</f>
        <v>0</v>
      </c>
      <c r="AN57" s="142">
        <f>'廃棄物事業経費（組合）'!BO9</f>
        <v>74415</v>
      </c>
      <c r="AO57" s="142">
        <f>'廃棄物事業経費（組合）'!BP9</f>
        <v>0</v>
      </c>
      <c r="AP57" s="142">
        <f>'廃棄物事業経費（組合）'!BQ9</f>
        <v>0</v>
      </c>
      <c r="AQ57" s="142">
        <f>'廃棄物事業経費（組合）'!BR9</f>
        <v>31330</v>
      </c>
      <c r="AR57" s="142">
        <f>'廃棄物事業経費（組合）'!BS9</f>
        <v>0</v>
      </c>
      <c r="AS57" s="142">
        <f>'廃棄物事業経費（組合）'!BT9</f>
        <v>31330</v>
      </c>
      <c r="AT57" s="142">
        <f>'廃棄物事業経費（組合）'!BU9</f>
        <v>0</v>
      </c>
      <c r="AU57" s="142">
        <f>'廃棄物事業経費（組合）'!BV9</f>
        <v>0</v>
      </c>
      <c r="AV57" s="142">
        <f>'廃棄物事業経費（組合）'!BW9</f>
        <v>0</v>
      </c>
      <c r="AW57" s="142">
        <f>'廃棄物事業経費（組合）'!BX9</f>
        <v>0</v>
      </c>
      <c r="AX57" s="142">
        <f>'廃棄物事業経費（組合）'!BY9</f>
        <v>17300</v>
      </c>
      <c r="AY57" s="142">
        <f>'廃棄物事業経費（組合）'!BZ9</f>
        <v>223514</v>
      </c>
      <c r="AZ57" s="142">
        <f>'廃棄物事業経費（組合）'!CA9</f>
        <v>39313</v>
      </c>
      <c r="BA57" s="142">
        <f>'廃棄物事業経費（組合）'!CB9</f>
        <v>39313</v>
      </c>
      <c r="BB57" s="142">
        <f>'廃棄物事業経費（組合）'!CC9</f>
        <v>0</v>
      </c>
      <c r="BC57" s="142">
        <f>'廃棄物事業経費（組合）'!CD9</f>
        <v>39313</v>
      </c>
      <c r="BD57" s="142">
        <f>'廃棄物事業経費（組合）'!CE9</f>
        <v>0</v>
      </c>
      <c r="BE57" s="142">
        <f>'廃棄物事業経費（組合）'!CF9</f>
        <v>0</v>
      </c>
      <c r="BF57" s="142">
        <f>'廃棄物事業経費（組合）'!CG9</f>
        <v>0</v>
      </c>
      <c r="BG57" s="142">
        <f>'廃棄物事業経費（組合）'!CH9</f>
        <v>0</v>
      </c>
      <c r="BH57" s="142">
        <f>'廃棄物事業経費（組合）'!CI9</f>
        <v>166901</v>
      </c>
      <c r="BI57" s="142">
        <f>'廃棄物事業経費（組合）'!CJ9</f>
        <v>61156</v>
      </c>
      <c r="BJ57" s="142">
        <f>'廃棄物事業経費（組合）'!CK9</f>
        <v>74415</v>
      </c>
      <c r="BK57" s="142">
        <f>'廃棄物事業経費（組合）'!CL9</f>
        <v>0</v>
      </c>
      <c r="BL57" s="142">
        <f>'廃棄物事業経費（組合）'!CM9</f>
        <v>74415</v>
      </c>
      <c r="BM57" s="142">
        <f>'廃棄物事業経費（組合）'!CN9</f>
        <v>0</v>
      </c>
      <c r="BN57" s="142">
        <f>'廃棄物事業経費（組合）'!CO9</f>
        <v>0</v>
      </c>
      <c r="BO57" s="142">
        <f>'廃棄物事業経費（組合）'!CP9</f>
        <v>31330</v>
      </c>
      <c r="BP57" s="142">
        <f>'廃棄物事業経費（組合）'!CQ9</f>
        <v>0</v>
      </c>
      <c r="BQ57" s="142">
        <f>'廃棄物事業経費（組合）'!CR9</f>
        <v>31330</v>
      </c>
      <c r="BR57" s="142">
        <f>'廃棄物事業経費（組合）'!CS9</f>
        <v>0</v>
      </c>
      <c r="BS57" s="142">
        <f>'廃棄物事業経費（組合）'!CT9</f>
        <v>0</v>
      </c>
      <c r="BT57" s="142">
        <f>'廃棄物事業経費（組合）'!CU9</f>
        <v>0</v>
      </c>
      <c r="BU57" s="142">
        <f>'廃棄物事業経費（組合）'!CV9</f>
        <v>0</v>
      </c>
      <c r="BV57" s="142">
        <f>'廃棄物事業経費（組合）'!CW9</f>
        <v>17300</v>
      </c>
      <c r="BW57" s="142">
        <f>'廃棄物事業経費（組合）'!CX9</f>
        <v>223514</v>
      </c>
    </row>
    <row r="58" spans="1:75" ht="13.5">
      <c r="A58" s="208" t="s">
        <v>222</v>
      </c>
      <c r="B58" s="208">
        <v>43935</v>
      </c>
      <c r="C58" s="208" t="s">
        <v>284</v>
      </c>
      <c r="D58" s="142">
        <f>'廃棄物事業経費（組合）'!AE10</f>
        <v>0</v>
      </c>
      <c r="E58" s="142">
        <f>'廃棄物事業経費（組合）'!AF10</f>
        <v>0</v>
      </c>
      <c r="F58" s="142">
        <f>'廃棄物事業経費（組合）'!AG10</f>
        <v>0</v>
      </c>
      <c r="G58" s="142">
        <f>'廃棄物事業経費（組合）'!AH10</f>
        <v>0</v>
      </c>
      <c r="H58" s="142">
        <f>'廃棄物事業経費（組合）'!AI10</f>
        <v>0</v>
      </c>
      <c r="I58" s="142">
        <f>'廃棄物事業経費（組合）'!AJ10</f>
        <v>0</v>
      </c>
      <c r="J58" s="142">
        <f>'廃棄物事業経費（組合）'!AK10</f>
        <v>0</v>
      </c>
      <c r="K58" s="142">
        <f>'廃棄物事業経費（組合）'!AL10</f>
        <v>0</v>
      </c>
      <c r="L58" s="142">
        <f>'廃棄物事業経費（組合）'!AM10</f>
        <v>0</v>
      </c>
      <c r="M58" s="142">
        <f>'廃棄物事業経費（組合）'!AN10</f>
        <v>0</v>
      </c>
      <c r="N58" s="142">
        <f>'廃棄物事業経費（組合）'!AO10</f>
        <v>0</v>
      </c>
      <c r="O58" s="142">
        <f>'廃棄物事業経費（組合）'!AP10</f>
        <v>0</v>
      </c>
      <c r="P58" s="142">
        <f>'廃棄物事業経費（組合）'!AQ10</f>
        <v>0</v>
      </c>
      <c r="Q58" s="142">
        <f>'廃棄物事業経費（組合）'!AR10</f>
        <v>0</v>
      </c>
      <c r="R58" s="142">
        <f>'廃棄物事業経費（組合）'!AS10</f>
        <v>0</v>
      </c>
      <c r="S58" s="142">
        <f>'廃棄物事業経費（組合）'!AT10</f>
        <v>0</v>
      </c>
      <c r="T58" s="142">
        <f>'廃棄物事業経費（組合）'!AU10</f>
        <v>0</v>
      </c>
      <c r="U58" s="142">
        <f>'廃棄物事業経費（組合）'!AV10</f>
        <v>0</v>
      </c>
      <c r="V58" s="142">
        <f>'廃棄物事業経費（組合）'!AW10</f>
        <v>0</v>
      </c>
      <c r="W58" s="142">
        <f>'廃棄物事業経費（組合）'!AX10</f>
        <v>0</v>
      </c>
      <c r="X58" s="142">
        <f>'廃棄物事業経費（組合）'!AY10</f>
        <v>0</v>
      </c>
      <c r="Y58" s="142">
        <f>'廃棄物事業経費（組合）'!AZ10</f>
        <v>0</v>
      </c>
      <c r="Z58" s="142">
        <f>'廃棄物事業経費（組合）'!BA10</f>
        <v>0</v>
      </c>
      <c r="AA58" s="142">
        <f>'廃棄物事業経費（組合）'!BB10</f>
        <v>0</v>
      </c>
      <c r="AB58" s="142">
        <f>'廃棄物事業経費（組合）'!BC10</f>
        <v>0</v>
      </c>
      <c r="AC58" s="142">
        <f>'廃棄物事業経費（組合）'!BD10</f>
        <v>0</v>
      </c>
      <c r="AD58" s="142">
        <f>'廃棄物事業経費（組合）'!BE10</f>
        <v>0</v>
      </c>
      <c r="AE58" s="142">
        <f>'廃棄物事業経費（組合）'!BF10</f>
        <v>0</v>
      </c>
      <c r="AF58" s="142">
        <f>'廃棄物事業経費（組合）'!BG10</f>
        <v>0</v>
      </c>
      <c r="AG58" s="142">
        <f>'廃棄物事業経費（組合）'!BH10</f>
        <v>0</v>
      </c>
      <c r="AH58" s="142">
        <f>'廃棄物事業経費（組合）'!BI10</f>
        <v>0</v>
      </c>
      <c r="AI58" s="142">
        <f>'廃棄物事業経費（組合）'!BJ10</f>
        <v>0</v>
      </c>
      <c r="AJ58" s="142">
        <f>'廃棄物事業経費（組合）'!BK10</f>
        <v>149247</v>
      </c>
      <c r="AK58" s="142">
        <f>'廃棄物事業経費（組合）'!BL10</f>
        <v>65831</v>
      </c>
      <c r="AL58" s="142">
        <f>'廃棄物事業経費（組合）'!BM10</f>
        <v>83416</v>
      </c>
      <c r="AM58" s="142">
        <f>'廃棄物事業経費（組合）'!BN10</f>
        <v>0</v>
      </c>
      <c r="AN58" s="142">
        <f>'廃棄物事業経費（組合）'!BO10</f>
        <v>83416</v>
      </c>
      <c r="AO58" s="142">
        <f>'廃棄物事業経費（組合）'!BP10</f>
        <v>0</v>
      </c>
      <c r="AP58" s="142">
        <f>'廃棄物事業経費（組合）'!BQ10</f>
        <v>0</v>
      </c>
      <c r="AQ58" s="142">
        <f>'廃棄物事業経費（組合）'!BR10</f>
        <v>0</v>
      </c>
      <c r="AR58" s="142">
        <f>'廃棄物事業経費（組合）'!BS10</f>
        <v>0</v>
      </c>
      <c r="AS58" s="142">
        <f>'廃棄物事業経費（組合）'!BT10</f>
        <v>0</v>
      </c>
      <c r="AT58" s="142">
        <f>'廃棄物事業経費（組合）'!BU10</f>
        <v>0</v>
      </c>
      <c r="AU58" s="142">
        <f>'廃棄物事業経費（組合）'!BV10</f>
        <v>0</v>
      </c>
      <c r="AV58" s="142">
        <f>'廃棄物事業経費（組合）'!BW10</f>
        <v>0</v>
      </c>
      <c r="AW58" s="142">
        <f>'廃棄物事業経費（組合）'!BX10</f>
        <v>0</v>
      </c>
      <c r="AX58" s="142">
        <f>'廃棄物事業経費（組合）'!BY10</f>
        <v>29688</v>
      </c>
      <c r="AY58" s="142">
        <f>'廃棄物事業経費（組合）'!BZ10</f>
        <v>178935</v>
      </c>
      <c r="AZ58" s="142">
        <f>'廃棄物事業経費（組合）'!CA10</f>
        <v>0</v>
      </c>
      <c r="BA58" s="142">
        <f>'廃棄物事業経費（組合）'!CB10</f>
        <v>0</v>
      </c>
      <c r="BB58" s="142">
        <f>'廃棄物事業経費（組合）'!CC10</f>
        <v>0</v>
      </c>
      <c r="BC58" s="142">
        <f>'廃棄物事業経費（組合）'!CD10</f>
        <v>0</v>
      </c>
      <c r="BD58" s="142">
        <f>'廃棄物事業経費（組合）'!CE10</f>
        <v>0</v>
      </c>
      <c r="BE58" s="142">
        <f>'廃棄物事業経費（組合）'!CF10</f>
        <v>0</v>
      </c>
      <c r="BF58" s="142">
        <f>'廃棄物事業経費（組合）'!CG10</f>
        <v>0</v>
      </c>
      <c r="BG58" s="142">
        <f>'廃棄物事業経費（組合）'!CH10</f>
        <v>0</v>
      </c>
      <c r="BH58" s="142">
        <f>'廃棄物事業経費（組合）'!CI10</f>
        <v>149247</v>
      </c>
      <c r="BI58" s="142">
        <f>'廃棄物事業経費（組合）'!CJ10</f>
        <v>65831</v>
      </c>
      <c r="BJ58" s="142">
        <f>'廃棄物事業経費（組合）'!CK10</f>
        <v>83416</v>
      </c>
      <c r="BK58" s="142">
        <f>'廃棄物事業経費（組合）'!CL10</f>
        <v>0</v>
      </c>
      <c r="BL58" s="142">
        <f>'廃棄物事業経費（組合）'!CM10</f>
        <v>83416</v>
      </c>
      <c r="BM58" s="142">
        <f>'廃棄物事業経費（組合）'!CN10</f>
        <v>0</v>
      </c>
      <c r="BN58" s="142">
        <f>'廃棄物事業経費（組合）'!CO10</f>
        <v>0</v>
      </c>
      <c r="BO58" s="142">
        <f>'廃棄物事業経費（組合）'!CP10</f>
        <v>0</v>
      </c>
      <c r="BP58" s="142">
        <f>'廃棄物事業経費（組合）'!CQ10</f>
        <v>0</v>
      </c>
      <c r="BQ58" s="142">
        <f>'廃棄物事業経費（組合）'!CR10</f>
        <v>0</v>
      </c>
      <c r="BR58" s="142">
        <f>'廃棄物事業経費（組合）'!CS10</f>
        <v>0</v>
      </c>
      <c r="BS58" s="142">
        <f>'廃棄物事業経費（組合）'!CT10</f>
        <v>0</v>
      </c>
      <c r="BT58" s="142">
        <f>'廃棄物事業経費（組合）'!CU10</f>
        <v>0</v>
      </c>
      <c r="BU58" s="142">
        <f>'廃棄物事業経費（組合）'!CV10</f>
        <v>0</v>
      </c>
      <c r="BV58" s="142">
        <f>'廃棄物事業経費（組合）'!CW10</f>
        <v>29688</v>
      </c>
      <c r="BW58" s="142">
        <f>'廃棄物事業経費（組合）'!CX10</f>
        <v>178935</v>
      </c>
    </row>
    <row r="59" spans="1:75" ht="13.5">
      <c r="A59" s="208" t="s">
        <v>222</v>
      </c>
      <c r="B59" s="208">
        <v>43937</v>
      </c>
      <c r="C59" s="208" t="s">
        <v>285</v>
      </c>
      <c r="D59" s="142">
        <f>'廃棄物事業経費（組合）'!AE11</f>
        <v>0</v>
      </c>
      <c r="E59" s="142">
        <f>'廃棄物事業経費（組合）'!AF11</f>
        <v>0</v>
      </c>
      <c r="F59" s="142">
        <f>'廃棄物事業経費（組合）'!AG11</f>
        <v>0</v>
      </c>
      <c r="G59" s="142">
        <f>'廃棄物事業経費（組合）'!AH11</f>
        <v>0</v>
      </c>
      <c r="H59" s="142">
        <f>'廃棄物事業経費（組合）'!AI11</f>
        <v>0</v>
      </c>
      <c r="I59" s="142">
        <f>'廃棄物事業経費（組合）'!AJ11</f>
        <v>0</v>
      </c>
      <c r="J59" s="142">
        <f>'廃棄物事業経費（組合）'!AK11</f>
        <v>0</v>
      </c>
      <c r="K59" s="142">
        <f>'廃棄物事業経費（組合）'!AL11</f>
        <v>0</v>
      </c>
      <c r="L59" s="142">
        <f>'廃棄物事業経費（組合）'!AM11</f>
        <v>215289</v>
      </c>
      <c r="M59" s="142">
        <f>'廃棄物事業経費（組合）'!AN11</f>
        <v>71849</v>
      </c>
      <c r="N59" s="142">
        <f>'廃棄物事業経費（組合）'!AO11</f>
        <v>57527</v>
      </c>
      <c r="O59" s="142">
        <f>'廃棄物事業経費（組合）'!AP11</f>
        <v>0</v>
      </c>
      <c r="P59" s="142">
        <f>'廃棄物事業経費（組合）'!AQ11</f>
        <v>57527</v>
      </c>
      <c r="Q59" s="142">
        <f>'廃棄物事業経費（組合）'!AR11</f>
        <v>0</v>
      </c>
      <c r="R59" s="142">
        <f>'廃棄物事業経費（組合）'!AS11</f>
        <v>0</v>
      </c>
      <c r="S59" s="142">
        <f>'廃棄物事業経費（組合）'!AT11</f>
        <v>85913</v>
      </c>
      <c r="T59" s="142">
        <f>'廃棄物事業経費（組合）'!AU11</f>
        <v>0</v>
      </c>
      <c r="U59" s="142">
        <f>'廃棄物事業経費（組合）'!AV11</f>
        <v>65486</v>
      </c>
      <c r="V59" s="142">
        <f>'廃棄物事業経費（組合）'!AW11</f>
        <v>20427</v>
      </c>
      <c r="W59" s="142">
        <f>'廃棄物事業経費（組合）'!AX11</f>
        <v>0</v>
      </c>
      <c r="X59" s="142">
        <f>'廃棄物事業経費（組合）'!AY11</f>
        <v>0</v>
      </c>
      <c r="Y59" s="142">
        <f>'廃棄物事業経費（組合）'!AZ11</f>
        <v>0</v>
      </c>
      <c r="Z59" s="142">
        <f>'廃棄物事業経費（組合）'!BA11</f>
        <v>0</v>
      </c>
      <c r="AA59" s="142">
        <f>'廃棄物事業経費（組合）'!BB11</f>
        <v>215289</v>
      </c>
      <c r="AB59" s="142">
        <f>'廃棄物事業経費（組合）'!BC11</f>
        <v>0</v>
      </c>
      <c r="AC59" s="142">
        <f>'廃棄物事業経費（組合）'!BD11</f>
        <v>0</v>
      </c>
      <c r="AD59" s="142">
        <f>'廃棄物事業経費（組合）'!BE11</f>
        <v>0</v>
      </c>
      <c r="AE59" s="142">
        <f>'廃棄物事業経費（組合）'!BF11</f>
        <v>0</v>
      </c>
      <c r="AF59" s="142">
        <f>'廃棄物事業経費（組合）'!BG11</f>
        <v>0</v>
      </c>
      <c r="AG59" s="142">
        <f>'廃棄物事業経費（組合）'!BH11</f>
        <v>0</v>
      </c>
      <c r="AH59" s="142">
        <f>'廃棄物事業経費（組合）'!BI11</f>
        <v>0</v>
      </c>
      <c r="AI59" s="142">
        <f>'廃棄物事業経費（組合）'!BJ11</f>
        <v>0</v>
      </c>
      <c r="AJ59" s="142">
        <f>'廃棄物事業経費（組合）'!BK11</f>
        <v>0</v>
      </c>
      <c r="AK59" s="142">
        <f>'廃棄物事業経費（組合）'!BL11</f>
        <v>0</v>
      </c>
      <c r="AL59" s="142">
        <f>'廃棄物事業経費（組合）'!BM11</f>
        <v>0</v>
      </c>
      <c r="AM59" s="142">
        <f>'廃棄物事業経費（組合）'!BN11</f>
        <v>0</v>
      </c>
      <c r="AN59" s="142">
        <f>'廃棄物事業経費（組合）'!BO11</f>
        <v>0</v>
      </c>
      <c r="AO59" s="142">
        <f>'廃棄物事業経費（組合）'!BP11</f>
        <v>0</v>
      </c>
      <c r="AP59" s="142">
        <f>'廃棄物事業経費（組合）'!BQ11</f>
        <v>0</v>
      </c>
      <c r="AQ59" s="142">
        <f>'廃棄物事業経費（組合）'!BR11</f>
        <v>0</v>
      </c>
      <c r="AR59" s="142">
        <f>'廃棄物事業経費（組合）'!BS11</f>
        <v>0</v>
      </c>
      <c r="AS59" s="142">
        <f>'廃棄物事業経費（組合）'!BT11</f>
        <v>0</v>
      </c>
      <c r="AT59" s="142">
        <f>'廃棄物事業経費（組合）'!BU11</f>
        <v>0</v>
      </c>
      <c r="AU59" s="142">
        <f>'廃棄物事業経費（組合）'!BV11</f>
        <v>0</v>
      </c>
      <c r="AV59" s="142">
        <f>'廃棄物事業経費（組合）'!BW11</f>
        <v>0</v>
      </c>
      <c r="AW59" s="142">
        <f>'廃棄物事業経費（組合）'!BX11</f>
        <v>0</v>
      </c>
      <c r="AX59" s="142">
        <f>'廃棄物事業経費（組合）'!BY11</f>
        <v>0</v>
      </c>
      <c r="AY59" s="142">
        <f>'廃棄物事業経費（組合）'!BZ11</f>
        <v>0</v>
      </c>
      <c r="AZ59" s="142">
        <f>'廃棄物事業経費（組合）'!CA11</f>
        <v>0</v>
      </c>
      <c r="BA59" s="142">
        <f>'廃棄物事業経費（組合）'!CB11</f>
        <v>0</v>
      </c>
      <c r="BB59" s="142">
        <f>'廃棄物事業経費（組合）'!CC11</f>
        <v>0</v>
      </c>
      <c r="BC59" s="142">
        <f>'廃棄物事業経費（組合）'!CD11</f>
        <v>0</v>
      </c>
      <c r="BD59" s="142">
        <f>'廃棄物事業経費（組合）'!CE11</f>
        <v>0</v>
      </c>
      <c r="BE59" s="142">
        <f>'廃棄物事業経費（組合）'!CF11</f>
        <v>0</v>
      </c>
      <c r="BF59" s="142">
        <f>'廃棄物事業経費（組合）'!CG11</f>
        <v>0</v>
      </c>
      <c r="BG59" s="142">
        <f>'廃棄物事業経費（組合）'!CH11</f>
        <v>0</v>
      </c>
      <c r="BH59" s="142">
        <f>'廃棄物事業経費（組合）'!CI11</f>
        <v>215289</v>
      </c>
      <c r="BI59" s="142">
        <f>'廃棄物事業経費（組合）'!CJ11</f>
        <v>71849</v>
      </c>
      <c r="BJ59" s="142">
        <f>'廃棄物事業経費（組合）'!CK11</f>
        <v>57527</v>
      </c>
      <c r="BK59" s="142">
        <f>'廃棄物事業経費（組合）'!CL11</f>
        <v>0</v>
      </c>
      <c r="BL59" s="142">
        <f>'廃棄物事業経費（組合）'!CM11</f>
        <v>57527</v>
      </c>
      <c r="BM59" s="142">
        <f>'廃棄物事業経費（組合）'!CN11</f>
        <v>0</v>
      </c>
      <c r="BN59" s="142">
        <f>'廃棄物事業経費（組合）'!CO11</f>
        <v>0</v>
      </c>
      <c r="BO59" s="142">
        <f>'廃棄物事業経費（組合）'!CP11</f>
        <v>85913</v>
      </c>
      <c r="BP59" s="142">
        <f>'廃棄物事業経費（組合）'!CQ11</f>
        <v>0</v>
      </c>
      <c r="BQ59" s="142">
        <f>'廃棄物事業経費（組合）'!CR11</f>
        <v>65486</v>
      </c>
      <c r="BR59" s="142">
        <f>'廃棄物事業経費（組合）'!CS11</f>
        <v>20427</v>
      </c>
      <c r="BS59" s="142">
        <f>'廃棄物事業経費（組合）'!CT11</f>
        <v>0</v>
      </c>
      <c r="BT59" s="142">
        <f>'廃棄物事業経費（組合）'!CU11</f>
        <v>0</v>
      </c>
      <c r="BU59" s="142">
        <f>'廃棄物事業経費（組合）'!CV11</f>
        <v>0</v>
      </c>
      <c r="BV59" s="142">
        <f>'廃棄物事業経費（組合）'!CW11</f>
        <v>0</v>
      </c>
      <c r="BW59" s="142">
        <f>'廃棄物事業経費（組合）'!CX11</f>
        <v>215289</v>
      </c>
    </row>
    <row r="60" spans="1:75" ht="13.5">
      <c r="A60" s="208" t="s">
        <v>222</v>
      </c>
      <c r="B60" s="208">
        <v>43949</v>
      </c>
      <c r="C60" s="208" t="s">
        <v>286</v>
      </c>
      <c r="D60" s="142">
        <f>'廃棄物事業経費（組合）'!AE12</f>
        <v>0</v>
      </c>
      <c r="E60" s="142">
        <f>'廃棄物事業経費（組合）'!AF12</f>
        <v>0</v>
      </c>
      <c r="F60" s="142">
        <f>'廃棄物事業経費（組合）'!AG12</f>
        <v>0</v>
      </c>
      <c r="G60" s="142">
        <f>'廃棄物事業経費（組合）'!AH12</f>
        <v>0</v>
      </c>
      <c r="H60" s="142">
        <f>'廃棄物事業経費（組合）'!AI12</f>
        <v>0</v>
      </c>
      <c r="I60" s="142">
        <f>'廃棄物事業経費（組合）'!AJ12</f>
        <v>0</v>
      </c>
      <c r="J60" s="142">
        <f>'廃棄物事業経費（組合）'!AK12</f>
        <v>0</v>
      </c>
      <c r="K60" s="142">
        <f>'廃棄物事業経費（組合）'!AL12</f>
        <v>0</v>
      </c>
      <c r="L60" s="142">
        <f>'廃棄物事業経費（組合）'!AM12</f>
        <v>300860</v>
      </c>
      <c r="M60" s="142">
        <f>'廃棄物事業経費（組合）'!AN12</f>
        <v>65935</v>
      </c>
      <c r="N60" s="142">
        <f>'廃棄物事業経費（組合）'!AO12</f>
        <v>146295</v>
      </c>
      <c r="O60" s="142">
        <f>'廃棄物事業経費（組合）'!AP12</f>
        <v>0</v>
      </c>
      <c r="P60" s="142">
        <f>'廃棄物事業経費（組合）'!AQ12</f>
        <v>146295</v>
      </c>
      <c r="Q60" s="142">
        <f>'廃棄物事業経費（組合）'!AR12</f>
        <v>0</v>
      </c>
      <c r="R60" s="142">
        <f>'廃棄物事業経費（組合）'!AS12</f>
        <v>0</v>
      </c>
      <c r="S60" s="142">
        <f>'廃棄物事業経費（組合）'!AT12</f>
        <v>88630</v>
      </c>
      <c r="T60" s="142">
        <f>'廃棄物事業経費（組合）'!AU12</f>
        <v>0</v>
      </c>
      <c r="U60" s="142">
        <f>'廃棄物事業経費（組合）'!AV12</f>
        <v>19615</v>
      </c>
      <c r="V60" s="142">
        <f>'廃棄物事業経費（組合）'!AW12</f>
        <v>69015</v>
      </c>
      <c r="W60" s="142">
        <f>'廃棄物事業経費（組合）'!AX12</f>
        <v>0</v>
      </c>
      <c r="X60" s="142">
        <f>'廃棄物事業経費（組合）'!AY12</f>
        <v>0</v>
      </c>
      <c r="Y60" s="142">
        <f>'廃棄物事業経費（組合）'!AZ12</f>
        <v>0</v>
      </c>
      <c r="Z60" s="142">
        <f>'廃棄物事業経費（組合）'!BA12</f>
        <v>11224</v>
      </c>
      <c r="AA60" s="142">
        <f>'廃棄物事業経費（組合）'!BB12</f>
        <v>312084</v>
      </c>
      <c r="AB60" s="142">
        <f>'廃棄物事業経費（組合）'!BC12</f>
        <v>0</v>
      </c>
      <c r="AC60" s="142">
        <f>'廃棄物事業経費（組合）'!BD12</f>
        <v>0</v>
      </c>
      <c r="AD60" s="142">
        <f>'廃棄物事業経費（組合）'!BE12</f>
        <v>0</v>
      </c>
      <c r="AE60" s="142">
        <f>'廃棄物事業経費（組合）'!BF12</f>
        <v>0</v>
      </c>
      <c r="AF60" s="142">
        <f>'廃棄物事業経費（組合）'!BG12</f>
        <v>0</v>
      </c>
      <c r="AG60" s="142">
        <f>'廃棄物事業経費（組合）'!BH12</f>
        <v>0</v>
      </c>
      <c r="AH60" s="142">
        <f>'廃棄物事業経費（組合）'!BI12</f>
        <v>0</v>
      </c>
      <c r="AI60" s="142">
        <f>'廃棄物事業経費（組合）'!BJ12</f>
        <v>0</v>
      </c>
      <c r="AJ60" s="142">
        <f>'廃棄物事業経費（組合）'!BK12</f>
        <v>0</v>
      </c>
      <c r="AK60" s="142">
        <f>'廃棄物事業経費（組合）'!BL12</f>
        <v>0</v>
      </c>
      <c r="AL60" s="142">
        <f>'廃棄物事業経費（組合）'!BM12</f>
        <v>0</v>
      </c>
      <c r="AM60" s="142">
        <f>'廃棄物事業経費（組合）'!BN12</f>
        <v>0</v>
      </c>
      <c r="AN60" s="142">
        <f>'廃棄物事業経費（組合）'!BO12</f>
        <v>0</v>
      </c>
      <c r="AO60" s="142">
        <f>'廃棄物事業経費（組合）'!BP12</f>
        <v>0</v>
      </c>
      <c r="AP60" s="142">
        <f>'廃棄物事業経費（組合）'!BQ12</f>
        <v>0</v>
      </c>
      <c r="AQ60" s="142">
        <f>'廃棄物事業経費（組合）'!BR12</f>
        <v>0</v>
      </c>
      <c r="AR60" s="142">
        <f>'廃棄物事業経費（組合）'!BS12</f>
        <v>0</v>
      </c>
      <c r="AS60" s="142">
        <f>'廃棄物事業経費（組合）'!BT12</f>
        <v>0</v>
      </c>
      <c r="AT60" s="142">
        <f>'廃棄物事業経費（組合）'!BU12</f>
        <v>0</v>
      </c>
      <c r="AU60" s="142">
        <f>'廃棄物事業経費（組合）'!BV12</f>
        <v>0</v>
      </c>
      <c r="AV60" s="142">
        <f>'廃棄物事業経費（組合）'!BW12</f>
        <v>0</v>
      </c>
      <c r="AW60" s="142">
        <f>'廃棄物事業経費（組合）'!BX12</f>
        <v>0</v>
      </c>
      <c r="AX60" s="142">
        <f>'廃棄物事業経費（組合）'!BY12</f>
        <v>0</v>
      </c>
      <c r="AY60" s="142">
        <f>'廃棄物事業経費（組合）'!BZ12</f>
        <v>0</v>
      </c>
      <c r="AZ60" s="142">
        <f>'廃棄物事業経費（組合）'!CA12</f>
        <v>0</v>
      </c>
      <c r="BA60" s="142">
        <f>'廃棄物事業経費（組合）'!CB12</f>
        <v>0</v>
      </c>
      <c r="BB60" s="142">
        <f>'廃棄物事業経費（組合）'!CC12</f>
        <v>0</v>
      </c>
      <c r="BC60" s="142">
        <f>'廃棄物事業経費（組合）'!CD12</f>
        <v>0</v>
      </c>
      <c r="BD60" s="142">
        <f>'廃棄物事業経費（組合）'!CE12</f>
        <v>0</v>
      </c>
      <c r="BE60" s="142">
        <f>'廃棄物事業経費（組合）'!CF12</f>
        <v>0</v>
      </c>
      <c r="BF60" s="142">
        <f>'廃棄物事業経費（組合）'!CG12</f>
        <v>0</v>
      </c>
      <c r="BG60" s="142">
        <f>'廃棄物事業経費（組合）'!CH12</f>
        <v>0</v>
      </c>
      <c r="BH60" s="142">
        <f>'廃棄物事業経費（組合）'!CI12</f>
        <v>300860</v>
      </c>
      <c r="BI60" s="142">
        <f>'廃棄物事業経費（組合）'!CJ12</f>
        <v>65935</v>
      </c>
      <c r="BJ60" s="142">
        <f>'廃棄物事業経費（組合）'!CK12</f>
        <v>146295</v>
      </c>
      <c r="BK60" s="142">
        <f>'廃棄物事業経費（組合）'!CL12</f>
        <v>0</v>
      </c>
      <c r="BL60" s="142">
        <f>'廃棄物事業経費（組合）'!CM12</f>
        <v>146295</v>
      </c>
      <c r="BM60" s="142">
        <f>'廃棄物事業経費（組合）'!CN12</f>
        <v>0</v>
      </c>
      <c r="BN60" s="142">
        <f>'廃棄物事業経費（組合）'!CO12</f>
        <v>0</v>
      </c>
      <c r="BO60" s="142">
        <f>'廃棄物事業経費（組合）'!CP12</f>
        <v>88630</v>
      </c>
      <c r="BP60" s="142">
        <f>'廃棄物事業経費（組合）'!CQ12</f>
        <v>0</v>
      </c>
      <c r="BQ60" s="142">
        <f>'廃棄物事業経費（組合）'!CR12</f>
        <v>19615</v>
      </c>
      <c r="BR60" s="142">
        <f>'廃棄物事業経費（組合）'!CS12</f>
        <v>69015</v>
      </c>
      <c r="BS60" s="142">
        <f>'廃棄物事業経費（組合）'!CT12</f>
        <v>0</v>
      </c>
      <c r="BT60" s="142">
        <f>'廃棄物事業経費（組合）'!CU12</f>
        <v>0</v>
      </c>
      <c r="BU60" s="142">
        <f>'廃棄物事業経費（組合）'!CV12</f>
        <v>0</v>
      </c>
      <c r="BV60" s="142">
        <f>'廃棄物事業経費（組合）'!CW12</f>
        <v>11224</v>
      </c>
      <c r="BW60" s="142">
        <f>'廃棄物事業経費（組合）'!CX12</f>
        <v>312084</v>
      </c>
    </row>
    <row r="61" spans="1:75" ht="13.5">
      <c r="A61" s="208" t="s">
        <v>222</v>
      </c>
      <c r="B61" s="208">
        <v>43954</v>
      </c>
      <c r="C61" s="208" t="s">
        <v>287</v>
      </c>
      <c r="D61" s="142">
        <f>'廃棄物事業経費（組合）'!AE13</f>
        <v>146539</v>
      </c>
      <c r="E61" s="142">
        <f>'廃棄物事業経費（組合）'!AF13</f>
        <v>146539</v>
      </c>
      <c r="F61" s="142">
        <f>'廃棄物事業経費（組合）'!AG13</f>
        <v>0</v>
      </c>
      <c r="G61" s="142">
        <f>'廃棄物事業経費（組合）'!AH13</f>
        <v>78480</v>
      </c>
      <c r="H61" s="142">
        <f>'廃棄物事業経費（組合）'!AI13</f>
        <v>19946</v>
      </c>
      <c r="I61" s="142">
        <f>'廃棄物事業経費（組合）'!AJ13</f>
        <v>48113</v>
      </c>
      <c r="J61" s="142">
        <f>'廃棄物事業経費（組合）'!AK13</f>
        <v>0</v>
      </c>
      <c r="K61" s="142">
        <f>'廃棄物事業経費（組合）'!AL13</f>
        <v>0</v>
      </c>
      <c r="L61" s="142">
        <f>'廃棄物事業経費（組合）'!AM13</f>
        <v>342165</v>
      </c>
      <c r="M61" s="142">
        <f>'廃棄物事業経費（組合）'!AN13</f>
        <v>56572</v>
      </c>
      <c r="N61" s="142">
        <f>'廃棄物事業経費（組合）'!AO13</f>
        <v>82395</v>
      </c>
      <c r="O61" s="142">
        <f>'廃棄物事業経費（組合）'!AP13</f>
        <v>0</v>
      </c>
      <c r="P61" s="142">
        <f>'廃棄物事業経費（組合）'!AQ13</f>
        <v>72178</v>
      </c>
      <c r="Q61" s="142">
        <f>'廃棄物事業経費（組合）'!AR13</f>
        <v>10217</v>
      </c>
      <c r="R61" s="142">
        <f>'廃棄物事業経費（組合）'!AS13</f>
        <v>0</v>
      </c>
      <c r="S61" s="142">
        <f>'廃棄物事業経費（組合）'!AT13</f>
        <v>203198</v>
      </c>
      <c r="T61" s="142">
        <f>'廃棄物事業経費（組合）'!AU13</f>
        <v>0</v>
      </c>
      <c r="U61" s="142">
        <f>'廃棄物事業経費（組合）'!AV13</f>
        <v>177329</v>
      </c>
      <c r="V61" s="142">
        <f>'廃棄物事業経費（組合）'!AW13</f>
        <v>21413</v>
      </c>
      <c r="W61" s="142">
        <f>'廃棄物事業経費（組合）'!AX13</f>
        <v>4456</v>
      </c>
      <c r="X61" s="142">
        <f>'廃棄物事業経費（組合）'!AY13</f>
        <v>0</v>
      </c>
      <c r="Y61" s="142">
        <f>'廃棄物事業経費（組合）'!AZ13</f>
        <v>0</v>
      </c>
      <c r="Z61" s="142">
        <f>'廃棄物事業経費（組合）'!BA13</f>
        <v>0</v>
      </c>
      <c r="AA61" s="142">
        <f>'廃棄物事業経費（組合）'!BB13</f>
        <v>488704</v>
      </c>
      <c r="AB61" s="142">
        <f>'廃棄物事業経費（組合）'!BC13</f>
        <v>24737</v>
      </c>
      <c r="AC61" s="142">
        <f>'廃棄物事業経費（組合）'!BD13</f>
        <v>24737</v>
      </c>
      <c r="AD61" s="142">
        <f>'廃棄物事業経費（組合）'!BE13</f>
        <v>0</v>
      </c>
      <c r="AE61" s="142">
        <f>'廃棄物事業経費（組合）'!BF13</f>
        <v>23530</v>
      </c>
      <c r="AF61" s="142">
        <f>'廃棄物事業経費（組合）'!BG13</f>
        <v>0</v>
      </c>
      <c r="AG61" s="142">
        <f>'廃棄物事業経費（組合）'!BH13</f>
        <v>1207</v>
      </c>
      <c r="AH61" s="142">
        <f>'廃棄物事業経費（組合）'!BI13</f>
        <v>0</v>
      </c>
      <c r="AI61" s="142">
        <f>'廃棄物事業経費（組合）'!BJ13</f>
        <v>0</v>
      </c>
      <c r="AJ61" s="142">
        <f>'廃棄物事業経費（組合）'!BK13</f>
        <v>55412</v>
      </c>
      <c r="AK61" s="142">
        <f>'廃棄物事業経費（組合）'!BL13</f>
        <v>27202</v>
      </c>
      <c r="AL61" s="142">
        <f>'廃棄物事業経費（組合）'!BM13</f>
        <v>22550</v>
      </c>
      <c r="AM61" s="142">
        <f>'廃棄物事業経費（組合）'!BN13</f>
        <v>0</v>
      </c>
      <c r="AN61" s="142">
        <f>'廃棄物事業経費（組合）'!BO13</f>
        <v>22550</v>
      </c>
      <c r="AO61" s="142">
        <f>'廃棄物事業経費（組合）'!BP13</f>
        <v>0</v>
      </c>
      <c r="AP61" s="142">
        <f>'廃棄物事業経費（組合）'!BQ13</f>
        <v>0</v>
      </c>
      <c r="AQ61" s="142">
        <f>'廃棄物事業経費（組合）'!BR13</f>
        <v>5660</v>
      </c>
      <c r="AR61" s="142">
        <f>'廃棄物事業経費（組合）'!BS13</f>
        <v>0</v>
      </c>
      <c r="AS61" s="142">
        <f>'廃棄物事業経費（組合）'!BT13</f>
        <v>4792</v>
      </c>
      <c r="AT61" s="142">
        <f>'廃棄物事業経費（組合）'!BU13</f>
        <v>0</v>
      </c>
      <c r="AU61" s="142">
        <f>'廃棄物事業経費（組合）'!BV13</f>
        <v>868</v>
      </c>
      <c r="AV61" s="142">
        <f>'廃棄物事業経費（組合）'!BW13</f>
        <v>0</v>
      </c>
      <c r="AW61" s="142">
        <f>'廃棄物事業経費（組合）'!BX13</f>
        <v>0</v>
      </c>
      <c r="AX61" s="142">
        <f>'廃棄物事業経費（組合）'!BY13</f>
        <v>0</v>
      </c>
      <c r="AY61" s="142">
        <f>'廃棄物事業経費（組合）'!BZ13</f>
        <v>80149</v>
      </c>
      <c r="AZ61" s="142">
        <f>'廃棄物事業経費（組合）'!CA13</f>
        <v>171276</v>
      </c>
      <c r="BA61" s="142">
        <f>'廃棄物事業経費（組合）'!CB13</f>
        <v>171276</v>
      </c>
      <c r="BB61" s="142">
        <f>'廃棄物事業経費（組合）'!CC13</f>
        <v>0</v>
      </c>
      <c r="BC61" s="142">
        <f>'廃棄物事業経費（組合）'!CD13</f>
        <v>102010</v>
      </c>
      <c r="BD61" s="142">
        <f>'廃棄物事業経費（組合）'!CE13</f>
        <v>19946</v>
      </c>
      <c r="BE61" s="142">
        <f>'廃棄物事業経費（組合）'!CF13</f>
        <v>49320</v>
      </c>
      <c r="BF61" s="142">
        <f>'廃棄物事業経費（組合）'!CG13</f>
        <v>0</v>
      </c>
      <c r="BG61" s="142">
        <f>'廃棄物事業経費（組合）'!CH13</f>
        <v>0</v>
      </c>
      <c r="BH61" s="142">
        <f>'廃棄物事業経費（組合）'!CI13</f>
        <v>397577</v>
      </c>
      <c r="BI61" s="142">
        <f>'廃棄物事業経費（組合）'!CJ13</f>
        <v>83774</v>
      </c>
      <c r="BJ61" s="142">
        <f>'廃棄物事業経費（組合）'!CK13</f>
        <v>104945</v>
      </c>
      <c r="BK61" s="142">
        <f>'廃棄物事業経費（組合）'!CL13</f>
        <v>0</v>
      </c>
      <c r="BL61" s="142">
        <f>'廃棄物事業経費（組合）'!CM13</f>
        <v>94728</v>
      </c>
      <c r="BM61" s="142">
        <f>'廃棄物事業経費（組合）'!CN13</f>
        <v>10217</v>
      </c>
      <c r="BN61" s="142">
        <f>'廃棄物事業経費（組合）'!CO13</f>
        <v>0</v>
      </c>
      <c r="BO61" s="142">
        <f>'廃棄物事業経費（組合）'!CP13</f>
        <v>208858</v>
      </c>
      <c r="BP61" s="142">
        <f>'廃棄物事業経費（組合）'!CQ13</f>
        <v>0</v>
      </c>
      <c r="BQ61" s="142">
        <f>'廃棄物事業経費（組合）'!CR13</f>
        <v>182121</v>
      </c>
      <c r="BR61" s="142">
        <f>'廃棄物事業経費（組合）'!CS13</f>
        <v>21413</v>
      </c>
      <c r="BS61" s="142">
        <f>'廃棄物事業経費（組合）'!CT13</f>
        <v>5324</v>
      </c>
      <c r="BT61" s="142">
        <f>'廃棄物事業経費（組合）'!CU13</f>
        <v>0</v>
      </c>
      <c r="BU61" s="142">
        <f>'廃棄物事業経費（組合）'!CV13</f>
        <v>0</v>
      </c>
      <c r="BV61" s="142">
        <f>'廃棄物事業経費（組合）'!CW13</f>
        <v>0</v>
      </c>
      <c r="BW61" s="142">
        <f>'廃棄物事業経費（組合）'!CX13</f>
        <v>568853</v>
      </c>
    </row>
    <row r="62" spans="1:75" ht="13.5">
      <c r="A62" s="208" t="s">
        <v>222</v>
      </c>
      <c r="B62" s="208">
        <v>43971</v>
      </c>
      <c r="C62" s="208" t="s">
        <v>288</v>
      </c>
      <c r="D62" s="142">
        <f>'廃棄物事業経費（組合）'!AE14</f>
        <v>93571</v>
      </c>
      <c r="E62" s="142">
        <f>'廃棄物事業経費（組合）'!AF14</f>
        <v>93571</v>
      </c>
      <c r="F62" s="142">
        <f>'廃棄物事業経費（組合）'!AG14</f>
        <v>0</v>
      </c>
      <c r="G62" s="142">
        <f>'廃棄物事業経費（組合）'!AH14</f>
        <v>93571</v>
      </c>
      <c r="H62" s="142">
        <f>'廃棄物事業経費（組合）'!AI14</f>
        <v>0</v>
      </c>
      <c r="I62" s="142">
        <f>'廃棄物事業経費（組合）'!AJ14</f>
        <v>0</v>
      </c>
      <c r="J62" s="142">
        <f>'廃棄物事業経費（組合）'!AK14</f>
        <v>0</v>
      </c>
      <c r="K62" s="142">
        <f>'廃棄物事業経費（組合）'!AL14</f>
        <v>0</v>
      </c>
      <c r="L62" s="142">
        <f>'廃棄物事業経費（組合）'!AM14</f>
        <v>562697</v>
      </c>
      <c r="M62" s="142">
        <f>'廃棄物事業経費（組合）'!AN14</f>
        <v>113206</v>
      </c>
      <c r="N62" s="142">
        <f>'廃棄物事業経費（組合）'!AO14</f>
        <v>283099</v>
      </c>
      <c r="O62" s="142">
        <f>'廃棄物事業経費（組合）'!AP14</f>
        <v>0</v>
      </c>
      <c r="P62" s="142">
        <f>'廃棄物事業経費（組合）'!AQ14</f>
        <v>264482</v>
      </c>
      <c r="Q62" s="142">
        <f>'廃棄物事業経費（組合）'!AR14</f>
        <v>18617</v>
      </c>
      <c r="R62" s="142">
        <f>'廃棄物事業経費（組合）'!AS14</f>
        <v>0</v>
      </c>
      <c r="S62" s="142">
        <f>'廃棄物事業経費（組合）'!AT14</f>
        <v>166392</v>
      </c>
      <c r="T62" s="142">
        <f>'廃棄物事業経費（組合）'!AU14</f>
        <v>0</v>
      </c>
      <c r="U62" s="142">
        <f>'廃棄物事業経費（組合）'!AV14</f>
        <v>158082</v>
      </c>
      <c r="V62" s="142">
        <f>'廃棄物事業経費（組合）'!AW14</f>
        <v>8310</v>
      </c>
      <c r="W62" s="142">
        <f>'廃棄物事業経費（組合）'!AX14</f>
        <v>0</v>
      </c>
      <c r="X62" s="142">
        <f>'廃棄物事業経費（組合）'!AY14</f>
        <v>0</v>
      </c>
      <c r="Y62" s="142">
        <f>'廃棄物事業経費（組合）'!AZ14</f>
        <v>0</v>
      </c>
      <c r="Z62" s="142">
        <f>'廃棄物事業経費（組合）'!BA14</f>
        <v>0</v>
      </c>
      <c r="AA62" s="142">
        <f>'廃棄物事業経費（組合）'!BB14</f>
        <v>656268</v>
      </c>
      <c r="AB62" s="142">
        <f>'廃棄物事業経費（組合）'!BC14</f>
        <v>0</v>
      </c>
      <c r="AC62" s="142">
        <f>'廃棄物事業経費（組合）'!BD14</f>
        <v>0</v>
      </c>
      <c r="AD62" s="142">
        <f>'廃棄物事業経費（組合）'!BE14</f>
        <v>0</v>
      </c>
      <c r="AE62" s="142">
        <f>'廃棄物事業経費（組合）'!BF14</f>
        <v>0</v>
      </c>
      <c r="AF62" s="142">
        <f>'廃棄物事業経費（組合）'!BG14</f>
        <v>0</v>
      </c>
      <c r="AG62" s="142">
        <f>'廃棄物事業経費（組合）'!BH14</f>
        <v>0</v>
      </c>
      <c r="AH62" s="142">
        <f>'廃棄物事業経費（組合）'!BI14</f>
        <v>0</v>
      </c>
      <c r="AI62" s="142">
        <f>'廃棄物事業経費（組合）'!BJ14</f>
        <v>0</v>
      </c>
      <c r="AJ62" s="142">
        <f>'廃棄物事業経費（組合）'!BK14</f>
        <v>0</v>
      </c>
      <c r="AK62" s="142">
        <f>'廃棄物事業経費（組合）'!BL14</f>
        <v>0</v>
      </c>
      <c r="AL62" s="142">
        <f>'廃棄物事業経費（組合）'!BM14</f>
        <v>0</v>
      </c>
      <c r="AM62" s="142">
        <f>'廃棄物事業経費（組合）'!BN14</f>
        <v>0</v>
      </c>
      <c r="AN62" s="142">
        <f>'廃棄物事業経費（組合）'!BO14</f>
        <v>0</v>
      </c>
      <c r="AO62" s="142">
        <f>'廃棄物事業経費（組合）'!BP14</f>
        <v>0</v>
      </c>
      <c r="AP62" s="142">
        <f>'廃棄物事業経費（組合）'!BQ14</f>
        <v>0</v>
      </c>
      <c r="AQ62" s="142">
        <f>'廃棄物事業経費（組合）'!BR14</f>
        <v>0</v>
      </c>
      <c r="AR62" s="142">
        <f>'廃棄物事業経費（組合）'!BS14</f>
        <v>0</v>
      </c>
      <c r="AS62" s="142">
        <f>'廃棄物事業経費（組合）'!BT14</f>
        <v>0</v>
      </c>
      <c r="AT62" s="142">
        <f>'廃棄物事業経費（組合）'!BU14</f>
        <v>0</v>
      </c>
      <c r="AU62" s="142">
        <f>'廃棄物事業経費（組合）'!BV14</f>
        <v>0</v>
      </c>
      <c r="AV62" s="142">
        <f>'廃棄物事業経費（組合）'!BW14</f>
        <v>0</v>
      </c>
      <c r="AW62" s="142">
        <f>'廃棄物事業経費（組合）'!BX14</f>
        <v>0</v>
      </c>
      <c r="AX62" s="142">
        <f>'廃棄物事業経費（組合）'!BY14</f>
        <v>0</v>
      </c>
      <c r="AY62" s="142">
        <f>'廃棄物事業経費（組合）'!BZ14</f>
        <v>0</v>
      </c>
      <c r="AZ62" s="142">
        <f>'廃棄物事業経費（組合）'!CA14</f>
        <v>93571</v>
      </c>
      <c r="BA62" s="142">
        <f>'廃棄物事業経費（組合）'!CB14</f>
        <v>93571</v>
      </c>
      <c r="BB62" s="142">
        <f>'廃棄物事業経費（組合）'!CC14</f>
        <v>0</v>
      </c>
      <c r="BC62" s="142">
        <f>'廃棄物事業経費（組合）'!CD14</f>
        <v>93571</v>
      </c>
      <c r="BD62" s="142">
        <f>'廃棄物事業経費（組合）'!CE14</f>
        <v>0</v>
      </c>
      <c r="BE62" s="142">
        <f>'廃棄物事業経費（組合）'!CF14</f>
        <v>0</v>
      </c>
      <c r="BF62" s="142">
        <f>'廃棄物事業経費（組合）'!CG14</f>
        <v>0</v>
      </c>
      <c r="BG62" s="142">
        <f>'廃棄物事業経費（組合）'!CH14</f>
        <v>0</v>
      </c>
      <c r="BH62" s="142">
        <f>'廃棄物事業経費（組合）'!CI14</f>
        <v>562697</v>
      </c>
      <c r="BI62" s="142">
        <f>'廃棄物事業経費（組合）'!CJ14</f>
        <v>113206</v>
      </c>
      <c r="BJ62" s="142">
        <f>'廃棄物事業経費（組合）'!CK14</f>
        <v>283099</v>
      </c>
      <c r="BK62" s="142">
        <f>'廃棄物事業経費（組合）'!CL14</f>
        <v>0</v>
      </c>
      <c r="BL62" s="142">
        <f>'廃棄物事業経費（組合）'!CM14</f>
        <v>264482</v>
      </c>
      <c r="BM62" s="142">
        <f>'廃棄物事業経費（組合）'!CN14</f>
        <v>18617</v>
      </c>
      <c r="BN62" s="142">
        <f>'廃棄物事業経費（組合）'!CO14</f>
        <v>0</v>
      </c>
      <c r="BO62" s="142">
        <f>'廃棄物事業経費（組合）'!CP14</f>
        <v>166392</v>
      </c>
      <c r="BP62" s="142">
        <f>'廃棄物事業経費（組合）'!CQ14</f>
        <v>0</v>
      </c>
      <c r="BQ62" s="142">
        <f>'廃棄物事業経費（組合）'!CR14</f>
        <v>158082</v>
      </c>
      <c r="BR62" s="142">
        <f>'廃棄物事業経費（組合）'!CS14</f>
        <v>8310</v>
      </c>
      <c r="BS62" s="142">
        <f>'廃棄物事業経費（組合）'!CT14</f>
        <v>0</v>
      </c>
      <c r="BT62" s="142">
        <f>'廃棄物事業経費（組合）'!CU14</f>
        <v>0</v>
      </c>
      <c r="BU62" s="142">
        <f>'廃棄物事業経費（組合）'!CV14</f>
        <v>0</v>
      </c>
      <c r="BV62" s="142">
        <f>'廃棄物事業経費（組合）'!CW14</f>
        <v>0</v>
      </c>
      <c r="BW62" s="142">
        <f>'廃棄物事業経費（組合）'!CX14</f>
        <v>656268</v>
      </c>
    </row>
    <row r="63" spans="1:75" ht="13.5">
      <c r="A63" s="208" t="s">
        <v>222</v>
      </c>
      <c r="B63" s="208">
        <v>43974</v>
      </c>
      <c r="C63" s="208" t="s">
        <v>289</v>
      </c>
      <c r="D63" s="142">
        <f>'廃棄物事業経費（組合）'!AE15</f>
        <v>2100</v>
      </c>
      <c r="E63" s="142">
        <f>'廃棄物事業経費（組合）'!AF15</f>
        <v>0</v>
      </c>
      <c r="F63" s="142">
        <f>'廃棄物事業経費（組合）'!AG15</f>
        <v>0</v>
      </c>
      <c r="G63" s="142">
        <f>'廃棄物事業経費（組合）'!AH15</f>
        <v>0</v>
      </c>
      <c r="H63" s="142">
        <f>'廃棄物事業経費（組合）'!AI15</f>
        <v>0</v>
      </c>
      <c r="I63" s="142">
        <f>'廃棄物事業経費（組合）'!AJ15</f>
        <v>0</v>
      </c>
      <c r="J63" s="142">
        <f>'廃棄物事業経費（組合）'!AK15</f>
        <v>2100</v>
      </c>
      <c r="K63" s="142">
        <f>'廃棄物事業経費（組合）'!AL15</f>
        <v>0</v>
      </c>
      <c r="L63" s="142">
        <f>'廃棄物事業経費（組合）'!AM15</f>
        <v>240964</v>
      </c>
      <c r="M63" s="142">
        <f>'廃棄物事業経費（組合）'!AN15</f>
        <v>109255</v>
      </c>
      <c r="N63" s="142">
        <f>'廃棄物事業経費（組合）'!AO15</f>
        <v>87878</v>
      </c>
      <c r="O63" s="142">
        <f>'廃棄物事業経費（組合）'!AP15</f>
        <v>0</v>
      </c>
      <c r="P63" s="142">
        <f>'廃棄物事業経費（組合）'!AQ15</f>
        <v>85704</v>
      </c>
      <c r="Q63" s="142">
        <f>'廃棄物事業経費（組合）'!AR15</f>
        <v>2174</v>
      </c>
      <c r="R63" s="142">
        <f>'廃棄物事業経費（組合）'!AS15</f>
        <v>0</v>
      </c>
      <c r="S63" s="142">
        <f>'廃棄物事業経費（組合）'!AT15</f>
        <v>43831</v>
      </c>
      <c r="T63" s="142">
        <f>'廃棄物事業経費（組合）'!AU15</f>
        <v>0</v>
      </c>
      <c r="U63" s="142">
        <f>'廃棄物事業経費（組合）'!AV15</f>
        <v>43831</v>
      </c>
      <c r="V63" s="142">
        <f>'廃棄物事業経費（組合）'!AW15</f>
        <v>0</v>
      </c>
      <c r="W63" s="142">
        <f>'廃棄物事業経費（組合）'!AX15</f>
        <v>0</v>
      </c>
      <c r="X63" s="142">
        <f>'廃棄物事業経費（組合）'!AY15</f>
        <v>0</v>
      </c>
      <c r="Y63" s="142">
        <f>'廃棄物事業経費（組合）'!AZ15</f>
        <v>0</v>
      </c>
      <c r="Z63" s="142">
        <f>'廃棄物事業経費（組合）'!BA15</f>
        <v>10997</v>
      </c>
      <c r="AA63" s="142">
        <f>'廃棄物事業経費（組合）'!BB15</f>
        <v>254061</v>
      </c>
      <c r="AB63" s="142">
        <f>'廃棄物事業経費（組合）'!BC15</f>
        <v>7875</v>
      </c>
      <c r="AC63" s="142">
        <f>'廃棄物事業経費（組合）'!BD15</f>
        <v>7875</v>
      </c>
      <c r="AD63" s="142">
        <f>'廃棄物事業経費（組合）'!BE15</f>
        <v>0</v>
      </c>
      <c r="AE63" s="142">
        <f>'廃棄物事業経費（組合）'!BF15</f>
        <v>7875</v>
      </c>
      <c r="AF63" s="142">
        <f>'廃棄物事業経費（組合）'!BG15</f>
        <v>0</v>
      </c>
      <c r="AG63" s="142">
        <f>'廃棄物事業経費（組合）'!BH15</f>
        <v>0</v>
      </c>
      <c r="AH63" s="142">
        <f>'廃棄物事業経費（組合）'!BI15</f>
        <v>0</v>
      </c>
      <c r="AI63" s="142">
        <f>'廃棄物事業経費（組合）'!BJ15</f>
        <v>0</v>
      </c>
      <c r="AJ63" s="142">
        <f>'廃棄物事業経費（組合）'!BK15</f>
        <v>122261</v>
      </c>
      <c r="AK63" s="142">
        <f>'廃棄物事業経費（組合）'!BL15</f>
        <v>70472</v>
      </c>
      <c r="AL63" s="142">
        <f>'廃棄物事業経費（組合）'!BM15</f>
        <v>41209</v>
      </c>
      <c r="AM63" s="142">
        <f>'廃棄物事業経費（組合）'!BN15</f>
        <v>0</v>
      </c>
      <c r="AN63" s="142">
        <f>'廃棄物事業経費（組合）'!BO15</f>
        <v>41209</v>
      </c>
      <c r="AO63" s="142">
        <f>'廃棄物事業経費（組合）'!BP15</f>
        <v>0</v>
      </c>
      <c r="AP63" s="142">
        <f>'廃棄物事業経費（組合）'!BQ15</f>
        <v>0</v>
      </c>
      <c r="AQ63" s="142">
        <f>'廃棄物事業経費（組合）'!BR15</f>
        <v>10580</v>
      </c>
      <c r="AR63" s="142">
        <f>'廃棄物事業経費（組合）'!BS15</f>
        <v>0</v>
      </c>
      <c r="AS63" s="142">
        <f>'廃棄物事業経費（組合）'!BT15</f>
        <v>10580</v>
      </c>
      <c r="AT63" s="142">
        <f>'廃棄物事業経費（組合）'!BU15</f>
        <v>0</v>
      </c>
      <c r="AU63" s="142">
        <f>'廃棄物事業経費（組合）'!BV15</f>
        <v>0</v>
      </c>
      <c r="AV63" s="142">
        <f>'廃棄物事業経費（組合）'!BW15</f>
        <v>0</v>
      </c>
      <c r="AW63" s="142">
        <f>'廃棄物事業経費（組合）'!BX15</f>
        <v>0</v>
      </c>
      <c r="AX63" s="142">
        <f>'廃棄物事業経費（組合）'!BY15</f>
        <v>12798</v>
      </c>
      <c r="AY63" s="142">
        <f>'廃棄物事業経費（組合）'!BZ15</f>
        <v>142934</v>
      </c>
      <c r="AZ63" s="142">
        <f>'廃棄物事業経費（組合）'!CA15</f>
        <v>9975</v>
      </c>
      <c r="BA63" s="142">
        <f>'廃棄物事業経費（組合）'!CB15</f>
        <v>7875</v>
      </c>
      <c r="BB63" s="142">
        <f>'廃棄物事業経費（組合）'!CC15</f>
        <v>0</v>
      </c>
      <c r="BC63" s="142">
        <f>'廃棄物事業経費（組合）'!CD15</f>
        <v>7875</v>
      </c>
      <c r="BD63" s="142">
        <f>'廃棄物事業経費（組合）'!CE15</f>
        <v>0</v>
      </c>
      <c r="BE63" s="142">
        <f>'廃棄物事業経費（組合）'!CF15</f>
        <v>0</v>
      </c>
      <c r="BF63" s="142">
        <f>'廃棄物事業経費（組合）'!CG15</f>
        <v>2100</v>
      </c>
      <c r="BG63" s="142">
        <f>'廃棄物事業経費（組合）'!CH15</f>
        <v>0</v>
      </c>
      <c r="BH63" s="142">
        <f>'廃棄物事業経費（組合）'!CI15</f>
        <v>363225</v>
      </c>
      <c r="BI63" s="142">
        <f>'廃棄物事業経費（組合）'!CJ15</f>
        <v>179727</v>
      </c>
      <c r="BJ63" s="142">
        <f>'廃棄物事業経費（組合）'!CK15</f>
        <v>129087</v>
      </c>
      <c r="BK63" s="142">
        <f>'廃棄物事業経費（組合）'!CL15</f>
        <v>0</v>
      </c>
      <c r="BL63" s="142">
        <f>'廃棄物事業経費（組合）'!CM15</f>
        <v>126913</v>
      </c>
      <c r="BM63" s="142">
        <f>'廃棄物事業経費（組合）'!CN15</f>
        <v>2174</v>
      </c>
      <c r="BN63" s="142">
        <f>'廃棄物事業経費（組合）'!CO15</f>
        <v>0</v>
      </c>
      <c r="BO63" s="142">
        <f>'廃棄物事業経費（組合）'!CP15</f>
        <v>54411</v>
      </c>
      <c r="BP63" s="142">
        <f>'廃棄物事業経費（組合）'!CQ15</f>
        <v>0</v>
      </c>
      <c r="BQ63" s="142">
        <f>'廃棄物事業経費（組合）'!CR15</f>
        <v>54411</v>
      </c>
      <c r="BR63" s="142">
        <f>'廃棄物事業経費（組合）'!CS15</f>
        <v>0</v>
      </c>
      <c r="BS63" s="142">
        <f>'廃棄物事業経費（組合）'!CT15</f>
        <v>0</v>
      </c>
      <c r="BT63" s="142">
        <f>'廃棄物事業経費（組合）'!CU15</f>
        <v>0</v>
      </c>
      <c r="BU63" s="142">
        <f>'廃棄物事業経費（組合）'!CV15</f>
        <v>0</v>
      </c>
      <c r="BV63" s="142">
        <f>'廃棄物事業経費（組合）'!CW15</f>
        <v>23795</v>
      </c>
      <c r="BW63" s="142">
        <f>'廃棄物事業経費（組合）'!CX15</f>
        <v>396995</v>
      </c>
    </row>
    <row r="64" spans="1:75" ht="13.5">
      <c r="A64" s="208" t="s">
        <v>222</v>
      </c>
      <c r="B64" s="208">
        <v>43985</v>
      </c>
      <c r="C64" s="208" t="s">
        <v>290</v>
      </c>
      <c r="D64" s="142">
        <f>'廃棄物事業経費（組合）'!AE16</f>
        <v>7510</v>
      </c>
      <c r="E64" s="142">
        <f>'廃棄物事業経費（組合）'!AF16</f>
        <v>0</v>
      </c>
      <c r="F64" s="142">
        <f>'廃棄物事業経費（組合）'!AG16</f>
        <v>0</v>
      </c>
      <c r="G64" s="142">
        <f>'廃棄物事業経費（組合）'!AH16</f>
        <v>0</v>
      </c>
      <c r="H64" s="142">
        <f>'廃棄物事業経費（組合）'!AI16</f>
        <v>0</v>
      </c>
      <c r="I64" s="142">
        <f>'廃棄物事業経費（組合）'!AJ16</f>
        <v>0</v>
      </c>
      <c r="J64" s="142">
        <f>'廃棄物事業経費（組合）'!AK16</f>
        <v>7510</v>
      </c>
      <c r="K64" s="142">
        <f>'廃棄物事業経費（組合）'!AL16</f>
        <v>0</v>
      </c>
      <c r="L64" s="142">
        <f>'廃棄物事業経費（組合）'!AM16</f>
        <v>876695</v>
      </c>
      <c r="M64" s="142">
        <f>'廃棄物事業経費（組合）'!AN16</f>
        <v>82114</v>
      </c>
      <c r="N64" s="142">
        <f>'廃棄物事業経費（組合）'!AO16</f>
        <v>456328</v>
      </c>
      <c r="O64" s="142">
        <f>'廃棄物事業経費（組合）'!AP16</f>
        <v>6974</v>
      </c>
      <c r="P64" s="142">
        <f>'廃棄物事業経費（組合）'!AQ16</f>
        <v>438598</v>
      </c>
      <c r="Q64" s="142">
        <f>'廃棄物事業経費（組合）'!AR16</f>
        <v>10756</v>
      </c>
      <c r="R64" s="142">
        <f>'廃棄物事業経費（組合）'!AS16</f>
        <v>0</v>
      </c>
      <c r="S64" s="142">
        <f>'廃棄物事業経費（組合）'!AT16</f>
        <v>338253</v>
      </c>
      <c r="T64" s="142">
        <f>'廃棄物事業経費（組合）'!AU16</f>
        <v>102228</v>
      </c>
      <c r="U64" s="142">
        <f>'廃棄物事業経費（組合）'!AV16</f>
        <v>205016</v>
      </c>
      <c r="V64" s="142">
        <f>'廃棄物事業経費（組合）'!AW16</f>
        <v>4518</v>
      </c>
      <c r="W64" s="142">
        <f>'廃棄物事業経費（組合）'!AX16</f>
        <v>26491</v>
      </c>
      <c r="X64" s="142">
        <f>'廃棄物事業経費（組合）'!AY16</f>
        <v>0</v>
      </c>
      <c r="Y64" s="142">
        <f>'廃棄物事業経費（組合）'!AZ16</f>
        <v>0</v>
      </c>
      <c r="Z64" s="142">
        <f>'廃棄物事業経費（組合）'!BA16</f>
        <v>0</v>
      </c>
      <c r="AA64" s="142">
        <f>'廃棄物事業経費（組合）'!BB16</f>
        <v>884205</v>
      </c>
      <c r="AB64" s="142">
        <f>'廃棄物事業経費（組合）'!BC16</f>
        <v>1826929</v>
      </c>
      <c r="AC64" s="142">
        <f>'廃棄物事業経費（組合）'!BD16</f>
        <v>1826929</v>
      </c>
      <c r="AD64" s="142">
        <f>'廃棄物事業経費（組合）'!BE16</f>
        <v>0</v>
      </c>
      <c r="AE64" s="142">
        <f>'廃棄物事業経費（組合）'!BF16</f>
        <v>1826929</v>
      </c>
      <c r="AF64" s="142">
        <f>'廃棄物事業経費（組合）'!BG16</f>
        <v>0</v>
      </c>
      <c r="AG64" s="142">
        <f>'廃棄物事業経費（組合）'!BH16</f>
        <v>0</v>
      </c>
      <c r="AH64" s="142">
        <f>'廃棄物事業経費（組合）'!BI16</f>
        <v>0</v>
      </c>
      <c r="AI64" s="142">
        <f>'廃棄物事業経費（組合）'!BJ16</f>
        <v>0</v>
      </c>
      <c r="AJ64" s="142">
        <f>'廃棄物事業経費（組合）'!BK16</f>
        <v>247357</v>
      </c>
      <c r="AK64" s="142">
        <f>'廃棄物事業経費（組合）'!BL16</f>
        <v>60592</v>
      </c>
      <c r="AL64" s="142">
        <f>'廃棄物事業経費（組合）'!BM16</f>
        <v>86326</v>
      </c>
      <c r="AM64" s="142">
        <f>'廃棄物事業経費（組合）'!BN16</f>
        <v>0</v>
      </c>
      <c r="AN64" s="142">
        <f>'廃棄物事業経費（組合）'!BO16</f>
        <v>86326</v>
      </c>
      <c r="AO64" s="142">
        <f>'廃棄物事業経費（組合）'!BP16</f>
        <v>0</v>
      </c>
      <c r="AP64" s="142">
        <f>'廃棄物事業経費（組合）'!BQ16</f>
        <v>0</v>
      </c>
      <c r="AQ64" s="142">
        <f>'廃棄物事業経費（組合）'!BR16</f>
        <v>100439</v>
      </c>
      <c r="AR64" s="142">
        <f>'廃棄物事業経費（組合）'!BS16</f>
        <v>0</v>
      </c>
      <c r="AS64" s="142">
        <f>'廃棄物事業経費（組合）'!BT16</f>
        <v>70597</v>
      </c>
      <c r="AT64" s="142">
        <f>'廃棄物事業経費（組合）'!BU16</f>
        <v>27232</v>
      </c>
      <c r="AU64" s="142">
        <f>'廃棄物事業経費（組合）'!BV16</f>
        <v>2610</v>
      </c>
      <c r="AV64" s="142">
        <f>'廃棄物事業経費（組合）'!BW16</f>
        <v>0</v>
      </c>
      <c r="AW64" s="142">
        <f>'廃棄物事業経費（組合）'!BX16</f>
        <v>0</v>
      </c>
      <c r="AX64" s="142">
        <f>'廃棄物事業経費（組合）'!BY16</f>
        <v>0</v>
      </c>
      <c r="AY64" s="142">
        <f>'廃棄物事業経費（組合）'!BZ16</f>
        <v>2074286</v>
      </c>
      <c r="AZ64" s="142">
        <f>'廃棄物事業経費（組合）'!CA16</f>
        <v>1834439</v>
      </c>
      <c r="BA64" s="142">
        <f>'廃棄物事業経費（組合）'!CB16</f>
        <v>1826929</v>
      </c>
      <c r="BB64" s="142">
        <f>'廃棄物事業経費（組合）'!CC16</f>
        <v>0</v>
      </c>
      <c r="BC64" s="142">
        <f>'廃棄物事業経費（組合）'!CD16</f>
        <v>1826929</v>
      </c>
      <c r="BD64" s="142">
        <f>'廃棄物事業経費（組合）'!CE16</f>
        <v>0</v>
      </c>
      <c r="BE64" s="142">
        <f>'廃棄物事業経費（組合）'!CF16</f>
        <v>0</v>
      </c>
      <c r="BF64" s="142">
        <f>'廃棄物事業経費（組合）'!CG16</f>
        <v>7510</v>
      </c>
      <c r="BG64" s="142">
        <f>'廃棄物事業経費（組合）'!CH16</f>
        <v>0</v>
      </c>
      <c r="BH64" s="142">
        <f>'廃棄物事業経費（組合）'!CI16</f>
        <v>1124052</v>
      </c>
      <c r="BI64" s="142">
        <f>'廃棄物事業経費（組合）'!CJ16</f>
        <v>142706</v>
      </c>
      <c r="BJ64" s="142">
        <f>'廃棄物事業経費（組合）'!CK16</f>
        <v>542654</v>
      </c>
      <c r="BK64" s="142">
        <f>'廃棄物事業経費（組合）'!CL16</f>
        <v>6974</v>
      </c>
      <c r="BL64" s="142">
        <f>'廃棄物事業経費（組合）'!CM16</f>
        <v>524924</v>
      </c>
      <c r="BM64" s="142">
        <f>'廃棄物事業経費（組合）'!CN16</f>
        <v>10756</v>
      </c>
      <c r="BN64" s="142">
        <f>'廃棄物事業経費（組合）'!CO16</f>
        <v>0</v>
      </c>
      <c r="BO64" s="142">
        <f>'廃棄物事業経費（組合）'!CP16</f>
        <v>438692</v>
      </c>
      <c r="BP64" s="142">
        <f>'廃棄物事業経費（組合）'!CQ16</f>
        <v>102228</v>
      </c>
      <c r="BQ64" s="142">
        <f>'廃棄物事業経費（組合）'!CR16</f>
        <v>275613</v>
      </c>
      <c r="BR64" s="142">
        <f>'廃棄物事業経費（組合）'!CS16</f>
        <v>31750</v>
      </c>
      <c r="BS64" s="142">
        <f>'廃棄物事業経費（組合）'!CT16</f>
        <v>29101</v>
      </c>
      <c r="BT64" s="142">
        <f>'廃棄物事業経費（組合）'!CU16</f>
        <v>0</v>
      </c>
      <c r="BU64" s="142">
        <f>'廃棄物事業経費（組合）'!CV16</f>
        <v>0</v>
      </c>
      <c r="BV64" s="142">
        <f>'廃棄物事業経費（組合）'!CW16</f>
        <v>0</v>
      </c>
      <c r="BW64" s="142">
        <f>'廃棄物事業経費（組合）'!CX16</f>
        <v>2958491</v>
      </c>
    </row>
    <row r="65" spans="1:75" ht="13.5">
      <c r="A65" s="208" t="s">
        <v>222</v>
      </c>
      <c r="B65" s="208">
        <v>43986</v>
      </c>
      <c r="C65" s="208" t="s">
        <v>291</v>
      </c>
      <c r="D65" s="142">
        <f>'廃棄物事業経費（組合）'!AE17</f>
        <v>0</v>
      </c>
      <c r="E65" s="142">
        <f>'廃棄物事業経費（組合）'!AF17</f>
        <v>0</v>
      </c>
      <c r="F65" s="142">
        <f>'廃棄物事業経費（組合）'!AG17</f>
        <v>0</v>
      </c>
      <c r="G65" s="142">
        <f>'廃棄物事業経費（組合）'!AH17</f>
        <v>0</v>
      </c>
      <c r="H65" s="142">
        <f>'廃棄物事業経費（組合）'!AI17</f>
        <v>0</v>
      </c>
      <c r="I65" s="142">
        <f>'廃棄物事業経費（組合）'!AJ17</f>
        <v>0</v>
      </c>
      <c r="J65" s="142">
        <f>'廃棄物事業経費（組合）'!AK17</f>
        <v>0</v>
      </c>
      <c r="K65" s="142">
        <f>'廃棄物事業経費（組合）'!AL17</f>
        <v>0</v>
      </c>
      <c r="L65" s="142">
        <f>'廃棄物事業経費（組合）'!AM17</f>
        <v>806301</v>
      </c>
      <c r="M65" s="142">
        <f>'廃棄物事業経費（組合）'!AN17</f>
        <v>140977</v>
      </c>
      <c r="N65" s="142">
        <f>'廃棄物事業経費（組合）'!AO17</f>
        <v>476752</v>
      </c>
      <c r="O65" s="142">
        <f>'廃棄物事業経費（組合）'!AP17</f>
        <v>0</v>
      </c>
      <c r="P65" s="142">
        <f>'廃棄物事業経費（組合）'!AQ17</f>
        <v>476745</v>
      </c>
      <c r="Q65" s="142">
        <f>'廃棄物事業経費（組合）'!AR17</f>
        <v>7</v>
      </c>
      <c r="R65" s="142">
        <f>'廃棄物事業経費（組合）'!AS17</f>
        <v>0</v>
      </c>
      <c r="S65" s="142">
        <f>'廃棄物事業経費（組合）'!AT17</f>
        <v>188572</v>
      </c>
      <c r="T65" s="142">
        <f>'廃棄物事業経費（組合）'!AU17</f>
        <v>0</v>
      </c>
      <c r="U65" s="142">
        <f>'廃棄物事業経費（組合）'!AV17</f>
        <v>152392</v>
      </c>
      <c r="V65" s="142">
        <f>'廃棄物事業経費（組合）'!AW17</f>
        <v>28515</v>
      </c>
      <c r="W65" s="142">
        <f>'廃棄物事業経費（組合）'!AX17</f>
        <v>7665</v>
      </c>
      <c r="X65" s="142">
        <f>'廃棄物事業経費（組合）'!AY17</f>
        <v>0</v>
      </c>
      <c r="Y65" s="142">
        <f>'廃棄物事業経費（組合）'!AZ17</f>
        <v>0</v>
      </c>
      <c r="Z65" s="142">
        <f>'廃棄物事業経費（組合）'!BA17</f>
        <v>699</v>
      </c>
      <c r="AA65" s="142">
        <f>'廃棄物事業経費（組合）'!BB17</f>
        <v>807000</v>
      </c>
      <c r="AB65" s="142">
        <f>'廃棄物事業経費（組合）'!BC17</f>
        <v>2242270</v>
      </c>
      <c r="AC65" s="142">
        <f>'廃棄物事業経費（組合）'!BD17</f>
        <v>2212710</v>
      </c>
      <c r="AD65" s="142">
        <f>'廃棄物事業経費（組合）'!BE17</f>
        <v>0</v>
      </c>
      <c r="AE65" s="142">
        <f>'廃棄物事業経費（組合）'!BF17</f>
        <v>2212710</v>
      </c>
      <c r="AF65" s="142">
        <f>'廃棄物事業経費（組合）'!BG17</f>
        <v>0</v>
      </c>
      <c r="AG65" s="142">
        <f>'廃棄物事業経費（組合）'!BH17</f>
        <v>0</v>
      </c>
      <c r="AH65" s="142">
        <f>'廃棄物事業経費（組合）'!BI17</f>
        <v>29560</v>
      </c>
      <c r="AI65" s="142">
        <f>'廃棄物事業経費（組合）'!BJ17</f>
        <v>0</v>
      </c>
      <c r="AJ65" s="142">
        <f>'廃棄物事業経費（組合）'!BK17</f>
        <v>175631</v>
      </c>
      <c r="AK65" s="142">
        <f>'廃棄物事業経費（組合）'!BL17</f>
        <v>76509</v>
      </c>
      <c r="AL65" s="142">
        <f>'廃棄物事業経費（組合）'!BM17</f>
        <v>73588</v>
      </c>
      <c r="AM65" s="142">
        <f>'廃棄物事業経費（組合）'!BN17</f>
        <v>0</v>
      </c>
      <c r="AN65" s="142">
        <f>'廃棄物事業経費（組合）'!BO17</f>
        <v>73588</v>
      </c>
      <c r="AO65" s="142">
        <f>'廃棄物事業経費（組合）'!BP17</f>
        <v>0</v>
      </c>
      <c r="AP65" s="142">
        <f>'廃棄物事業経費（組合）'!BQ17</f>
        <v>0</v>
      </c>
      <c r="AQ65" s="142">
        <f>'廃棄物事業経費（組合）'!BR17</f>
        <v>25534</v>
      </c>
      <c r="AR65" s="142">
        <f>'廃棄物事業経費（組合）'!BS17</f>
        <v>0</v>
      </c>
      <c r="AS65" s="142">
        <f>'廃棄物事業経費（組合）'!BT17</f>
        <v>25534</v>
      </c>
      <c r="AT65" s="142">
        <f>'廃棄物事業経費（組合）'!BU17</f>
        <v>0</v>
      </c>
      <c r="AU65" s="142">
        <f>'廃棄物事業経費（組合）'!BV17</f>
        <v>0</v>
      </c>
      <c r="AV65" s="142">
        <f>'廃棄物事業経費（組合）'!BW17</f>
        <v>0</v>
      </c>
      <c r="AW65" s="142">
        <f>'廃棄物事業経費（組合）'!BX17</f>
        <v>0</v>
      </c>
      <c r="AX65" s="142">
        <f>'廃棄物事業経費（組合）'!BY17</f>
        <v>465</v>
      </c>
      <c r="AY65" s="142">
        <f>'廃棄物事業経費（組合）'!BZ17</f>
        <v>2418366</v>
      </c>
      <c r="AZ65" s="142">
        <f>'廃棄物事業経費（組合）'!CA17</f>
        <v>2242270</v>
      </c>
      <c r="BA65" s="142">
        <f>'廃棄物事業経費（組合）'!CB17</f>
        <v>2212710</v>
      </c>
      <c r="BB65" s="142">
        <f>'廃棄物事業経費（組合）'!CC17</f>
        <v>0</v>
      </c>
      <c r="BC65" s="142">
        <f>'廃棄物事業経費（組合）'!CD17</f>
        <v>2212710</v>
      </c>
      <c r="BD65" s="142">
        <f>'廃棄物事業経費（組合）'!CE17</f>
        <v>0</v>
      </c>
      <c r="BE65" s="142">
        <f>'廃棄物事業経費（組合）'!CF17</f>
        <v>0</v>
      </c>
      <c r="BF65" s="142">
        <f>'廃棄物事業経費（組合）'!CG17</f>
        <v>29560</v>
      </c>
      <c r="BG65" s="142">
        <f>'廃棄物事業経費（組合）'!CH17</f>
        <v>0</v>
      </c>
      <c r="BH65" s="142">
        <f>'廃棄物事業経費（組合）'!CI17</f>
        <v>981932</v>
      </c>
      <c r="BI65" s="142">
        <f>'廃棄物事業経費（組合）'!CJ17</f>
        <v>217486</v>
      </c>
      <c r="BJ65" s="142">
        <f>'廃棄物事業経費（組合）'!CK17</f>
        <v>550340</v>
      </c>
      <c r="BK65" s="142">
        <f>'廃棄物事業経費（組合）'!CL17</f>
        <v>0</v>
      </c>
      <c r="BL65" s="142">
        <f>'廃棄物事業経費（組合）'!CM17</f>
        <v>550333</v>
      </c>
      <c r="BM65" s="142">
        <f>'廃棄物事業経費（組合）'!CN17</f>
        <v>7</v>
      </c>
      <c r="BN65" s="142">
        <f>'廃棄物事業経費（組合）'!CO17</f>
        <v>0</v>
      </c>
      <c r="BO65" s="142">
        <f>'廃棄物事業経費（組合）'!CP17</f>
        <v>214106</v>
      </c>
      <c r="BP65" s="142">
        <f>'廃棄物事業経費（組合）'!CQ17</f>
        <v>0</v>
      </c>
      <c r="BQ65" s="142">
        <f>'廃棄物事業経費（組合）'!CR17</f>
        <v>177926</v>
      </c>
      <c r="BR65" s="142">
        <f>'廃棄物事業経費（組合）'!CS17</f>
        <v>28515</v>
      </c>
      <c r="BS65" s="142">
        <f>'廃棄物事業経費（組合）'!CT17</f>
        <v>7665</v>
      </c>
      <c r="BT65" s="142">
        <f>'廃棄物事業経費（組合）'!CU17</f>
        <v>0</v>
      </c>
      <c r="BU65" s="142">
        <f>'廃棄物事業経費（組合）'!CV17</f>
        <v>0</v>
      </c>
      <c r="BV65" s="142">
        <f>'廃棄物事業経費（組合）'!CW17</f>
        <v>1164</v>
      </c>
      <c r="BW65" s="142">
        <f>'廃棄物事業経費（組合）'!CX17</f>
        <v>3225366</v>
      </c>
    </row>
    <row r="66" spans="1:75" ht="13.5">
      <c r="A66" s="208" t="s">
        <v>222</v>
      </c>
      <c r="B66" s="208">
        <v>43991</v>
      </c>
      <c r="C66" s="208" t="s">
        <v>292</v>
      </c>
      <c r="D66" s="142">
        <f>'廃棄物事業経費（組合）'!AE18</f>
        <v>0</v>
      </c>
      <c r="E66" s="142">
        <f>'廃棄物事業経費（組合）'!AF18</f>
        <v>0</v>
      </c>
      <c r="F66" s="142">
        <f>'廃棄物事業経費（組合）'!AG18</f>
        <v>0</v>
      </c>
      <c r="G66" s="142">
        <f>'廃棄物事業経費（組合）'!AH18</f>
        <v>0</v>
      </c>
      <c r="H66" s="142">
        <f>'廃棄物事業経費（組合）'!AI18</f>
        <v>0</v>
      </c>
      <c r="I66" s="142">
        <f>'廃棄物事業経費（組合）'!AJ18</f>
        <v>0</v>
      </c>
      <c r="J66" s="142">
        <f>'廃棄物事業経費（組合）'!AK18</f>
        <v>0</v>
      </c>
      <c r="K66" s="142">
        <f>'廃棄物事業経費（組合）'!AL18</f>
        <v>0</v>
      </c>
      <c r="L66" s="142">
        <f>'廃棄物事業経費（組合）'!AM18</f>
        <v>802672</v>
      </c>
      <c r="M66" s="142">
        <f>'廃棄物事業経費（組合）'!AN18</f>
        <v>166929</v>
      </c>
      <c r="N66" s="142">
        <f>'廃棄物事業経費（組合）'!AO18</f>
        <v>415117</v>
      </c>
      <c r="O66" s="142">
        <f>'廃棄物事業経費（組合）'!AP18</f>
        <v>0</v>
      </c>
      <c r="P66" s="142">
        <f>'廃棄物事業経費（組合）'!AQ18</f>
        <v>360254</v>
      </c>
      <c r="Q66" s="142">
        <f>'廃棄物事業経費（組合）'!AR18</f>
        <v>54863</v>
      </c>
      <c r="R66" s="142">
        <f>'廃棄物事業経費（組合）'!AS18</f>
        <v>0</v>
      </c>
      <c r="S66" s="142">
        <f>'廃棄物事業経費（組合）'!AT18</f>
        <v>220626</v>
      </c>
      <c r="T66" s="142">
        <f>'廃棄物事業経費（組合）'!AU18</f>
        <v>0</v>
      </c>
      <c r="U66" s="142">
        <f>'廃棄物事業経費（組合）'!AV18</f>
        <v>184926</v>
      </c>
      <c r="V66" s="142">
        <f>'廃棄物事業経費（組合）'!AW18</f>
        <v>19885</v>
      </c>
      <c r="W66" s="142">
        <f>'廃棄物事業経費（組合）'!AX18</f>
        <v>15815</v>
      </c>
      <c r="X66" s="142">
        <f>'廃棄物事業経費（組合）'!AY18</f>
        <v>0</v>
      </c>
      <c r="Y66" s="142">
        <f>'廃棄物事業経費（組合）'!AZ18</f>
        <v>0</v>
      </c>
      <c r="Z66" s="142">
        <f>'廃棄物事業経費（組合）'!BA18</f>
        <v>9085</v>
      </c>
      <c r="AA66" s="142">
        <f>'廃棄物事業経費（組合）'!BB18</f>
        <v>811757</v>
      </c>
      <c r="AB66" s="142">
        <f>'廃棄物事業経費（組合）'!BC18</f>
        <v>0</v>
      </c>
      <c r="AC66" s="142">
        <f>'廃棄物事業経費（組合）'!BD18</f>
        <v>0</v>
      </c>
      <c r="AD66" s="142">
        <f>'廃棄物事業経費（組合）'!BE18</f>
        <v>0</v>
      </c>
      <c r="AE66" s="142">
        <f>'廃棄物事業経費（組合）'!BF18</f>
        <v>0</v>
      </c>
      <c r="AF66" s="142">
        <f>'廃棄物事業経費（組合）'!BG18</f>
        <v>0</v>
      </c>
      <c r="AG66" s="142">
        <f>'廃棄物事業経費（組合）'!BH18</f>
        <v>0</v>
      </c>
      <c r="AH66" s="142">
        <f>'廃棄物事業経費（組合）'!BI18</f>
        <v>0</v>
      </c>
      <c r="AI66" s="142">
        <f>'廃棄物事業経費（組合）'!BJ18</f>
        <v>0</v>
      </c>
      <c r="AJ66" s="142">
        <f>'廃棄物事業経費（組合）'!BK18</f>
        <v>194220</v>
      </c>
      <c r="AK66" s="142">
        <f>'廃棄物事業経費（組合）'!BL18</f>
        <v>38405</v>
      </c>
      <c r="AL66" s="142">
        <f>'廃棄物事業経費（組合）'!BM18</f>
        <v>67581</v>
      </c>
      <c r="AM66" s="142">
        <f>'廃棄物事業経費（組合）'!BN18</f>
        <v>0</v>
      </c>
      <c r="AN66" s="142">
        <f>'廃棄物事業経費（組合）'!BO18</f>
        <v>67581</v>
      </c>
      <c r="AO66" s="142">
        <f>'廃棄物事業経費（組合）'!BP18</f>
        <v>0</v>
      </c>
      <c r="AP66" s="142">
        <f>'廃棄物事業経費（組合）'!BQ18</f>
        <v>0</v>
      </c>
      <c r="AQ66" s="142">
        <f>'廃棄物事業経費（組合）'!BR18</f>
        <v>88234</v>
      </c>
      <c r="AR66" s="142">
        <f>'廃棄物事業経費（組合）'!BS18</f>
        <v>0</v>
      </c>
      <c r="AS66" s="142">
        <f>'廃棄物事業経費（組合）'!BT18</f>
        <v>39407</v>
      </c>
      <c r="AT66" s="142">
        <f>'廃棄物事業経費（組合）'!BU18</f>
        <v>0</v>
      </c>
      <c r="AU66" s="142">
        <f>'廃棄物事業経費（組合）'!BV18</f>
        <v>48827</v>
      </c>
      <c r="AV66" s="142">
        <f>'廃棄物事業経費（組合）'!BW18</f>
        <v>0</v>
      </c>
      <c r="AW66" s="142">
        <f>'廃棄物事業経費（組合）'!BX18</f>
        <v>0</v>
      </c>
      <c r="AX66" s="142">
        <f>'廃棄物事業経費（組合）'!BY18</f>
        <v>0</v>
      </c>
      <c r="AY66" s="142">
        <f>'廃棄物事業経費（組合）'!BZ18</f>
        <v>194220</v>
      </c>
      <c r="AZ66" s="142">
        <f>'廃棄物事業経費（組合）'!CA18</f>
        <v>0</v>
      </c>
      <c r="BA66" s="142">
        <f>'廃棄物事業経費（組合）'!CB18</f>
        <v>0</v>
      </c>
      <c r="BB66" s="142">
        <f>'廃棄物事業経費（組合）'!CC18</f>
        <v>0</v>
      </c>
      <c r="BC66" s="142">
        <f>'廃棄物事業経費（組合）'!CD18</f>
        <v>0</v>
      </c>
      <c r="BD66" s="142">
        <f>'廃棄物事業経費（組合）'!CE18</f>
        <v>0</v>
      </c>
      <c r="BE66" s="142">
        <f>'廃棄物事業経費（組合）'!CF18</f>
        <v>0</v>
      </c>
      <c r="BF66" s="142">
        <f>'廃棄物事業経費（組合）'!CG18</f>
        <v>0</v>
      </c>
      <c r="BG66" s="142">
        <f>'廃棄物事業経費（組合）'!CH18</f>
        <v>0</v>
      </c>
      <c r="BH66" s="142">
        <f>'廃棄物事業経費（組合）'!CI18</f>
        <v>996892</v>
      </c>
      <c r="BI66" s="142">
        <f>'廃棄物事業経費（組合）'!CJ18</f>
        <v>205334</v>
      </c>
      <c r="BJ66" s="142">
        <f>'廃棄物事業経費（組合）'!CK18</f>
        <v>482698</v>
      </c>
      <c r="BK66" s="142">
        <f>'廃棄物事業経費（組合）'!CL18</f>
        <v>0</v>
      </c>
      <c r="BL66" s="142">
        <f>'廃棄物事業経費（組合）'!CM18</f>
        <v>427835</v>
      </c>
      <c r="BM66" s="142">
        <f>'廃棄物事業経費（組合）'!CN18</f>
        <v>54863</v>
      </c>
      <c r="BN66" s="142">
        <f>'廃棄物事業経費（組合）'!CO18</f>
        <v>0</v>
      </c>
      <c r="BO66" s="142">
        <f>'廃棄物事業経費（組合）'!CP18</f>
        <v>308860</v>
      </c>
      <c r="BP66" s="142">
        <f>'廃棄物事業経費（組合）'!CQ18</f>
        <v>0</v>
      </c>
      <c r="BQ66" s="142">
        <f>'廃棄物事業経費（組合）'!CR18</f>
        <v>224333</v>
      </c>
      <c r="BR66" s="142">
        <f>'廃棄物事業経費（組合）'!CS18</f>
        <v>19885</v>
      </c>
      <c r="BS66" s="142">
        <f>'廃棄物事業経費（組合）'!CT18</f>
        <v>64642</v>
      </c>
      <c r="BT66" s="142">
        <f>'廃棄物事業経費（組合）'!CU18</f>
        <v>0</v>
      </c>
      <c r="BU66" s="142">
        <f>'廃棄物事業経費（組合）'!CV18</f>
        <v>0</v>
      </c>
      <c r="BV66" s="142">
        <f>'廃棄物事業経費（組合）'!CW18</f>
        <v>9085</v>
      </c>
      <c r="BW66" s="142">
        <f>'廃棄物事業経費（組合）'!CX18</f>
        <v>1005977</v>
      </c>
    </row>
    <row r="67" spans="1:75" ht="13.5">
      <c r="A67" s="208" t="s">
        <v>222</v>
      </c>
      <c r="B67" s="208">
        <v>43993</v>
      </c>
      <c r="C67" s="208" t="s">
        <v>293</v>
      </c>
      <c r="D67" s="142">
        <f>'廃棄物事業経費（組合）'!AE19</f>
        <v>0</v>
      </c>
      <c r="E67" s="142">
        <f>'廃棄物事業経費（組合）'!AF19</f>
        <v>0</v>
      </c>
      <c r="F67" s="142">
        <f>'廃棄物事業経費（組合）'!AG19</f>
        <v>0</v>
      </c>
      <c r="G67" s="142">
        <f>'廃棄物事業経費（組合）'!AH19</f>
        <v>0</v>
      </c>
      <c r="H67" s="142">
        <f>'廃棄物事業経費（組合）'!AI19</f>
        <v>0</v>
      </c>
      <c r="I67" s="142">
        <f>'廃棄物事業経費（組合）'!AJ19</f>
        <v>0</v>
      </c>
      <c r="J67" s="142">
        <f>'廃棄物事業経費（組合）'!AK19</f>
        <v>0</v>
      </c>
      <c r="K67" s="142">
        <f>'廃棄物事業経費（組合）'!AL19</f>
        <v>0</v>
      </c>
      <c r="L67" s="142">
        <f>'廃棄物事業経費（組合）'!AM19</f>
        <v>431786</v>
      </c>
      <c r="M67" s="142">
        <f>'廃棄物事業経費（組合）'!AN19</f>
        <v>5184</v>
      </c>
      <c r="N67" s="142">
        <f>'廃棄物事業経費（組合）'!AO19</f>
        <v>290133</v>
      </c>
      <c r="O67" s="142">
        <f>'廃棄物事業経費（組合）'!AP19</f>
        <v>0</v>
      </c>
      <c r="P67" s="142">
        <f>'廃棄物事業経費（組合）'!AQ19</f>
        <v>290133</v>
      </c>
      <c r="Q67" s="142">
        <f>'廃棄物事業経費（組合）'!AR19</f>
        <v>0</v>
      </c>
      <c r="R67" s="142">
        <f>'廃棄物事業経費（組合）'!AS19</f>
        <v>0</v>
      </c>
      <c r="S67" s="142">
        <f>'廃棄物事業経費（組合）'!AT19</f>
        <v>136469</v>
      </c>
      <c r="T67" s="142">
        <f>'廃棄物事業経費（組合）'!AU19</f>
        <v>0</v>
      </c>
      <c r="U67" s="142">
        <f>'廃棄物事業経費（組合）'!AV19</f>
        <v>136469</v>
      </c>
      <c r="V67" s="142">
        <f>'廃棄物事業経費（組合）'!AW19</f>
        <v>0</v>
      </c>
      <c r="W67" s="142">
        <f>'廃棄物事業経費（組合）'!AX19</f>
        <v>0</v>
      </c>
      <c r="X67" s="142">
        <f>'廃棄物事業経費（組合）'!AY19</f>
        <v>0</v>
      </c>
      <c r="Y67" s="142">
        <f>'廃棄物事業経費（組合）'!AZ19</f>
        <v>0</v>
      </c>
      <c r="Z67" s="142">
        <f>'廃棄物事業経費（組合）'!BA19</f>
        <v>0</v>
      </c>
      <c r="AA67" s="142">
        <f>'廃棄物事業経費（組合）'!BB19</f>
        <v>431786</v>
      </c>
      <c r="AB67" s="142">
        <f>'廃棄物事業経費（組合）'!BC19</f>
        <v>0</v>
      </c>
      <c r="AC67" s="142">
        <f>'廃棄物事業経費（組合）'!BD19</f>
        <v>0</v>
      </c>
      <c r="AD67" s="142">
        <f>'廃棄物事業経費（組合）'!BE19</f>
        <v>0</v>
      </c>
      <c r="AE67" s="142">
        <f>'廃棄物事業経費（組合）'!BF19</f>
        <v>0</v>
      </c>
      <c r="AF67" s="142">
        <f>'廃棄物事業経費（組合）'!BG19</f>
        <v>0</v>
      </c>
      <c r="AG67" s="142">
        <f>'廃棄物事業経費（組合）'!BH19</f>
        <v>0</v>
      </c>
      <c r="AH67" s="142">
        <f>'廃棄物事業経費（組合）'!BI19</f>
        <v>0</v>
      </c>
      <c r="AI67" s="142">
        <f>'廃棄物事業経費（組合）'!BJ19</f>
        <v>0</v>
      </c>
      <c r="AJ67" s="142">
        <f>'廃棄物事業経費（組合）'!BK19</f>
        <v>500056</v>
      </c>
      <c r="AK67" s="142">
        <f>'廃棄物事業経費（組合）'!BL19</f>
        <v>45339</v>
      </c>
      <c r="AL67" s="142">
        <f>'廃棄物事業経費（組合）'!BM19</f>
        <v>8013</v>
      </c>
      <c r="AM67" s="142">
        <f>'廃棄物事業経費（組合）'!BN19</f>
        <v>8013</v>
      </c>
      <c r="AN67" s="142">
        <f>'廃棄物事業経費（組合）'!BO19</f>
        <v>0</v>
      </c>
      <c r="AO67" s="142">
        <f>'廃棄物事業経費（組合）'!BP19</f>
        <v>0</v>
      </c>
      <c r="AP67" s="142">
        <f>'廃棄物事業経費（組合）'!BQ19</f>
        <v>0</v>
      </c>
      <c r="AQ67" s="142">
        <f>'廃棄物事業経費（組合）'!BR19</f>
        <v>446704</v>
      </c>
      <c r="AR67" s="142">
        <f>'廃棄物事業経費（組合）'!BS19</f>
        <v>35707</v>
      </c>
      <c r="AS67" s="142">
        <f>'廃棄物事業経費（組合）'!BT19</f>
        <v>0</v>
      </c>
      <c r="AT67" s="142">
        <f>'廃棄物事業経費（組合）'!BU19</f>
        <v>410997</v>
      </c>
      <c r="AU67" s="142">
        <f>'廃棄物事業経費（組合）'!BV19</f>
        <v>0</v>
      </c>
      <c r="AV67" s="142">
        <f>'廃棄物事業経費（組合）'!BW19</f>
        <v>0</v>
      </c>
      <c r="AW67" s="142">
        <f>'廃棄物事業経費（組合）'!BX19</f>
        <v>0</v>
      </c>
      <c r="AX67" s="142">
        <f>'廃棄物事業経費（組合）'!BY19</f>
        <v>130</v>
      </c>
      <c r="AY67" s="142">
        <f>'廃棄物事業経費（組合）'!BZ19</f>
        <v>500186</v>
      </c>
      <c r="AZ67" s="142">
        <f>'廃棄物事業経費（組合）'!CA19</f>
        <v>0</v>
      </c>
      <c r="BA67" s="142">
        <f>'廃棄物事業経費（組合）'!CB19</f>
        <v>0</v>
      </c>
      <c r="BB67" s="142">
        <f>'廃棄物事業経費（組合）'!CC19</f>
        <v>0</v>
      </c>
      <c r="BC67" s="142">
        <f>'廃棄物事業経費（組合）'!CD19</f>
        <v>0</v>
      </c>
      <c r="BD67" s="142">
        <f>'廃棄物事業経費（組合）'!CE19</f>
        <v>0</v>
      </c>
      <c r="BE67" s="142">
        <f>'廃棄物事業経費（組合）'!CF19</f>
        <v>0</v>
      </c>
      <c r="BF67" s="142">
        <f>'廃棄物事業経費（組合）'!CG19</f>
        <v>0</v>
      </c>
      <c r="BG67" s="142">
        <f>'廃棄物事業経費（組合）'!CH19</f>
        <v>0</v>
      </c>
      <c r="BH67" s="142">
        <f>'廃棄物事業経費（組合）'!CI19</f>
        <v>931842</v>
      </c>
      <c r="BI67" s="142">
        <f>'廃棄物事業経費（組合）'!CJ19</f>
        <v>50523</v>
      </c>
      <c r="BJ67" s="142">
        <f>'廃棄物事業経費（組合）'!CK19</f>
        <v>298146</v>
      </c>
      <c r="BK67" s="142">
        <f>'廃棄物事業経費（組合）'!CL19</f>
        <v>8013</v>
      </c>
      <c r="BL67" s="142">
        <f>'廃棄物事業経費（組合）'!CM19</f>
        <v>290133</v>
      </c>
      <c r="BM67" s="142">
        <f>'廃棄物事業経費（組合）'!CN19</f>
        <v>0</v>
      </c>
      <c r="BN67" s="142">
        <f>'廃棄物事業経費（組合）'!CO19</f>
        <v>0</v>
      </c>
      <c r="BO67" s="142">
        <f>'廃棄物事業経費（組合）'!CP19</f>
        <v>583173</v>
      </c>
      <c r="BP67" s="142">
        <f>'廃棄物事業経費（組合）'!CQ19</f>
        <v>35707</v>
      </c>
      <c r="BQ67" s="142">
        <f>'廃棄物事業経費（組合）'!CR19</f>
        <v>136469</v>
      </c>
      <c r="BR67" s="142">
        <f>'廃棄物事業経費（組合）'!CS19</f>
        <v>410997</v>
      </c>
      <c r="BS67" s="142">
        <f>'廃棄物事業経費（組合）'!CT19</f>
        <v>0</v>
      </c>
      <c r="BT67" s="142">
        <f>'廃棄物事業経費（組合）'!CU19</f>
        <v>0</v>
      </c>
      <c r="BU67" s="142">
        <f>'廃棄物事業経費（組合）'!CV19</f>
        <v>0</v>
      </c>
      <c r="BV67" s="142">
        <f>'廃棄物事業経費（組合）'!CW19</f>
        <v>130</v>
      </c>
      <c r="BW67" s="142">
        <f>'廃棄物事業経費（組合）'!CX19</f>
        <v>931972</v>
      </c>
    </row>
    <row r="68" spans="1:75" ht="13.5">
      <c r="A68" s="208" t="s">
        <v>222</v>
      </c>
      <c r="B68" s="208">
        <v>43995</v>
      </c>
      <c r="C68" s="208" t="s">
        <v>294</v>
      </c>
      <c r="D68" s="142">
        <f>'廃棄物事業経費（組合）'!AE20</f>
        <v>0</v>
      </c>
      <c r="E68" s="142">
        <f>'廃棄物事業経費（組合）'!AF20</f>
        <v>0</v>
      </c>
      <c r="F68" s="142">
        <f>'廃棄物事業経費（組合）'!AG20</f>
        <v>0</v>
      </c>
      <c r="G68" s="142">
        <f>'廃棄物事業経費（組合）'!AH20</f>
        <v>0</v>
      </c>
      <c r="H68" s="142">
        <f>'廃棄物事業経費（組合）'!AI20</f>
        <v>0</v>
      </c>
      <c r="I68" s="142">
        <f>'廃棄物事業経費（組合）'!AJ20</f>
        <v>0</v>
      </c>
      <c r="J68" s="142">
        <f>'廃棄物事業経費（組合）'!AK20</f>
        <v>0</v>
      </c>
      <c r="K68" s="142">
        <f>'廃棄物事業経費（組合）'!AL20</f>
        <v>0</v>
      </c>
      <c r="L68" s="142">
        <f>'廃棄物事業経費（組合）'!AM20</f>
        <v>597870</v>
      </c>
      <c r="M68" s="142">
        <f>'廃棄物事業経費（組合）'!AN20</f>
        <v>186125</v>
      </c>
      <c r="N68" s="142">
        <f>'廃棄物事業経費（組合）'!AO20</f>
        <v>310119</v>
      </c>
      <c r="O68" s="142">
        <f>'廃棄物事業経費（組合）'!AP20</f>
        <v>0</v>
      </c>
      <c r="P68" s="142">
        <f>'廃棄物事業経費（組合）'!AQ20</f>
        <v>299906</v>
      </c>
      <c r="Q68" s="142">
        <f>'廃棄物事業経費（組合）'!AR20</f>
        <v>10213</v>
      </c>
      <c r="R68" s="142">
        <f>'廃棄物事業経費（組合）'!AS20</f>
        <v>0</v>
      </c>
      <c r="S68" s="142">
        <f>'廃棄物事業経費（組合）'!AT20</f>
        <v>101626</v>
      </c>
      <c r="T68" s="142">
        <f>'廃棄物事業経費（組合）'!AU20</f>
        <v>13046</v>
      </c>
      <c r="U68" s="142">
        <f>'廃棄物事業経費（組合）'!AV20</f>
        <v>41703</v>
      </c>
      <c r="V68" s="142">
        <f>'廃棄物事業経費（組合）'!AW20</f>
        <v>42654</v>
      </c>
      <c r="W68" s="142">
        <f>'廃棄物事業経費（組合）'!AX20</f>
        <v>4223</v>
      </c>
      <c r="X68" s="142">
        <f>'廃棄物事業経費（組合）'!AY20</f>
        <v>0</v>
      </c>
      <c r="Y68" s="142">
        <f>'廃棄物事業経費（組合）'!AZ20</f>
        <v>0</v>
      </c>
      <c r="Z68" s="142">
        <f>'廃棄物事業経費（組合）'!BA20</f>
        <v>104063</v>
      </c>
      <c r="AA68" s="142">
        <f>'廃棄物事業経費（組合）'!BB20</f>
        <v>701933</v>
      </c>
      <c r="AB68" s="142">
        <f>'廃棄物事業経費（組合）'!BC20</f>
        <v>0</v>
      </c>
      <c r="AC68" s="142">
        <f>'廃棄物事業経費（組合）'!BD20</f>
        <v>0</v>
      </c>
      <c r="AD68" s="142">
        <f>'廃棄物事業経費（組合）'!BE20</f>
        <v>0</v>
      </c>
      <c r="AE68" s="142">
        <f>'廃棄物事業経費（組合）'!BF20</f>
        <v>0</v>
      </c>
      <c r="AF68" s="142">
        <f>'廃棄物事業経費（組合）'!BG20</f>
        <v>0</v>
      </c>
      <c r="AG68" s="142">
        <f>'廃棄物事業経費（組合）'!BH20</f>
        <v>0</v>
      </c>
      <c r="AH68" s="142">
        <f>'廃棄物事業経費（組合）'!BI20</f>
        <v>0</v>
      </c>
      <c r="AI68" s="142">
        <f>'廃棄物事業経費（組合）'!BJ20</f>
        <v>0</v>
      </c>
      <c r="AJ68" s="142">
        <f>'廃棄物事業経費（組合）'!BK20</f>
        <v>183763</v>
      </c>
      <c r="AK68" s="142">
        <f>'廃棄物事業経費（組合）'!BL20</f>
        <v>54642</v>
      </c>
      <c r="AL68" s="142">
        <f>'廃棄物事業経費（組合）'!BM20</f>
        <v>102600</v>
      </c>
      <c r="AM68" s="142">
        <f>'廃棄物事業経費（組合）'!BN20</f>
        <v>0</v>
      </c>
      <c r="AN68" s="142">
        <f>'廃棄物事業経費（組合）'!BO20</f>
        <v>102600</v>
      </c>
      <c r="AO68" s="142">
        <f>'廃棄物事業経費（組合）'!BP20</f>
        <v>0</v>
      </c>
      <c r="AP68" s="142">
        <f>'廃棄物事業経費（組合）'!BQ20</f>
        <v>0</v>
      </c>
      <c r="AQ68" s="142">
        <f>'廃棄物事業経費（組合）'!BR20</f>
        <v>26521</v>
      </c>
      <c r="AR68" s="142">
        <f>'廃棄物事業経費（組合）'!BS20</f>
        <v>0</v>
      </c>
      <c r="AS68" s="142">
        <f>'廃棄物事業経費（組合）'!BT20</f>
        <v>25079</v>
      </c>
      <c r="AT68" s="142">
        <f>'廃棄物事業経費（組合）'!BU20</f>
        <v>1442</v>
      </c>
      <c r="AU68" s="142">
        <f>'廃棄物事業経費（組合）'!BV20</f>
        <v>0</v>
      </c>
      <c r="AV68" s="142">
        <f>'廃棄物事業経費（組合）'!BW20</f>
        <v>0</v>
      </c>
      <c r="AW68" s="142">
        <f>'廃棄物事業経費（組合）'!BX20</f>
        <v>0</v>
      </c>
      <c r="AX68" s="142">
        <f>'廃棄物事業経費（組合）'!BY20</f>
        <v>11846</v>
      </c>
      <c r="AY68" s="142">
        <f>'廃棄物事業経費（組合）'!BZ20</f>
        <v>195609</v>
      </c>
      <c r="AZ68" s="142">
        <f>'廃棄物事業経費（組合）'!CA20</f>
        <v>0</v>
      </c>
      <c r="BA68" s="142">
        <f>'廃棄物事業経費（組合）'!CB20</f>
        <v>0</v>
      </c>
      <c r="BB68" s="142">
        <f>'廃棄物事業経費（組合）'!CC20</f>
        <v>0</v>
      </c>
      <c r="BC68" s="142">
        <f>'廃棄物事業経費（組合）'!CD20</f>
        <v>0</v>
      </c>
      <c r="BD68" s="142">
        <f>'廃棄物事業経費（組合）'!CE20</f>
        <v>0</v>
      </c>
      <c r="BE68" s="142">
        <f>'廃棄物事業経費（組合）'!CF20</f>
        <v>0</v>
      </c>
      <c r="BF68" s="142">
        <f>'廃棄物事業経費（組合）'!CG20</f>
        <v>0</v>
      </c>
      <c r="BG68" s="142">
        <f>'廃棄物事業経費（組合）'!CH20</f>
        <v>0</v>
      </c>
      <c r="BH68" s="142">
        <f>'廃棄物事業経費（組合）'!CI20</f>
        <v>781633</v>
      </c>
      <c r="BI68" s="142">
        <f>'廃棄物事業経費（組合）'!CJ20</f>
        <v>240767</v>
      </c>
      <c r="BJ68" s="142">
        <f>'廃棄物事業経費（組合）'!CK20</f>
        <v>412719</v>
      </c>
      <c r="BK68" s="142">
        <f>'廃棄物事業経費（組合）'!CL20</f>
        <v>0</v>
      </c>
      <c r="BL68" s="142">
        <f>'廃棄物事業経費（組合）'!CM20</f>
        <v>402506</v>
      </c>
      <c r="BM68" s="142">
        <f>'廃棄物事業経費（組合）'!CN20</f>
        <v>10213</v>
      </c>
      <c r="BN68" s="142">
        <f>'廃棄物事業経費（組合）'!CO20</f>
        <v>0</v>
      </c>
      <c r="BO68" s="142">
        <f>'廃棄物事業経費（組合）'!CP20</f>
        <v>128147</v>
      </c>
      <c r="BP68" s="142">
        <f>'廃棄物事業経費（組合）'!CQ20</f>
        <v>13046</v>
      </c>
      <c r="BQ68" s="142">
        <f>'廃棄物事業経費（組合）'!CR20</f>
        <v>66782</v>
      </c>
      <c r="BR68" s="142">
        <f>'廃棄物事業経費（組合）'!CS20</f>
        <v>44096</v>
      </c>
      <c r="BS68" s="142">
        <f>'廃棄物事業経費（組合）'!CT20</f>
        <v>4223</v>
      </c>
      <c r="BT68" s="142">
        <f>'廃棄物事業経費（組合）'!CU20</f>
        <v>0</v>
      </c>
      <c r="BU68" s="142">
        <f>'廃棄物事業経費（組合）'!CV20</f>
        <v>0</v>
      </c>
      <c r="BV68" s="142">
        <f>'廃棄物事業経費（組合）'!CW20</f>
        <v>115909</v>
      </c>
      <c r="BW68" s="142">
        <f>'廃棄物事業経費（組合）'!CX20</f>
        <v>897542</v>
      </c>
    </row>
    <row r="69" spans="1:75" ht="13.5">
      <c r="A69" s="208" t="s">
        <v>222</v>
      </c>
      <c r="B69" s="208">
        <v>43996</v>
      </c>
      <c r="C69" s="208" t="s">
        <v>295</v>
      </c>
      <c r="D69" s="142">
        <f>'廃棄物事業経費（組合）'!AE21</f>
        <v>0</v>
      </c>
      <c r="E69" s="142">
        <f>'廃棄物事業経費（組合）'!AF21</f>
        <v>0</v>
      </c>
      <c r="F69" s="142">
        <f>'廃棄物事業経費（組合）'!AG21</f>
        <v>0</v>
      </c>
      <c r="G69" s="142">
        <f>'廃棄物事業経費（組合）'!AH21</f>
        <v>0</v>
      </c>
      <c r="H69" s="142">
        <f>'廃棄物事業経費（組合）'!AI21</f>
        <v>0</v>
      </c>
      <c r="I69" s="142">
        <f>'廃棄物事業経費（組合）'!AJ21</f>
        <v>0</v>
      </c>
      <c r="J69" s="142">
        <f>'廃棄物事業経費（組合）'!AK21</f>
        <v>0</v>
      </c>
      <c r="K69" s="142">
        <f>'廃棄物事業経費（組合）'!AL21</f>
        <v>0</v>
      </c>
      <c r="L69" s="142">
        <f>'廃棄物事業経費（組合）'!AM21</f>
        <v>0</v>
      </c>
      <c r="M69" s="142">
        <f>'廃棄物事業経費（組合）'!AN21</f>
        <v>0</v>
      </c>
      <c r="N69" s="142">
        <f>'廃棄物事業経費（組合）'!AO21</f>
        <v>0</v>
      </c>
      <c r="O69" s="142">
        <f>'廃棄物事業経費（組合）'!AP21</f>
        <v>0</v>
      </c>
      <c r="P69" s="142">
        <f>'廃棄物事業経費（組合）'!AQ21</f>
        <v>0</v>
      </c>
      <c r="Q69" s="142">
        <f>'廃棄物事業経費（組合）'!AR21</f>
        <v>0</v>
      </c>
      <c r="R69" s="142">
        <f>'廃棄物事業経費（組合）'!AS21</f>
        <v>0</v>
      </c>
      <c r="S69" s="142">
        <f>'廃棄物事業経費（組合）'!AT21</f>
        <v>0</v>
      </c>
      <c r="T69" s="142">
        <f>'廃棄物事業経費（組合）'!AU21</f>
        <v>0</v>
      </c>
      <c r="U69" s="142">
        <f>'廃棄物事業経費（組合）'!AV21</f>
        <v>0</v>
      </c>
      <c r="V69" s="142">
        <f>'廃棄物事業経費（組合）'!AW21</f>
        <v>0</v>
      </c>
      <c r="W69" s="142">
        <f>'廃棄物事業経費（組合）'!AX21</f>
        <v>0</v>
      </c>
      <c r="X69" s="142">
        <f>'廃棄物事業経費（組合）'!AY21</f>
        <v>0</v>
      </c>
      <c r="Y69" s="142">
        <f>'廃棄物事業経費（組合）'!AZ21</f>
        <v>0</v>
      </c>
      <c r="Z69" s="142">
        <f>'廃棄物事業経費（組合）'!BA21</f>
        <v>0</v>
      </c>
      <c r="AA69" s="142">
        <f>'廃棄物事業経費（組合）'!BB21</f>
        <v>0</v>
      </c>
      <c r="AB69" s="142">
        <f>'廃棄物事業経費（組合）'!BC21</f>
        <v>25662</v>
      </c>
      <c r="AC69" s="142">
        <f>'廃棄物事業経費（組合）'!BD21</f>
        <v>25662</v>
      </c>
      <c r="AD69" s="142">
        <f>'廃棄物事業経費（組合）'!BE21</f>
        <v>0</v>
      </c>
      <c r="AE69" s="142">
        <f>'廃棄物事業経費（組合）'!BF21</f>
        <v>25662</v>
      </c>
      <c r="AF69" s="142">
        <f>'廃棄物事業経費（組合）'!BG21</f>
        <v>0</v>
      </c>
      <c r="AG69" s="142">
        <f>'廃棄物事業経費（組合）'!BH21</f>
        <v>0</v>
      </c>
      <c r="AH69" s="142">
        <f>'廃棄物事業経費（組合）'!BI21</f>
        <v>0</v>
      </c>
      <c r="AI69" s="142">
        <f>'廃棄物事業経費（組合）'!BJ21</f>
        <v>0</v>
      </c>
      <c r="AJ69" s="142">
        <f>'廃棄物事業経費（組合）'!BK21</f>
        <v>159232</v>
      </c>
      <c r="AK69" s="142">
        <f>'廃棄物事業経費（組合）'!BL21</f>
        <v>20349</v>
      </c>
      <c r="AL69" s="142">
        <f>'廃棄物事業経費（組合）'!BM21</f>
        <v>80197</v>
      </c>
      <c r="AM69" s="142">
        <f>'廃棄物事業経費（組合）'!BN21</f>
        <v>0</v>
      </c>
      <c r="AN69" s="142">
        <f>'廃棄物事業経費（組合）'!BO21</f>
        <v>80197</v>
      </c>
      <c r="AO69" s="142">
        <f>'廃棄物事業経費（組合）'!BP21</f>
        <v>0</v>
      </c>
      <c r="AP69" s="142">
        <f>'廃棄物事業経費（組合）'!BQ21</f>
        <v>0</v>
      </c>
      <c r="AQ69" s="142">
        <f>'廃棄物事業経費（組合）'!BR21</f>
        <v>58686</v>
      </c>
      <c r="AR69" s="142">
        <f>'廃棄物事業経費（組合）'!BS21</f>
        <v>0</v>
      </c>
      <c r="AS69" s="142">
        <f>'廃棄物事業経費（組合）'!BT21</f>
        <v>58686</v>
      </c>
      <c r="AT69" s="142">
        <f>'廃棄物事業経費（組合）'!BU21</f>
        <v>0</v>
      </c>
      <c r="AU69" s="142">
        <f>'廃棄物事業経費（組合）'!BV21</f>
        <v>0</v>
      </c>
      <c r="AV69" s="142">
        <f>'廃棄物事業経費（組合）'!BW21</f>
        <v>0</v>
      </c>
      <c r="AW69" s="142">
        <f>'廃棄物事業経費（組合）'!BX21</f>
        <v>0</v>
      </c>
      <c r="AX69" s="142">
        <f>'廃棄物事業経費（組合）'!BY21</f>
        <v>10002</v>
      </c>
      <c r="AY69" s="142">
        <f>'廃棄物事業経費（組合）'!BZ21</f>
        <v>194896</v>
      </c>
      <c r="AZ69" s="142">
        <f>'廃棄物事業経費（組合）'!CA21</f>
        <v>25662</v>
      </c>
      <c r="BA69" s="142">
        <f>'廃棄物事業経費（組合）'!CB21</f>
        <v>25662</v>
      </c>
      <c r="BB69" s="142">
        <f>'廃棄物事業経費（組合）'!CC21</f>
        <v>0</v>
      </c>
      <c r="BC69" s="142">
        <f>'廃棄物事業経費（組合）'!CD21</f>
        <v>25662</v>
      </c>
      <c r="BD69" s="142">
        <f>'廃棄物事業経費（組合）'!CE21</f>
        <v>0</v>
      </c>
      <c r="BE69" s="142">
        <f>'廃棄物事業経費（組合）'!CF21</f>
        <v>0</v>
      </c>
      <c r="BF69" s="142">
        <f>'廃棄物事業経費（組合）'!CG21</f>
        <v>0</v>
      </c>
      <c r="BG69" s="142">
        <f>'廃棄物事業経費（組合）'!CH21</f>
        <v>0</v>
      </c>
      <c r="BH69" s="142">
        <f>'廃棄物事業経費（組合）'!CI21</f>
        <v>159232</v>
      </c>
      <c r="BI69" s="142">
        <f>'廃棄物事業経費（組合）'!CJ21</f>
        <v>20349</v>
      </c>
      <c r="BJ69" s="142">
        <f>'廃棄物事業経費（組合）'!CK21</f>
        <v>80197</v>
      </c>
      <c r="BK69" s="142">
        <f>'廃棄物事業経費（組合）'!CL21</f>
        <v>0</v>
      </c>
      <c r="BL69" s="142">
        <f>'廃棄物事業経費（組合）'!CM21</f>
        <v>80197</v>
      </c>
      <c r="BM69" s="142">
        <f>'廃棄物事業経費（組合）'!CN21</f>
        <v>0</v>
      </c>
      <c r="BN69" s="142">
        <f>'廃棄物事業経費（組合）'!CO21</f>
        <v>0</v>
      </c>
      <c r="BO69" s="142">
        <f>'廃棄物事業経費（組合）'!CP21</f>
        <v>58686</v>
      </c>
      <c r="BP69" s="142">
        <f>'廃棄物事業経費（組合）'!CQ21</f>
        <v>0</v>
      </c>
      <c r="BQ69" s="142">
        <f>'廃棄物事業経費（組合）'!CR21</f>
        <v>58686</v>
      </c>
      <c r="BR69" s="142">
        <f>'廃棄物事業経費（組合）'!CS21</f>
        <v>0</v>
      </c>
      <c r="BS69" s="142">
        <f>'廃棄物事業経費（組合）'!CT21</f>
        <v>0</v>
      </c>
      <c r="BT69" s="142">
        <f>'廃棄物事業経費（組合）'!CU21</f>
        <v>0</v>
      </c>
      <c r="BU69" s="142">
        <f>'廃棄物事業経費（組合）'!CV21</f>
        <v>0</v>
      </c>
      <c r="BV69" s="142">
        <f>'廃棄物事業経費（組合）'!CW21</f>
        <v>10002</v>
      </c>
      <c r="BW69" s="142">
        <f>'廃棄物事業経費（組合）'!CX21</f>
        <v>194896</v>
      </c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55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熊本県</v>
      </c>
      <c r="B7" s="140">
        <f>INT(B8/1000)*1000</f>
        <v>43000</v>
      </c>
      <c r="C7" s="140" t="s">
        <v>179</v>
      </c>
      <c r="D7" s="141">
        <f aca="true" t="shared" si="0" ref="D7:I7">SUM(D8:D200)</f>
        <v>247497</v>
      </c>
      <c r="E7" s="141">
        <f t="shared" si="0"/>
        <v>5146203</v>
      </c>
      <c r="F7" s="141">
        <f t="shared" si="0"/>
        <v>5393700</v>
      </c>
      <c r="G7" s="141">
        <f t="shared" si="0"/>
        <v>443848</v>
      </c>
      <c r="H7" s="141">
        <f t="shared" si="0"/>
        <v>1905506</v>
      </c>
      <c r="I7" s="141">
        <f t="shared" si="0"/>
        <v>2349354</v>
      </c>
      <c r="J7" s="140"/>
      <c r="K7" s="140"/>
      <c r="L7" s="141">
        <f aca="true" t="shared" si="1" ref="L7:Q7">SUM(L8:L200)</f>
        <v>191916</v>
      </c>
      <c r="M7" s="141">
        <f t="shared" si="1"/>
        <v>4811961</v>
      </c>
      <c r="N7" s="141">
        <f t="shared" si="1"/>
        <v>5003877</v>
      </c>
      <c r="O7" s="141">
        <f t="shared" si="1"/>
        <v>415385</v>
      </c>
      <c r="P7" s="141">
        <f t="shared" si="1"/>
        <v>1429098</v>
      </c>
      <c r="Q7" s="141">
        <f t="shared" si="1"/>
        <v>1844483</v>
      </c>
      <c r="R7" s="140"/>
      <c r="S7" s="140"/>
      <c r="T7" s="141">
        <f aca="true" t="shared" si="2" ref="T7:Y7">SUM(T8:T200)</f>
        <v>55581</v>
      </c>
      <c r="U7" s="141">
        <f t="shared" si="2"/>
        <v>334242</v>
      </c>
      <c r="V7" s="141">
        <f t="shared" si="2"/>
        <v>389823</v>
      </c>
      <c r="W7" s="141">
        <f t="shared" si="2"/>
        <v>28463</v>
      </c>
      <c r="X7" s="141">
        <f t="shared" si="2"/>
        <v>476408</v>
      </c>
      <c r="Y7" s="141">
        <f t="shared" si="2"/>
        <v>504871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222</v>
      </c>
      <c r="B8" s="208">
        <v>43201</v>
      </c>
      <c r="C8" s="208" t="s">
        <v>234</v>
      </c>
      <c r="D8" s="209">
        <f aca="true" t="shared" si="7" ref="D8:E55">SUM(L8,T8,AB8,AJ8,AR8,AZ8)</f>
        <v>0</v>
      </c>
      <c r="E8" s="209">
        <f t="shared" si="7"/>
        <v>0</v>
      </c>
      <c r="F8" s="209">
        <f aca="true" t="shared" si="8" ref="F8:F55">SUM(D8:E8)</f>
        <v>0</v>
      </c>
      <c r="G8" s="209">
        <f aca="true" t="shared" si="9" ref="G8:H55">SUM(O8,W8,AE8,AM8,AU8,BC8)</f>
        <v>0</v>
      </c>
      <c r="H8" s="209">
        <f t="shared" si="9"/>
        <v>0</v>
      </c>
      <c r="I8" s="209">
        <f aca="true" t="shared" si="10" ref="I8:I55">SUM(G8:H8)</f>
        <v>0</v>
      </c>
      <c r="J8" s="208"/>
      <c r="K8" s="208"/>
      <c r="L8" s="210"/>
      <c r="M8" s="210"/>
      <c r="N8" s="211">
        <f aca="true" t="shared" si="11" ref="N8:N55">SUM(L8:M8)</f>
        <v>0</v>
      </c>
      <c r="O8" s="210"/>
      <c r="P8" s="210"/>
      <c r="Q8" s="211">
        <f aca="true" t="shared" si="12" ref="Q8:Q55">SUM(O8:P8)</f>
        <v>0</v>
      </c>
      <c r="R8" s="208"/>
      <c r="S8" s="208"/>
      <c r="T8" s="210"/>
      <c r="U8" s="210"/>
      <c r="V8" s="211">
        <f aca="true" t="shared" si="13" ref="V8:V55">SUM(T8:U8)</f>
        <v>0</v>
      </c>
      <c r="W8" s="210"/>
      <c r="X8" s="210"/>
      <c r="Y8" s="211">
        <f aca="true" t="shared" si="14" ref="Y8:Y55">SUM(W8:X8)</f>
        <v>0</v>
      </c>
      <c r="Z8" s="208"/>
      <c r="AA8" s="208"/>
      <c r="AB8" s="210"/>
      <c r="AC8" s="210"/>
      <c r="AD8" s="211">
        <f aca="true" t="shared" si="15" ref="AD8:AD55">SUM(AB8:AC8)</f>
        <v>0</v>
      </c>
      <c r="AE8" s="210"/>
      <c r="AF8" s="210"/>
      <c r="AG8" s="211">
        <f aca="true" t="shared" si="16" ref="AG8:AG55">SUM(AE8:AF8)</f>
        <v>0</v>
      </c>
      <c r="AH8" s="208"/>
      <c r="AI8" s="208"/>
      <c r="AJ8" s="210"/>
      <c r="AK8" s="210"/>
      <c r="AL8" s="211">
        <f aca="true" t="shared" si="17" ref="AL8:AL55">SUM(AJ8:AK8)</f>
        <v>0</v>
      </c>
      <c r="AM8" s="210"/>
      <c r="AN8" s="210"/>
      <c r="AO8" s="211">
        <f aca="true" t="shared" si="18" ref="AO8:AO55">SUM(AM8:AN8)</f>
        <v>0</v>
      </c>
      <c r="AP8" s="208"/>
      <c r="AQ8" s="208"/>
      <c r="AR8" s="210"/>
      <c r="AS8" s="210"/>
      <c r="AT8" s="211">
        <f aca="true" t="shared" si="19" ref="AT8:AT55">SUM(AR8:AS8)</f>
        <v>0</v>
      </c>
      <c r="AU8" s="210"/>
      <c r="AV8" s="210"/>
      <c r="AW8" s="211">
        <f aca="true" t="shared" si="20" ref="AW8:AW55">SUM(AU8:AV8)</f>
        <v>0</v>
      </c>
      <c r="AX8" s="208"/>
      <c r="AY8" s="208"/>
      <c r="AZ8" s="210"/>
      <c r="BA8" s="210"/>
      <c r="BB8" s="211">
        <f aca="true" t="shared" si="21" ref="BB8:BB55">SUM(AZ8:BA8)</f>
        <v>0</v>
      </c>
      <c r="BC8" s="210"/>
      <c r="BD8" s="210"/>
      <c r="BE8" s="211">
        <f aca="true" t="shared" si="22" ref="BE8:BE55">SUM(BC8:BD8)</f>
        <v>0</v>
      </c>
    </row>
    <row r="9" spans="1:57" ht="13.5">
      <c r="A9" s="208" t="s">
        <v>222</v>
      </c>
      <c r="B9" s="208">
        <v>43202</v>
      </c>
      <c r="C9" s="208" t="s">
        <v>235</v>
      </c>
      <c r="D9" s="209">
        <f t="shared" si="7"/>
        <v>952</v>
      </c>
      <c r="E9" s="209">
        <f t="shared" si="7"/>
        <v>59684</v>
      </c>
      <c r="F9" s="209">
        <f t="shared" si="8"/>
        <v>60636</v>
      </c>
      <c r="G9" s="209">
        <f t="shared" si="9"/>
        <v>6652</v>
      </c>
      <c r="H9" s="209">
        <f t="shared" si="9"/>
        <v>99669</v>
      </c>
      <c r="I9" s="209">
        <f t="shared" si="10"/>
        <v>106321</v>
      </c>
      <c r="J9" s="208">
        <v>43974</v>
      </c>
      <c r="K9" s="208" t="s">
        <v>289</v>
      </c>
      <c r="L9" s="210">
        <v>952</v>
      </c>
      <c r="M9" s="210">
        <v>59684</v>
      </c>
      <c r="N9" s="211">
        <f t="shared" si="11"/>
        <v>60636</v>
      </c>
      <c r="O9" s="210">
        <v>6652</v>
      </c>
      <c r="P9" s="210">
        <v>99669</v>
      </c>
      <c r="Q9" s="211">
        <f t="shared" si="12"/>
        <v>106321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222</v>
      </c>
      <c r="B10" s="208">
        <v>43203</v>
      </c>
      <c r="C10" s="208" t="s">
        <v>236</v>
      </c>
      <c r="D10" s="209">
        <f t="shared" si="7"/>
        <v>0</v>
      </c>
      <c r="E10" s="209">
        <f t="shared" si="7"/>
        <v>365840</v>
      </c>
      <c r="F10" s="209">
        <f t="shared" si="8"/>
        <v>365840</v>
      </c>
      <c r="G10" s="209">
        <f t="shared" si="9"/>
        <v>52044</v>
      </c>
      <c r="H10" s="209">
        <f t="shared" si="9"/>
        <v>43871</v>
      </c>
      <c r="I10" s="209">
        <f t="shared" si="10"/>
        <v>95915</v>
      </c>
      <c r="J10" s="208">
        <v>43986</v>
      </c>
      <c r="K10" s="208" t="s">
        <v>291</v>
      </c>
      <c r="L10" s="210"/>
      <c r="M10" s="210">
        <v>365840</v>
      </c>
      <c r="N10" s="211">
        <f t="shared" si="11"/>
        <v>365840</v>
      </c>
      <c r="O10" s="210">
        <v>52044</v>
      </c>
      <c r="P10" s="210">
        <v>43871</v>
      </c>
      <c r="Q10" s="211">
        <f t="shared" si="12"/>
        <v>95915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222</v>
      </c>
      <c r="B11" s="208">
        <v>43204</v>
      </c>
      <c r="C11" s="208" t="s">
        <v>237</v>
      </c>
      <c r="D11" s="209">
        <f t="shared" si="7"/>
        <v>0</v>
      </c>
      <c r="E11" s="209">
        <f t="shared" si="7"/>
        <v>350509</v>
      </c>
      <c r="F11" s="209">
        <f t="shared" si="8"/>
        <v>350509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>
        <v>40944</v>
      </c>
      <c r="K11" s="208" t="s">
        <v>296</v>
      </c>
      <c r="L11" s="210"/>
      <c r="M11" s="210">
        <v>350509</v>
      </c>
      <c r="N11" s="211">
        <f t="shared" si="11"/>
        <v>350509</v>
      </c>
      <c r="O11" s="210"/>
      <c r="P11" s="210"/>
      <c r="Q11" s="211">
        <f t="shared" si="12"/>
        <v>0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222</v>
      </c>
      <c r="B12" s="208">
        <v>43205</v>
      </c>
      <c r="C12" s="208" t="s">
        <v>238</v>
      </c>
      <c r="D12" s="209">
        <f t="shared" si="7"/>
        <v>0</v>
      </c>
      <c r="E12" s="209">
        <f t="shared" si="7"/>
        <v>291212</v>
      </c>
      <c r="F12" s="209">
        <f t="shared" si="8"/>
        <v>291212</v>
      </c>
      <c r="G12" s="209">
        <f t="shared" si="9"/>
        <v>0</v>
      </c>
      <c r="H12" s="209">
        <f t="shared" si="9"/>
        <v>176814</v>
      </c>
      <c r="I12" s="209">
        <f t="shared" si="10"/>
        <v>176814</v>
      </c>
      <c r="J12" s="208">
        <v>43993</v>
      </c>
      <c r="K12" s="208" t="s">
        <v>293</v>
      </c>
      <c r="L12" s="210"/>
      <c r="M12" s="210">
        <v>291212</v>
      </c>
      <c r="N12" s="211">
        <f t="shared" si="11"/>
        <v>291212</v>
      </c>
      <c r="O12" s="210"/>
      <c r="P12" s="210">
        <v>176814</v>
      </c>
      <c r="Q12" s="211">
        <f t="shared" si="12"/>
        <v>176814</v>
      </c>
      <c r="R12" s="208"/>
      <c r="S12" s="208"/>
      <c r="T12" s="210"/>
      <c r="U12" s="210"/>
      <c r="V12" s="211">
        <f t="shared" si="13"/>
        <v>0</v>
      </c>
      <c r="W12" s="210"/>
      <c r="X12" s="210"/>
      <c r="Y12" s="211">
        <f t="shared" si="14"/>
        <v>0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222</v>
      </c>
      <c r="B13" s="208">
        <v>43206</v>
      </c>
      <c r="C13" s="208" t="s">
        <v>239</v>
      </c>
      <c r="D13" s="209">
        <f t="shared" si="7"/>
        <v>0</v>
      </c>
      <c r="E13" s="209">
        <f t="shared" si="7"/>
        <v>323212</v>
      </c>
      <c r="F13" s="209">
        <f t="shared" si="8"/>
        <v>323212</v>
      </c>
      <c r="G13" s="209">
        <f t="shared" si="9"/>
        <v>0</v>
      </c>
      <c r="H13" s="209">
        <f t="shared" si="9"/>
        <v>67823</v>
      </c>
      <c r="I13" s="209">
        <f t="shared" si="10"/>
        <v>67823</v>
      </c>
      <c r="J13" s="208">
        <v>43991</v>
      </c>
      <c r="K13" s="208" t="s">
        <v>292</v>
      </c>
      <c r="L13" s="210"/>
      <c r="M13" s="210">
        <v>323212</v>
      </c>
      <c r="N13" s="211">
        <f t="shared" si="11"/>
        <v>323212</v>
      </c>
      <c r="O13" s="210"/>
      <c r="P13" s="210">
        <v>67823</v>
      </c>
      <c r="Q13" s="211">
        <f t="shared" si="12"/>
        <v>67823</v>
      </c>
      <c r="R13" s="208"/>
      <c r="S13" s="208"/>
      <c r="T13" s="210"/>
      <c r="U13" s="210"/>
      <c r="V13" s="211">
        <f t="shared" si="13"/>
        <v>0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222</v>
      </c>
      <c r="B14" s="208">
        <v>43208</v>
      </c>
      <c r="C14" s="208" t="s">
        <v>240</v>
      </c>
      <c r="D14" s="209">
        <f t="shared" si="7"/>
        <v>96262</v>
      </c>
      <c r="E14" s="209">
        <f t="shared" si="7"/>
        <v>159758</v>
      </c>
      <c r="F14" s="209">
        <f t="shared" si="8"/>
        <v>256020</v>
      </c>
      <c r="G14" s="209">
        <f t="shared" si="9"/>
        <v>9734</v>
      </c>
      <c r="H14" s="209">
        <f t="shared" si="9"/>
        <v>21805</v>
      </c>
      <c r="I14" s="209">
        <f t="shared" si="10"/>
        <v>31539</v>
      </c>
      <c r="J14" s="208">
        <v>43954</v>
      </c>
      <c r="K14" s="208" t="s">
        <v>287</v>
      </c>
      <c r="L14" s="210">
        <v>96262</v>
      </c>
      <c r="M14" s="210">
        <v>159758</v>
      </c>
      <c r="N14" s="211">
        <f t="shared" si="11"/>
        <v>256020</v>
      </c>
      <c r="O14" s="210">
        <v>9734</v>
      </c>
      <c r="P14" s="210">
        <v>21805</v>
      </c>
      <c r="Q14" s="211">
        <f t="shared" si="12"/>
        <v>31539</v>
      </c>
      <c r="R14" s="208"/>
      <c r="S14" s="208"/>
      <c r="T14" s="210"/>
      <c r="U14" s="210"/>
      <c r="V14" s="211">
        <f t="shared" si="13"/>
        <v>0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222</v>
      </c>
      <c r="B15" s="208">
        <v>43210</v>
      </c>
      <c r="C15" s="208" t="s">
        <v>241</v>
      </c>
      <c r="D15" s="209">
        <f t="shared" si="7"/>
        <v>0</v>
      </c>
      <c r="E15" s="209">
        <f t="shared" si="7"/>
        <v>55335</v>
      </c>
      <c r="F15" s="209">
        <f t="shared" si="8"/>
        <v>55335</v>
      </c>
      <c r="G15" s="209">
        <f t="shared" si="9"/>
        <v>1352</v>
      </c>
      <c r="H15" s="209">
        <f t="shared" si="9"/>
        <v>73374</v>
      </c>
      <c r="I15" s="209">
        <f t="shared" si="10"/>
        <v>74726</v>
      </c>
      <c r="J15" s="208">
        <v>43854</v>
      </c>
      <c r="K15" s="208" t="s">
        <v>282</v>
      </c>
      <c r="L15" s="210"/>
      <c r="M15" s="210">
        <v>55335</v>
      </c>
      <c r="N15" s="211">
        <f t="shared" si="11"/>
        <v>55335</v>
      </c>
      <c r="O15" s="210"/>
      <c r="P15" s="210"/>
      <c r="Q15" s="211">
        <f t="shared" si="12"/>
        <v>0</v>
      </c>
      <c r="R15" s="208">
        <v>43996</v>
      </c>
      <c r="S15" s="208" t="s">
        <v>295</v>
      </c>
      <c r="T15" s="210"/>
      <c r="U15" s="210"/>
      <c r="V15" s="211">
        <f t="shared" si="13"/>
        <v>0</v>
      </c>
      <c r="W15" s="210">
        <v>1352</v>
      </c>
      <c r="X15" s="210">
        <v>73374</v>
      </c>
      <c r="Y15" s="211">
        <f t="shared" si="14"/>
        <v>74726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222</v>
      </c>
      <c r="B16" s="208">
        <v>43211</v>
      </c>
      <c r="C16" s="208" t="s">
        <v>242</v>
      </c>
      <c r="D16" s="209">
        <f t="shared" si="7"/>
        <v>0</v>
      </c>
      <c r="E16" s="209">
        <f t="shared" si="7"/>
        <v>202424</v>
      </c>
      <c r="F16" s="209">
        <f t="shared" si="8"/>
        <v>202424</v>
      </c>
      <c r="G16" s="209">
        <f t="shared" si="9"/>
        <v>0</v>
      </c>
      <c r="H16" s="209">
        <f t="shared" si="9"/>
        <v>47113</v>
      </c>
      <c r="I16" s="209">
        <f t="shared" si="10"/>
        <v>47113</v>
      </c>
      <c r="J16" s="208">
        <v>43995</v>
      </c>
      <c r="K16" s="208" t="s">
        <v>294</v>
      </c>
      <c r="L16" s="210"/>
      <c r="M16" s="210">
        <v>202424</v>
      </c>
      <c r="N16" s="211">
        <f t="shared" si="11"/>
        <v>202424</v>
      </c>
      <c r="O16" s="210"/>
      <c r="P16" s="210">
        <v>47113</v>
      </c>
      <c r="Q16" s="211">
        <f t="shared" si="12"/>
        <v>47113</v>
      </c>
      <c r="R16" s="208"/>
      <c r="S16" s="208"/>
      <c r="T16" s="210"/>
      <c r="U16" s="210"/>
      <c r="V16" s="211">
        <f t="shared" si="13"/>
        <v>0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222</v>
      </c>
      <c r="B17" s="208">
        <v>43212</v>
      </c>
      <c r="C17" s="208" t="s">
        <v>243</v>
      </c>
      <c r="D17" s="209">
        <f t="shared" si="7"/>
        <v>30691</v>
      </c>
      <c r="E17" s="209">
        <f t="shared" si="7"/>
        <v>184565</v>
      </c>
      <c r="F17" s="209">
        <f t="shared" si="8"/>
        <v>215256</v>
      </c>
      <c r="G17" s="209">
        <f t="shared" si="9"/>
        <v>0</v>
      </c>
      <c r="H17" s="209">
        <f t="shared" si="9"/>
        <v>112381</v>
      </c>
      <c r="I17" s="209">
        <f t="shared" si="10"/>
        <v>112381</v>
      </c>
      <c r="J17" s="208">
        <v>43971</v>
      </c>
      <c r="K17" s="208" t="s">
        <v>288</v>
      </c>
      <c r="L17" s="210">
        <v>30691</v>
      </c>
      <c r="M17" s="210">
        <v>184565</v>
      </c>
      <c r="N17" s="211">
        <f t="shared" si="11"/>
        <v>215256</v>
      </c>
      <c r="O17" s="210"/>
      <c r="P17" s="210"/>
      <c r="Q17" s="211">
        <f t="shared" si="12"/>
        <v>0</v>
      </c>
      <c r="R17" s="208">
        <v>43935</v>
      </c>
      <c r="S17" s="208" t="s">
        <v>284</v>
      </c>
      <c r="T17" s="210"/>
      <c r="U17" s="210"/>
      <c r="V17" s="211">
        <f t="shared" si="13"/>
        <v>0</v>
      </c>
      <c r="W17" s="210"/>
      <c r="X17" s="210">
        <v>112381</v>
      </c>
      <c r="Y17" s="211">
        <f t="shared" si="14"/>
        <v>112381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222</v>
      </c>
      <c r="B18" s="208">
        <v>43213</v>
      </c>
      <c r="C18" s="208" t="s">
        <v>244</v>
      </c>
      <c r="D18" s="209">
        <f t="shared" si="7"/>
        <v>0</v>
      </c>
      <c r="E18" s="209">
        <f t="shared" si="7"/>
        <v>184276</v>
      </c>
      <c r="F18" s="209">
        <f t="shared" si="8"/>
        <v>184276</v>
      </c>
      <c r="G18" s="209">
        <f t="shared" si="9"/>
        <v>0</v>
      </c>
      <c r="H18" s="209">
        <f t="shared" si="9"/>
        <v>78052</v>
      </c>
      <c r="I18" s="209">
        <f t="shared" si="10"/>
        <v>78052</v>
      </c>
      <c r="J18" s="208">
        <v>43995</v>
      </c>
      <c r="K18" s="208" t="s">
        <v>294</v>
      </c>
      <c r="L18" s="210"/>
      <c r="M18" s="210">
        <v>184276</v>
      </c>
      <c r="N18" s="211">
        <f t="shared" si="11"/>
        <v>184276</v>
      </c>
      <c r="O18" s="210"/>
      <c r="P18" s="210">
        <v>78052</v>
      </c>
      <c r="Q18" s="211">
        <f t="shared" si="12"/>
        <v>78052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222</v>
      </c>
      <c r="B19" s="208">
        <v>43214</v>
      </c>
      <c r="C19" s="208" t="s">
        <v>245</v>
      </c>
      <c r="D19" s="209">
        <f t="shared" si="7"/>
        <v>0</v>
      </c>
      <c r="E19" s="209">
        <f t="shared" si="7"/>
        <v>252390</v>
      </c>
      <c r="F19" s="209">
        <f t="shared" si="8"/>
        <v>252390</v>
      </c>
      <c r="G19" s="209">
        <f t="shared" si="9"/>
        <v>72127</v>
      </c>
      <c r="H19" s="209">
        <f t="shared" si="9"/>
        <v>91245</v>
      </c>
      <c r="I19" s="209">
        <f t="shared" si="10"/>
        <v>163372</v>
      </c>
      <c r="J19" s="208">
        <v>43985</v>
      </c>
      <c r="K19" s="208" t="s">
        <v>290</v>
      </c>
      <c r="L19" s="210"/>
      <c r="M19" s="210">
        <v>252390</v>
      </c>
      <c r="N19" s="211">
        <f t="shared" si="11"/>
        <v>252390</v>
      </c>
      <c r="O19" s="210">
        <v>72127</v>
      </c>
      <c r="P19" s="210">
        <v>91245</v>
      </c>
      <c r="Q19" s="211">
        <f t="shared" si="12"/>
        <v>163372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222</v>
      </c>
      <c r="B20" s="208">
        <v>43215</v>
      </c>
      <c r="C20" s="208" t="s">
        <v>246</v>
      </c>
      <c r="D20" s="209">
        <f t="shared" si="7"/>
        <v>55581</v>
      </c>
      <c r="E20" s="209">
        <f t="shared" si="7"/>
        <v>334242</v>
      </c>
      <c r="F20" s="209">
        <f t="shared" si="8"/>
        <v>389823</v>
      </c>
      <c r="G20" s="209">
        <f t="shared" si="9"/>
        <v>0</v>
      </c>
      <c r="H20" s="209">
        <f t="shared" si="9"/>
        <v>62559</v>
      </c>
      <c r="I20" s="209">
        <f t="shared" si="10"/>
        <v>62559</v>
      </c>
      <c r="J20" s="208">
        <v>43935</v>
      </c>
      <c r="K20" s="208" t="s">
        <v>284</v>
      </c>
      <c r="L20" s="210"/>
      <c r="M20" s="210"/>
      <c r="N20" s="211">
        <f t="shared" si="11"/>
        <v>0</v>
      </c>
      <c r="O20" s="210"/>
      <c r="P20" s="210">
        <v>62559</v>
      </c>
      <c r="Q20" s="211">
        <f t="shared" si="12"/>
        <v>62559</v>
      </c>
      <c r="R20" s="208">
        <v>43971</v>
      </c>
      <c r="S20" s="208" t="s">
        <v>288</v>
      </c>
      <c r="T20" s="210">
        <v>55581</v>
      </c>
      <c r="U20" s="210">
        <v>334242</v>
      </c>
      <c r="V20" s="211">
        <f t="shared" si="13"/>
        <v>389823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222</v>
      </c>
      <c r="B21" s="208">
        <v>43216</v>
      </c>
      <c r="C21" s="208" t="s">
        <v>247</v>
      </c>
      <c r="D21" s="209">
        <f t="shared" si="7"/>
        <v>0</v>
      </c>
      <c r="E21" s="209">
        <f t="shared" si="7"/>
        <v>200325</v>
      </c>
      <c r="F21" s="209">
        <f t="shared" si="8"/>
        <v>200325</v>
      </c>
      <c r="G21" s="209">
        <f t="shared" si="9"/>
        <v>362</v>
      </c>
      <c r="H21" s="209">
        <f t="shared" si="9"/>
        <v>19591</v>
      </c>
      <c r="I21" s="209">
        <f t="shared" si="10"/>
        <v>19953</v>
      </c>
      <c r="J21" s="208">
        <v>43854</v>
      </c>
      <c r="K21" s="208" t="s">
        <v>282</v>
      </c>
      <c r="L21" s="210"/>
      <c r="M21" s="210">
        <v>200325</v>
      </c>
      <c r="N21" s="211">
        <f t="shared" si="11"/>
        <v>200325</v>
      </c>
      <c r="O21" s="210"/>
      <c r="P21" s="210"/>
      <c r="Q21" s="211">
        <f t="shared" si="12"/>
        <v>0</v>
      </c>
      <c r="R21" s="208">
        <v>43996</v>
      </c>
      <c r="S21" s="208" t="s">
        <v>295</v>
      </c>
      <c r="T21" s="210"/>
      <c r="U21" s="210"/>
      <c r="V21" s="211">
        <f t="shared" si="13"/>
        <v>0</v>
      </c>
      <c r="W21" s="210">
        <v>362</v>
      </c>
      <c r="X21" s="210">
        <v>19591</v>
      </c>
      <c r="Y21" s="211">
        <f t="shared" si="14"/>
        <v>19953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222</v>
      </c>
      <c r="B22" s="208">
        <v>43341</v>
      </c>
      <c r="C22" s="208" t="s">
        <v>248</v>
      </c>
      <c r="D22" s="209">
        <f t="shared" si="7"/>
        <v>0</v>
      </c>
      <c r="E22" s="209">
        <f t="shared" si="7"/>
        <v>64707</v>
      </c>
      <c r="F22" s="209">
        <f t="shared" si="8"/>
        <v>64707</v>
      </c>
      <c r="G22" s="209">
        <f t="shared" si="9"/>
        <v>0</v>
      </c>
      <c r="H22" s="209">
        <f t="shared" si="9"/>
        <v>23879</v>
      </c>
      <c r="I22" s="209">
        <f t="shared" si="10"/>
        <v>23879</v>
      </c>
      <c r="J22" s="208">
        <v>43995</v>
      </c>
      <c r="K22" s="208" t="s">
        <v>294</v>
      </c>
      <c r="L22" s="210"/>
      <c r="M22" s="210">
        <v>64707</v>
      </c>
      <c r="N22" s="211">
        <f t="shared" si="11"/>
        <v>64707</v>
      </c>
      <c r="O22" s="210"/>
      <c r="P22" s="210">
        <v>23879</v>
      </c>
      <c r="Q22" s="211">
        <f t="shared" si="12"/>
        <v>23879</v>
      </c>
      <c r="R22" s="208"/>
      <c r="S22" s="208"/>
      <c r="T22" s="210"/>
      <c r="U22" s="210"/>
      <c r="V22" s="211">
        <f t="shared" si="13"/>
        <v>0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222</v>
      </c>
      <c r="B23" s="208">
        <v>43342</v>
      </c>
      <c r="C23" s="208" t="s">
        <v>249</v>
      </c>
      <c r="D23" s="209">
        <f t="shared" si="7"/>
        <v>0</v>
      </c>
      <c r="E23" s="209">
        <f t="shared" si="7"/>
        <v>63647</v>
      </c>
      <c r="F23" s="209">
        <f t="shared" si="8"/>
        <v>63647</v>
      </c>
      <c r="G23" s="209">
        <f t="shared" si="9"/>
        <v>0</v>
      </c>
      <c r="H23" s="209">
        <f t="shared" si="9"/>
        <v>9743</v>
      </c>
      <c r="I23" s="209">
        <f t="shared" si="10"/>
        <v>9743</v>
      </c>
      <c r="J23" s="208">
        <v>43995</v>
      </c>
      <c r="K23" s="208" t="s">
        <v>294</v>
      </c>
      <c r="L23" s="210"/>
      <c r="M23" s="210">
        <v>63647</v>
      </c>
      <c r="N23" s="211">
        <f t="shared" si="11"/>
        <v>63647</v>
      </c>
      <c r="O23" s="210"/>
      <c r="P23" s="210">
        <v>9743</v>
      </c>
      <c r="Q23" s="211">
        <f t="shared" si="12"/>
        <v>9743</v>
      </c>
      <c r="R23" s="208"/>
      <c r="S23" s="208"/>
      <c r="T23" s="210"/>
      <c r="U23" s="210"/>
      <c r="V23" s="211">
        <f t="shared" si="13"/>
        <v>0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222</v>
      </c>
      <c r="B24" s="208">
        <v>43348</v>
      </c>
      <c r="C24" s="208" t="s">
        <v>250</v>
      </c>
      <c r="D24" s="209">
        <f t="shared" si="7"/>
        <v>0</v>
      </c>
      <c r="E24" s="209">
        <f t="shared" si="7"/>
        <v>33486</v>
      </c>
      <c r="F24" s="209">
        <f t="shared" si="8"/>
        <v>33486</v>
      </c>
      <c r="G24" s="209">
        <f t="shared" si="9"/>
        <v>0</v>
      </c>
      <c r="H24" s="209">
        <f t="shared" si="9"/>
        <v>15513</v>
      </c>
      <c r="I24" s="209">
        <f t="shared" si="10"/>
        <v>15513</v>
      </c>
      <c r="J24" s="208">
        <v>43995</v>
      </c>
      <c r="K24" s="208" t="s">
        <v>294</v>
      </c>
      <c r="L24" s="210"/>
      <c r="M24" s="210">
        <v>33486</v>
      </c>
      <c r="N24" s="211">
        <f t="shared" si="11"/>
        <v>33486</v>
      </c>
      <c r="O24" s="210"/>
      <c r="P24" s="210">
        <v>15513</v>
      </c>
      <c r="Q24" s="211">
        <f t="shared" si="12"/>
        <v>15513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222</v>
      </c>
      <c r="B25" s="208">
        <v>43364</v>
      </c>
      <c r="C25" s="208" t="s">
        <v>251</v>
      </c>
      <c r="D25" s="209">
        <f t="shared" si="7"/>
        <v>0</v>
      </c>
      <c r="E25" s="209">
        <f t="shared" si="7"/>
        <v>31924</v>
      </c>
      <c r="F25" s="209">
        <f t="shared" si="8"/>
        <v>31924</v>
      </c>
      <c r="G25" s="209">
        <f t="shared" si="9"/>
        <v>0</v>
      </c>
      <c r="H25" s="209">
        <f t="shared" si="9"/>
        <v>20306</v>
      </c>
      <c r="I25" s="209">
        <f t="shared" si="10"/>
        <v>20306</v>
      </c>
      <c r="J25" s="208">
        <v>43991</v>
      </c>
      <c r="K25" s="208" t="s">
        <v>292</v>
      </c>
      <c r="L25" s="210"/>
      <c r="M25" s="210">
        <v>31924</v>
      </c>
      <c r="N25" s="211">
        <f t="shared" si="11"/>
        <v>31924</v>
      </c>
      <c r="O25" s="210"/>
      <c r="P25" s="210">
        <v>20306</v>
      </c>
      <c r="Q25" s="211">
        <f t="shared" si="12"/>
        <v>20306</v>
      </c>
      <c r="R25" s="208"/>
      <c r="S25" s="208"/>
      <c r="T25" s="210"/>
      <c r="U25" s="210"/>
      <c r="V25" s="211">
        <f t="shared" si="13"/>
        <v>0</v>
      </c>
      <c r="W25" s="210"/>
      <c r="X25" s="210"/>
      <c r="Y25" s="211">
        <f t="shared" si="14"/>
        <v>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222</v>
      </c>
      <c r="B26" s="208">
        <v>43367</v>
      </c>
      <c r="C26" s="208" t="s">
        <v>252</v>
      </c>
      <c r="D26" s="209">
        <f t="shared" si="7"/>
        <v>0</v>
      </c>
      <c r="E26" s="209">
        <f t="shared" si="7"/>
        <v>46221</v>
      </c>
      <c r="F26" s="209">
        <f t="shared" si="8"/>
        <v>46221</v>
      </c>
      <c r="G26" s="209">
        <f t="shared" si="9"/>
        <v>0</v>
      </c>
      <c r="H26" s="209">
        <f t="shared" si="9"/>
        <v>40249</v>
      </c>
      <c r="I26" s="209">
        <f t="shared" si="10"/>
        <v>40249</v>
      </c>
      <c r="J26" s="208">
        <v>43991</v>
      </c>
      <c r="K26" s="208" t="s">
        <v>297</v>
      </c>
      <c r="L26" s="210"/>
      <c r="M26" s="210">
        <v>46221</v>
      </c>
      <c r="N26" s="211">
        <f t="shared" si="11"/>
        <v>46221</v>
      </c>
      <c r="O26" s="210"/>
      <c r="P26" s="210">
        <v>40249</v>
      </c>
      <c r="Q26" s="211">
        <f t="shared" si="12"/>
        <v>40249</v>
      </c>
      <c r="R26" s="208"/>
      <c r="S26" s="208"/>
      <c r="T26" s="210"/>
      <c r="U26" s="210"/>
      <c r="V26" s="211">
        <f t="shared" si="13"/>
        <v>0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222</v>
      </c>
      <c r="B27" s="208">
        <v>43368</v>
      </c>
      <c r="C27" s="208" t="s">
        <v>253</v>
      </c>
      <c r="D27" s="209">
        <f t="shared" si="7"/>
        <v>0</v>
      </c>
      <c r="E27" s="209">
        <f t="shared" si="7"/>
        <v>75673</v>
      </c>
      <c r="F27" s="209">
        <f t="shared" si="8"/>
        <v>75673</v>
      </c>
      <c r="G27" s="209">
        <f t="shared" si="9"/>
        <v>0</v>
      </c>
      <c r="H27" s="209">
        <f t="shared" si="9"/>
        <v>22629</v>
      </c>
      <c r="I27" s="209">
        <f t="shared" si="10"/>
        <v>22629</v>
      </c>
      <c r="J27" s="208">
        <v>43991</v>
      </c>
      <c r="K27" s="208" t="s">
        <v>292</v>
      </c>
      <c r="L27" s="210"/>
      <c r="M27" s="210">
        <v>75673</v>
      </c>
      <c r="N27" s="211">
        <f t="shared" si="11"/>
        <v>75673</v>
      </c>
      <c r="O27" s="210"/>
      <c r="P27" s="210">
        <v>22629</v>
      </c>
      <c r="Q27" s="211">
        <f t="shared" si="12"/>
        <v>22629</v>
      </c>
      <c r="R27" s="208"/>
      <c r="S27" s="208"/>
      <c r="T27" s="210"/>
      <c r="U27" s="210"/>
      <c r="V27" s="211">
        <f t="shared" si="13"/>
        <v>0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222</v>
      </c>
      <c r="B28" s="208">
        <v>43369</v>
      </c>
      <c r="C28" s="208" t="s">
        <v>254</v>
      </c>
      <c r="D28" s="209">
        <f t="shared" si="7"/>
        <v>0</v>
      </c>
      <c r="E28" s="209">
        <f t="shared" si="7"/>
        <v>47999</v>
      </c>
      <c r="F28" s="209">
        <f t="shared" si="8"/>
        <v>47999</v>
      </c>
      <c r="G28" s="209">
        <f t="shared" si="9"/>
        <v>0</v>
      </c>
      <c r="H28" s="209">
        <f t="shared" si="9"/>
        <v>43213</v>
      </c>
      <c r="I28" s="209">
        <f t="shared" si="10"/>
        <v>43213</v>
      </c>
      <c r="J28" s="208">
        <v>43991</v>
      </c>
      <c r="K28" s="208" t="s">
        <v>292</v>
      </c>
      <c r="L28" s="210"/>
      <c r="M28" s="210">
        <v>47999</v>
      </c>
      <c r="N28" s="211">
        <f t="shared" si="11"/>
        <v>47999</v>
      </c>
      <c r="O28" s="210"/>
      <c r="P28" s="210">
        <v>43213</v>
      </c>
      <c r="Q28" s="211">
        <f t="shared" si="12"/>
        <v>43213</v>
      </c>
      <c r="R28" s="208"/>
      <c r="S28" s="208"/>
      <c r="T28" s="210"/>
      <c r="U28" s="210"/>
      <c r="V28" s="211">
        <f t="shared" si="13"/>
        <v>0</v>
      </c>
      <c r="W28" s="210"/>
      <c r="X28" s="210"/>
      <c r="Y28" s="211">
        <f t="shared" si="14"/>
        <v>0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222</v>
      </c>
      <c r="B29" s="208">
        <v>43385</v>
      </c>
      <c r="C29" s="208" t="s">
        <v>255</v>
      </c>
      <c r="D29" s="209">
        <f t="shared" si="7"/>
        <v>50277</v>
      </c>
      <c r="E29" s="209">
        <f t="shared" si="7"/>
        <v>83442</v>
      </c>
      <c r="F29" s="209">
        <f t="shared" si="8"/>
        <v>133719</v>
      </c>
      <c r="G29" s="209">
        <f t="shared" si="9"/>
        <v>15003</v>
      </c>
      <c r="H29" s="209">
        <f t="shared" si="9"/>
        <v>33607</v>
      </c>
      <c r="I29" s="209">
        <f t="shared" si="10"/>
        <v>48610</v>
      </c>
      <c r="J29" s="208">
        <v>43954</v>
      </c>
      <c r="K29" s="208" t="s">
        <v>287</v>
      </c>
      <c r="L29" s="210">
        <v>50277</v>
      </c>
      <c r="M29" s="210">
        <v>83442</v>
      </c>
      <c r="N29" s="211">
        <f t="shared" si="11"/>
        <v>133719</v>
      </c>
      <c r="O29" s="210">
        <v>15003</v>
      </c>
      <c r="P29" s="210">
        <v>33607</v>
      </c>
      <c r="Q29" s="211">
        <f t="shared" si="12"/>
        <v>48610</v>
      </c>
      <c r="R29" s="208"/>
      <c r="S29" s="208"/>
      <c r="T29" s="210"/>
      <c r="U29" s="210"/>
      <c r="V29" s="211">
        <f t="shared" si="13"/>
        <v>0</v>
      </c>
      <c r="W29" s="210"/>
      <c r="X29" s="210"/>
      <c r="Y29" s="211">
        <f t="shared" si="14"/>
        <v>0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222</v>
      </c>
      <c r="B30" s="208">
        <v>43403</v>
      </c>
      <c r="C30" s="208" t="s">
        <v>256</v>
      </c>
      <c r="D30" s="209">
        <f t="shared" si="7"/>
        <v>0</v>
      </c>
      <c r="E30" s="209">
        <f t="shared" si="7"/>
        <v>147540</v>
      </c>
      <c r="F30" s="209">
        <f t="shared" si="8"/>
        <v>147540</v>
      </c>
      <c r="G30" s="209">
        <f t="shared" si="9"/>
        <v>616</v>
      </c>
      <c r="H30" s="209">
        <f t="shared" si="9"/>
        <v>33414</v>
      </c>
      <c r="I30" s="209">
        <f t="shared" si="10"/>
        <v>34030</v>
      </c>
      <c r="J30" s="208">
        <v>43854</v>
      </c>
      <c r="K30" s="208" t="s">
        <v>282</v>
      </c>
      <c r="L30" s="210"/>
      <c r="M30" s="210">
        <v>147540</v>
      </c>
      <c r="N30" s="211">
        <f t="shared" si="11"/>
        <v>147540</v>
      </c>
      <c r="O30" s="210"/>
      <c r="P30" s="210"/>
      <c r="Q30" s="211">
        <f t="shared" si="12"/>
        <v>0</v>
      </c>
      <c r="R30" s="208">
        <v>43996</v>
      </c>
      <c r="S30" s="208" t="s">
        <v>295</v>
      </c>
      <c r="T30" s="210"/>
      <c r="U30" s="210"/>
      <c r="V30" s="211">
        <f t="shared" si="13"/>
        <v>0</v>
      </c>
      <c r="W30" s="210">
        <v>616</v>
      </c>
      <c r="X30" s="210">
        <v>33414</v>
      </c>
      <c r="Y30" s="211">
        <f t="shared" si="14"/>
        <v>34030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208" t="s">
        <v>222</v>
      </c>
      <c r="B31" s="208">
        <v>43404</v>
      </c>
      <c r="C31" s="208" t="s">
        <v>257</v>
      </c>
      <c r="D31" s="209">
        <f t="shared" si="7"/>
        <v>0</v>
      </c>
      <c r="E31" s="209">
        <f t="shared" si="7"/>
        <v>151255</v>
      </c>
      <c r="F31" s="209">
        <f t="shared" si="8"/>
        <v>151255</v>
      </c>
      <c r="G31" s="209">
        <f t="shared" si="9"/>
        <v>332</v>
      </c>
      <c r="H31" s="209">
        <f t="shared" si="9"/>
        <v>18015</v>
      </c>
      <c r="I31" s="209">
        <f t="shared" si="10"/>
        <v>18347</v>
      </c>
      <c r="J31" s="208">
        <v>43854</v>
      </c>
      <c r="K31" s="208" t="s">
        <v>282</v>
      </c>
      <c r="L31" s="210"/>
      <c r="M31" s="210">
        <v>151255</v>
      </c>
      <c r="N31" s="211">
        <f t="shared" si="11"/>
        <v>151255</v>
      </c>
      <c r="O31" s="210"/>
      <c r="P31" s="210"/>
      <c r="Q31" s="211">
        <f t="shared" si="12"/>
        <v>0</v>
      </c>
      <c r="R31" s="208">
        <v>43996</v>
      </c>
      <c r="S31" s="208" t="s">
        <v>295</v>
      </c>
      <c r="T31" s="210"/>
      <c r="U31" s="210"/>
      <c r="V31" s="211">
        <f t="shared" si="13"/>
        <v>0</v>
      </c>
      <c r="W31" s="210">
        <v>332</v>
      </c>
      <c r="X31" s="210">
        <v>18015</v>
      </c>
      <c r="Y31" s="211">
        <f t="shared" si="14"/>
        <v>18347</v>
      </c>
      <c r="Z31" s="208"/>
      <c r="AA31" s="208"/>
      <c r="AB31" s="210"/>
      <c r="AC31" s="210"/>
      <c r="AD31" s="211">
        <f t="shared" si="15"/>
        <v>0</v>
      </c>
      <c r="AE31" s="210"/>
      <c r="AF31" s="210"/>
      <c r="AG31" s="211">
        <f t="shared" si="16"/>
        <v>0</v>
      </c>
      <c r="AH31" s="208"/>
      <c r="AI31" s="208"/>
      <c r="AJ31" s="210"/>
      <c r="AK31" s="210"/>
      <c r="AL31" s="211">
        <f t="shared" si="17"/>
        <v>0</v>
      </c>
      <c r="AM31" s="210"/>
      <c r="AN31" s="210"/>
      <c r="AO31" s="211">
        <f t="shared" si="18"/>
        <v>0</v>
      </c>
      <c r="AP31" s="208"/>
      <c r="AQ31" s="208"/>
      <c r="AR31" s="210"/>
      <c r="AS31" s="210"/>
      <c r="AT31" s="211">
        <f t="shared" si="19"/>
        <v>0</v>
      </c>
      <c r="AU31" s="210"/>
      <c r="AV31" s="210"/>
      <c r="AW31" s="211">
        <f t="shared" si="20"/>
        <v>0</v>
      </c>
      <c r="AX31" s="208"/>
      <c r="AY31" s="208"/>
      <c r="AZ31" s="210"/>
      <c r="BA31" s="210"/>
      <c r="BB31" s="211">
        <f t="shared" si="21"/>
        <v>0</v>
      </c>
      <c r="BC31" s="210"/>
      <c r="BD31" s="210"/>
      <c r="BE31" s="211">
        <f t="shared" si="22"/>
        <v>0</v>
      </c>
    </row>
    <row r="32" spans="1:57" ht="13.5">
      <c r="A32" s="208" t="s">
        <v>222</v>
      </c>
      <c r="B32" s="208">
        <v>43423</v>
      </c>
      <c r="C32" s="208" t="s">
        <v>258</v>
      </c>
      <c r="D32" s="209">
        <f t="shared" si="7"/>
        <v>0</v>
      </c>
      <c r="E32" s="209">
        <f t="shared" si="7"/>
        <v>51926</v>
      </c>
      <c r="F32" s="209">
        <f t="shared" si="8"/>
        <v>51926</v>
      </c>
      <c r="G32" s="209">
        <f t="shared" si="9"/>
        <v>0</v>
      </c>
      <c r="H32" s="209">
        <f t="shared" si="9"/>
        <v>23541</v>
      </c>
      <c r="I32" s="209">
        <f t="shared" si="10"/>
        <v>23541</v>
      </c>
      <c r="J32" s="208">
        <v>43985</v>
      </c>
      <c r="K32" s="208" t="s">
        <v>290</v>
      </c>
      <c r="L32" s="210"/>
      <c r="M32" s="210">
        <v>51926</v>
      </c>
      <c r="N32" s="211">
        <f t="shared" si="11"/>
        <v>51926</v>
      </c>
      <c r="O32" s="210"/>
      <c r="P32" s="210">
        <v>23541</v>
      </c>
      <c r="Q32" s="211">
        <f t="shared" si="12"/>
        <v>23541</v>
      </c>
      <c r="R32" s="208"/>
      <c r="S32" s="208"/>
      <c r="T32" s="210"/>
      <c r="U32" s="210"/>
      <c r="V32" s="211">
        <f t="shared" si="13"/>
        <v>0</v>
      </c>
      <c r="W32" s="210"/>
      <c r="X32" s="210"/>
      <c r="Y32" s="211">
        <f t="shared" si="14"/>
        <v>0</v>
      </c>
      <c r="Z32" s="208"/>
      <c r="AA32" s="208"/>
      <c r="AB32" s="210"/>
      <c r="AC32" s="210"/>
      <c r="AD32" s="211">
        <f t="shared" si="15"/>
        <v>0</v>
      </c>
      <c r="AE32" s="210"/>
      <c r="AF32" s="210"/>
      <c r="AG32" s="211">
        <f t="shared" si="16"/>
        <v>0</v>
      </c>
      <c r="AH32" s="208"/>
      <c r="AI32" s="208"/>
      <c r="AJ32" s="210"/>
      <c r="AK32" s="210"/>
      <c r="AL32" s="211">
        <f t="shared" si="17"/>
        <v>0</v>
      </c>
      <c r="AM32" s="210"/>
      <c r="AN32" s="210"/>
      <c r="AO32" s="211">
        <f t="shared" si="18"/>
        <v>0</v>
      </c>
      <c r="AP32" s="208"/>
      <c r="AQ32" s="208"/>
      <c r="AR32" s="210"/>
      <c r="AS32" s="210"/>
      <c r="AT32" s="211">
        <f t="shared" si="19"/>
        <v>0</v>
      </c>
      <c r="AU32" s="210"/>
      <c r="AV32" s="210"/>
      <c r="AW32" s="211">
        <f t="shared" si="20"/>
        <v>0</v>
      </c>
      <c r="AX32" s="208"/>
      <c r="AY32" s="208"/>
      <c r="AZ32" s="210"/>
      <c r="BA32" s="210"/>
      <c r="BB32" s="211">
        <f t="shared" si="21"/>
        <v>0</v>
      </c>
      <c r="BC32" s="210"/>
      <c r="BD32" s="210"/>
      <c r="BE32" s="211">
        <f t="shared" si="22"/>
        <v>0</v>
      </c>
    </row>
    <row r="33" spans="1:57" ht="13.5">
      <c r="A33" s="208" t="s">
        <v>222</v>
      </c>
      <c r="B33" s="208">
        <v>43424</v>
      </c>
      <c r="C33" s="208" t="s">
        <v>259</v>
      </c>
      <c r="D33" s="209">
        <f t="shared" si="7"/>
        <v>0</v>
      </c>
      <c r="E33" s="209">
        <f t="shared" si="7"/>
        <v>84929</v>
      </c>
      <c r="F33" s="209">
        <f t="shared" si="8"/>
        <v>84929</v>
      </c>
      <c r="G33" s="209">
        <f t="shared" si="9"/>
        <v>0</v>
      </c>
      <c r="H33" s="209">
        <f t="shared" si="9"/>
        <v>37150</v>
      </c>
      <c r="I33" s="209">
        <f t="shared" si="10"/>
        <v>37150</v>
      </c>
      <c r="J33" s="208">
        <v>43985</v>
      </c>
      <c r="K33" s="208" t="s">
        <v>290</v>
      </c>
      <c r="L33" s="210"/>
      <c r="M33" s="210">
        <v>84929</v>
      </c>
      <c r="N33" s="211">
        <f t="shared" si="11"/>
        <v>84929</v>
      </c>
      <c r="O33" s="210"/>
      <c r="P33" s="210">
        <v>37150</v>
      </c>
      <c r="Q33" s="211">
        <f t="shared" si="12"/>
        <v>37150</v>
      </c>
      <c r="R33" s="208"/>
      <c r="S33" s="208"/>
      <c r="T33" s="210"/>
      <c r="U33" s="210"/>
      <c r="V33" s="211">
        <f t="shared" si="13"/>
        <v>0</v>
      </c>
      <c r="W33" s="210"/>
      <c r="X33" s="210"/>
      <c r="Y33" s="211">
        <f t="shared" si="14"/>
        <v>0</v>
      </c>
      <c r="Z33" s="208"/>
      <c r="AA33" s="208"/>
      <c r="AB33" s="210"/>
      <c r="AC33" s="210"/>
      <c r="AD33" s="211">
        <f t="shared" si="15"/>
        <v>0</v>
      </c>
      <c r="AE33" s="210"/>
      <c r="AF33" s="210"/>
      <c r="AG33" s="211">
        <f t="shared" si="16"/>
        <v>0</v>
      </c>
      <c r="AH33" s="208"/>
      <c r="AI33" s="208"/>
      <c r="AJ33" s="210"/>
      <c r="AK33" s="210"/>
      <c r="AL33" s="211">
        <f t="shared" si="17"/>
        <v>0</v>
      </c>
      <c r="AM33" s="210"/>
      <c r="AN33" s="210"/>
      <c r="AO33" s="211">
        <f t="shared" si="18"/>
        <v>0</v>
      </c>
      <c r="AP33" s="208"/>
      <c r="AQ33" s="208"/>
      <c r="AR33" s="210"/>
      <c r="AS33" s="210"/>
      <c r="AT33" s="211">
        <f t="shared" si="19"/>
        <v>0</v>
      </c>
      <c r="AU33" s="210"/>
      <c r="AV33" s="210"/>
      <c r="AW33" s="211">
        <f t="shared" si="20"/>
        <v>0</v>
      </c>
      <c r="AX33" s="208"/>
      <c r="AY33" s="208"/>
      <c r="AZ33" s="210"/>
      <c r="BA33" s="210"/>
      <c r="BB33" s="211">
        <f t="shared" si="21"/>
        <v>0</v>
      </c>
      <c r="BC33" s="210"/>
      <c r="BD33" s="210"/>
      <c r="BE33" s="211">
        <f t="shared" si="22"/>
        <v>0</v>
      </c>
    </row>
    <row r="34" spans="1:57" ht="13.5">
      <c r="A34" s="208" t="s">
        <v>222</v>
      </c>
      <c r="B34" s="208">
        <v>43425</v>
      </c>
      <c r="C34" s="208" t="s">
        <v>260</v>
      </c>
      <c r="D34" s="209">
        <f t="shared" si="7"/>
        <v>0</v>
      </c>
      <c r="E34" s="209">
        <f t="shared" si="7"/>
        <v>15958</v>
      </c>
      <c r="F34" s="209">
        <f t="shared" si="8"/>
        <v>15958</v>
      </c>
      <c r="G34" s="209">
        <f t="shared" si="9"/>
        <v>4242</v>
      </c>
      <c r="H34" s="209">
        <f t="shared" si="9"/>
        <v>5374</v>
      </c>
      <c r="I34" s="209">
        <f t="shared" si="10"/>
        <v>9616</v>
      </c>
      <c r="J34" s="208">
        <v>43985</v>
      </c>
      <c r="K34" s="208" t="s">
        <v>290</v>
      </c>
      <c r="L34" s="210"/>
      <c r="M34" s="210">
        <v>15958</v>
      </c>
      <c r="N34" s="211">
        <f t="shared" si="11"/>
        <v>15958</v>
      </c>
      <c r="O34" s="210">
        <v>4242</v>
      </c>
      <c r="P34" s="210">
        <v>5374</v>
      </c>
      <c r="Q34" s="211">
        <f t="shared" si="12"/>
        <v>9616</v>
      </c>
      <c r="R34" s="208"/>
      <c r="S34" s="208"/>
      <c r="T34" s="210"/>
      <c r="U34" s="210"/>
      <c r="V34" s="211">
        <f t="shared" si="13"/>
        <v>0</v>
      </c>
      <c r="W34" s="210"/>
      <c r="X34" s="210"/>
      <c r="Y34" s="211">
        <f t="shared" si="14"/>
        <v>0</v>
      </c>
      <c r="Z34" s="208"/>
      <c r="AA34" s="208"/>
      <c r="AB34" s="210"/>
      <c r="AC34" s="210"/>
      <c r="AD34" s="211">
        <f t="shared" si="15"/>
        <v>0</v>
      </c>
      <c r="AE34" s="210"/>
      <c r="AF34" s="210"/>
      <c r="AG34" s="211">
        <f t="shared" si="16"/>
        <v>0</v>
      </c>
      <c r="AH34" s="208"/>
      <c r="AI34" s="208"/>
      <c r="AJ34" s="210"/>
      <c r="AK34" s="210"/>
      <c r="AL34" s="211">
        <f t="shared" si="17"/>
        <v>0</v>
      </c>
      <c r="AM34" s="210"/>
      <c r="AN34" s="210"/>
      <c r="AO34" s="211">
        <f t="shared" si="18"/>
        <v>0</v>
      </c>
      <c r="AP34" s="208"/>
      <c r="AQ34" s="208"/>
      <c r="AR34" s="210"/>
      <c r="AS34" s="210"/>
      <c r="AT34" s="211">
        <f t="shared" si="19"/>
        <v>0</v>
      </c>
      <c r="AU34" s="210"/>
      <c r="AV34" s="210"/>
      <c r="AW34" s="211">
        <f t="shared" si="20"/>
        <v>0</v>
      </c>
      <c r="AX34" s="208"/>
      <c r="AY34" s="208"/>
      <c r="AZ34" s="210"/>
      <c r="BA34" s="210"/>
      <c r="BB34" s="211">
        <f t="shared" si="21"/>
        <v>0</v>
      </c>
      <c r="BC34" s="210"/>
      <c r="BD34" s="210"/>
      <c r="BE34" s="211">
        <f t="shared" si="22"/>
        <v>0</v>
      </c>
    </row>
    <row r="35" spans="1:57" ht="13.5">
      <c r="A35" s="208" t="s">
        <v>222</v>
      </c>
      <c r="B35" s="208">
        <v>43428</v>
      </c>
      <c r="C35" s="208" t="s">
        <v>261</v>
      </c>
      <c r="D35" s="209">
        <f t="shared" si="7"/>
        <v>0</v>
      </c>
      <c r="E35" s="209">
        <f t="shared" si="7"/>
        <v>74887</v>
      </c>
      <c r="F35" s="209">
        <f t="shared" si="8"/>
        <v>74887</v>
      </c>
      <c r="G35" s="209">
        <f t="shared" si="9"/>
        <v>20246</v>
      </c>
      <c r="H35" s="209">
        <f t="shared" si="9"/>
        <v>25347</v>
      </c>
      <c r="I35" s="209">
        <f t="shared" si="10"/>
        <v>45593</v>
      </c>
      <c r="J35" s="208">
        <v>43985</v>
      </c>
      <c r="K35" s="208" t="s">
        <v>290</v>
      </c>
      <c r="L35" s="210"/>
      <c r="M35" s="210">
        <v>74887</v>
      </c>
      <c r="N35" s="211">
        <f t="shared" si="11"/>
        <v>74887</v>
      </c>
      <c r="O35" s="210">
        <v>20246</v>
      </c>
      <c r="P35" s="210">
        <v>25347</v>
      </c>
      <c r="Q35" s="211">
        <f t="shared" si="12"/>
        <v>45593</v>
      </c>
      <c r="R35" s="208"/>
      <c r="S35" s="208"/>
      <c r="T35" s="210"/>
      <c r="U35" s="210"/>
      <c r="V35" s="211">
        <f t="shared" si="13"/>
        <v>0</v>
      </c>
      <c r="W35" s="210"/>
      <c r="X35" s="210"/>
      <c r="Y35" s="211">
        <f t="shared" si="14"/>
        <v>0</v>
      </c>
      <c r="Z35" s="208"/>
      <c r="AA35" s="208"/>
      <c r="AB35" s="210"/>
      <c r="AC35" s="210"/>
      <c r="AD35" s="211">
        <f t="shared" si="15"/>
        <v>0</v>
      </c>
      <c r="AE35" s="210"/>
      <c r="AF35" s="210"/>
      <c r="AG35" s="211">
        <f t="shared" si="16"/>
        <v>0</v>
      </c>
      <c r="AH35" s="208"/>
      <c r="AI35" s="208"/>
      <c r="AJ35" s="210"/>
      <c r="AK35" s="210"/>
      <c r="AL35" s="211">
        <f t="shared" si="17"/>
        <v>0</v>
      </c>
      <c r="AM35" s="210"/>
      <c r="AN35" s="210"/>
      <c r="AO35" s="211">
        <f t="shared" si="18"/>
        <v>0</v>
      </c>
      <c r="AP35" s="208"/>
      <c r="AQ35" s="208"/>
      <c r="AR35" s="210"/>
      <c r="AS35" s="210"/>
      <c r="AT35" s="211">
        <f t="shared" si="19"/>
        <v>0</v>
      </c>
      <c r="AU35" s="210"/>
      <c r="AV35" s="210"/>
      <c r="AW35" s="211">
        <f t="shared" si="20"/>
        <v>0</v>
      </c>
      <c r="AX35" s="208"/>
      <c r="AY35" s="208"/>
      <c r="AZ35" s="210"/>
      <c r="BA35" s="210"/>
      <c r="BB35" s="211">
        <f t="shared" si="21"/>
        <v>0</v>
      </c>
      <c r="BC35" s="210"/>
      <c r="BD35" s="210"/>
      <c r="BE35" s="211">
        <f t="shared" si="22"/>
        <v>0</v>
      </c>
    </row>
    <row r="36" spans="1:57" ht="13.5">
      <c r="A36" s="208" t="s">
        <v>222</v>
      </c>
      <c r="B36" s="208">
        <v>43432</v>
      </c>
      <c r="C36" s="208" t="s">
        <v>262</v>
      </c>
      <c r="D36" s="209">
        <f t="shared" si="7"/>
        <v>0</v>
      </c>
      <c r="E36" s="209">
        <f t="shared" si="7"/>
        <v>60856</v>
      </c>
      <c r="F36" s="209">
        <f t="shared" si="8"/>
        <v>60856</v>
      </c>
      <c r="G36" s="209">
        <f t="shared" si="9"/>
        <v>16670</v>
      </c>
      <c r="H36" s="209">
        <f t="shared" si="9"/>
        <v>20289</v>
      </c>
      <c r="I36" s="209">
        <f t="shared" si="10"/>
        <v>36959</v>
      </c>
      <c r="J36" s="208">
        <v>43949</v>
      </c>
      <c r="K36" s="208" t="s">
        <v>286</v>
      </c>
      <c r="L36" s="210"/>
      <c r="M36" s="210">
        <v>60856</v>
      </c>
      <c r="N36" s="211">
        <f t="shared" si="11"/>
        <v>60856</v>
      </c>
      <c r="O36" s="210"/>
      <c r="P36" s="210"/>
      <c r="Q36" s="211">
        <f t="shared" si="12"/>
        <v>0</v>
      </c>
      <c r="R36" s="208">
        <v>43985</v>
      </c>
      <c r="S36" s="208" t="s">
        <v>298</v>
      </c>
      <c r="T36" s="210"/>
      <c r="U36" s="210"/>
      <c r="V36" s="211">
        <f t="shared" si="13"/>
        <v>0</v>
      </c>
      <c r="W36" s="210">
        <v>16670</v>
      </c>
      <c r="X36" s="210">
        <v>20289</v>
      </c>
      <c r="Y36" s="211">
        <f t="shared" si="14"/>
        <v>36959</v>
      </c>
      <c r="Z36" s="208"/>
      <c r="AA36" s="208"/>
      <c r="AB36" s="210"/>
      <c r="AC36" s="210"/>
      <c r="AD36" s="211">
        <f t="shared" si="15"/>
        <v>0</v>
      </c>
      <c r="AE36" s="210"/>
      <c r="AF36" s="210"/>
      <c r="AG36" s="211">
        <f t="shared" si="16"/>
        <v>0</v>
      </c>
      <c r="AH36" s="208"/>
      <c r="AI36" s="208"/>
      <c r="AJ36" s="210"/>
      <c r="AK36" s="210"/>
      <c r="AL36" s="211">
        <f t="shared" si="17"/>
        <v>0</v>
      </c>
      <c r="AM36" s="210"/>
      <c r="AN36" s="210"/>
      <c r="AO36" s="211">
        <f t="shared" si="18"/>
        <v>0</v>
      </c>
      <c r="AP36" s="208"/>
      <c r="AQ36" s="208"/>
      <c r="AR36" s="210"/>
      <c r="AS36" s="210"/>
      <c r="AT36" s="211">
        <f t="shared" si="19"/>
        <v>0</v>
      </c>
      <c r="AU36" s="210"/>
      <c r="AV36" s="210"/>
      <c r="AW36" s="211">
        <f t="shared" si="20"/>
        <v>0</v>
      </c>
      <c r="AX36" s="208"/>
      <c r="AY36" s="208"/>
      <c r="AZ36" s="210"/>
      <c r="BA36" s="210"/>
      <c r="BB36" s="211">
        <f t="shared" si="21"/>
        <v>0</v>
      </c>
      <c r="BC36" s="210"/>
      <c r="BD36" s="210"/>
      <c r="BE36" s="211">
        <f t="shared" si="22"/>
        <v>0</v>
      </c>
    </row>
    <row r="37" spans="1:57" ht="13.5">
      <c r="A37" s="208" t="s">
        <v>222</v>
      </c>
      <c r="B37" s="208">
        <v>43433</v>
      </c>
      <c r="C37" s="208" t="s">
        <v>263</v>
      </c>
      <c r="D37" s="209">
        <f t="shared" si="7"/>
        <v>0</v>
      </c>
      <c r="E37" s="209">
        <f t="shared" si="7"/>
        <v>137101</v>
      </c>
      <c r="F37" s="209">
        <f t="shared" si="8"/>
        <v>137101</v>
      </c>
      <c r="G37" s="209">
        <f t="shared" si="9"/>
        <v>32113</v>
      </c>
      <c r="H37" s="209">
        <f t="shared" si="9"/>
        <v>40382</v>
      </c>
      <c r="I37" s="209">
        <f t="shared" si="10"/>
        <v>72495</v>
      </c>
      <c r="J37" s="208">
        <v>43985</v>
      </c>
      <c r="K37" s="208" t="s">
        <v>290</v>
      </c>
      <c r="L37" s="210"/>
      <c r="M37" s="210">
        <v>137101</v>
      </c>
      <c r="N37" s="211">
        <f t="shared" si="11"/>
        <v>137101</v>
      </c>
      <c r="O37" s="210">
        <v>32113</v>
      </c>
      <c r="P37" s="210">
        <v>40382</v>
      </c>
      <c r="Q37" s="211">
        <f t="shared" si="12"/>
        <v>72495</v>
      </c>
      <c r="R37" s="208"/>
      <c r="S37" s="208"/>
      <c r="T37" s="210"/>
      <c r="U37" s="210"/>
      <c r="V37" s="211">
        <f t="shared" si="13"/>
        <v>0</v>
      </c>
      <c r="W37" s="210"/>
      <c r="X37" s="210"/>
      <c r="Y37" s="211">
        <f t="shared" si="14"/>
        <v>0</v>
      </c>
      <c r="Z37" s="208"/>
      <c r="AA37" s="208"/>
      <c r="AB37" s="210"/>
      <c r="AC37" s="210"/>
      <c r="AD37" s="211">
        <f t="shared" si="15"/>
        <v>0</v>
      </c>
      <c r="AE37" s="210"/>
      <c r="AF37" s="210"/>
      <c r="AG37" s="211">
        <f t="shared" si="16"/>
        <v>0</v>
      </c>
      <c r="AH37" s="208"/>
      <c r="AI37" s="208"/>
      <c r="AJ37" s="210"/>
      <c r="AK37" s="210"/>
      <c r="AL37" s="211">
        <f t="shared" si="17"/>
        <v>0</v>
      </c>
      <c r="AM37" s="210"/>
      <c r="AN37" s="210"/>
      <c r="AO37" s="211">
        <f t="shared" si="18"/>
        <v>0</v>
      </c>
      <c r="AP37" s="208"/>
      <c r="AQ37" s="208"/>
      <c r="AR37" s="210"/>
      <c r="AS37" s="210"/>
      <c r="AT37" s="211">
        <f t="shared" si="19"/>
        <v>0</v>
      </c>
      <c r="AU37" s="210"/>
      <c r="AV37" s="210"/>
      <c r="AW37" s="211">
        <f t="shared" si="20"/>
        <v>0</v>
      </c>
      <c r="AX37" s="208"/>
      <c r="AY37" s="208"/>
      <c r="AZ37" s="210"/>
      <c r="BA37" s="210"/>
      <c r="BB37" s="211">
        <f t="shared" si="21"/>
        <v>0</v>
      </c>
      <c r="BC37" s="210"/>
      <c r="BD37" s="210"/>
      <c r="BE37" s="211">
        <f t="shared" si="22"/>
        <v>0</v>
      </c>
    </row>
    <row r="38" spans="1:57" ht="13.5">
      <c r="A38" s="208" t="s">
        <v>222</v>
      </c>
      <c r="B38" s="208">
        <v>43441</v>
      </c>
      <c r="C38" s="208" t="s">
        <v>264</v>
      </c>
      <c r="D38" s="209">
        <f t="shared" si="7"/>
        <v>0</v>
      </c>
      <c r="E38" s="209">
        <f t="shared" si="7"/>
        <v>78655</v>
      </c>
      <c r="F38" s="209">
        <f t="shared" si="8"/>
        <v>78655</v>
      </c>
      <c r="G38" s="209">
        <f t="shared" si="9"/>
        <v>0</v>
      </c>
      <c r="H38" s="209">
        <f t="shared" si="9"/>
        <v>53902</v>
      </c>
      <c r="I38" s="209">
        <f t="shared" si="10"/>
        <v>53902</v>
      </c>
      <c r="J38" s="208">
        <v>43937</v>
      </c>
      <c r="K38" s="208" t="s">
        <v>285</v>
      </c>
      <c r="L38" s="210"/>
      <c r="M38" s="210">
        <v>78655</v>
      </c>
      <c r="N38" s="211">
        <f t="shared" si="11"/>
        <v>78655</v>
      </c>
      <c r="O38" s="210"/>
      <c r="P38" s="210"/>
      <c r="Q38" s="211">
        <f t="shared" si="12"/>
        <v>0</v>
      </c>
      <c r="R38" s="208">
        <v>43857</v>
      </c>
      <c r="S38" s="208" t="s">
        <v>283</v>
      </c>
      <c r="T38" s="210"/>
      <c r="U38" s="210"/>
      <c r="V38" s="211">
        <f t="shared" si="13"/>
        <v>0</v>
      </c>
      <c r="W38" s="210"/>
      <c r="X38" s="210">
        <v>53902</v>
      </c>
      <c r="Y38" s="211">
        <f t="shared" si="14"/>
        <v>53902</v>
      </c>
      <c r="Z38" s="208"/>
      <c r="AA38" s="208"/>
      <c r="AB38" s="210"/>
      <c r="AC38" s="210"/>
      <c r="AD38" s="211">
        <f t="shared" si="15"/>
        <v>0</v>
      </c>
      <c r="AE38" s="210"/>
      <c r="AF38" s="210"/>
      <c r="AG38" s="211">
        <f t="shared" si="16"/>
        <v>0</v>
      </c>
      <c r="AH38" s="208"/>
      <c r="AI38" s="208"/>
      <c r="AJ38" s="210"/>
      <c r="AK38" s="210"/>
      <c r="AL38" s="211">
        <f t="shared" si="17"/>
        <v>0</v>
      </c>
      <c r="AM38" s="210"/>
      <c r="AN38" s="210"/>
      <c r="AO38" s="211">
        <f t="shared" si="18"/>
        <v>0</v>
      </c>
      <c r="AP38" s="208"/>
      <c r="AQ38" s="208"/>
      <c r="AR38" s="210"/>
      <c r="AS38" s="210"/>
      <c r="AT38" s="211">
        <f t="shared" si="19"/>
        <v>0</v>
      </c>
      <c r="AU38" s="210"/>
      <c r="AV38" s="210"/>
      <c r="AW38" s="211">
        <f t="shared" si="20"/>
        <v>0</v>
      </c>
      <c r="AX38" s="208"/>
      <c r="AY38" s="208"/>
      <c r="AZ38" s="210"/>
      <c r="BA38" s="210"/>
      <c r="BB38" s="211">
        <f t="shared" si="21"/>
        <v>0</v>
      </c>
      <c r="BC38" s="210"/>
      <c r="BD38" s="210"/>
      <c r="BE38" s="211">
        <f t="shared" si="22"/>
        <v>0</v>
      </c>
    </row>
    <row r="39" spans="1:57" ht="13.5">
      <c r="A39" s="208" t="s">
        <v>222</v>
      </c>
      <c r="B39" s="208">
        <v>43442</v>
      </c>
      <c r="C39" s="208" t="s">
        <v>265</v>
      </c>
      <c r="D39" s="209">
        <f t="shared" si="7"/>
        <v>0</v>
      </c>
      <c r="E39" s="209">
        <f t="shared" si="7"/>
        <v>70531</v>
      </c>
      <c r="F39" s="209">
        <f t="shared" si="8"/>
        <v>70531</v>
      </c>
      <c r="G39" s="209">
        <f t="shared" si="9"/>
        <v>0</v>
      </c>
      <c r="H39" s="209">
        <f t="shared" si="9"/>
        <v>42996</v>
      </c>
      <c r="I39" s="209">
        <f t="shared" si="10"/>
        <v>42996</v>
      </c>
      <c r="J39" s="208">
        <v>43949</v>
      </c>
      <c r="K39" s="208" t="s">
        <v>286</v>
      </c>
      <c r="L39" s="210"/>
      <c r="M39" s="210">
        <v>70531</v>
      </c>
      <c r="N39" s="211">
        <f t="shared" si="11"/>
        <v>70531</v>
      </c>
      <c r="O39" s="210"/>
      <c r="P39" s="210"/>
      <c r="Q39" s="211">
        <f t="shared" si="12"/>
        <v>0</v>
      </c>
      <c r="R39" s="208">
        <v>43857</v>
      </c>
      <c r="S39" s="208" t="s">
        <v>283</v>
      </c>
      <c r="T39" s="210"/>
      <c r="U39" s="210"/>
      <c r="V39" s="211">
        <f t="shared" si="13"/>
        <v>0</v>
      </c>
      <c r="W39" s="210"/>
      <c r="X39" s="210">
        <v>42996</v>
      </c>
      <c r="Y39" s="211">
        <f t="shared" si="14"/>
        <v>42996</v>
      </c>
      <c r="Z39" s="208"/>
      <c r="AA39" s="208"/>
      <c r="AB39" s="210"/>
      <c r="AC39" s="210"/>
      <c r="AD39" s="211">
        <f t="shared" si="15"/>
        <v>0</v>
      </c>
      <c r="AE39" s="210"/>
      <c r="AF39" s="210"/>
      <c r="AG39" s="211">
        <f t="shared" si="16"/>
        <v>0</v>
      </c>
      <c r="AH39" s="208"/>
      <c r="AI39" s="208"/>
      <c r="AJ39" s="210"/>
      <c r="AK39" s="210"/>
      <c r="AL39" s="211">
        <f t="shared" si="17"/>
        <v>0</v>
      </c>
      <c r="AM39" s="210"/>
      <c r="AN39" s="210"/>
      <c r="AO39" s="211">
        <f t="shared" si="18"/>
        <v>0</v>
      </c>
      <c r="AP39" s="208"/>
      <c r="AQ39" s="208"/>
      <c r="AR39" s="210"/>
      <c r="AS39" s="210"/>
      <c r="AT39" s="211">
        <f t="shared" si="19"/>
        <v>0</v>
      </c>
      <c r="AU39" s="210"/>
      <c r="AV39" s="210"/>
      <c r="AW39" s="211">
        <f t="shared" si="20"/>
        <v>0</v>
      </c>
      <c r="AX39" s="208"/>
      <c r="AY39" s="208"/>
      <c r="AZ39" s="210"/>
      <c r="BA39" s="210"/>
      <c r="BB39" s="211">
        <f t="shared" si="21"/>
        <v>0</v>
      </c>
      <c r="BC39" s="210"/>
      <c r="BD39" s="210"/>
      <c r="BE39" s="211">
        <f t="shared" si="22"/>
        <v>0</v>
      </c>
    </row>
    <row r="40" spans="1:57" ht="13.5">
      <c r="A40" s="208" t="s">
        <v>222</v>
      </c>
      <c r="B40" s="208">
        <v>43443</v>
      </c>
      <c r="C40" s="208" t="s">
        <v>266</v>
      </c>
      <c r="D40" s="209">
        <f t="shared" si="7"/>
        <v>0</v>
      </c>
      <c r="E40" s="209">
        <f t="shared" si="7"/>
        <v>180697</v>
      </c>
      <c r="F40" s="209">
        <f t="shared" si="8"/>
        <v>180697</v>
      </c>
      <c r="G40" s="209">
        <f t="shared" si="9"/>
        <v>0</v>
      </c>
      <c r="H40" s="209">
        <f t="shared" si="9"/>
        <v>63154</v>
      </c>
      <c r="I40" s="209">
        <f t="shared" si="10"/>
        <v>63154</v>
      </c>
      <c r="J40" s="208">
        <v>43949</v>
      </c>
      <c r="K40" s="208" t="s">
        <v>286</v>
      </c>
      <c r="L40" s="210"/>
      <c r="M40" s="210">
        <v>180697</v>
      </c>
      <c r="N40" s="211">
        <f t="shared" si="11"/>
        <v>180697</v>
      </c>
      <c r="O40" s="210"/>
      <c r="P40" s="210"/>
      <c r="Q40" s="211">
        <f t="shared" si="12"/>
        <v>0</v>
      </c>
      <c r="R40" s="208">
        <v>43857</v>
      </c>
      <c r="S40" s="208" t="s">
        <v>283</v>
      </c>
      <c r="T40" s="210"/>
      <c r="U40" s="210"/>
      <c r="V40" s="211">
        <f t="shared" si="13"/>
        <v>0</v>
      </c>
      <c r="W40" s="210"/>
      <c r="X40" s="210">
        <v>63154</v>
      </c>
      <c r="Y40" s="211">
        <f t="shared" si="14"/>
        <v>63154</v>
      </c>
      <c r="Z40" s="208"/>
      <c r="AA40" s="208"/>
      <c r="AB40" s="210"/>
      <c r="AC40" s="210"/>
      <c r="AD40" s="211">
        <f t="shared" si="15"/>
        <v>0</v>
      </c>
      <c r="AE40" s="210"/>
      <c r="AF40" s="210"/>
      <c r="AG40" s="211">
        <f t="shared" si="16"/>
        <v>0</v>
      </c>
      <c r="AH40" s="208"/>
      <c r="AI40" s="208"/>
      <c r="AJ40" s="210"/>
      <c r="AK40" s="210"/>
      <c r="AL40" s="211">
        <f t="shared" si="17"/>
        <v>0</v>
      </c>
      <c r="AM40" s="210"/>
      <c r="AN40" s="210"/>
      <c r="AO40" s="211">
        <f t="shared" si="18"/>
        <v>0</v>
      </c>
      <c r="AP40" s="208"/>
      <c r="AQ40" s="208"/>
      <c r="AR40" s="210"/>
      <c r="AS40" s="210"/>
      <c r="AT40" s="211">
        <f t="shared" si="19"/>
        <v>0</v>
      </c>
      <c r="AU40" s="210"/>
      <c r="AV40" s="210"/>
      <c r="AW40" s="211">
        <f t="shared" si="20"/>
        <v>0</v>
      </c>
      <c r="AX40" s="208"/>
      <c r="AY40" s="208"/>
      <c r="AZ40" s="210"/>
      <c r="BA40" s="210"/>
      <c r="BB40" s="211">
        <f t="shared" si="21"/>
        <v>0</v>
      </c>
      <c r="BC40" s="210"/>
      <c r="BD40" s="210"/>
      <c r="BE40" s="211">
        <f t="shared" si="22"/>
        <v>0</v>
      </c>
    </row>
    <row r="41" spans="1:57" ht="13.5">
      <c r="A41" s="208" t="s">
        <v>222</v>
      </c>
      <c r="B41" s="208">
        <v>43444</v>
      </c>
      <c r="C41" s="208" t="s">
        <v>267</v>
      </c>
      <c r="D41" s="209">
        <f t="shared" si="7"/>
        <v>0</v>
      </c>
      <c r="E41" s="209">
        <f t="shared" si="7"/>
        <v>63117</v>
      </c>
      <c r="F41" s="209">
        <f t="shared" si="8"/>
        <v>63117</v>
      </c>
      <c r="G41" s="209">
        <f t="shared" si="9"/>
        <v>9131</v>
      </c>
      <c r="H41" s="209">
        <f t="shared" si="9"/>
        <v>39292</v>
      </c>
      <c r="I41" s="209">
        <f t="shared" si="10"/>
        <v>48423</v>
      </c>
      <c r="J41" s="208">
        <v>43937</v>
      </c>
      <c r="K41" s="208" t="s">
        <v>285</v>
      </c>
      <c r="L41" s="210"/>
      <c r="M41" s="210">
        <v>63117</v>
      </c>
      <c r="N41" s="211">
        <f t="shared" si="11"/>
        <v>63117</v>
      </c>
      <c r="O41" s="210"/>
      <c r="P41" s="210"/>
      <c r="Q41" s="211">
        <f t="shared" si="12"/>
        <v>0</v>
      </c>
      <c r="R41" s="208">
        <v>43857</v>
      </c>
      <c r="S41" s="208" t="s">
        <v>283</v>
      </c>
      <c r="T41" s="210"/>
      <c r="U41" s="210"/>
      <c r="V41" s="211">
        <f t="shared" si="13"/>
        <v>0</v>
      </c>
      <c r="W41" s="210">
        <v>9131</v>
      </c>
      <c r="X41" s="210">
        <v>39292</v>
      </c>
      <c r="Y41" s="211">
        <f t="shared" si="14"/>
        <v>48423</v>
      </c>
      <c r="Z41" s="208"/>
      <c r="AA41" s="208"/>
      <c r="AB41" s="210"/>
      <c r="AC41" s="210"/>
      <c r="AD41" s="211">
        <f t="shared" si="15"/>
        <v>0</v>
      </c>
      <c r="AE41" s="210"/>
      <c r="AF41" s="210"/>
      <c r="AG41" s="211">
        <f t="shared" si="16"/>
        <v>0</v>
      </c>
      <c r="AH41" s="208"/>
      <c r="AI41" s="208"/>
      <c r="AJ41" s="210"/>
      <c r="AK41" s="210"/>
      <c r="AL41" s="211">
        <f t="shared" si="17"/>
        <v>0</v>
      </c>
      <c r="AM41" s="210"/>
      <c r="AN41" s="210"/>
      <c r="AO41" s="211">
        <f t="shared" si="18"/>
        <v>0</v>
      </c>
      <c r="AP41" s="208"/>
      <c r="AQ41" s="208"/>
      <c r="AR41" s="210"/>
      <c r="AS41" s="210"/>
      <c r="AT41" s="211">
        <f t="shared" si="19"/>
        <v>0</v>
      </c>
      <c r="AU41" s="210"/>
      <c r="AV41" s="210"/>
      <c r="AW41" s="211">
        <f t="shared" si="20"/>
        <v>0</v>
      </c>
      <c r="AX41" s="208"/>
      <c r="AY41" s="208"/>
      <c r="AZ41" s="210"/>
      <c r="BA41" s="210"/>
      <c r="BB41" s="211">
        <f t="shared" si="21"/>
        <v>0</v>
      </c>
      <c r="BC41" s="210"/>
      <c r="BD41" s="210"/>
      <c r="BE41" s="211">
        <f t="shared" si="22"/>
        <v>0</v>
      </c>
    </row>
    <row r="42" spans="1:57" ht="13.5">
      <c r="A42" s="208" t="s">
        <v>222</v>
      </c>
      <c r="B42" s="208">
        <v>43447</v>
      </c>
      <c r="C42" s="208" t="s">
        <v>268</v>
      </c>
      <c r="D42" s="209">
        <f t="shared" si="7"/>
        <v>0</v>
      </c>
      <c r="E42" s="209">
        <f t="shared" si="7"/>
        <v>0</v>
      </c>
      <c r="F42" s="209">
        <f t="shared" si="8"/>
        <v>0</v>
      </c>
      <c r="G42" s="209">
        <f t="shared" si="9"/>
        <v>0</v>
      </c>
      <c r="H42" s="209">
        <f t="shared" si="9"/>
        <v>0</v>
      </c>
      <c r="I42" s="209">
        <f t="shared" si="10"/>
        <v>0</v>
      </c>
      <c r="J42" s="208"/>
      <c r="K42" s="208"/>
      <c r="L42" s="210"/>
      <c r="M42" s="210"/>
      <c r="N42" s="211">
        <f t="shared" si="11"/>
        <v>0</v>
      </c>
      <c r="O42" s="210"/>
      <c r="P42" s="210"/>
      <c r="Q42" s="211">
        <f t="shared" si="12"/>
        <v>0</v>
      </c>
      <c r="R42" s="208"/>
      <c r="S42" s="208"/>
      <c r="T42" s="210"/>
      <c r="U42" s="210"/>
      <c r="V42" s="211">
        <f t="shared" si="13"/>
        <v>0</v>
      </c>
      <c r="W42" s="210"/>
      <c r="X42" s="210"/>
      <c r="Y42" s="211">
        <f t="shared" si="14"/>
        <v>0</v>
      </c>
      <c r="Z42" s="208"/>
      <c r="AA42" s="208"/>
      <c r="AB42" s="210"/>
      <c r="AC42" s="210"/>
      <c r="AD42" s="211">
        <f t="shared" si="15"/>
        <v>0</v>
      </c>
      <c r="AE42" s="210"/>
      <c r="AF42" s="210"/>
      <c r="AG42" s="211">
        <f t="shared" si="16"/>
        <v>0</v>
      </c>
      <c r="AH42" s="208"/>
      <c r="AI42" s="208"/>
      <c r="AJ42" s="210"/>
      <c r="AK42" s="210"/>
      <c r="AL42" s="211">
        <f t="shared" si="17"/>
        <v>0</v>
      </c>
      <c r="AM42" s="210"/>
      <c r="AN42" s="210"/>
      <c r="AO42" s="211">
        <f t="shared" si="18"/>
        <v>0</v>
      </c>
      <c r="AP42" s="208"/>
      <c r="AQ42" s="208"/>
      <c r="AR42" s="210"/>
      <c r="AS42" s="210"/>
      <c r="AT42" s="211">
        <f t="shared" si="19"/>
        <v>0</v>
      </c>
      <c r="AU42" s="210"/>
      <c r="AV42" s="210"/>
      <c r="AW42" s="211">
        <f t="shared" si="20"/>
        <v>0</v>
      </c>
      <c r="AX42" s="208"/>
      <c r="AY42" s="208"/>
      <c r="AZ42" s="210"/>
      <c r="BA42" s="210"/>
      <c r="BB42" s="211">
        <f t="shared" si="21"/>
        <v>0</v>
      </c>
      <c r="BC42" s="210"/>
      <c r="BD42" s="210"/>
      <c r="BE42" s="211">
        <f t="shared" si="22"/>
        <v>0</v>
      </c>
    </row>
    <row r="43" spans="1:57" ht="13.5">
      <c r="A43" s="208" t="s">
        <v>222</v>
      </c>
      <c r="B43" s="208">
        <v>43468</v>
      </c>
      <c r="C43" s="208" t="s">
        <v>269</v>
      </c>
      <c r="D43" s="209">
        <f t="shared" si="7"/>
        <v>1148</v>
      </c>
      <c r="E43" s="209">
        <f t="shared" si="7"/>
        <v>71974</v>
      </c>
      <c r="F43" s="209">
        <f t="shared" si="8"/>
        <v>73122</v>
      </c>
      <c r="G43" s="209">
        <f t="shared" si="9"/>
        <v>1936</v>
      </c>
      <c r="H43" s="209">
        <f t="shared" si="9"/>
        <v>32726</v>
      </c>
      <c r="I43" s="209">
        <f t="shared" si="10"/>
        <v>34662</v>
      </c>
      <c r="J43" s="208">
        <v>43974</v>
      </c>
      <c r="K43" s="208" t="s">
        <v>289</v>
      </c>
      <c r="L43" s="210">
        <v>1148</v>
      </c>
      <c r="M43" s="210">
        <v>71974</v>
      </c>
      <c r="N43" s="211">
        <f t="shared" si="11"/>
        <v>73122</v>
      </c>
      <c r="O43" s="210">
        <v>1936</v>
      </c>
      <c r="P43" s="210">
        <v>32726</v>
      </c>
      <c r="Q43" s="211">
        <f t="shared" si="12"/>
        <v>34662</v>
      </c>
      <c r="R43" s="208"/>
      <c r="S43" s="208"/>
      <c r="T43" s="210"/>
      <c r="U43" s="210"/>
      <c r="V43" s="211">
        <f t="shared" si="13"/>
        <v>0</v>
      </c>
      <c r="W43" s="210"/>
      <c r="X43" s="210"/>
      <c r="Y43" s="211">
        <f t="shared" si="14"/>
        <v>0</v>
      </c>
      <c r="Z43" s="208"/>
      <c r="AA43" s="208"/>
      <c r="AB43" s="210"/>
      <c r="AC43" s="210"/>
      <c r="AD43" s="211">
        <f t="shared" si="15"/>
        <v>0</v>
      </c>
      <c r="AE43" s="210"/>
      <c r="AF43" s="210"/>
      <c r="AG43" s="211">
        <f t="shared" si="16"/>
        <v>0</v>
      </c>
      <c r="AH43" s="208"/>
      <c r="AI43" s="208"/>
      <c r="AJ43" s="210"/>
      <c r="AK43" s="210"/>
      <c r="AL43" s="211">
        <f t="shared" si="17"/>
        <v>0</v>
      </c>
      <c r="AM43" s="210"/>
      <c r="AN43" s="210"/>
      <c r="AO43" s="211">
        <f t="shared" si="18"/>
        <v>0</v>
      </c>
      <c r="AP43" s="208"/>
      <c r="AQ43" s="208"/>
      <c r="AR43" s="210"/>
      <c r="AS43" s="210"/>
      <c r="AT43" s="211">
        <f t="shared" si="19"/>
        <v>0</v>
      </c>
      <c r="AU43" s="210"/>
      <c r="AV43" s="210"/>
      <c r="AW43" s="211">
        <f t="shared" si="20"/>
        <v>0</v>
      </c>
      <c r="AX43" s="208"/>
      <c r="AY43" s="208"/>
      <c r="AZ43" s="210"/>
      <c r="BA43" s="210"/>
      <c r="BB43" s="211">
        <f t="shared" si="21"/>
        <v>0</v>
      </c>
      <c r="BC43" s="210"/>
      <c r="BD43" s="210"/>
      <c r="BE43" s="211">
        <f t="shared" si="22"/>
        <v>0</v>
      </c>
    </row>
    <row r="44" spans="1:57" ht="13.5">
      <c r="A44" s="208" t="s">
        <v>222</v>
      </c>
      <c r="B44" s="208">
        <v>43482</v>
      </c>
      <c r="C44" s="208" t="s">
        <v>270</v>
      </c>
      <c r="D44" s="209">
        <f t="shared" si="7"/>
        <v>0</v>
      </c>
      <c r="E44" s="209">
        <f t="shared" si="7"/>
        <v>96508</v>
      </c>
      <c r="F44" s="209">
        <f t="shared" si="8"/>
        <v>96508</v>
      </c>
      <c r="G44" s="209">
        <f t="shared" si="9"/>
        <v>0</v>
      </c>
      <c r="H44" s="209">
        <f t="shared" si="9"/>
        <v>217126</v>
      </c>
      <c r="I44" s="209">
        <f t="shared" si="10"/>
        <v>217126</v>
      </c>
      <c r="J44" s="208">
        <v>43993</v>
      </c>
      <c r="K44" s="208" t="s">
        <v>293</v>
      </c>
      <c r="L44" s="210"/>
      <c r="M44" s="210">
        <v>96508</v>
      </c>
      <c r="N44" s="211">
        <f t="shared" si="11"/>
        <v>96508</v>
      </c>
      <c r="O44" s="210"/>
      <c r="P44" s="210">
        <v>217126</v>
      </c>
      <c r="Q44" s="211">
        <f t="shared" si="12"/>
        <v>217126</v>
      </c>
      <c r="R44" s="208"/>
      <c r="S44" s="208"/>
      <c r="T44" s="210"/>
      <c r="U44" s="210"/>
      <c r="V44" s="211">
        <f t="shared" si="13"/>
        <v>0</v>
      </c>
      <c r="W44" s="210"/>
      <c r="X44" s="210"/>
      <c r="Y44" s="211">
        <f t="shared" si="14"/>
        <v>0</v>
      </c>
      <c r="Z44" s="208"/>
      <c r="AA44" s="208"/>
      <c r="AB44" s="210"/>
      <c r="AC44" s="210"/>
      <c r="AD44" s="211">
        <f t="shared" si="15"/>
        <v>0</v>
      </c>
      <c r="AE44" s="210"/>
      <c r="AF44" s="210"/>
      <c r="AG44" s="211">
        <f t="shared" si="16"/>
        <v>0</v>
      </c>
      <c r="AH44" s="208"/>
      <c r="AI44" s="208"/>
      <c r="AJ44" s="210"/>
      <c r="AK44" s="210"/>
      <c r="AL44" s="211">
        <f t="shared" si="17"/>
        <v>0</v>
      </c>
      <c r="AM44" s="210"/>
      <c r="AN44" s="210"/>
      <c r="AO44" s="211">
        <f t="shared" si="18"/>
        <v>0</v>
      </c>
      <c r="AP44" s="208"/>
      <c r="AQ44" s="208"/>
      <c r="AR44" s="210"/>
      <c r="AS44" s="210"/>
      <c r="AT44" s="211">
        <f t="shared" si="19"/>
        <v>0</v>
      </c>
      <c r="AU44" s="210"/>
      <c r="AV44" s="210"/>
      <c r="AW44" s="211">
        <f t="shared" si="20"/>
        <v>0</v>
      </c>
      <c r="AX44" s="208"/>
      <c r="AY44" s="208"/>
      <c r="AZ44" s="210"/>
      <c r="BA44" s="210"/>
      <c r="BB44" s="211">
        <f t="shared" si="21"/>
        <v>0</v>
      </c>
      <c r="BC44" s="210"/>
      <c r="BD44" s="210"/>
      <c r="BE44" s="211">
        <f t="shared" si="22"/>
        <v>0</v>
      </c>
    </row>
    <row r="45" spans="1:57" ht="13.5">
      <c r="A45" s="208" t="s">
        <v>222</v>
      </c>
      <c r="B45" s="208">
        <v>43484</v>
      </c>
      <c r="C45" s="208" t="s">
        <v>271</v>
      </c>
      <c r="D45" s="209">
        <f t="shared" si="7"/>
        <v>0</v>
      </c>
      <c r="E45" s="209">
        <f t="shared" si="7"/>
        <v>22236</v>
      </c>
      <c r="F45" s="209">
        <f t="shared" si="8"/>
        <v>22236</v>
      </c>
      <c r="G45" s="209">
        <f t="shared" si="9"/>
        <v>0</v>
      </c>
      <c r="H45" s="209">
        <f t="shared" si="9"/>
        <v>50753</v>
      </c>
      <c r="I45" s="209">
        <f t="shared" si="10"/>
        <v>50753</v>
      </c>
      <c r="J45" s="208">
        <v>43993</v>
      </c>
      <c r="K45" s="208" t="s">
        <v>293</v>
      </c>
      <c r="L45" s="210"/>
      <c r="M45" s="210">
        <v>22236</v>
      </c>
      <c r="N45" s="211">
        <f t="shared" si="11"/>
        <v>22236</v>
      </c>
      <c r="O45" s="210"/>
      <c r="P45" s="210">
        <v>50753</v>
      </c>
      <c r="Q45" s="211">
        <f t="shared" si="12"/>
        <v>50753</v>
      </c>
      <c r="R45" s="208"/>
      <c r="S45" s="208"/>
      <c r="T45" s="210"/>
      <c r="U45" s="210"/>
      <c r="V45" s="211">
        <f t="shared" si="13"/>
        <v>0</v>
      </c>
      <c r="W45" s="210"/>
      <c r="X45" s="210"/>
      <c r="Y45" s="211">
        <f t="shared" si="14"/>
        <v>0</v>
      </c>
      <c r="Z45" s="208"/>
      <c r="AA45" s="208"/>
      <c r="AB45" s="210"/>
      <c r="AC45" s="210"/>
      <c r="AD45" s="211">
        <f t="shared" si="15"/>
        <v>0</v>
      </c>
      <c r="AE45" s="210"/>
      <c r="AF45" s="210"/>
      <c r="AG45" s="211">
        <f t="shared" si="16"/>
        <v>0</v>
      </c>
      <c r="AH45" s="208"/>
      <c r="AI45" s="208"/>
      <c r="AJ45" s="210"/>
      <c r="AK45" s="210"/>
      <c r="AL45" s="211">
        <f t="shared" si="17"/>
        <v>0</v>
      </c>
      <c r="AM45" s="210"/>
      <c r="AN45" s="210"/>
      <c r="AO45" s="211">
        <f t="shared" si="18"/>
        <v>0</v>
      </c>
      <c r="AP45" s="208"/>
      <c r="AQ45" s="208"/>
      <c r="AR45" s="210"/>
      <c r="AS45" s="210"/>
      <c r="AT45" s="211">
        <f t="shared" si="19"/>
        <v>0</v>
      </c>
      <c r="AU45" s="210"/>
      <c r="AV45" s="210"/>
      <c r="AW45" s="211">
        <f t="shared" si="20"/>
        <v>0</v>
      </c>
      <c r="AX45" s="208"/>
      <c r="AY45" s="208"/>
      <c r="AZ45" s="210"/>
      <c r="BA45" s="210"/>
      <c r="BB45" s="211">
        <f t="shared" si="21"/>
        <v>0</v>
      </c>
      <c r="BC45" s="210"/>
      <c r="BD45" s="210"/>
      <c r="BE45" s="211">
        <f t="shared" si="22"/>
        <v>0</v>
      </c>
    </row>
    <row r="46" spans="1:57" ht="13.5">
      <c r="A46" s="208" t="s">
        <v>222</v>
      </c>
      <c r="B46" s="208">
        <v>43501</v>
      </c>
      <c r="C46" s="208" t="s">
        <v>272</v>
      </c>
      <c r="D46" s="209">
        <f t="shared" si="7"/>
        <v>0</v>
      </c>
      <c r="E46" s="209">
        <f t="shared" si="7"/>
        <v>69192</v>
      </c>
      <c r="F46" s="209">
        <f t="shared" si="8"/>
        <v>69192</v>
      </c>
      <c r="G46" s="209">
        <f t="shared" si="9"/>
        <v>42638</v>
      </c>
      <c r="H46" s="209">
        <f t="shared" si="9"/>
        <v>20710</v>
      </c>
      <c r="I46" s="209">
        <f t="shared" si="10"/>
        <v>63348</v>
      </c>
      <c r="J46" s="208">
        <v>43986</v>
      </c>
      <c r="K46" s="208" t="s">
        <v>291</v>
      </c>
      <c r="L46" s="210"/>
      <c r="M46" s="210">
        <v>69192</v>
      </c>
      <c r="N46" s="211">
        <f t="shared" si="11"/>
        <v>69192</v>
      </c>
      <c r="O46" s="210">
        <v>42638</v>
      </c>
      <c r="P46" s="210">
        <v>20710</v>
      </c>
      <c r="Q46" s="211">
        <f t="shared" si="12"/>
        <v>63348</v>
      </c>
      <c r="R46" s="208"/>
      <c r="S46" s="208"/>
      <c r="T46" s="210"/>
      <c r="U46" s="210"/>
      <c r="V46" s="211">
        <f t="shared" si="13"/>
        <v>0</v>
      </c>
      <c r="W46" s="210"/>
      <c r="X46" s="210"/>
      <c r="Y46" s="211">
        <f t="shared" si="14"/>
        <v>0</v>
      </c>
      <c r="Z46" s="208"/>
      <c r="AA46" s="208"/>
      <c r="AB46" s="210"/>
      <c r="AC46" s="210"/>
      <c r="AD46" s="211">
        <f t="shared" si="15"/>
        <v>0</v>
      </c>
      <c r="AE46" s="210"/>
      <c r="AF46" s="210"/>
      <c r="AG46" s="211">
        <f t="shared" si="16"/>
        <v>0</v>
      </c>
      <c r="AH46" s="208"/>
      <c r="AI46" s="208"/>
      <c r="AJ46" s="210"/>
      <c r="AK46" s="210"/>
      <c r="AL46" s="211">
        <f t="shared" si="17"/>
        <v>0</v>
      </c>
      <c r="AM46" s="210"/>
      <c r="AN46" s="210"/>
      <c r="AO46" s="211">
        <f t="shared" si="18"/>
        <v>0</v>
      </c>
      <c r="AP46" s="208"/>
      <c r="AQ46" s="208"/>
      <c r="AR46" s="210"/>
      <c r="AS46" s="210"/>
      <c r="AT46" s="211">
        <f t="shared" si="19"/>
        <v>0</v>
      </c>
      <c r="AU46" s="210"/>
      <c r="AV46" s="210"/>
      <c r="AW46" s="211">
        <f t="shared" si="20"/>
        <v>0</v>
      </c>
      <c r="AX46" s="208"/>
      <c r="AY46" s="208"/>
      <c r="AZ46" s="210"/>
      <c r="BA46" s="210"/>
      <c r="BB46" s="211">
        <f t="shared" si="21"/>
        <v>0</v>
      </c>
      <c r="BC46" s="210"/>
      <c r="BD46" s="210"/>
      <c r="BE46" s="211">
        <f t="shared" si="22"/>
        <v>0</v>
      </c>
    </row>
    <row r="47" spans="1:57" ht="13.5">
      <c r="A47" s="208" t="s">
        <v>222</v>
      </c>
      <c r="B47" s="208">
        <v>43505</v>
      </c>
      <c r="C47" s="208" t="s">
        <v>273</v>
      </c>
      <c r="D47" s="209">
        <f t="shared" si="7"/>
        <v>0</v>
      </c>
      <c r="E47" s="209">
        <f t="shared" si="7"/>
        <v>72815</v>
      </c>
      <c r="F47" s="209">
        <f t="shared" si="8"/>
        <v>72815</v>
      </c>
      <c r="G47" s="209">
        <f t="shared" si="9"/>
        <v>30225</v>
      </c>
      <c r="H47" s="209">
        <f t="shared" si="9"/>
        <v>14291</v>
      </c>
      <c r="I47" s="209">
        <f t="shared" si="10"/>
        <v>44516</v>
      </c>
      <c r="J47" s="208">
        <v>43986</v>
      </c>
      <c r="K47" s="208" t="s">
        <v>291</v>
      </c>
      <c r="L47" s="210"/>
      <c r="M47" s="210">
        <v>72815</v>
      </c>
      <c r="N47" s="211">
        <f t="shared" si="11"/>
        <v>72815</v>
      </c>
      <c r="O47" s="210">
        <v>30225</v>
      </c>
      <c r="P47" s="210">
        <v>14291</v>
      </c>
      <c r="Q47" s="211">
        <f t="shared" si="12"/>
        <v>44516</v>
      </c>
      <c r="R47" s="208"/>
      <c r="S47" s="208"/>
      <c r="T47" s="210"/>
      <c r="U47" s="210"/>
      <c r="V47" s="211">
        <f t="shared" si="13"/>
        <v>0</v>
      </c>
      <c r="W47" s="210"/>
      <c r="X47" s="210"/>
      <c r="Y47" s="211">
        <f t="shared" si="14"/>
        <v>0</v>
      </c>
      <c r="Z47" s="208"/>
      <c r="AA47" s="208"/>
      <c r="AB47" s="210"/>
      <c r="AC47" s="210"/>
      <c r="AD47" s="211">
        <f t="shared" si="15"/>
        <v>0</v>
      </c>
      <c r="AE47" s="210"/>
      <c r="AF47" s="210"/>
      <c r="AG47" s="211">
        <f t="shared" si="16"/>
        <v>0</v>
      </c>
      <c r="AH47" s="208"/>
      <c r="AI47" s="208"/>
      <c r="AJ47" s="210"/>
      <c r="AK47" s="210"/>
      <c r="AL47" s="211">
        <f t="shared" si="17"/>
        <v>0</v>
      </c>
      <c r="AM47" s="210"/>
      <c r="AN47" s="210"/>
      <c r="AO47" s="211">
        <f t="shared" si="18"/>
        <v>0</v>
      </c>
      <c r="AP47" s="208"/>
      <c r="AQ47" s="208"/>
      <c r="AR47" s="210"/>
      <c r="AS47" s="210"/>
      <c r="AT47" s="211">
        <f t="shared" si="19"/>
        <v>0</v>
      </c>
      <c r="AU47" s="210"/>
      <c r="AV47" s="210"/>
      <c r="AW47" s="211">
        <f t="shared" si="20"/>
        <v>0</v>
      </c>
      <c r="AX47" s="208"/>
      <c r="AY47" s="208"/>
      <c r="AZ47" s="210"/>
      <c r="BA47" s="210"/>
      <c r="BB47" s="211">
        <f t="shared" si="21"/>
        <v>0</v>
      </c>
      <c r="BC47" s="210"/>
      <c r="BD47" s="210"/>
      <c r="BE47" s="211">
        <f t="shared" si="22"/>
        <v>0</v>
      </c>
    </row>
    <row r="48" spans="1:57" ht="13.5">
      <c r="A48" s="208" t="s">
        <v>222</v>
      </c>
      <c r="B48" s="208">
        <v>43506</v>
      </c>
      <c r="C48" s="208" t="s">
        <v>274</v>
      </c>
      <c r="D48" s="209">
        <f t="shared" si="7"/>
        <v>0</v>
      </c>
      <c r="E48" s="209">
        <f t="shared" si="7"/>
        <v>25431</v>
      </c>
      <c r="F48" s="209">
        <f t="shared" si="8"/>
        <v>25431</v>
      </c>
      <c r="G48" s="209">
        <f t="shared" si="9"/>
        <v>13496</v>
      </c>
      <c r="H48" s="209">
        <f t="shared" si="9"/>
        <v>6426</v>
      </c>
      <c r="I48" s="209">
        <f t="shared" si="10"/>
        <v>19922</v>
      </c>
      <c r="J48" s="208">
        <v>43986</v>
      </c>
      <c r="K48" s="208" t="s">
        <v>291</v>
      </c>
      <c r="L48" s="210"/>
      <c r="M48" s="210">
        <v>25431</v>
      </c>
      <c r="N48" s="211">
        <f t="shared" si="11"/>
        <v>25431</v>
      </c>
      <c r="O48" s="210">
        <v>13496</v>
      </c>
      <c r="P48" s="210">
        <v>6426</v>
      </c>
      <c r="Q48" s="211">
        <f t="shared" si="12"/>
        <v>19922</v>
      </c>
      <c r="R48" s="208"/>
      <c r="S48" s="208"/>
      <c r="T48" s="210"/>
      <c r="U48" s="210"/>
      <c r="V48" s="211">
        <f t="shared" si="13"/>
        <v>0</v>
      </c>
      <c r="W48" s="210"/>
      <c r="X48" s="210"/>
      <c r="Y48" s="211">
        <f t="shared" si="14"/>
        <v>0</v>
      </c>
      <c r="Z48" s="208"/>
      <c r="AA48" s="208"/>
      <c r="AB48" s="210"/>
      <c r="AC48" s="210"/>
      <c r="AD48" s="211">
        <f t="shared" si="15"/>
        <v>0</v>
      </c>
      <c r="AE48" s="210"/>
      <c r="AF48" s="210"/>
      <c r="AG48" s="211">
        <f t="shared" si="16"/>
        <v>0</v>
      </c>
      <c r="AH48" s="208"/>
      <c r="AI48" s="208"/>
      <c r="AJ48" s="210"/>
      <c r="AK48" s="210"/>
      <c r="AL48" s="211">
        <f t="shared" si="17"/>
        <v>0</v>
      </c>
      <c r="AM48" s="210"/>
      <c r="AN48" s="210"/>
      <c r="AO48" s="211">
        <f t="shared" si="18"/>
        <v>0</v>
      </c>
      <c r="AP48" s="208"/>
      <c r="AQ48" s="208"/>
      <c r="AR48" s="210"/>
      <c r="AS48" s="210"/>
      <c r="AT48" s="211">
        <f t="shared" si="19"/>
        <v>0</v>
      </c>
      <c r="AU48" s="210"/>
      <c r="AV48" s="210"/>
      <c r="AW48" s="211">
        <f t="shared" si="20"/>
        <v>0</v>
      </c>
      <c r="AX48" s="208"/>
      <c r="AY48" s="208"/>
      <c r="AZ48" s="210"/>
      <c r="BA48" s="210"/>
      <c r="BB48" s="211">
        <f t="shared" si="21"/>
        <v>0</v>
      </c>
      <c r="BC48" s="210"/>
      <c r="BD48" s="210"/>
      <c r="BE48" s="211">
        <f t="shared" si="22"/>
        <v>0</v>
      </c>
    </row>
    <row r="49" spans="1:57" ht="13.5">
      <c r="A49" s="208" t="s">
        <v>222</v>
      </c>
      <c r="B49" s="208">
        <v>43507</v>
      </c>
      <c r="C49" s="208" t="s">
        <v>275</v>
      </c>
      <c r="D49" s="209">
        <f t="shared" si="7"/>
        <v>754</v>
      </c>
      <c r="E49" s="209">
        <f t="shared" si="7"/>
        <v>16996</v>
      </c>
      <c r="F49" s="209">
        <f t="shared" si="8"/>
        <v>17750</v>
      </c>
      <c r="G49" s="209">
        <f t="shared" si="9"/>
        <v>9211</v>
      </c>
      <c r="H49" s="209">
        <f t="shared" si="9"/>
        <v>3376</v>
      </c>
      <c r="I49" s="209">
        <f t="shared" si="10"/>
        <v>12587</v>
      </c>
      <c r="J49" s="208">
        <v>43986</v>
      </c>
      <c r="K49" s="208" t="s">
        <v>291</v>
      </c>
      <c r="L49" s="210">
        <v>754</v>
      </c>
      <c r="M49" s="210">
        <v>16996</v>
      </c>
      <c r="N49" s="211">
        <f t="shared" si="11"/>
        <v>17750</v>
      </c>
      <c r="O49" s="210">
        <v>9211</v>
      </c>
      <c r="P49" s="210">
        <v>3376</v>
      </c>
      <c r="Q49" s="211">
        <f t="shared" si="12"/>
        <v>12587</v>
      </c>
      <c r="R49" s="208"/>
      <c r="S49" s="208"/>
      <c r="T49" s="210"/>
      <c r="U49" s="210"/>
      <c r="V49" s="211">
        <f t="shared" si="13"/>
        <v>0</v>
      </c>
      <c r="W49" s="210"/>
      <c r="X49" s="210"/>
      <c r="Y49" s="211">
        <f t="shared" si="14"/>
        <v>0</v>
      </c>
      <c r="Z49" s="208"/>
      <c r="AA49" s="208"/>
      <c r="AB49" s="210"/>
      <c r="AC49" s="210"/>
      <c r="AD49" s="211">
        <f t="shared" si="15"/>
        <v>0</v>
      </c>
      <c r="AE49" s="210"/>
      <c r="AF49" s="210"/>
      <c r="AG49" s="211">
        <f t="shared" si="16"/>
        <v>0</v>
      </c>
      <c r="AH49" s="208"/>
      <c r="AI49" s="208"/>
      <c r="AJ49" s="210"/>
      <c r="AK49" s="210"/>
      <c r="AL49" s="211">
        <f t="shared" si="17"/>
        <v>0</v>
      </c>
      <c r="AM49" s="210"/>
      <c r="AN49" s="210"/>
      <c r="AO49" s="211">
        <f t="shared" si="18"/>
        <v>0</v>
      </c>
      <c r="AP49" s="208"/>
      <c r="AQ49" s="208"/>
      <c r="AR49" s="210"/>
      <c r="AS49" s="210"/>
      <c r="AT49" s="211">
        <f t="shared" si="19"/>
        <v>0</v>
      </c>
      <c r="AU49" s="210"/>
      <c r="AV49" s="210"/>
      <c r="AW49" s="211">
        <f t="shared" si="20"/>
        <v>0</v>
      </c>
      <c r="AX49" s="208"/>
      <c r="AY49" s="208"/>
      <c r="AZ49" s="210"/>
      <c r="BA49" s="210"/>
      <c r="BB49" s="211">
        <f t="shared" si="21"/>
        <v>0</v>
      </c>
      <c r="BC49" s="210"/>
      <c r="BD49" s="210"/>
      <c r="BE49" s="211">
        <f t="shared" si="22"/>
        <v>0</v>
      </c>
    </row>
    <row r="50" spans="1:57" ht="13.5">
      <c r="A50" s="208" t="s">
        <v>222</v>
      </c>
      <c r="B50" s="208">
        <v>43510</v>
      </c>
      <c r="C50" s="208" t="s">
        <v>276</v>
      </c>
      <c r="D50" s="209">
        <f t="shared" si="7"/>
        <v>0</v>
      </c>
      <c r="E50" s="209">
        <f t="shared" si="7"/>
        <v>32415</v>
      </c>
      <c r="F50" s="209">
        <f t="shared" si="8"/>
        <v>32415</v>
      </c>
      <c r="G50" s="209">
        <f t="shared" si="9"/>
        <v>19004</v>
      </c>
      <c r="H50" s="209">
        <f t="shared" si="9"/>
        <v>8962</v>
      </c>
      <c r="I50" s="209">
        <f t="shared" si="10"/>
        <v>27966</v>
      </c>
      <c r="J50" s="208">
        <v>43986</v>
      </c>
      <c r="K50" s="208" t="s">
        <v>291</v>
      </c>
      <c r="L50" s="210"/>
      <c r="M50" s="210">
        <v>32415</v>
      </c>
      <c r="N50" s="211">
        <f t="shared" si="11"/>
        <v>32415</v>
      </c>
      <c r="O50" s="210">
        <v>19004</v>
      </c>
      <c r="P50" s="210">
        <v>8962</v>
      </c>
      <c r="Q50" s="211">
        <f t="shared" si="12"/>
        <v>27966</v>
      </c>
      <c r="R50" s="208"/>
      <c r="S50" s="208"/>
      <c r="T50" s="210"/>
      <c r="U50" s="210"/>
      <c r="V50" s="211">
        <f t="shared" si="13"/>
        <v>0</v>
      </c>
      <c r="W50" s="210"/>
      <c r="X50" s="210"/>
      <c r="Y50" s="211">
        <f t="shared" si="14"/>
        <v>0</v>
      </c>
      <c r="Z50" s="208"/>
      <c r="AA50" s="208"/>
      <c r="AB50" s="210"/>
      <c r="AC50" s="210"/>
      <c r="AD50" s="211">
        <f t="shared" si="15"/>
        <v>0</v>
      </c>
      <c r="AE50" s="210"/>
      <c r="AF50" s="210"/>
      <c r="AG50" s="211">
        <f t="shared" si="16"/>
        <v>0</v>
      </c>
      <c r="AH50" s="208"/>
      <c r="AI50" s="208"/>
      <c r="AJ50" s="210"/>
      <c r="AK50" s="210"/>
      <c r="AL50" s="211">
        <f t="shared" si="17"/>
        <v>0</v>
      </c>
      <c r="AM50" s="210"/>
      <c r="AN50" s="210"/>
      <c r="AO50" s="211">
        <f t="shared" si="18"/>
        <v>0</v>
      </c>
      <c r="AP50" s="208"/>
      <c r="AQ50" s="208"/>
      <c r="AR50" s="210"/>
      <c r="AS50" s="210"/>
      <c r="AT50" s="211">
        <f t="shared" si="19"/>
        <v>0</v>
      </c>
      <c r="AU50" s="210"/>
      <c r="AV50" s="210"/>
      <c r="AW50" s="211">
        <f t="shared" si="20"/>
        <v>0</v>
      </c>
      <c r="AX50" s="208"/>
      <c r="AY50" s="208"/>
      <c r="AZ50" s="210"/>
      <c r="BA50" s="210"/>
      <c r="BB50" s="211">
        <f t="shared" si="21"/>
        <v>0</v>
      </c>
      <c r="BC50" s="210"/>
      <c r="BD50" s="210"/>
      <c r="BE50" s="211">
        <f t="shared" si="22"/>
        <v>0</v>
      </c>
    </row>
    <row r="51" spans="1:57" ht="13.5">
      <c r="A51" s="208" t="s">
        <v>222</v>
      </c>
      <c r="B51" s="208">
        <v>43511</v>
      </c>
      <c r="C51" s="208" t="s">
        <v>277</v>
      </c>
      <c r="D51" s="209">
        <f t="shared" si="7"/>
        <v>241</v>
      </c>
      <c r="E51" s="209">
        <f t="shared" si="7"/>
        <v>16455</v>
      </c>
      <c r="F51" s="209">
        <f t="shared" si="8"/>
        <v>16696</v>
      </c>
      <c r="G51" s="209">
        <f t="shared" si="9"/>
        <v>8013</v>
      </c>
      <c r="H51" s="209">
        <f t="shared" si="9"/>
        <v>6939</v>
      </c>
      <c r="I51" s="209">
        <f t="shared" si="10"/>
        <v>14952</v>
      </c>
      <c r="J51" s="208">
        <v>43986</v>
      </c>
      <c r="K51" s="208" t="s">
        <v>291</v>
      </c>
      <c r="L51" s="210">
        <v>241</v>
      </c>
      <c r="M51" s="210">
        <v>16455</v>
      </c>
      <c r="N51" s="211">
        <f t="shared" si="11"/>
        <v>16696</v>
      </c>
      <c r="O51" s="210">
        <v>8013</v>
      </c>
      <c r="P51" s="210">
        <v>6939</v>
      </c>
      <c r="Q51" s="211">
        <f t="shared" si="12"/>
        <v>14952</v>
      </c>
      <c r="R51" s="208"/>
      <c r="S51" s="208"/>
      <c r="T51" s="210"/>
      <c r="U51" s="210"/>
      <c r="V51" s="211">
        <f t="shared" si="13"/>
        <v>0</v>
      </c>
      <c r="W51" s="210"/>
      <c r="X51" s="210"/>
      <c r="Y51" s="211">
        <f t="shared" si="14"/>
        <v>0</v>
      </c>
      <c r="Z51" s="208"/>
      <c r="AA51" s="208"/>
      <c r="AB51" s="210"/>
      <c r="AC51" s="210"/>
      <c r="AD51" s="211">
        <f t="shared" si="15"/>
        <v>0</v>
      </c>
      <c r="AE51" s="210"/>
      <c r="AF51" s="210"/>
      <c r="AG51" s="211">
        <f t="shared" si="16"/>
        <v>0</v>
      </c>
      <c r="AH51" s="208"/>
      <c r="AI51" s="208"/>
      <c r="AJ51" s="210"/>
      <c r="AK51" s="210"/>
      <c r="AL51" s="211">
        <f t="shared" si="17"/>
        <v>0</v>
      </c>
      <c r="AM51" s="210"/>
      <c r="AN51" s="210"/>
      <c r="AO51" s="211">
        <f t="shared" si="18"/>
        <v>0</v>
      </c>
      <c r="AP51" s="208"/>
      <c r="AQ51" s="208"/>
      <c r="AR51" s="210"/>
      <c r="AS51" s="210"/>
      <c r="AT51" s="211">
        <f t="shared" si="19"/>
        <v>0</v>
      </c>
      <c r="AU51" s="210"/>
      <c r="AV51" s="210"/>
      <c r="AW51" s="211">
        <f t="shared" si="20"/>
        <v>0</v>
      </c>
      <c r="AX51" s="208"/>
      <c r="AY51" s="208"/>
      <c r="AZ51" s="210"/>
      <c r="BA51" s="210"/>
      <c r="BB51" s="211">
        <f t="shared" si="21"/>
        <v>0</v>
      </c>
      <c r="BC51" s="210"/>
      <c r="BD51" s="210"/>
      <c r="BE51" s="211">
        <f t="shared" si="22"/>
        <v>0</v>
      </c>
    </row>
    <row r="52" spans="1:57" ht="13.5">
      <c r="A52" s="208" t="s">
        <v>222</v>
      </c>
      <c r="B52" s="208">
        <v>43512</v>
      </c>
      <c r="C52" s="208" t="s">
        <v>278</v>
      </c>
      <c r="D52" s="209">
        <f t="shared" si="7"/>
        <v>0</v>
      </c>
      <c r="E52" s="209">
        <f t="shared" si="7"/>
        <v>23988</v>
      </c>
      <c r="F52" s="209">
        <f t="shared" si="8"/>
        <v>23988</v>
      </c>
      <c r="G52" s="209">
        <f t="shared" si="9"/>
        <v>13729</v>
      </c>
      <c r="H52" s="209">
        <f t="shared" si="9"/>
        <v>7297</v>
      </c>
      <c r="I52" s="209">
        <f t="shared" si="10"/>
        <v>21026</v>
      </c>
      <c r="J52" s="208">
        <v>43986</v>
      </c>
      <c r="K52" s="208" t="s">
        <v>291</v>
      </c>
      <c r="L52" s="210"/>
      <c r="M52" s="210">
        <v>23988</v>
      </c>
      <c r="N52" s="211">
        <f t="shared" si="11"/>
        <v>23988</v>
      </c>
      <c r="O52" s="210">
        <v>13729</v>
      </c>
      <c r="P52" s="210">
        <v>7297</v>
      </c>
      <c r="Q52" s="211">
        <f t="shared" si="12"/>
        <v>21026</v>
      </c>
      <c r="R52" s="208"/>
      <c r="S52" s="208"/>
      <c r="T52" s="210"/>
      <c r="U52" s="210"/>
      <c r="V52" s="211">
        <f t="shared" si="13"/>
        <v>0</v>
      </c>
      <c r="W52" s="210"/>
      <c r="X52" s="210"/>
      <c r="Y52" s="211">
        <f t="shared" si="14"/>
        <v>0</v>
      </c>
      <c r="Z52" s="208"/>
      <c r="AA52" s="208"/>
      <c r="AB52" s="210"/>
      <c r="AC52" s="210"/>
      <c r="AD52" s="211">
        <f t="shared" si="15"/>
        <v>0</v>
      </c>
      <c r="AE52" s="210"/>
      <c r="AF52" s="210"/>
      <c r="AG52" s="211">
        <f t="shared" si="16"/>
        <v>0</v>
      </c>
      <c r="AH52" s="208"/>
      <c r="AI52" s="208"/>
      <c r="AJ52" s="210"/>
      <c r="AK52" s="210"/>
      <c r="AL52" s="211">
        <f t="shared" si="17"/>
        <v>0</v>
      </c>
      <c r="AM52" s="210"/>
      <c r="AN52" s="210"/>
      <c r="AO52" s="211">
        <f t="shared" si="18"/>
        <v>0</v>
      </c>
      <c r="AP52" s="208"/>
      <c r="AQ52" s="208"/>
      <c r="AR52" s="210"/>
      <c r="AS52" s="210"/>
      <c r="AT52" s="211">
        <f t="shared" si="19"/>
        <v>0</v>
      </c>
      <c r="AU52" s="210"/>
      <c r="AV52" s="210"/>
      <c r="AW52" s="211">
        <f t="shared" si="20"/>
        <v>0</v>
      </c>
      <c r="AX52" s="208"/>
      <c r="AY52" s="208"/>
      <c r="AZ52" s="210"/>
      <c r="BA52" s="210"/>
      <c r="BB52" s="211">
        <f t="shared" si="21"/>
        <v>0</v>
      </c>
      <c r="BC52" s="210"/>
      <c r="BD52" s="210"/>
      <c r="BE52" s="211">
        <f t="shared" si="22"/>
        <v>0</v>
      </c>
    </row>
    <row r="53" spans="1:57" ht="13.5">
      <c r="A53" s="208" t="s">
        <v>222</v>
      </c>
      <c r="B53" s="208">
        <v>43513</v>
      </c>
      <c r="C53" s="208" t="s">
        <v>279</v>
      </c>
      <c r="D53" s="209">
        <f t="shared" si="7"/>
        <v>0</v>
      </c>
      <c r="E53" s="209">
        <f t="shared" si="7"/>
        <v>26338</v>
      </c>
      <c r="F53" s="209">
        <f t="shared" si="8"/>
        <v>26338</v>
      </c>
      <c r="G53" s="209">
        <f t="shared" si="9"/>
        <v>15883</v>
      </c>
      <c r="H53" s="209">
        <f t="shared" si="9"/>
        <v>13043</v>
      </c>
      <c r="I53" s="209">
        <f t="shared" si="10"/>
        <v>28926</v>
      </c>
      <c r="J53" s="208">
        <v>43986</v>
      </c>
      <c r="K53" s="208" t="s">
        <v>291</v>
      </c>
      <c r="L53" s="210"/>
      <c r="M53" s="210">
        <v>26338</v>
      </c>
      <c r="N53" s="211">
        <f t="shared" si="11"/>
        <v>26338</v>
      </c>
      <c r="O53" s="210">
        <v>15883</v>
      </c>
      <c r="P53" s="210">
        <v>13043</v>
      </c>
      <c r="Q53" s="211">
        <f t="shared" si="12"/>
        <v>28926</v>
      </c>
      <c r="R53" s="208"/>
      <c r="S53" s="208"/>
      <c r="T53" s="210"/>
      <c r="U53" s="210"/>
      <c r="V53" s="211">
        <f t="shared" si="13"/>
        <v>0</v>
      </c>
      <c r="W53" s="210"/>
      <c r="X53" s="210"/>
      <c r="Y53" s="211">
        <f t="shared" si="14"/>
        <v>0</v>
      </c>
      <c r="Z53" s="208"/>
      <c r="AA53" s="208"/>
      <c r="AB53" s="210"/>
      <c r="AC53" s="210"/>
      <c r="AD53" s="211">
        <f t="shared" si="15"/>
        <v>0</v>
      </c>
      <c r="AE53" s="210"/>
      <c r="AF53" s="210"/>
      <c r="AG53" s="211">
        <f t="shared" si="16"/>
        <v>0</v>
      </c>
      <c r="AH53" s="208"/>
      <c r="AI53" s="208"/>
      <c r="AJ53" s="210"/>
      <c r="AK53" s="210"/>
      <c r="AL53" s="211">
        <f t="shared" si="17"/>
        <v>0</v>
      </c>
      <c r="AM53" s="210"/>
      <c r="AN53" s="210"/>
      <c r="AO53" s="211">
        <f t="shared" si="18"/>
        <v>0</v>
      </c>
      <c r="AP53" s="208"/>
      <c r="AQ53" s="208"/>
      <c r="AR53" s="210"/>
      <c r="AS53" s="210"/>
      <c r="AT53" s="211">
        <f t="shared" si="19"/>
        <v>0</v>
      </c>
      <c r="AU53" s="210"/>
      <c r="AV53" s="210"/>
      <c r="AW53" s="211">
        <f t="shared" si="20"/>
        <v>0</v>
      </c>
      <c r="AX53" s="208"/>
      <c r="AY53" s="208"/>
      <c r="AZ53" s="210"/>
      <c r="BA53" s="210"/>
      <c r="BB53" s="211">
        <f t="shared" si="21"/>
        <v>0</v>
      </c>
      <c r="BC53" s="210"/>
      <c r="BD53" s="210"/>
      <c r="BE53" s="211">
        <f t="shared" si="22"/>
        <v>0</v>
      </c>
    </row>
    <row r="54" spans="1:57" ht="13.5">
      <c r="A54" s="208" t="s">
        <v>222</v>
      </c>
      <c r="B54" s="208">
        <v>43514</v>
      </c>
      <c r="C54" s="208" t="s">
        <v>280</v>
      </c>
      <c r="D54" s="209">
        <f t="shared" si="7"/>
        <v>4292</v>
      </c>
      <c r="E54" s="209">
        <f t="shared" si="7"/>
        <v>99642</v>
      </c>
      <c r="F54" s="209">
        <f t="shared" si="8"/>
        <v>103934</v>
      </c>
      <c r="G54" s="209">
        <f t="shared" si="9"/>
        <v>49089</v>
      </c>
      <c r="H54" s="209">
        <f t="shared" si="9"/>
        <v>17565</v>
      </c>
      <c r="I54" s="209">
        <f t="shared" si="10"/>
        <v>66654</v>
      </c>
      <c r="J54" s="208">
        <v>43986</v>
      </c>
      <c r="K54" s="208" t="s">
        <v>291</v>
      </c>
      <c r="L54" s="210">
        <v>4292</v>
      </c>
      <c r="M54" s="210">
        <v>99642</v>
      </c>
      <c r="N54" s="211">
        <f t="shared" si="11"/>
        <v>103934</v>
      </c>
      <c r="O54" s="210">
        <v>49089</v>
      </c>
      <c r="P54" s="210">
        <v>17565</v>
      </c>
      <c r="Q54" s="211">
        <f t="shared" si="12"/>
        <v>66654</v>
      </c>
      <c r="R54" s="208"/>
      <c r="S54" s="208"/>
      <c r="T54" s="210"/>
      <c r="U54" s="210"/>
      <c r="V54" s="211">
        <f t="shared" si="13"/>
        <v>0</v>
      </c>
      <c r="W54" s="210"/>
      <c r="X54" s="210"/>
      <c r="Y54" s="211">
        <f t="shared" si="14"/>
        <v>0</v>
      </c>
      <c r="Z54" s="208"/>
      <c r="AA54" s="208"/>
      <c r="AB54" s="210"/>
      <c r="AC54" s="210"/>
      <c r="AD54" s="211">
        <f t="shared" si="15"/>
        <v>0</v>
      </c>
      <c r="AE54" s="210"/>
      <c r="AF54" s="210"/>
      <c r="AG54" s="211">
        <f t="shared" si="16"/>
        <v>0</v>
      </c>
      <c r="AH54" s="208"/>
      <c r="AI54" s="208"/>
      <c r="AJ54" s="210"/>
      <c r="AK54" s="210"/>
      <c r="AL54" s="211">
        <f t="shared" si="17"/>
        <v>0</v>
      </c>
      <c r="AM54" s="210"/>
      <c r="AN54" s="210"/>
      <c r="AO54" s="211">
        <f t="shared" si="18"/>
        <v>0</v>
      </c>
      <c r="AP54" s="208"/>
      <c r="AQ54" s="208"/>
      <c r="AR54" s="210"/>
      <c r="AS54" s="210"/>
      <c r="AT54" s="211">
        <f t="shared" si="19"/>
        <v>0</v>
      </c>
      <c r="AU54" s="210"/>
      <c r="AV54" s="210"/>
      <c r="AW54" s="211">
        <f t="shared" si="20"/>
        <v>0</v>
      </c>
      <c r="AX54" s="208"/>
      <c r="AY54" s="208"/>
      <c r="AZ54" s="210"/>
      <c r="BA54" s="210"/>
      <c r="BB54" s="211">
        <f t="shared" si="21"/>
        <v>0</v>
      </c>
      <c r="BC54" s="210"/>
      <c r="BD54" s="210"/>
      <c r="BE54" s="211">
        <f t="shared" si="22"/>
        <v>0</v>
      </c>
    </row>
    <row r="55" spans="1:57" ht="13.5">
      <c r="A55" s="208" t="s">
        <v>222</v>
      </c>
      <c r="B55" s="208">
        <v>43531</v>
      </c>
      <c r="C55" s="208" t="s">
        <v>281</v>
      </c>
      <c r="D55" s="209">
        <f t="shared" si="7"/>
        <v>7299</v>
      </c>
      <c r="E55" s="209">
        <f t="shared" si="7"/>
        <v>43890</v>
      </c>
      <c r="F55" s="209">
        <f t="shared" si="8"/>
        <v>51189</v>
      </c>
      <c r="G55" s="209">
        <f t="shared" si="9"/>
        <v>0</v>
      </c>
      <c r="H55" s="209">
        <f t="shared" si="9"/>
        <v>0</v>
      </c>
      <c r="I55" s="209">
        <f t="shared" si="10"/>
        <v>0</v>
      </c>
      <c r="J55" s="208">
        <v>43971</v>
      </c>
      <c r="K55" s="208" t="s">
        <v>288</v>
      </c>
      <c r="L55" s="210">
        <v>7299</v>
      </c>
      <c r="M55" s="210">
        <v>43890</v>
      </c>
      <c r="N55" s="211">
        <f t="shared" si="11"/>
        <v>51189</v>
      </c>
      <c r="O55" s="210"/>
      <c r="P55" s="210"/>
      <c r="Q55" s="211">
        <f t="shared" si="12"/>
        <v>0</v>
      </c>
      <c r="R55" s="208"/>
      <c r="S55" s="208"/>
      <c r="T55" s="210"/>
      <c r="U55" s="210"/>
      <c r="V55" s="211">
        <f t="shared" si="13"/>
        <v>0</v>
      </c>
      <c r="W55" s="210"/>
      <c r="X55" s="210"/>
      <c r="Y55" s="211">
        <f t="shared" si="14"/>
        <v>0</v>
      </c>
      <c r="Z55" s="208"/>
      <c r="AA55" s="208"/>
      <c r="AB55" s="210"/>
      <c r="AC55" s="210"/>
      <c r="AD55" s="211">
        <f t="shared" si="15"/>
        <v>0</v>
      </c>
      <c r="AE55" s="210"/>
      <c r="AF55" s="210"/>
      <c r="AG55" s="211">
        <f t="shared" si="16"/>
        <v>0</v>
      </c>
      <c r="AH55" s="208"/>
      <c r="AI55" s="208"/>
      <c r="AJ55" s="210"/>
      <c r="AK55" s="210"/>
      <c r="AL55" s="211">
        <f t="shared" si="17"/>
        <v>0</v>
      </c>
      <c r="AM55" s="210"/>
      <c r="AN55" s="210"/>
      <c r="AO55" s="211">
        <f t="shared" si="18"/>
        <v>0</v>
      </c>
      <c r="AP55" s="208"/>
      <c r="AQ55" s="208"/>
      <c r="AR55" s="210"/>
      <c r="AS55" s="210"/>
      <c r="AT55" s="211">
        <f t="shared" si="19"/>
        <v>0</v>
      </c>
      <c r="AU55" s="210"/>
      <c r="AV55" s="210"/>
      <c r="AW55" s="211">
        <f t="shared" si="20"/>
        <v>0</v>
      </c>
      <c r="AX55" s="208"/>
      <c r="AY55" s="208"/>
      <c r="AZ55" s="210"/>
      <c r="BA55" s="210"/>
      <c r="BB55" s="211">
        <f t="shared" si="21"/>
        <v>0</v>
      </c>
      <c r="BC55" s="210"/>
      <c r="BD55" s="210"/>
      <c r="BE55" s="211">
        <f t="shared" si="22"/>
        <v>0</v>
      </c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21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熊本県</v>
      </c>
      <c r="B7" s="140">
        <f>INT(B8/1000)*1000</f>
        <v>43000</v>
      </c>
      <c r="C7" s="140" t="s">
        <v>179</v>
      </c>
      <c r="D7" s="141">
        <f>SUM(D8:D200)</f>
        <v>5043191</v>
      </c>
      <c r="E7" s="141">
        <f>SUM(E8:E200)</f>
        <v>2349354</v>
      </c>
      <c r="F7" s="140"/>
      <c r="G7" s="140"/>
      <c r="H7" s="141">
        <f>SUM(H8:H200)</f>
        <v>2456244</v>
      </c>
      <c r="I7" s="141">
        <f>SUM(I8:I200)</f>
        <v>929906</v>
      </c>
      <c r="J7" s="140"/>
      <c r="K7" s="140"/>
      <c r="L7" s="141">
        <f>SUM(L8:L200)</f>
        <v>1189896</v>
      </c>
      <c r="M7" s="141">
        <f>SUM(M8:M200)</f>
        <v>611153</v>
      </c>
      <c r="N7" s="140"/>
      <c r="O7" s="140"/>
      <c r="P7" s="141">
        <f>SUM(P8:P200)</f>
        <v>550493</v>
      </c>
      <c r="Q7" s="141">
        <f>SUM(Q8:Q200)</f>
        <v>293731</v>
      </c>
      <c r="R7" s="140"/>
      <c r="S7" s="140"/>
      <c r="T7" s="141">
        <f>SUM(T8:T200)</f>
        <v>331964</v>
      </c>
      <c r="U7" s="141">
        <f>SUM(U8:U200)</f>
        <v>128680</v>
      </c>
      <c r="V7" s="140"/>
      <c r="W7" s="140"/>
      <c r="X7" s="141">
        <f>SUM(X8:X200)</f>
        <v>174122</v>
      </c>
      <c r="Y7" s="141">
        <f>SUM(Y8:Y200)</f>
        <v>116906</v>
      </c>
      <c r="Z7" s="140"/>
      <c r="AA7" s="140"/>
      <c r="AB7" s="141">
        <f>SUM(AB8:AB200)</f>
        <v>169516</v>
      </c>
      <c r="AC7" s="141">
        <f>SUM(AC8:AC200)</f>
        <v>100461</v>
      </c>
      <c r="AD7" s="140"/>
      <c r="AE7" s="140"/>
      <c r="AF7" s="141">
        <f>SUM(AF8:AF200)</f>
        <v>16696</v>
      </c>
      <c r="AG7" s="141">
        <f>SUM(AG8:AG200)</f>
        <v>51911</v>
      </c>
      <c r="AH7" s="140"/>
      <c r="AI7" s="140"/>
      <c r="AJ7" s="141">
        <f>SUM(AJ8:AJ200)</f>
        <v>23988</v>
      </c>
      <c r="AK7" s="141">
        <f>SUM(AK8:AK200)</f>
        <v>21026</v>
      </c>
      <c r="AL7" s="140"/>
      <c r="AM7" s="140"/>
      <c r="AN7" s="141">
        <f>SUM(AN8:AN200)</f>
        <v>26338</v>
      </c>
      <c r="AO7" s="141">
        <f>SUM(AO8:AO200)</f>
        <v>28926</v>
      </c>
      <c r="AP7" s="140"/>
      <c r="AQ7" s="140"/>
      <c r="AR7" s="141">
        <f>SUM(AR8:AR200)</f>
        <v>103934</v>
      </c>
      <c r="AS7" s="141">
        <f>SUM(AS8:AS200)</f>
        <v>66654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222</v>
      </c>
      <c r="B8" s="208">
        <v>43854</v>
      </c>
      <c r="C8" s="208" t="s">
        <v>282</v>
      </c>
      <c r="D8" s="209">
        <f aca="true" t="shared" si="0" ref="D8:E21">SUM(H8,L8,P8,T8,X8,AB8,AF8,AJ8,AN8,AR8,AV8,AZ8,BD8,BH8,BL8,BP8,BT8,BX8,CB8,CF8,CJ8,CN8,CR8,CV8,CZ8,DD8,DH8,DL8,DP8,DT8)</f>
        <v>554455</v>
      </c>
      <c r="E8" s="209">
        <f t="shared" si="0"/>
        <v>0</v>
      </c>
      <c r="F8" s="212">
        <v>43210</v>
      </c>
      <c r="G8" s="212" t="s">
        <v>241</v>
      </c>
      <c r="H8" s="210">
        <v>55335</v>
      </c>
      <c r="I8" s="210"/>
      <c r="J8" s="212">
        <v>43216</v>
      </c>
      <c r="K8" s="212" t="s">
        <v>247</v>
      </c>
      <c r="L8" s="210">
        <v>200325</v>
      </c>
      <c r="M8" s="210"/>
      <c r="N8" s="212">
        <v>43403</v>
      </c>
      <c r="O8" s="212" t="s">
        <v>256</v>
      </c>
      <c r="P8" s="210">
        <v>147540</v>
      </c>
      <c r="Q8" s="210"/>
      <c r="R8" s="212">
        <v>43404</v>
      </c>
      <c r="S8" s="212" t="s">
        <v>257</v>
      </c>
      <c r="T8" s="210">
        <v>151255</v>
      </c>
      <c r="U8" s="210"/>
      <c r="V8" s="212"/>
      <c r="W8" s="212"/>
      <c r="X8" s="210"/>
      <c r="Y8" s="210"/>
      <c r="Z8" s="212"/>
      <c r="AA8" s="212"/>
      <c r="AB8" s="210"/>
      <c r="AC8" s="210"/>
      <c r="AD8" s="212"/>
      <c r="AE8" s="212"/>
      <c r="AF8" s="210"/>
      <c r="AG8" s="210"/>
      <c r="AH8" s="212"/>
      <c r="AI8" s="212"/>
      <c r="AJ8" s="210"/>
      <c r="AK8" s="210"/>
      <c r="AL8" s="212"/>
      <c r="AM8" s="212"/>
      <c r="AN8" s="210"/>
      <c r="AO8" s="210"/>
      <c r="AP8" s="212"/>
      <c r="AQ8" s="212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222</v>
      </c>
      <c r="B9" s="208">
        <v>43857</v>
      </c>
      <c r="C9" s="208" t="s">
        <v>283</v>
      </c>
      <c r="D9" s="209">
        <f t="shared" si="0"/>
        <v>0</v>
      </c>
      <c r="E9" s="209">
        <f t="shared" si="0"/>
        <v>208475</v>
      </c>
      <c r="F9" s="212">
        <v>43441</v>
      </c>
      <c r="G9" s="212" t="s">
        <v>264</v>
      </c>
      <c r="H9" s="210"/>
      <c r="I9" s="210">
        <v>53902</v>
      </c>
      <c r="J9" s="212">
        <v>43442</v>
      </c>
      <c r="K9" s="212" t="s">
        <v>265</v>
      </c>
      <c r="L9" s="210"/>
      <c r="M9" s="210">
        <v>42996</v>
      </c>
      <c r="N9" s="212">
        <v>43443</v>
      </c>
      <c r="O9" s="212" t="s">
        <v>266</v>
      </c>
      <c r="P9" s="210"/>
      <c r="Q9" s="210">
        <v>63154</v>
      </c>
      <c r="R9" s="212">
        <v>43444</v>
      </c>
      <c r="S9" s="212" t="s">
        <v>267</v>
      </c>
      <c r="T9" s="210"/>
      <c r="U9" s="210">
        <v>48423</v>
      </c>
      <c r="V9" s="212"/>
      <c r="W9" s="212"/>
      <c r="X9" s="210"/>
      <c r="Y9" s="210"/>
      <c r="Z9" s="212"/>
      <c r="AA9" s="212"/>
      <c r="AB9" s="210"/>
      <c r="AC9" s="210"/>
      <c r="AD9" s="212"/>
      <c r="AE9" s="212"/>
      <c r="AF9" s="210"/>
      <c r="AG9" s="210"/>
      <c r="AH9" s="212"/>
      <c r="AI9" s="212"/>
      <c r="AJ9" s="210"/>
      <c r="AK9" s="210"/>
      <c r="AL9" s="212"/>
      <c r="AM9" s="212"/>
      <c r="AN9" s="210"/>
      <c r="AO9" s="210"/>
      <c r="AP9" s="212"/>
      <c r="AQ9" s="212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222</v>
      </c>
      <c r="B10" s="208">
        <v>43935</v>
      </c>
      <c r="C10" s="208" t="s">
        <v>284</v>
      </c>
      <c r="D10" s="209">
        <f t="shared" si="0"/>
        <v>0</v>
      </c>
      <c r="E10" s="209">
        <f t="shared" si="0"/>
        <v>174940</v>
      </c>
      <c r="F10" s="212">
        <v>43212</v>
      </c>
      <c r="G10" s="212" t="s">
        <v>243</v>
      </c>
      <c r="H10" s="210"/>
      <c r="I10" s="210">
        <v>112381</v>
      </c>
      <c r="J10" s="212">
        <v>43215</v>
      </c>
      <c r="K10" s="212" t="s">
        <v>246</v>
      </c>
      <c r="L10" s="210"/>
      <c r="M10" s="210">
        <v>62559</v>
      </c>
      <c r="N10" s="212"/>
      <c r="O10" s="212"/>
      <c r="P10" s="210"/>
      <c r="Q10" s="210"/>
      <c r="R10" s="212"/>
      <c r="S10" s="212"/>
      <c r="T10" s="210"/>
      <c r="U10" s="210"/>
      <c r="V10" s="212"/>
      <c r="W10" s="212"/>
      <c r="X10" s="210"/>
      <c r="Y10" s="210"/>
      <c r="Z10" s="212"/>
      <c r="AA10" s="212"/>
      <c r="AB10" s="210"/>
      <c r="AC10" s="210"/>
      <c r="AD10" s="212"/>
      <c r="AE10" s="212"/>
      <c r="AF10" s="210"/>
      <c r="AG10" s="210"/>
      <c r="AH10" s="212"/>
      <c r="AI10" s="212"/>
      <c r="AJ10" s="210"/>
      <c r="AK10" s="210"/>
      <c r="AL10" s="212"/>
      <c r="AM10" s="212"/>
      <c r="AN10" s="210"/>
      <c r="AO10" s="210"/>
      <c r="AP10" s="212"/>
      <c r="AQ10" s="212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222</v>
      </c>
      <c r="B11" s="208">
        <v>43937</v>
      </c>
      <c r="C11" s="208" t="s">
        <v>285</v>
      </c>
      <c r="D11" s="209">
        <f t="shared" si="0"/>
        <v>141772</v>
      </c>
      <c r="E11" s="209">
        <f t="shared" si="0"/>
        <v>0</v>
      </c>
      <c r="F11" s="212">
        <v>43441</v>
      </c>
      <c r="G11" s="212" t="s">
        <v>264</v>
      </c>
      <c r="H11" s="210">
        <v>78655</v>
      </c>
      <c r="I11" s="210"/>
      <c r="J11" s="212">
        <v>43444</v>
      </c>
      <c r="K11" s="212" t="s">
        <v>267</v>
      </c>
      <c r="L11" s="210">
        <v>63117</v>
      </c>
      <c r="M11" s="210"/>
      <c r="N11" s="212"/>
      <c r="O11" s="212"/>
      <c r="P11" s="210"/>
      <c r="Q11" s="210"/>
      <c r="R11" s="212"/>
      <c r="S11" s="212"/>
      <c r="T11" s="210"/>
      <c r="U11" s="210"/>
      <c r="V11" s="212"/>
      <c r="W11" s="212"/>
      <c r="X11" s="210"/>
      <c r="Y11" s="210"/>
      <c r="Z11" s="212"/>
      <c r="AA11" s="212"/>
      <c r="AB11" s="210"/>
      <c r="AC11" s="210"/>
      <c r="AD11" s="212"/>
      <c r="AE11" s="212"/>
      <c r="AF11" s="210"/>
      <c r="AG11" s="210"/>
      <c r="AH11" s="212"/>
      <c r="AI11" s="212"/>
      <c r="AJ11" s="210"/>
      <c r="AK11" s="210"/>
      <c r="AL11" s="212"/>
      <c r="AM11" s="212"/>
      <c r="AN11" s="210"/>
      <c r="AO11" s="210"/>
      <c r="AP11" s="212"/>
      <c r="AQ11" s="212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222</v>
      </c>
      <c r="B12" s="208">
        <v>43949</v>
      </c>
      <c r="C12" s="208" t="s">
        <v>286</v>
      </c>
      <c r="D12" s="209">
        <f t="shared" si="0"/>
        <v>312084</v>
      </c>
      <c r="E12" s="209">
        <f t="shared" si="0"/>
        <v>0</v>
      </c>
      <c r="F12" s="212">
        <v>43443</v>
      </c>
      <c r="G12" s="212" t="s">
        <v>266</v>
      </c>
      <c r="H12" s="210">
        <v>180697</v>
      </c>
      <c r="I12" s="210"/>
      <c r="J12" s="212">
        <v>43442</v>
      </c>
      <c r="K12" s="212" t="s">
        <v>265</v>
      </c>
      <c r="L12" s="210">
        <v>70531</v>
      </c>
      <c r="M12" s="210"/>
      <c r="N12" s="212">
        <v>43432</v>
      </c>
      <c r="O12" s="212" t="s">
        <v>262</v>
      </c>
      <c r="P12" s="210">
        <v>60856</v>
      </c>
      <c r="Q12" s="210"/>
      <c r="R12" s="212"/>
      <c r="S12" s="212"/>
      <c r="T12" s="210"/>
      <c r="U12" s="210"/>
      <c r="V12" s="212"/>
      <c r="W12" s="212"/>
      <c r="X12" s="210"/>
      <c r="Y12" s="210"/>
      <c r="Z12" s="212"/>
      <c r="AA12" s="212"/>
      <c r="AB12" s="210"/>
      <c r="AC12" s="210"/>
      <c r="AD12" s="212"/>
      <c r="AE12" s="212"/>
      <c r="AF12" s="210"/>
      <c r="AG12" s="210"/>
      <c r="AH12" s="212"/>
      <c r="AI12" s="212"/>
      <c r="AJ12" s="210"/>
      <c r="AK12" s="210"/>
      <c r="AL12" s="212"/>
      <c r="AM12" s="212"/>
      <c r="AN12" s="210"/>
      <c r="AO12" s="210"/>
      <c r="AP12" s="212"/>
      <c r="AQ12" s="212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222</v>
      </c>
      <c r="B13" s="208">
        <v>43954</v>
      </c>
      <c r="C13" s="208" t="s">
        <v>287</v>
      </c>
      <c r="D13" s="209">
        <f t="shared" si="0"/>
        <v>389739</v>
      </c>
      <c r="E13" s="209">
        <f t="shared" si="0"/>
        <v>80149</v>
      </c>
      <c r="F13" s="212">
        <v>43208</v>
      </c>
      <c r="G13" s="212" t="s">
        <v>240</v>
      </c>
      <c r="H13" s="210">
        <v>256020</v>
      </c>
      <c r="I13" s="210">
        <v>31539</v>
      </c>
      <c r="J13" s="212">
        <v>43385</v>
      </c>
      <c r="K13" s="212" t="s">
        <v>255</v>
      </c>
      <c r="L13" s="210">
        <v>133719</v>
      </c>
      <c r="M13" s="210">
        <v>48610</v>
      </c>
      <c r="N13" s="212"/>
      <c r="O13" s="212"/>
      <c r="P13" s="210"/>
      <c r="Q13" s="210"/>
      <c r="R13" s="212"/>
      <c r="S13" s="212"/>
      <c r="T13" s="210"/>
      <c r="U13" s="210"/>
      <c r="V13" s="212"/>
      <c r="W13" s="212"/>
      <c r="X13" s="210"/>
      <c r="Y13" s="210"/>
      <c r="Z13" s="212"/>
      <c r="AA13" s="212"/>
      <c r="AB13" s="210"/>
      <c r="AC13" s="210"/>
      <c r="AD13" s="212"/>
      <c r="AE13" s="212"/>
      <c r="AF13" s="210"/>
      <c r="AG13" s="210"/>
      <c r="AH13" s="212"/>
      <c r="AI13" s="212"/>
      <c r="AJ13" s="210"/>
      <c r="AK13" s="210"/>
      <c r="AL13" s="212"/>
      <c r="AM13" s="212"/>
      <c r="AN13" s="210"/>
      <c r="AO13" s="210"/>
      <c r="AP13" s="212"/>
      <c r="AQ13" s="212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222</v>
      </c>
      <c r="B14" s="208">
        <v>43971</v>
      </c>
      <c r="C14" s="208" t="s">
        <v>288</v>
      </c>
      <c r="D14" s="209">
        <f t="shared" si="0"/>
        <v>656268</v>
      </c>
      <c r="E14" s="209">
        <f t="shared" si="0"/>
        <v>0</v>
      </c>
      <c r="F14" s="208">
        <v>43215</v>
      </c>
      <c r="G14" s="212" t="s">
        <v>246</v>
      </c>
      <c r="H14" s="210">
        <v>389823</v>
      </c>
      <c r="I14" s="210"/>
      <c r="J14" s="208">
        <v>43212</v>
      </c>
      <c r="K14" s="212" t="s">
        <v>243</v>
      </c>
      <c r="L14" s="210">
        <v>215256</v>
      </c>
      <c r="M14" s="210"/>
      <c r="N14" s="208">
        <v>43531</v>
      </c>
      <c r="O14" s="212" t="s">
        <v>281</v>
      </c>
      <c r="P14" s="210">
        <v>51189</v>
      </c>
      <c r="Q14" s="210"/>
      <c r="R14" s="212"/>
      <c r="S14" s="212"/>
      <c r="T14" s="210"/>
      <c r="U14" s="210"/>
      <c r="V14" s="212"/>
      <c r="W14" s="212"/>
      <c r="X14" s="210"/>
      <c r="Y14" s="210"/>
      <c r="Z14" s="212"/>
      <c r="AA14" s="212"/>
      <c r="AB14" s="210"/>
      <c r="AC14" s="210"/>
      <c r="AD14" s="212"/>
      <c r="AE14" s="212"/>
      <c r="AF14" s="210"/>
      <c r="AG14" s="210"/>
      <c r="AH14" s="212"/>
      <c r="AI14" s="212"/>
      <c r="AJ14" s="210"/>
      <c r="AK14" s="210"/>
      <c r="AL14" s="212"/>
      <c r="AM14" s="212"/>
      <c r="AN14" s="210"/>
      <c r="AO14" s="210"/>
      <c r="AP14" s="212"/>
      <c r="AQ14" s="212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222</v>
      </c>
      <c r="B15" s="208">
        <v>43974</v>
      </c>
      <c r="C15" s="208" t="s">
        <v>289</v>
      </c>
      <c r="D15" s="209">
        <f t="shared" si="0"/>
        <v>133758</v>
      </c>
      <c r="E15" s="209">
        <f t="shared" si="0"/>
        <v>140983</v>
      </c>
      <c r="F15" s="212">
        <v>43202</v>
      </c>
      <c r="G15" s="212" t="s">
        <v>235</v>
      </c>
      <c r="H15" s="210">
        <v>60636</v>
      </c>
      <c r="I15" s="210">
        <v>106321</v>
      </c>
      <c r="J15" s="212">
        <v>43468</v>
      </c>
      <c r="K15" s="212" t="s">
        <v>269</v>
      </c>
      <c r="L15" s="210">
        <v>73122</v>
      </c>
      <c r="M15" s="210">
        <v>34662</v>
      </c>
      <c r="N15" s="212"/>
      <c r="O15" s="212"/>
      <c r="P15" s="210"/>
      <c r="Q15" s="210"/>
      <c r="R15" s="212"/>
      <c r="S15" s="212"/>
      <c r="T15" s="210"/>
      <c r="U15" s="210"/>
      <c r="V15" s="212"/>
      <c r="W15" s="212"/>
      <c r="X15" s="210"/>
      <c r="Y15" s="210"/>
      <c r="Z15" s="212"/>
      <c r="AA15" s="212"/>
      <c r="AB15" s="210"/>
      <c r="AC15" s="210"/>
      <c r="AD15" s="212"/>
      <c r="AE15" s="212"/>
      <c r="AF15" s="210"/>
      <c r="AG15" s="210"/>
      <c r="AH15" s="212"/>
      <c r="AI15" s="212"/>
      <c r="AJ15" s="210"/>
      <c r="AK15" s="210"/>
      <c r="AL15" s="212"/>
      <c r="AM15" s="212"/>
      <c r="AN15" s="210"/>
      <c r="AO15" s="210"/>
      <c r="AP15" s="212"/>
      <c r="AQ15" s="212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222</v>
      </c>
      <c r="B16" s="208">
        <v>43985</v>
      </c>
      <c r="C16" s="208" t="s">
        <v>290</v>
      </c>
      <c r="D16" s="209">
        <f t="shared" si="0"/>
        <v>617191</v>
      </c>
      <c r="E16" s="209">
        <f t="shared" si="0"/>
        <v>388726</v>
      </c>
      <c r="F16" s="212">
        <v>43214</v>
      </c>
      <c r="G16" s="212" t="s">
        <v>245</v>
      </c>
      <c r="H16" s="210">
        <v>252390</v>
      </c>
      <c r="I16" s="210">
        <v>163372</v>
      </c>
      <c r="J16" s="212">
        <v>43423</v>
      </c>
      <c r="K16" s="212" t="s">
        <v>258</v>
      </c>
      <c r="L16" s="210">
        <v>51926</v>
      </c>
      <c r="M16" s="210">
        <v>23541</v>
      </c>
      <c r="N16" s="212">
        <v>43424</v>
      </c>
      <c r="O16" s="212" t="s">
        <v>259</v>
      </c>
      <c r="P16" s="210">
        <v>84929</v>
      </c>
      <c r="Q16" s="210">
        <v>37150</v>
      </c>
      <c r="R16" s="212">
        <v>43425</v>
      </c>
      <c r="S16" s="212" t="s">
        <v>260</v>
      </c>
      <c r="T16" s="210">
        <v>15958</v>
      </c>
      <c r="U16" s="210">
        <v>9616</v>
      </c>
      <c r="V16" s="212">
        <v>43428</v>
      </c>
      <c r="W16" s="212" t="s">
        <v>261</v>
      </c>
      <c r="X16" s="210">
        <v>74887</v>
      </c>
      <c r="Y16" s="210">
        <v>45593</v>
      </c>
      <c r="Z16" s="212">
        <v>43433</v>
      </c>
      <c r="AA16" s="212" t="s">
        <v>263</v>
      </c>
      <c r="AB16" s="210">
        <v>137101</v>
      </c>
      <c r="AC16" s="210">
        <v>72495</v>
      </c>
      <c r="AD16" s="212">
        <v>43432</v>
      </c>
      <c r="AE16" s="212" t="s">
        <v>262</v>
      </c>
      <c r="AF16" s="210"/>
      <c r="AG16" s="210">
        <v>36959</v>
      </c>
      <c r="AH16" s="212"/>
      <c r="AI16" s="212"/>
      <c r="AJ16" s="210"/>
      <c r="AK16" s="210"/>
      <c r="AL16" s="212"/>
      <c r="AM16" s="212"/>
      <c r="AN16" s="210"/>
      <c r="AO16" s="210"/>
      <c r="AP16" s="212"/>
      <c r="AQ16" s="212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222</v>
      </c>
      <c r="B17" s="208">
        <v>43986</v>
      </c>
      <c r="C17" s="208" t="s">
        <v>291</v>
      </c>
      <c r="D17" s="209">
        <f t="shared" si="0"/>
        <v>754399</v>
      </c>
      <c r="E17" s="209">
        <f t="shared" si="0"/>
        <v>395812</v>
      </c>
      <c r="F17" s="212">
        <v>43203</v>
      </c>
      <c r="G17" s="212" t="s">
        <v>236</v>
      </c>
      <c r="H17" s="210">
        <v>365840</v>
      </c>
      <c r="I17" s="210">
        <v>95915</v>
      </c>
      <c r="J17" s="212">
        <v>43501</v>
      </c>
      <c r="K17" s="212" t="s">
        <v>272</v>
      </c>
      <c r="L17" s="210">
        <v>69192</v>
      </c>
      <c r="M17" s="210">
        <v>63348</v>
      </c>
      <c r="N17" s="212">
        <v>43505</v>
      </c>
      <c r="O17" s="212" t="s">
        <v>273</v>
      </c>
      <c r="P17" s="210">
        <v>72815</v>
      </c>
      <c r="Q17" s="210">
        <v>44516</v>
      </c>
      <c r="R17" s="212">
        <v>43506</v>
      </c>
      <c r="S17" s="212" t="s">
        <v>274</v>
      </c>
      <c r="T17" s="210">
        <v>25431</v>
      </c>
      <c r="U17" s="210">
        <v>19922</v>
      </c>
      <c r="V17" s="212">
        <v>43507</v>
      </c>
      <c r="W17" s="212" t="s">
        <v>275</v>
      </c>
      <c r="X17" s="210">
        <v>17750</v>
      </c>
      <c r="Y17" s="210">
        <v>12587</v>
      </c>
      <c r="Z17" s="212">
        <v>43510</v>
      </c>
      <c r="AA17" s="212" t="s">
        <v>276</v>
      </c>
      <c r="AB17" s="210">
        <v>32415</v>
      </c>
      <c r="AC17" s="210">
        <v>27966</v>
      </c>
      <c r="AD17" s="212">
        <v>43511</v>
      </c>
      <c r="AE17" s="212" t="s">
        <v>277</v>
      </c>
      <c r="AF17" s="210">
        <v>16696</v>
      </c>
      <c r="AG17" s="210">
        <v>14952</v>
      </c>
      <c r="AH17" s="212">
        <v>43512</v>
      </c>
      <c r="AI17" s="212" t="s">
        <v>278</v>
      </c>
      <c r="AJ17" s="210">
        <v>23988</v>
      </c>
      <c r="AK17" s="210">
        <v>21026</v>
      </c>
      <c r="AL17" s="212">
        <v>43513</v>
      </c>
      <c r="AM17" s="212" t="s">
        <v>279</v>
      </c>
      <c r="AN17" s="210">
        <v>26338</v>
      </c>
      <c r="AO17" s="210">
        <v>28926</v>
      </c>
      <c r="AP17" s="212">
        <v>43514</v>
      </c>
      <c r="AQ17" s="212" t="s">
        <v>280</v>
      </c>
      <c r="AR17" s="210">
        <v>103934</v>
      </c>
      <c r="AS17" s="210">
        <v>66654</v>
      </c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222</v>
      </c>
      <c r="B18" s="208">
        <v>43991</v>
      </c>
      <c r="C18" s="208" t="s">
        <v>292</v>
      </c>
      <c r="D18" s="209">
        <f t="shared" si="0"/>
        <v>525029</v>
      </c>
      <c r="E18" s="209">
        <f t="shared" si="0"/>
        <v>194220</v>
      </c>
      <c r="F18" s="212">
        <v>43206</v>
      </c>
      <c r="G18" s="212" t="s">
        <v>239</v>
      </c>
      <c r="H18" s="210">
        <v>323212</v>
      </c>
      <c r="I18" s="210">
        <v>67823</v>
      </c>
      <c r="J18" s="212">
        <v>43364</v>
      </c>
      <c r="K18" s="212" t="s">
        <v>251</v>
      </c>
      <c r="L18" s="210">
        <v>31924</v>
      </c>
      <c r="M18" s="210">
        <v>20306</v>
      </c>
      <c r="N18" s="212">
        <v>43367</v>
      </c>
      <c r="O18" s="212" t="s">
        <v>252</v>
      </c>
      <c r="P18" s="210">
        <v>46221</v>
      </c>
      <c r="Q18" s="210">
        <v>40249</v>
      </c>
      <c r="R18" s="212">
        <v>43368</v>
      </c>
      <c r="S18" s="212" t="s">
        <v>253</v>
      </c>
      <c r="T18" s="210">
        <v>75673</v>
      </c>
      <c r="U18" s="210">
        <v>22629</v>
      </c>
      <c r="V18" s="212">
        <v>43369</v>
      </c>
      <c r="W18" s="212" t="s">
        <v>254</v>
      </c>
      <c r="X18" s="210">
        <v>47999</v>
      </c>
      <c r="Y18" s="210">
        <v>43213</v>
      </c>
      <c r="Z18" s="212"/>
      <c r="AA18" s="212"/>
      <c r="AB18" s="210"/>
      <c r="AC18" s="210"/>
      <c r="AD18" s="212"/>
      <c r="AE18" s="212"/>
      <c r="AF18" s="210"/>
      <c r="AG18" s="210"/>
      <c r="AH18" s="212"/>
      <c r="AI18" s="212"/>
      <c r="AJ18" s="210"/>
      <c r="AK18" s="210"/>
      <c r="AL18" s="212"/>
      <c r="AM18" s="212"/>
      <c r="AN18" s="210"/>
      <c r="AO18" s="210"/>
      <c r="AP18" s="212"/>
      <c r="AQ18" s="212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222</v>
      </c>
      <c r="B19" s="208">
        <v>43993</v>
      </c>
      <c r="C19" s="208" t="s">
        <v>293</v>
      </c>
      <c r="D19" s="209">
        <f t="shared" si="0"/>
        <v>409956</v>
      </c>
      <c r="E19" s="209">
        <f t="shared" si="0"/>
        <v>444693</v>
      </c>
      <c r="F19" s="212">
        <v>43205</v>
      </c>
      <c r="G19" s="212" t="s">
        <v>238</v>
      </c>
      <c r="H19" s="210">
        <v>291212</v>
      </c>
      <c r="I19" s="210">
        <v>176814</v>
      </c>
      <c r="J19" s="212">
        <v>43482</v>
      </c>
      <c r="K19" s="212" t="s">
        <v>270</v>
      </c>
      <c r="L19" s="210">
        <v>96508</v>
      </c>
      <c r="M19" s="210">
        <v>217126</v>
      </c>
      <c r="N19" s="212">
        <v>43484</v>
      </c>
      <c r="O19" s="212" t="s">
        <v>271</v>
      </c>
      <c r="P19" s="210">
        <v>22236</v>
      </c>
      <c r="Q19" s="210">
        <v>50753</v>
      </c>
      <c r="R19" s="212"/>
      <c r="S19" s="212"/>
      <c r="T19" s="210"/>
      <c r="U19" s="210"/>
      <c r="V19" s="212"/>
      <c r="W19" s="212"/>
      <c r="X19" s="210"/>
      <c r="Y19" s="210"/>
      <c r="Z19" s="212"/>
      <c r="AA19" s="212"/>
      <c r="AB19" s="210"/>
      <c r="AC19" s="210"/>
      <c r="AD19" s="212"/>
      <c r="AE19" s="212"/>
      <c r="AF19" s="210"/>
      <c r="AG19" s="210"/>
      <c r="AH19" s="212"/>
      <c r="AI19" s="212"/>
      <c r="AJ19" s="210"/>
      <c r="AK19" s="210"/>
      <c r="AL19" s="212"/>
      <c r="AM19" s="212"/>
      <c r="AN19" s="210"/>
      <c r="AO19" s="210"/>
      <c r="AP19" s="212"/>
      <c r="AQ19" s="212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208" t="s">
        <v>222</v>
      </c>
      <c r="B20" s="208">
        <v>43995</v>
      </c>
      <c r="C20" s="208" t="s">
        <v>294</v>
      </c>
      <c r="D20" s="209">
        <f t="shared" si="0"/>
        <v>548540</v>
      </c>
      <c r="E20" s="209">
        <f t="shared" si="0"/>
        <v>174300</v>
      </c>
      <c r="F20" s="212">
        <v>43211</v>
      </c>
      <c r="G20" s="212" t="s">
        <v>242</v>
      </c>
      <c r="H20" s="210">
        <v>202424</v>
      </c>
      <c r="I20" s="210">
        <v>47113</v>
      </c>
      <c r="J20" s="212">
        <v>43213</v>
      </c>
      <c r="K20" s="212" t="s">
        <v>244</v>
      </c>
      <c r="L20" s="210">
        <v>184276</v>
      </c>
      <c r="M20" s="210">
        <v>78052</v>
      </c>
      <c r="N20" s="212">
        <v>43341</v>
      </c>
      <c r="O20" s="212" t="s">
        <v>248</v>
      </c>
      <c r="P20" s="210">
        <v>64707</v>
      </c>
      <c r="Q20" s="210">
        <v>23879</v>
      </c>
      <c r="R20" s="212">
        <v>43342</v>
      </c>
      <c r="S20" s="212" t="s">
        <v>249</v>
      </c>
      <c r="T20" s="210">
        <v>63647</v>
      </c>
      <c r="U20" s="210">
        <v>9743</v>
      </c>
      <c r="V20" s="212">
        <v>43348</v>
      </c>
      <c r="W20" s="212" t="s">
        <v>250</v>
      </c>
      <c r="X20" s="210">
        <v>33486</v>
      </c>
      <c r="Y20" s="210">
        <v>15513</v>
      </c>
      <c r="Z20" s="212"/>
      <c r="AA20" s="212"/>
      <c r="AB20" s="210"/>
      <c r="AC20" s="210"/>
      <c r="AD20" s="212"/>
      <c r="AE20" s="212"/>
      <c r="AF20" s="210"/>
      <c r="AG20" s="210"/>
      <c r="AH20" s="212"/>
      <c r="AI20" s="212"/>
      <c r="AJ20" s="210"/>
      <c r="AK20" s="210"/>
      <c r="AL20" s="212"/>
      <c r="AM20" s="212"/>
      <c r="AN20" s="210"/>
      <c r="AO20" s="210"/>
      <c r="AP20" s="212"/>
      <c r="AQ20" s="212"/>
      <c r="AR20" s="210"/>
      <c r="AS20" s="210"/>
      <c r="AT20" s="208"/>
      <c r="AU20" s="208"/>
      <c r="AV20" s="210"/>
      <c r="AW20" s="210"/>
      <c r="AX20" s="208"/>
      <c r="AY20" s="208"/>
      <c r="AZ20" s="210"/>
      <c r="BA20" s="210"/>
      <c r="BB20" s="208"/>
      <c r="BC20" s="208"/>
      <c r="BD20" s="210"/>
      <c r="BE20" s="210"/>
      <c r="BF20" s="208"/>
      <c r="BG20" s="208"/>
      <c r="BH20" s="210"/>
      <c r="BI20" s="210"/>
      <c r="BJ20" s="208"/>
      <c r="BK20" s="208"/>
      <c r="BL20" s="210"/>
      <c r="BM20" s="210"/>
      <c r="BN20" s="208"/>
      <c r="BO20" s="208"/>
      <c r="BP20" s="210"/>
      <c r="BQ20" s="210"/>
      <c r="BR20" s="208"/>
      <c r="BS20" s="208"/>
      <c r="BT20" s="210"/>
      <c r="BU20" s="210"/>
      <c r="BV20" s="208"/>
      <c r="BW20" s="208"/>
      <c r="BX20" s="210"/>
      <c r="BY20" s="210"/>
      <c r="BZ20" s="208"/>
      <c r="CA20" s="208"/>
      <c r="CB20" s="210"/>
      <c r="CC20" s="210"/>
      <c r="CD20" s="208"/>
      <c r="CE20" s="208"/>
      <c r="CF20" s="210"/>
      <c r="CG20" s="210"/>
      <c r="CH20" s="208"/>
      <c r="CI20" s="208"/>
      <c r="CJ20" s="210"/>
      <c r="CK20" s="210"/>
      <c r="CL20" s="208"/>
      <c r="CM20" s="208"/>
      <c r="CN20" s="210"/>
      <c r="CO20" s="210"/>
      <c r="CP20" s="208"/>
      <c r="CQ20" s="208"/>
      <c r="CR20" s="210"/>
      <c r="CS20" s="210"/>
      <c r="CT20" s="208"/>
      <c r="CU20" s="208"/>
      <c r="CV20" s="210"/>
      <c r="CW20" s="210"/>
      <c r="CX20" s="208"/>
      <c r="CY20" s="208"/>
      <c r="CZ20" s="210"/>
      <c r="DA20" s="210"/>
      <c r="DB20" s="208"/>
      <c r="DC20" s="208"/>
      <c r="DD20" s="210"/>
      <c r="DE20" s="210"/>
      <c r="DF20" s="208"/>
      <c r="DG20" s="208"/>
      <c r="DH20" s="210"/>
      <c r="DI20" s="210"/>
      <c r="DJ20" s="208"/>
      <c r="DK20" s="208"/>
      <c r="DL20" s="210"/>
      <c r="DM20" s="210"/>
      <c r="DN20" s="208"/>
      <c r="DO20" s="208"/>
      <c r="DP20" s="210"/>
      <c r="DQ20" s="210"/>
      <c r="DR20" s="208"/>
      <c r="DS20" s="208"/>
      <c r="DT20" s="210"/>
      <c r="DU20" s="210"/>
    </row>
    <row r="21" spans="1:125" ht="13.5">
      <c r="A21" s="208" t="s">
        <v>222</v>
      </c>
      <c r="B21" s="208">
        <v>43996</v>
      </c>
      <c r="C21" s="208" t="s">
        <v>295</v>
      </c>
      <c r="D21" s="209">
        <f t="shared" si="0"/>
        <v>0</v>
      </c>
      <c r="E21" s="209">
        <f t="shared" si="0"/>
        <v>147056</v>
      </c>
      <c r="F21" s="212">
        <v>43210</v>
      </c>
      <c r="G21" s="212" t="s">
        <v>241</v>
      </c>
      <c r="H21" s="210"/>
      <c r="I21" s="210">
        <v>74726</v>
      </c>
      <c r="J21" s="212">
        <v>43216</v>
      </c>
      <c r="K21" s="212" t="s">
        <v>247</v>
      </c>
      <c r="L21" s="210"/>
      <c r="M21" s="210">
        <v>19953</v>
      </c>
      <c r="N21" s="212">
        <v>43403</v>
      </c>
      <c r="O21" s="212" t="s">
        <v>256</v>
      </c>
      <c r="P21" s="210"/>
      <c r="Q21" s="210">
        <v>34030</v>
      </c>
      <c r="R21" s="212">
        <v>43404</v>
      </c>
      <c r="S21" s="212" t="s">
        <v>257</v>
      </c>
      <c r="T21" s="210"/>
      <c r="U21" s="210">
        <v>18347</v>
      </c>
      <c r="V21" s="212"/>
      <c r="W21" s="212"/>
      <c r="X21" s="210"/>
      <c r="Y21" s="210"/>
      <c r="Z21" s="212"/>
      <c r="AA21" s="212"/>
      <c r="AB21" s="210"/>
      <c r="AC21" s="210"/>
      <c r="AD21" s="212"/>
      <c r="AE21" s="212"/>
      <c r="AF21" s="210"/>
      <c r="AG21" s="210"/>
      <c r="AH21" s="212"/>
      <c r="AI21" s="212"/>
      <c r="AJ21" s="210"/>
      <c r="AK21" s="210"/>
      <c r="AL21" s="212"/>
      <c r="AM21" s="212"/>
      <c r="AN21" s="210"/>
      <c r="AO21" s="210"/>
      <c r="AP21" s="212"/>
      <c r="AQ21" s="212"/>
      <c r="AR21" s="210"/>
      <c r="AS21" s="210"/>
      <c r="AT21" s="208"/>
      <c r="AU21" s="208"/>
      <c r="AV21" s="210"/>
      <c r="AW21" s="210"/>
      <c r="AX21" s="208"/>
      <c r="AY21" s="208"/>
      <c r="AZ21" s="210"/>
      <c r="BA21" s="210"/>
      <c r="BB21" s="208"/>
      <c r="BC21" s="208"/>
      <c r="BD21" s="210"/>
      <c r="BE21" s="210"/>
      <c r="BF21" s="208"/>
      <c r="BG21" s="208"/>
      <c r="BH21" s="210"/>
      <c r="BI21" s="210"/>
      <c r="BJ21" s="208"/>
      <c r="BK21" s="208"/>
      <c r="BL21" s="210"/>
      <c r="BM21" s="210"/>
      <c r="BN21" s="208"/>
      <c r="BO21" s="208"/>
      <c r="BP21" s="210"/>
      <c r="BQ21" s="210"/>
      <c r="BR21" s="208"/>
      <c r="BS21" s="208"/>
      <c r="BT21" s="210"/>
      <c r="BU21" s="210"/>
      <c r="BV21" s="208"/>
      <c r="BW21" s="208"/>
      <c r="BX21" s="210"/>
      <c r="BY21" s="210"/>
      <c r="BZ21" s="208"/>
      <c r="CA21" s="208"/>
      <c r="CB21" s="210"/>
      <c r="CC21" s="210"/>
      <c r="CD21" s="208"/>
      <c r="CE21" s="208"/>
      <c r="CF21" s="210"/>
      <c r="CG21" s="210"/>
      <c r="CH21" s="208"/>
      <c r="CI21" s="208"/>
      <c r="CJ21" s="210"/>
      <c r="CK21" s="210"/>
      <c r="CL21" s="208"/>
      <c r="CM21" s="208"/>
      <c r="CN21" s="210"/>
      <c r="CO21" s="210"/>
      <c r="CP21" s="208"/>
      <c r="CQ21" s="208"/>
      <c r="CR21" s="210"/>
      <c r="CS21" s="210"/>
      <c r="CT21" s="208"/>
      <c r="CU21" s="208"/>
      <c r="CV21" s="210"/>
      <c r="CW21" s="210"/>
      <c r="CX21" s="208"/>
      <c r="CY21" s="208"/>
      <c r="CZ21" s="210"/>
      <c r="DA21" s="210"/>
      <c r="DB21" s="208"/>
      <c r="DC21" s="208"/>
      <c r="DD21" s="210"/>
      <c r="DE21" s="210"/>
      <c r="DF21" s="208"/>
      <c r="DG21" s="208"/>
      <c r="DH21" s="210"/>
      <c r="DI21" s="210"/>
      <c r="DJ21" s="208"/>
      <c r="DK21" s="208"/>
      <c r="DL21" s="210"/>
      <c r="DM21" s="210"/>
      <c r="DN21" s="208"/>
      <c r="DO21" s="208"/>
      <c r="DP21" s="210"/>
      <c r="DQ21" s="210"/>
      <c r="DR21" s="208"/>
      <c r="DS21" s="208"/>
      <c r="DT21" s="210"/>
      <c r="DU21" s="210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43000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熊本県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66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11003</v>
      </c>
      <c r="E7" s="114">
        <f aca="true" t="shared" si="1" ref="E7:E12">AD14</f>
        <v>871263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11003</v>
      </c>
      <c r="AE7" s="137"/>
      <c r="AF7" s="136">
        <f>'廃棄物事業経費（歳入）'!B7</f>
        <v>43000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2665</v>
      </c>
      <c r="E8" s="114">
        <f t="shared" si="1"/>
        <v>68522</v>
      </c>
      <c r="F8" s="110"/>
      <c r="G8" s="205"/>
      <c r="H8" s="205"/>
      <c r="I8" s="115" t="s">
        <v>116</v>
      </c>
      <c r="J8" s="114">
        <f t="shared" si="2"/>
        <v>344270</v>
      </c>
      <c r="K8" s="114">
        <f t="shared" si="3"/>
        <v>4699233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2665</v>
      </c>
      <c r="AE8" s="137"/>
      <c r="AF8" s="136">
        <f>'廃棄物事業経費（歳入）'!B8</f>
        <v>43201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398300</v>
      </c>
      <c r="E9" s="114">
        <f t="shared" si="1"/>
        <v>1450000</v>
      </c>
      <c r="F9" s="110"/>
      <c r="G9" s="205"/>
      <c r="H9" s="205"/>
      <c r="I9" s="113" t="s">
        <v>118</v>
      </c>
      <c r="J9" s="114">
        <f t="shared" si="2"/>
        <v>118623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398300</v>
      </c>
      <c r="AE9" s="137"/>
      <c r="AF9" s="136">
        <f>'廃棄物事業経費（歳入）'!B9</f>
        <v>43202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2945412</v>
      </c>
      <c r="E10" s="114">
        <f t="shared" si="1"/>
        <v>349530</v>
      </c>
      <c r="F10" s="110"/>
      <c r="G10" s="205"/>
      <c r="H10" s="206"/>
      <c r="I10" s="113" t="s">
        <v>120</v>
      </c>
      <c r="J10" s="114">
        <f t="shared" si="2"/>
        <v>59650</v>
      </c>
      <c r="K10" s="114">
        <f t="shared" si="3"/>
        <v>22981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2945412</v>
      </c>
      <c r="AE10" s="137"/>
      <c r="AF10" s="136">
        <f>'廃棄物事業経費（歳入）'!B10</f>
        <v>43203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5043191</v>
      </c>
      <c r="E11" s="114">
        <f t="shared" si="1"/>
        <v>2349354</v>
      </c>
      <c r="F11" s="110"/>
      <c r="G11" s="205"/>
      <c r="H11" s="150" t="s">
        <v>122</v>
      </c>
      <c r="I11" s="150"/>
      <c r="J11" s="114">
        <f t="shared" si="2"/>
        <v>15977</v>
      </c>
      <c r="K11" s="114">
        <f t="shared" si="3"/>
        <v>39043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5043191</v>
      </c>
      <c r="AE11" s="137"/>
      <c r="AF11" s="136">
        <f>'廃棄物事業経費（歳入）'!B11</f>
        <v>43204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1419786</v>
      </c>
      <c r="E12" s="114">
        <f t="shared" si="1"/>
        <v>349895</v>
      </c>
      <c r="F12" s="110"/>
      <c r="G12" s="205"/>
      <c r="H12" s="150" t="s">
        <v>123</v>
      </c>
      <c r="I12" s="150"/>
      <c r="J12" s="114">
        <f t="shared" si="2"/>
        <v>247497</v>
      </c>
      <c r="K12" s="114">
        <f t="shared" si="3"/>
        <v>443848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1419786</v>
      </c>
      <c r="AE12" s="137"/>
      <c r="AF12" s="136">
        <f>'廃棄物事業経費（歳入）'!B12</f>
        <v>43205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9820357</v>
      </c>
      <c r="E13" s="116">
        <f>SUM(E7:E12)</f>
        <v>5438564</v>
      </c>
      <c r="F13" s="110"/>
      <c r="G13" s="205"/>
      <c r="H13" s="147" t="s">
        <v>65</v>
      </c>
      <c r="I13" s="147"/>
      <c r="J13" s="117">
        <f>SUM(J7:J12)</f>
        <v>786017</v>
      </c>
      <c r="K13" s="117">
        <f>SUM(K7:K12)</f>
        <v>5205105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13252624</v>
      </c>
      <c r="AE13" s="137"/>
      <c r="AF13" s="136">
        <f>'廃棄物事業経費（歳入）'!B13</f>
        <v>43206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4777166</v>
      </c>
      <c r="E14" s="120">
        <f>E13-E11</f>
        <v>3089210</v>
      </c>
      <c r="F14" s="110"/>
      <c r="G14" s="206"/>
      <c r="H14" s="118"/>
      <c r="I14" s="119" t="s">
        <v>125</v>
      </c>
      <c r="J14" s="121">
        <f>J13-J12</f>
        <v>538520</v>
      </c>
      <c r="K14" s="121">
        <f>K13-K12</f>
        <v>4761257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871263</v>
      </c>
      <c r="AE14" s="137"/>
      <c r="AF14" s="136">
        <f>'廃棄物事業経費（歳入）'!B14</f>
        <v>43208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13252624</v>
      </c>
      <c r="E15" s="114">
        <f>AD20</f>
        <v>5549595</v>
      </c>
      <c r="F15" s="110"/>
      <c r="G15" s="189" t="s">
        <v>127</v>
      </c>
      <c r="H15" s="150" t="s">
        <v>128</v>
      </c>
      <c r="I15" s="150"/>
      <c r="J15" s="114">
        <f>AD27</f>
        <v>5594725</v>
      </c>
      <c r="K15" s="114">
        <f>AD45</f>
        <v>806344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68522</v>
      </c>
      <c r="AE15" s="137"/>
      <c r="AF15" s="136">
        <f>'廃棄物事業経費（歳入）'!B15</f>
        <v>43210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23072981</v>
      </c>
      <c r="E16" s="116">
        <f>SUM(E13,E15)</f>
        <v>10988159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397310</v>
      </c>
      <c r="K16" s="114">
        <f aca="true" t="shared" si="6" ref="K16:K25">AD46</f>
        <v>10291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1450000</v>
      </c>
      <c r="AE16" s="137"/>
      <c r="AF16" s="136">
        <f>'廃棄物事業経費（歳入）'!B16</f>
        <v>43211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18029790</v>
      </c>
      <c r="E17" s="120">
        <f>SUM(E14:E15)</f>
        <v>8638805</v>
      </c>
      <c r="F17" s="110"/>
      <c r="G17" s="189"/>
      <c r="H17" s="192"/>
      <c r="I17" s="113" t="s">
        <v>131</v>
      </c>
      <c r="J17" s="114">
        <f t="shared" si="5"/>
        <v>4101553</v>
      </c>
      <c r="K17" s="114">
        <f t="shared" si="6"/>
        <v>1094812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349530</v>
      </c>
      <c r="AE17" s="137"/>
      <c r="AF17" s="136">
        <f>'廃棄物事業経費（歳入）'!B17</f>
        <v>43212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363651</v>
      </c>
      <c r="K18" s="114">
        <f t="shared" si="6"/>
        <v>12343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2349354</v>
      </c>
      <c r="AE18" s="137"/>
      <c r="AF18" s="136">
        <f>'廃棄物事業経費（歳入）'!B18</f>
        <v>43213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101772</v>
      </c>
      <c r="K19" s="114">
        <f t="shared" si="6"/>
        <v>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349895</v>
      </c>
      <c r="AE19" s="137"/>
      <c r="AF19" s="136">
        <f>'廃棄物事業経費（歳入）'!B19</f>
        <v>43214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5043191</v>
      </c>
      <c r="E20" s="123">
        <f>E11</f>
        <v>2349354</v>
      </c>
      <c r="F20" s="110"/>
      <c r="G20" s="189"/>
      <c r="H20" s="193" t="s">
        <v>135</v>
      </c>
      <c r="I20" s="124" t="s">
        <v>130</v>
      </c>
      <c r="J20" s="114">
        <f t="shared" si="5"/>
        <v>2855560</v>
      </c>
      <c r="K20" s="114">
        <f t="shared" si="6"/>
        <v>423926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5549595</v>
      </c>
      <c r="AE20" s="137"/>
      <c r="AF20" s="136">
        <f>'廃棄物事業経費（歳入）'!B20</f>
        <v>43215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5393700</v>
      </c>
      <c r="E21" s="123">
        <f>K12+K24</f>
        <v>2349354</v>
      </c>
      <c r="F21" s="110"/>
      <c r="G21" s="189"/>
      <c r="H21" s="194"/>
      <c r="I21" s="124" t="s">
        <v>131</v>
      </c>
      <c r="J21" s="114">
        <f t="shared" si="5"/>
        <v>2492159</v>
      </c>
      <c r="K21" s="114">
        <f t="shared" si="6"/>
        <v>343747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43216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545888</v>
      </c>
      <c r="K22" s="114">
        <f t="shared" si="6"/>
        <v>558855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344270</v>
      </c>
      <c r="AF22" s="136">
        <f>'廃棄物事業経費（歳入）'!B22</f>
        <v>43341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97140</v>
      </c>
      <c r="K23" s="114">
        <f t="shared" si="6"/>
        <v>104732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118623</v>
      </c>
      <c r="AF23" s="136">
        <f>'廃棄物事業経費（歳入）'!B23</f>
        <v>43342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5146203</v>
      </c>
      <c r="K24" s="114">
        <f t="shared" si="6"/>
        <v>1905506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59650</v>
      </c>
      <c r="AF24" s="136">
        <f>'廃棄物事業経費（歳入）'!B24</f>
        <v>43348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7313</v>
      </c>
      <c r="K25" s="114">
        <f t="shared" si="6"/>
        <v>1588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15977</v>
      </c>
      <c r="AF25" s="136">
        <f>'廃棄物事業経費（歳入）'!B25</f>
        <v>43364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21703274</v>
      </c>
      <c r="K26" s="117">
        <f>SUM(K15:K25)</f>
        <v>5262144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247497</v>
      </c>
      <c r="AF26" s="136">
        <f>'廃棄物事業経費（歳入）'!B26</f>
        <v>43367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16557071</v>
      </c>
      <c r="K27" s="121">
        <f>K26-K24</f>
        <v>3356638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5594725</v>
      </c>
      <c r="AF27" s="136">
        <f>'廃棄物事業経費（歳入）'!B27</f>
        <v>43368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583690</v>
      </c>
      <c r="K28" s="114">
        <f>AD56</f>
        <v>520910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397310</v>
      </c>
      <c r="AF28" s="136">
        <f>'廃棄物事業経費（歳入）'!B28</f>
        <v>43369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23072981</v>
      </c>
      <c r="K29" s="117">
        <f>SUM(K13,K26,K28)</f>
        <v>10988159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4101553</v>
      </c>
      <c r="AF29" s="136">
        <f>'廃棄物事業経費（歳入）'!B29</f>
        <v>43385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17679281</v>
      </c>
      <c r="K30" s="121">
        <f>SUM(K14,K27:K28)</f>
        <v>8638805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363651</v>
      </c>
      <c r="AF30" s="136">
        <f>'廃棄物事業経費（歳入）'!B30</f>
        <v>43403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101772</v>
      </c>
      <c r="AF31" s="136">
        <f>'廃棄物事業経費（歳入）'!B31</f>
        <v>43404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2855560</v>
      </c>
      <c r="AF32" s="136">
        <f>'廃棄物事業経費（歳入）'!B32</f>
        <v>43423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2492159</v>
      </c>
      <c r="AF33" s="136">
        <f>'廃棄物事業経費（歳入）'!B33</f>
        <v>43424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545888</v>
      </c>
      <c r="AF34" s="136">
        <f>'廃棄物事業経費（歳入）'!B34</f>
        <v>43425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97140</v>
      </c>
      <c r="AF35" s="136">
        <f>'廃棄物事業経費（歳入）'!B35</f>
        <v>43428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5146203</v>
      </c>
      <c r="AF36" s="136">
        <f>'廃棄物事業経費（歳入）'!B36</f>
        <v>43432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7313</v>
      </c>
      <c r="AF37" s="136">
        <f>'廃棄物事業経費（歳入）'!B37</f>
        <v>43433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583690</v>
      </c>
      <c r="AF38" s="136">
        <f>'廃棄物事業経費（歳入）'!B38</f>
        <v>43441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43442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4699233</v>
      </c>
      <c r="AF40" s="136">
        <f>'廃棄物事業経費（歳入）'!B40</f>
        <v>43443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43444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22981</v>
      </c>
      <c r="AF42" s="136">
        <f>'廃棄物事業経費（歳入）'!B42</f>
        <v>43447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39043</v>
      </c>
      <c r="AF43" s="136">
        <f>'廃棄物事業経費（歳入）'!B43</f>
        <v>43468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443848</v>
      </c>
      <c r="AF44" s="136">
        <f>'廃棄物事業経費（歳入）'!B44</f>
        <v>43482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806344</v>
      </c>
      <c r="AF45" s="136">
        <f>'廃棄物事業経費（歳入）'!B45</f>
        <v>43484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10291</v>
      </c>
      <c r="AF46" s="136">
        <f>'廃棄物事業経費（歳入）'!B46</f>
        <v>43501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1094812</v>
      </c>
      <c r="AF47" s="136">
        <f>'廃棄物事業経費（歳入）'!B47</f>
        <v>43505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12343</v>
      </c>
      <c r="AF48" s="136">
        <f>'廃棄物事業経費（歳入）'!B48</f>
        <v>43506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0</v>
      </c>
      <c r="AF49" s="136">
        <f>'廃棄物事業経費（歳入）'!B49</f>
        <v>43507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423926</v>
      </c>
      <c r="AF50" s="136">
        <f>'廃棄物事業経費（歳入）'!B50</f>
        <v>43510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343747</v>
      </c>
      <c r="AF51" s="136">
        <f>'廃棄物事業経費（歳入）'!B51</f>
        <v>43511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558855</v>
      </c>
      <c r="AF52" s="136">
        <f>'廃棄物事業経費（歳入）'!B52</f>
        <v>43512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104732</v>
      </c>
      <c r="AF53" s="136">
        <f>'廃棄物事業経費（歳入）'!B53</f>
        <v>43513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1905506</v>
      </c>
      <c r="AF54" s="136">
        <f>'廃棄物事業経費（歳入）'!B54</f>
        <v>43514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1588</v>
      </c>
      <c r="AF55" s="136">
        <f>'廃棄物事業経費（歳入）'!B55</f>
        <v>43531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520910</v>
      </c>
      <c r="AF56" s="136">
        <f>'廃棄物事業経費（歳入）'!B56</f>
        <v>43854</v>
      </c>
      <c r="AG56" s="100">
        <v>56</v>
      </c>
    </row>
    <row r="57" spans="28:33" ht="14.25">
      <c r="AB57" s="138"/>
      <c r="AF57" s="136">
        <f>'廃棄物事業経費（歳入）'!B57</f>
        <v>43857</v>
      </c>
      <c r="AG57" s="100">
        <v>57</v>
      </c>
    </row>
    <row r="58" spans="28:33" ht="14.25">
      <c r="AB58" s="138"/>
      <c r="AF58" s="136">
        <f>'廃棄物事業経費（歳入）'!B58</f>
        <v>43935</v>
      </c>
      <c r="AG58" s="100">
        <v>58</v>
      </c>
    </row>
    <row r="59" spans="28:33" ht="14.25">
      <c r="AB59" s="138"/>
      <c r="AF59" s="136">
        <f>'廃棄物事業経費（歳入）'!B59</f>
        <v>43937</v>
      </c>
      <c r="AG59" s="100">
        <v>59</v>
      </c>
    </row>
    <row r="60" spans="28:33" ht="14.25">
      <c r="AB60" s="138"/>
      <c r="AF60" s="136">
        <f>'廃棄物事業経費（歳入）'!B60</f>
        <v>43949</v>
      </c>
      <c r="AG60" s="100">
        <v>60</v>
      </c>
    </row>
    <row r="61" spans="32:33" ht="14.25">
      <c r="AF61" s="136">
        <f>'廃棄物事業経費（歳入）'!B61</f>
        <v>43954</v>
      </c>
      <c r="AG61" s="100">
        <v>61</v>
      </c>
    </row>
    <row r="62" spans="32:33" ht="14.25">
      <c r="AF62" s="136">
        <f>'廃棄物事業経費（歳入）'!B62</f>
        <v>43971</v>
      </c>
      <c r="AG62" s="100">
        <v>62</v>
      </c>
    </row>
    <row r="63" spans="32:33" ht="14.25">
      <c r="AF63" s="136">
        <f>'廃棄物事業経費（歳入）'!B63</f>
        <v>43974</v>
      </c>
      <c r="AG63" s="100">
        <v>63</v>
      </c>
    </row>
    <row r="64" spans="32:33" ht="14.25">
      <c r="AF64" s="136">
        <f>'廃棄物事業経費（歳入）'!B64</f>
        <v>43985</v>
      </c>
      <c r="AG64" s="100">
        <v>64</v>
      </c>
    </row>
    <row r="65" spans="32:33" ht="14.25">
      <c r="AF65" s="136">
        <f>'廃棄物事業経費（歳入）'!B65</f>
        <v>43986</v>
      </c>
      <c r="AG65" s="100">
        <v>65</v>
      </c>
    </row>
    <row r="66" spans="32:33" ht="14.25">
      <c r="AF66" s="136">
        <f>'廃棄物事業経費（歳入）'!B66</f>
        <v>43991</v>
      </c>
      <c r="AG66" s="100">
        <v>66</v>
      </c>
    </row>
    <row r="67" spans="32:33" ht="14.25">
      <c r="AF67" s="136">
        <f>'廃棄物事業経費（歳入）'!B67</f>
        <v>43993</v>
      </c>
      <c r="AG67" s="100">
        <v>67</v>
      </c>
    </row>
    <row r="68" spans="32:33" ht="14.25">
      <c r="AF68" s="136">
        <f>'廃棄物事業経費（歳入）'!B68</f>
        <v>43995</v>
      </c>
      <c r="AG68" s="100">
        <v>68</v>
      </c>
    </row>
    <row r="69" spans="32:33" ht="14.25">
      <c r="AF69" s="136">
        <f>'廃棄物事業経費（歳入）'!B69</f>
        <v>43996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2008-09-16T08:58:48Z</dcterms:modified>
  <cp:category/>
  <cp:version/>
  <cp:contentType/>
  <cp:contentStatus/>
</cp:coreProperties>
</file>