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'し尿処理状況'!$A$7:$BF$30</definedName>
    <definedName name="_xlnm.Print_Area" localSheetId="0">'水洗化人口等'!$A$7:$Y$30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<sst xmlns="http://schemas.openxmlformats.org/spreadsheetml/2006/main" count="587" uniqueCount="246">
  <si>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</si>
  <si>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</si>
  <si>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</si>
  <si>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</si>
  <si>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</si>
  <si>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</si>
  <si>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</si>
  <si>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</si>
  <si>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</si>
  <si>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</si>
  <si>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</si>
  <si>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</si>
  <si>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</si>
  <si>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</si>
  <si>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</si>
  <si>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</si>
  <si>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</si>
  <si>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</si>
  <si>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</si>
  <si>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</si>
  <si>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</si>
  <si>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</si>
  <si>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</si>
  <si>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</si>
  <si>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</si>
  <si>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</si>
  <si>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</si>
  <si>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</si>
  <si>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</si>
  <si>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</si>
  <si>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</si>
  <si>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</si>
  <si>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</si>
  <si>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</si>
  <si>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</si>
  <si>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</si>
  <si>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</si>
  <si>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</si>
  <si>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</si>
  <si>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</si>
  <si>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</si>
  <si>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</si>
  <si>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</si>
  <si>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</si>
  <si>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</si>
  <si>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</si>
  <si>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</si>
  <si>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</si>
  <si>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</si>
  <si>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</si>
  <si>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</si>
  <si>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</si>
  <si>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</si>
  <si>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</si>
  <si>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</si>
  <si>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</si>
  <si>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</si>
  <si>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</si>
  <si>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</si>
  <si>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</si>
  <si>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</si>
  <si>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</si>
  <si>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</si>
  <si>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</si>
  <si>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</si>
  <si>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</si>
  <si>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</si>
  <si>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</si>
  <si>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</si>
  <si>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</si>
  <si>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</si>
  <si>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</si>
  <si>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</si>
  <si>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</si>
  <si>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</si>
  <si>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</si>
  <si>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</si>
  <si>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</si>
  <si>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</si>
  <si>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</si>
  <si>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</si>
  <si>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</si>
  <si>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</si>
  <si>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</si>
  <si>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</si>
  <si>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</si>
  <si>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</si>
  <si>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</si>
  <si>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</si>
  <si>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</si>
  <si>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</si>
  <si>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</si>
  <si>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</si>
  <si>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</si>
  <si>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</si>
  <si>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</si>
  <si>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</si>
  <si>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</si>
  <si>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</si>
  <si>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</si>
  <si>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</si>
  <si>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</si>
  <si>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</si>
  <si>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</si>
  <si>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</si>
  <si>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</si>
  <si>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</si>
  <si>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</si>
  <si>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</si>
  <si>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</si>
  <si>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</si>
  <si>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</si>
  <si>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</si>
  <si>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</si>
  <si>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</si>
  <si>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</si>
  <si>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</si>
  <si>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</si>
  <si>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</si>
  <si>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</si>
  <si>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</si>
  <si>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</si>
  <si>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</si>
  <si>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</si>
  <si>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</si>
  <si>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</si>
  <si>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</si>
  <si>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</si>
  <si>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</si>
  <si>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</si>
  <si>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</si>
  <si>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</si>
  <si>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</si>
  <si>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</si>
  <si>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</si>
  <si>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</si>
  <si>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</si>
  <si>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</si>
  <si>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</si>
  <si>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</si>
  <si>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</si>
  <si>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</si>
  <si>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</si>
  <si>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</si>
  <si>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</si>
  <si>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</si>
  <si>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</si>
  <si>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</si>
  <si>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</si>
  <si>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</si>
  <si>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</si>
  <si>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</si>
  <si>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</si>
  <si>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</si>
  <si>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</si>
  <si>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</si>
  <si>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</si>
  <si>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</si>
  <si>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</si>
  <si>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</si>
  <si>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</si>
  <si>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</si>
  <si>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</si>
  <si>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</si>
  <si>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</si>
  <si>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</si>
  <si>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</si>
  <si>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</si>
  <si>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</si>
  <si>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</si>
  <si>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</si>
  <si>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</si>
  <si>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</si>
  <si>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</si>
  <si>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</si>
  <si>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</si>
  <si>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</si>
  <si>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</si>
  <si>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</si>
  <si>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</si>
  <si>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</si>
  <si>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</si>
  <si>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</si>
  <si>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</si>
  <si>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</si>
  <si>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</si>
  <si>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</si>
  <si>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</si>
  <si>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</si>
  <si>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</si>
  <si>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</si>
  <si>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</si>
  <si>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</si>
  <si>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</si>
  <si>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</si>
  <si>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</si>
  <si>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</si>
  <si>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</si>
  <si>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</si>
  <si>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</si>
  <si>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</si>
  <si>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</si>
  <si>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</si>
  <si>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</si>
  <si>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</si>
  <si>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</si>
  <si>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</si>
  <si>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</si>
  <si>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</si>
  <si>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</si>
  <si>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</si>
  <si>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</si>
  <si>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</si>
  <si>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</si>
  <si>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</si>
  <si>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</si>
  <si>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</si>
  <si>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</si>
  <si>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</si>
  <si>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</si>
  <si>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</si>
  <si>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</si>
  <si>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佐賀市</t>
  </si>
  <si>
    <t>○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</si>
  <si>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</si>
  <si>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</si>
  <si>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</si>
  <si>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</si>
  <si>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</si>
  <si>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</si>
  <si>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</si>
  <si>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</si>
  <si>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</si>
  <si>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川副町</t>
  </si>
  <si>
    <t>東与賀町</t>
  </si>
  <si>
    <t>久保田町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</si>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</sst>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38" fontId="13" fillId="4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3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佐賀県</v>
      </c>
      <c r="B7" s="103">
        <f>INT(B8/1000)*1000</f>
        <v>41000</v>
      </c>
      <c r="C7" s="98" t="s">
        <v>174</v>
      </c>
      <c r="D7" s="99">
        <f>SUM(E7,I7)</f>
        <v>871338</v>
      </c>
      <c r="E7" s="100">
        <f>SUM(G7:H7)</f>
        <v>320565</v>
      </c>
      <c r="F7" s="101">
        <f>IF(D7&gt;0,E7/D7*100,0)</f>
        <v>36.78997128554017</v>
      </c>
      <c r="G7" s="99">
        <f>SUM(G8:G200)</f>
        <v>317246</v>
      </c>
      <c r="H7" s="99">
        <f>SUM(H8:H200)</f>
        <v>3319</v>
      </c>
      <c r="I7" s="100">
        <f>SUM(K7,M7,O7)</f>
        <v>550773</v>
      </c>
      <c r="J7" s="101">
        <f>IF($D7&gt;0,I7/$D7*100,0)</f>
        <v>63.21002871445983</v>
      </c>
      <c r="K7" s="99">
        <f>SUM(K8:K200)</f>
        <v>298616</v>
      </c>
      <c r="L7" s="101">
        <f>IF($D7&gt;0,K7/$D7*100,0)</f>
        <v>34.27097176985281</v>
      </c>
      <c r="M7" s="99">
        <f>SUM(M8:M200)</f>
        <v>665</v>
      </c>
      <c r="N7" s="101">
        <f>IF($D7&gt;0,M7/$D7*100,0)</f>
        <v>0.0763194076236776</v>
      </c>
      <c r="O7" s="99">
        <f>SUM(O8:O200)</f>
        <v>251492</v>
      </c>
      <c r="P7" s="99">
        <f>SUM(P8:P200)</f>
        <v>183720</v>
      </c>
      <c r="Q7" s="101">
        <f>IF($D7&gt;0,O7/$D7*100,0)</f>
        <v>28.862737536983353</v>
      </c>
      <c r="R7" s="99">
        <f>COUNTA(R8:R200)</f>
        <v>21</v>
      </c>
      <c r="S7" s="99">
        <f aca="true" t="shared" si="0" ref="S7:Y7">COUNTA(S8:S200)</f>
        <v>2</v>
      </c>
      <c r="T7" s="99">
        <f t="shared" si="0"/>
        <v>0</v>
      </c>
      <c r="U7" s="99">
        <f t="shared" si="0"/>
        <v>0</v>
      </c>
      <c r="V7" s="99">
        <f t="shared" si="0"/>
        <v>22</v>
      </c>
      <c r="W7" s="99">
        <f t="shared" si="0"/>
        <v>1</v>
      </c>
      <c r="X7" s="99">
        <f t="shared" si="0"/>
        <v>0</v>
      </c>
      <c r="Y7" s="99">
        <f t="shared" si="0"/>
        <v>0</v>
      </c>
    </row>
    <row r="8" spans="1:25" s="20" customFormat="1" ht="13.5">
      <c r="A8" s="174" t="s">
        <v>181</v>
      </c>
      <c r="B8" s="174">
        <v>41201</v>
      </c>
      <c r="C8" s="174" t="s">
        <v>222</v>
      </c>
      <c r="D8" s="175">
        <f aca="true" t="shared" si="1" ref="D8:D30">SUM(E8,I8)</f>
        <v>204270</v>
      </c>
      <c r="E8" s="176">
        <f aca="true" t="shared" si="2" ref="E8:E30">SUM(G8:H8)</f>
        <v>34299</v>
      </c>
      <c r="F8" s="177">
        <f aca="true" t="shared" si="3" ref="F8:F30">IF(D8&gt;0,E8/D8*100,0)</f>
        <v>16.791011896019974</v>
      </c>
      <c r="G8" s="174">
        <v>33285</v>
      </c>
      <c r="H8" s="174">
        <v>1014</v>
      </c>
      <c r="I8" s="176">
        <f aca="true" t="shared" si="4" ref="I8:I30">SUM(K8,M8,O8)</f>
        <v>169971</v>
      </c>
      <c r="J8" s="177">
        <f aca="true" t="shared" si="5" ref="J8:J30">IF($D8&gt;0,I8/$D8*100,0)</f>
        <v>83.20898810398003</v>
      </c>
      <c r="K8" s="174">
        <v>124098</v>
      </c>
      <c r="L8" s="177">
        <f>IF($D8&gt;0,K8/$D8*100,0)</f>
        <v>60.751945953884565</v>
      </c>
      <c r="M8" s="174"/>
      <c r="N8" s="177">
        <f>IF($D8&gt;0,M8/$D8*100,0)</f>
        <v>0</v>
      </c>
      <c r="O8" s="174">
        <v>45873</v>
      </c>
      <c r="P8" s="174">
        <v>26648</v>
      </c>
      <c r="Q8" s="177">
        <f>IF($D8&gt;0,O8/$D8*100,0)</f>
        <v>22.457042150095464</v>
      </c>
      <c r="R8" s="178" t="s">
        <v>223</v>
      </c>
      <c r="S8" s="178"/>
      <c r="T8" s="178"/>
      <c r="U8" s="178"/>
      <c r="V8" s="178" t="s">
        <v>223</v>
      </c>
      <c r="W8" s="178"/>
      <c r="X8" s="178"/>
      <c r="Y8" s="178"/>
    </row>
    <row r="9" spans="1:25" s="20" customFormat="1" ht="13.5">
      <c r="A9" s="174" t="s">
        <v>181</v>
      </c>
      <c r="B9" s="174">
        <v>41202</v>
      </c>
      <c r="C9" s="174" t="s">
        <v>224</v>
      </c>
      <c r="D9" s="175">
        <f t="shared" si="1"/>
        <v>133980</v>
      </c>
      <c r="E9" s="176">
        <f t="shared" si="2"/>
        <v>38624</v>
      </c>
      <c r="F9" s="177">
        <f t="shared" si="3"/>
        <v>28.82818331094193</v>
      </c>
      <c r="G9" s="174">
        <v>38190</v>
      </c>
      <c r="H9" s="174">
        <v>434</v>
      </c>
      <c r="I9" s="176">
        <f t="shared" si="4"/>
        <v>95356</v>
      </c>
      <c r="J9" s="177">
        <f t="shared" si="5"/>
        <v>71.17181668905806</v>
      </c>
      <c r="K9" s="174">
        <v>62254</v>
      </c>
      <c r="L9" s="177">
        <f>IF($D9&gt;0,K9/$D9*100,0)</f>
        <v>46.46514405135095</v>
      </c>
      <c r="M9" s="174"/>
      <c r="N9" s="177">
        <f>IF($D9&gt;0,M9/$D9*100,0)</f>
        <v>0</v>
      </c>
      <c r="O9" s="174">
        <v>33102</v>
      </c>
      <c r="P9" s="174">
        <v>21212</v>
      </c>
      <c r="Q9" s="177">
        <f>IF($D9&gt;0,O9/$D9*100,0)</f>
        <v>24.70667263770712</v>
      </c>
      <c r="R9" s="178" t="s">
        <v>223</v>
      </c>
      <c r="S9" s="178"/>
      <c r="T9" s="178"/>
      <c r="U9" s="178"/>
      <c r="V9" s="178" t="s">
        <v>223</v>
      </c>
      <c r="W9" s="178"/>
      <c r="X9" s="178"/>
      <c r="Y9" s="178"/>
    </row>
    <row r="10" spans="1:25" s="20" customFormat="1" ht="13.5">
      <c r="A10" s="174" t="s">
        <v>181</v>
      </c>
      <c r="B10" s="174">
        <v>41203</v>
      </c>
      <c r="C10" s="174" t="s">
        <v>225</v>
      </c>
      <c r="D10" s="175">
        <f t="shared" si="1"/>
        <v>64464</v>
      </c>
      <c r="E10" s="176">
        <f t="shared" si="2"/>
        <v>8361</v>
      </c>
      <c r="F10" s="177">
        <f t="shared" si="3"/>
        <v>12.970029784065526</v>
      </c>
      <c r="G10" s="174">
        <v>8361</v>
      </c>
      <c r="H10" s="174"/>
      <c r="I10" s="176">
        <f t="shared" si="4"/>
        <v>56103</v>
      </c>
      <c r="J10" s="177">
        <f t="shared" si="5"/>
        <v>87.02997021593447</v>
      </c>
      <c r="K10" s="174">
        <v>46851</v>
      </c>
      <c r="L10" s="177">
        <f>IF($D10&gt;0,K10/$D10*100,0)</f>
        <v>72.67777364110201</v>
      </c>
      <c r="M10" s="174"/>
      <c r="N10" s="177">
        <f>IF($D10&gt;0,M10/$D10*100,0)</f>
        <v>0</v>
      </c>
      <c r="O10" s="174">
        <v>9252</v>
      </c>
      <c r="P10" s="174">
        <v>8216</v>
      </c>
      <c r="Q10" s="177">
        <f>IF($D10&gt;0,O10/$D10*100,0)</f>
        <v>14.352196574832465</v>
      </c>
      <c r="R10" s="178" t="s">
        <v>223</v>
      </c>
      <c r="S10" s="178"/>
      <c r="T10" s="178"/>
      <c r="U10" s="178"/>
      <c r="V10" s="178" t="s">
        <v>223</v>
      </c>
      <c r="W10" s="178"/>
      <c r="X10" s="178"/>
      <c r="Y10" s="178"/>
    </row>
    <row r="11" spans="1:25" s="20" customFormat="1" ht="13.5">
      <c r="A11" s="174" t="s">
        <v>181</v>
      </c>
      <c r="B11" s="174">
        <v>41204</v>
      </c>
      <c r="C11" s="174" t="s">
        <v>226</v>
      </c>
      <c r="D11" s="175">
        <f t="shared" si="1"/>
        <v>22983</v>
      </c>
      <c r="E11" s="176">
        <f t="shared" si="2"/>
        <v>15043</v>
      </c>
      <c r="F11" s="177">
        <f t="shared" si="3"/>
        <v>65.45272592785972</v>
      </c>
      <c r="G11" s="174">
        <v>14512</v>
      </c>
      <c r="H11" s="174">
        <v>531</v>
      </c>
      <c r="I11" s="176">
        <f t="shared" si="4"/>
        <v>7940</v>
      </c>
      <c r="J11" s="177">
        <f t="shared" si="5"/>
        <v>34.547274072140276</v>
      </c>
      <c r="K11" s="174">
        <v>193</v>
      </c>
      <c r="L11" s="177">
        <f>IF($D11&gt;0,K11/$D11*100,0)</f>
        <v>0.8397511203933342</v>
      </c>
      <c r="M11" s="174">
        <v>505</v>
      </c>
      <c r="N11" s="177">
        <f>IF($D11&gt;0,M11/$D11*100,0)</f>
        <v>2.197276247661315</v>
      </c>
      <c r="O11" s="174">
        <v>7242</v>
      </c>
      <c r="P11" s="174">
        <v>4872</v>
      </c>
      <c r="Q11" s="177">
        <f>IF($D11&gt;0,O11/$D11*100,0)</f>
        <v>31.510246704085628</v>
      </c>
      <c r="R11" s="178"/>
      <c r="S11" s="178" t="s">
        <v>223</v>
      </c>
      <c r="T11" s="178"/>
      <c r="U11" s="178"/>
      <c r="V11" s="178" t="s">
        <v>223</v>
      </c>
      <c r="W11" s="178"/>
      <c r="X11" s="178"/>
      <c r="Y11" s="178"/>
    </row>
    <row r="12" spans="1:25" s="20" customFormat="1" ht="13.5">
      <c r="A12" s="174" t="s">
        <v>181</v>
      </c>
      <c r="B12" s="174">
        <v>41205</v>
      </c>
      <c r="C12" s="174" t="s">
        <v>227</v>
      </c>
      <c r="D12" s="175">
        <f t="shared" si="1"/>
        <v>58913</v>
      </c>
      <c r="E12" s="176">
        <f t="shared" si="2"/>
        <v>25320</v>
      </c>
      <c r="F12" s="177">
        <f t="shared" si="3"/>
        <v>42.97862950452362</v>
      </c>
      <c r="G12" s="174">
        <v>24950</v>
      </c>
      <c r="H12" s="174">
        <v>370</v>
      </c>
      <c r="I12" s="176">
        <f t="shared" si="4"/>
        <v>33593</v>
      </c>
      <c r="J12" s="177">
        <f t="shared" si="5"/>
        <v>57.021370495476376</v>
      </c>
      <c r="K12" s="174">
        <v>24601</v>
      </c>
      <c r="L12" s="177">
        <f>IF($D12&gt;0,K12/$D12*100,0)</f>
        <v>41.75818579939911</v>
      </c>
      <c r="M12" s="174"/>
      <c r="N12" s="177">
        <f>IF($D12&gt;0,M12/$D12*100,0)</f>
        <v>0</v>
      </c>
      <c r="O12" s="174">
        <v>8992</v>
      </c>
      <c r="P12" s="174">
        <v>6527</v>
      </c>
      <c r="Q12" s="177">
        <f>IF($D12&gt;0,O12/$D12*100,0)</f>
        <v>15.263184696077268</v>
      </c>
      <c r="R12" s="178" t="s">
        <v>223</v>
      </c>
      <c r="S12" s="178"/>
      <c r="T12" s="178"/>
      <c r="U12" s="178"/>
      <c r="V12" s="178" t="s">
        <v>223</v>
      </c>
      <c r="W12" s="178"/>
      <c r="X12" s="178"/>
      <c r="Y12" s="178"/>
    </row>
    <row r="13" spans="1:25" s="20" customFormat="1" ht="13.5">
      <c r="A13" s="174" t="s">
        <v>181</v>
      </c>
      <c r="B13" s="174">
        <v>41206</v>
      </c>
      <c r="C13" s="174" t="s">
        <v>228</v>
      </c>
      <c r="D13" s="175">
        <f t="shared" si="1"/>
        <v>52384</v>
      </c>
      <c r="E13" s="176">
        <f t="shared" si="2"/>
        <v>31424</v>
      </c>
      <c r="F13" s="177">
        <f t="shared" si="3"/>
        <v>59.9877825290165</v>
      </c>
      <c r="G13" s="174">
        <v>31269</v>
      </c>
      <c r="H13" s="174">
        <v>155</v>
      </c>
      <c r="I13" s="176">
        <f t="shared" si="4"/>
        <v>20960</v>
      </c>
      <c r="J13" s="177">
        <f t="shared" si="5"/>
        <v>40.01221747098351</v>
      </c>
      <c r="K13" s="174"/>
      <c r="L13" s="177">
        <f aca="true" t="shared" si="6" ref="L13:L30">IF($D13&gt;0,K13/$D13*100,0)</f>
        <v>0</v>
      </c>
      <c r="M13" s="174"/>
      <c r="N13" s="177">
        <f aca="true" t="shared" si="7" ref="N13:N30">IF($D13&gt;0,M13/$D13*100,0)</f>
        <v>0</v>
      </c>
      <c r="O13" s="174">
        <v>20960</v>
      </c>
      <c r="P13" s="174">
        <v>18704</v>
      </c>
      <c r="Q13" s="177">
        <f aca="true" t="shared" si="8" ref="Q13:Q30">IF($D13&gt;0,O13/$D13*100,0)</f>
        <v>40.01221747098351</v>
      </c>
      <c r="R13" s="178" t="s">
        <v>223</v>
      </c>
      <c r="S13" s="178"/>
      <c r="T13" s="178"/>
      <c r="U13" s="178"/>
      <c r="V13" s="178" t="s">
        <v>223</v>
      </c>
      <c r="W13" s="178"/>
      <c r="X13" s="178"/>
      <c r="Y13" s="178"/>
    </row>
    <row r="14" spans="1:25" s="20" customFormat="1" ht="13.5">
      <c r="A14" s="174" t="s">
        <v>181</v>
      </c>
      <c r="B14" s="174">
        <v>41207</v>
      </c>
      <c r="C14" s="174" t="s">
        <v>229</v>
      </c>
      <c r="D14" s="175">
        <f t="shared" si="1"/>
        <v>32638</v>
      </c>
      <c r="E14" s="176">
        <f t="shared" si="2"/>
        <v>19713</v>
      </c>
      <c r="F14" s="177">
        <f t="shared" si="3"/>
        <v>60.39892150254305</v>
      </c>
      <c r="G14" s="174">
        <v>19518</v>
      </c>
      <c r="H14" s="174">
        <v>195</v>
      </c>
      <c r="I14" s="176">
        <f t="shared" si="4"/>
        <v>12925</v>
      </c>
      <c r="J14" s="177">
        <f t="shared" si="5"/>
        <v>39.60107849745695</v>
      </c>
      <c r="K14" s="174">
        <v>5311</v>
      </c>
      <c r="L14" s="177">
        <f t="shared" si="6"/>
        <v>16.272443164409584</v>
      </c>
      <c r="M14" s="174"/>
      <c r="N14" s="177">
        <f t="shared" si="7"/>
        <v>0</v>
      </c>
      <c r="O14" s="174">
        <v>7614</v>
      </c>
      <c r="P14" s="174">
        <v>5755</v>
      </c>
      <c r="Q14" s="177">
        <f t="shared" si="8"/>
        <v>23.32863533304737</v>
      </c>
      <c r="R14" s="178" t="s">
        <v>223</v>
      </c>
      <c r="S14" s="178"/>
      <c r="T14" s="178"/>
      <c r="U14" s="178"/>
      <c r="V14" s="178" t="s">
        <v>223</v>
      </c>
      <c r="W14" s="178"/>
      <c r="X14" s="178"/>
      <c r="Y14" s="178"/>
    </row>
    <row r="15" spans="1:25" s="20" customFormat="1" ht="13.5">
      <c r="A15" s="174" t="s">
        <v>181</v>
      </c>
      <c r="B15" s="174">
        <v>41208</v>
      </c>
      <c r="C15" s="174" t="s">
        <v>230</v>
      </c>
      <c r="D15" s="175">
        <f t="shared" si="1"/>
        <v>46931</v>
      </c>
      <c r="E15" s="176">
        <f t="shared" si="2"/>
        <v>25954</v>
      </c>
      <c r="F15" s="177">
        <f t="shared" si="3"/>
        <v>55.30246532142933</v>
      </c>
      <c r="G15" s="174">
        <v>25674</v>
      </c>
      <c r="H15" s="174">
        <v>280</v>
      </c>
      <c r="I15" s="176">
        <f t="shared" si="4"/>
        <v>20977</v>
      </c>
      <c r="J15" s="177">
        <f t="shared" si="5"/>
        <v>44.69753467857067</v>
      </c>
      <c r="K15" s="174">
        <v>3278</v>
      </c>
      <c r="L15" s="177">
        <f t="shared" si="6"/>
        <v>6.984722251816497</v>
      </c>
      <c r="M15" s="174"/>
      <c r="N15" s="177">
        <f t="shared" si="7"/>
        <v>0</v>
      </c>
      <c r="O15" s="174">
        <v>17699</v>
      </c>
      <c r="P15" s="174">
        <v>14113</v>
      </c>
      <c r="Q15" s="177">
        <f t="shared" si="8"/>
        <v>37.71281242675417</v>
      </c>
      <c r="R15" s="178" t="s">
        <v>223</v>
      </c>
      <c r="S15" s="178"/>
      <c r="T15" s="178"/>
      <c r="U15" s="178"/>
      <c r="V15" s="178" t="s">
        <v>223</v>
      </c>
      <c r="W15" s="178"/>
      <c r="X15" s="178"/>
      <c r="Y15" s="178"/>
    </row>
    <row r="16" spans="1:25" s="20" customFormat="1" ht="13.5">
      <c r="A16" s="174" t="s">
        <v>181</v>
      </c>
      <c r="B16" s="174">
        <v>41209</v>
      </c>
      <c r="C16" s="174" t="s">
        <v>231</v>
      </c>
      <c r="D16" s="175">
        <f t="shared" si="1"/>
        <v>30097</v>
      </c>
      <c r="E16" s="176">
        <f t="shared" si="2"/>
        <v>14280</v>
      </c>
      <c r="F16" s="177">
        <f t="shared" si="3"/>
        <v>47.44658936106589</v>
      </c>
      <c r="G16" s="174">
        <v>14172</v>
      </c>
      <c r="H16" s="174">
        <v>108</v>
      </c>
      <c r="I16" s="176">
        <f t="shared" si="4"/>
        <v>15817</v>
      </c>
      <c r="J16" s="177">
        <f t="shared" si="5"/>
        <v>52.55341063893412</v>
      </c>
      <c r="K16" s="174">
        <v>1255</v>
      </c>
      <c r="L16" s="177">
        <f t="shared" si="6"/>
        <v>4.169850815695916</v>
      </c>
      <c r="M16" s="174"/>
      <c r="N16" s="177">
        <f t="shared" si="7"/>
        <v>0</v>
      </c>
      <c r="O16" s="174">
        <v>14562</v>
      </c>
      <c r="P16" s="174">
        <v>7550</v>
      </c>
      <c r="Q16" s="177">
        <f t="shared" si="8"/>
        <v>48.3835598232382</v>
      </c>
      <c r="R16" s="178" t="s">
        <v>223</v>
      </c>
      <c r="S16" s="178"/>
      <c r="T16" s="178"/>
      <c r="U16" s="178"/>
      <c r="V16" s="178" t="s">
        <v>223</v>
      </c>
      <c r="W16" s="178"/>
      <c r="X16" s="178"/>
      <c r="Y16" s="178"/>
    </row>
    <row r="17" spans="1:25" s="20" customFormat="1" ht="13.5">
      <c r="A17" s="174" t="s">
        <v>181</v>
      </c>
      <c r="B17" s="174">
        <v>41210</v>
      </c>
      <c r="C17" s="174" t="s">
        <v>232</v>
      </c>
      <c r="D17" s="175">
        <f t="shared" si="1"/>
        <v>33916</v>
      </c>
      <c r="E17" s="176">
        <f t="shared" si="2"/>
        <v>20808</v>
      </c>
      <c r="F17" s="177">
        <f t="shared" si="3"/>
        <v>61.351574478122416</v>
      </c>
      <c r="G17" s="174">
        <v>20718</v>
      </c>
      <c r="H17" s="174">
        <v>90</v>
      </c>
      <c r="I17" s="176">
        <f t="shared" si="4"/>
        <v>13108</v>
      </c>
      <c r="J17" s="177">
        <f t="shared" si="5"/>
        <v>38.64842552187758</v>
      </c>
      <c r="K17" s="174">
        <v>2700</v>
      </c>
      <c r="L17" s="177">
        <f t="shared" si="6"/>
        <v>7.960844439202735</v>
      </c>
      <c r="M17" s="174"/>
      <c r="N17" s="177">
        <f t="shared" si="7"/>
        <v>0</v>
      </c>
      <c r="O17" s="174">
        <v>10408</v>
      </c>
      <c r="P17" s="174">
        <v>9868</v>
      </c>
      <c r="Q17" s="177">
        <f t="shared" si="8"/>
        <v>30.687581082674843</v>
      </c>
      <c r="R17" s="178" t="s">
        <v>223</v>
      </c>
      <c r="S17" s="178"/>
      <c r="T17" s="178"/>
      <c r="U17" s="178"/>
      <c r="V17" s="178" t="s">
        <v>223</v>
      </c>
      <c r="W17" s="178"/>
      <c r="X17" s="178"/>
      <c r="Y17" s="178"/>
    </row>
    <row r="18" spans="1:25" s="20" customFormat="1" ht="13.5">
      <c r="A18" s="174" t="s">
        <v>181</v>
      </c>
      <c r="B18" s="174">
        <v>41302</v>
      </c>
      <c r="C18" s="174" t="s">
        <v>233</v>
      </c>
      <c r="D18" s="175">
        <f t="shared" si="1"/>
        <v>18375</v>
      </c>
      <c r="E18" s="176">
        <f t="shared" si="2"/>
        <v>10264</v>
      </c>
      <c r="F18" s="177">
        <f t="shared" si="3"/>
        <v>55.85850340136055</v>
      </c>
      <c r="G18" s="174">
        <v>10264</v>
      </c>
      <c r="H18" s="174"/>
      <c r="I18" s="176">
        <f t="shared" si="4"/>
        <v>8111</v>
      </c>
      <c r="J18" s="177">
        <f t="shared" si="5"/>
        <v>44.141496598639456</v>
      </c>
      <c r="K18" s="174"/>
      <c r="L18" s="177">
        <f t="shared" si="6"/>
        <v>0</v>
      </c>
      <c r="M18" s="174"/>
      <c r="N18" s="177">
        <f t="shared" si="7"/>
        <v>0</v>
      </c>
      <c r="O18" s="174">
        <v>8111</v>
      </c>
      <c r="P18" s="174">
        <v>4158</v>
      </c>
      <c r="Q18" s="177">
        <f t="shared" si="8"/>
        <v>44.141496598639456</v>
      </c>
      <c r="R18" s="178" t="s">
        <v>223</v>
      </c>
      <c r="S18" s="178"/>
      <c r="T18" s="178"/>
      <c r="U18" s="178"/>
      <c r="V18" s="178" t="s">
        <v>223</v>
      </c>
      <c r="W18" s="178"/>
      <c r="X18" s="178"/>
      <c r="Y18" s="178"/>
    </row>
    <row r="19" spans="1:25" s="20" customFormat="1" ht="13.5">
      <c r="A19" s="174" t="s">
        <v>181</v>
      </c>
      <c r="B19" s="174">
        <v>41303</v>
      </c>
      <c r="C19" s="174" t="s">
        <v>234</v>
      </c>
      <c r="D19" s="175">
        <f t="shared" si="1"/>
        <v>8231</v>
      </c>
      <c r="E19" s="176">
        <f t="shared" si="2"/>
        <v>2119</v>
      </c>
      <c r="F19" s="177">
        <f t="shared" si="3"/>
        <v>25.744138014822017</v>
      </c>
      <c r="G19" s="174">
        <v>2119</v>
      </c>
      <c r="H19" s="174"/>
      <c r="I19" s="176">
        <f t="shared" si="4"/>
        <v>6112</v>
      </c>
      <c r="J19" s="177">
        <f t="shared" si="5"/>
        <v>74.25586198517799</v>
      </c>
      <c r="K19" s="174">
        <v>4042</v>
      </c>
      <c r="L19" s="177">
        <f t="shared" si="6"/>
        <v>49.107034382213584</v>
      </c>
      <c r="M19" s="174"/>
      <c r="N19" s="177">
        <f t="shared" si="7"/>
        <v>0</v>
      </c>
      <c r="O19" s="174">
        <v>2070</v>
      </c>
      <c r="P19" s="174">
        <v>1157</v>
      </c>
      <c r="Q19" s="177">
        <f t="shared" si="8"/>
        <v>25.148827602964403</v>
      </c>
      <c r="R19" s="178" t="s">
        <v>223</v>
      </c>
      <c r="S19" s="178"/>
      <c r="T19" s="178"/>
      <c r="U19" s="178"/>
      <c r="V19" s="178" t="s">
        <v>223</v>
      </c>
      <c r="W19" s="178"/>
      <c r="X19" s="178"/>
      <c r="Y19" s="178"/>
    </row>
    <row r="20" spans="1:25" s="20" customFormat="1" ht="13.5">
      <c r="A20" s="174" t="s">
        <v>181</v>
      </c>
      <c r="B20" s="174">
        <v>41304</v>
      </c>
      <c r="C20" s="174" t="s">
        <v>235</v>
      </c>
      <c r="D20" s="175">
        <f t="shared" si="1"/>
        <v>8307</v>
      </c>
      <c r="E20" s="176">
        <f t="shared" si="2"/>
        <v>2273</v>
      </c>
      <c r="F20" s="177">
        <f t="shared" si="3"/>
        <v>27.362465390634405</v>
      </c>
      <c r="G20" s="174">
        <v>2273</v>
      </c>
      <c r="H20" s="174"/>
      <c r="I20" s="176">
        <f t="shared" si="4"/>
        <v>6034</v>
      </c>
      <c r="J20" s="177">
        <f t="shared" si="5"/>
        <v>72.63753460936559</v>
      </c>
      <c r="K20" s="174">
        <v>2485</v>
      </c>
      <c r="L20" s="177">
        <f t="shared" si="6"/>
        <v>29.914529914529915</v>
      </c>
      <c r="M20" s="174"/>
      <c r="N20" s="177">
        <f t="shared" si="7"/>
        <v>0</v>
      </c>
      <c r="O20" s="174">
        <v>3549</v>
      </c>
      <c r="P20" s="174">
        <v>2747</v>
      </c>
      <c r="Q20" s="177">
        <f t="shared" si="8"/>
        <v>42.72300469483568</v>
      </c>
      <c r="R20" s="178" t="s">
        <v>223</v>
      </c>
      <c r="S20" s="178"/>
      <c r="T20" s="178"/>
      <c r="U20" s="178"/>
      <c r="V20" s="178" t="s">
        <v>223</v>
      </c>
      <c r="W20" s="178"/>
      <c r="X20" s="178"/>
      <c r="Y20" s="178"/>
    </row>
    <row r="21" spans="1:25" s="20" customFormat="1" ht="13.5">
      <c r="A21" s="174" t="s">
        <v>181</v>
      </c>
      <c r="B21" s="174">
        <v>41327</v>
      </c>
      <c r="C21" s="174" t="s">
        <v>236</v>
      </c>
      <c r="D21" s="175">
        <f t="shared" si="1"/>
        <v>15886</v>
      </c>
      <c r="E21" s="176">
        <f t="shared" si="2"/>
        <v>2548</v>
      </c>
      <c r="F21" s="177">
        <f t="shared" si="3"/>
        <v>16.0392798690671</v>
      </c>
      <c r="G21" s="174">
        <v>2548</v>
      </c>
      <c r="H21" s="174"/>
      <c r="I21" s="176">
        <f t="shared" si="4"/>
        <v>13338</v>
      </c>
      <c r="J21" s="177">
        <f t="shared" si="5"/>
        <v>83.9607201309329</v>
      </c>
      <c r="K21" s="174">
        <v>6790</v>
      </c>
      <c r="L21" s="177">
        <f t="shared" si="6"/>
        <v>42.74203701372277</v>
      </c>
      <c r="M21" s="174"/>
      <c r="N21" s="177">
        <f t="shared" si="7"/>
        <v>0</v>
      </c>
      <c r="O21" s="174">
        <v>6548</v>
      </c>
      <c r="P21" s="174">
        <v>6282</v>
      </c>
      <c r="Q21" s="177">
        <f t="shared" si="8"/>
        <v>41.21868311721012</v>
      </c>
      <c r="R21" s="178" t="s">
        <v>223</v>
      </c>
      <c r="S21" s="178"/>
      <c r="T21" s="178"/>
      <c r="U21" s="178"/>
      <c r="V21" s="178" t="s">
        <v>223</v>
      </c>
      <c r="W21" s="178"/>
      <c r="X21" s="178"/>
      <c r="Y21" s="178"/>
    </row>
    <row r="22" spans="1:25" s="20" customFormat="1" ht="13.5">
      <c r="A22" s="174" t="s">
        <v>181</v>
      </c>
      <c r="B22" s="174">
        <v>41341</v>
      </c>
      <c r="C22" s="174" t="s">
        <v>237</v>
      </c>
      <c r="D22" s="175">
        <f t="shared" si="1"/>
        <v>18510</v>
      </c>
      <c r="E22" s="176">
        <f t="shared" si="2"/>
        <v>4145</v>
      </c>
      <c r="F22" s="177">
        <f t="shared" si="3"/>
        <v>22.393300918422472</v>
      </c>
      <c r="G22" s="174">
        <v>4105</v>
      </c>
      <c r="H22" s="174">
        <v>40</v>
      </c>
      <c r="I22" s="176">
        <f t="shared" si="4"/>
        <v>14365</v>
      </c>
      <c r="J22" s="177">
        <f t="shared" si="5"/>
        <v>77.60669908157752</v>
      </c>
      <c r="K22" s="174">
        <v>6633</v>
      </c>
      <c r="L22" s="177">
        <f t="shared" si="6"/>
        <v>35.83468395461912</v>
      </c>
      <c r="M22" s="174">
        <v>160</v>
      </c>
      <c r="N22" s="177">
        <f t="shared" si="7"/>
        <v>0.864397622906537</v>
      </c>
      <c r="O22" s="174">
        <v>7572</v>
      </c>
      <c r="P22" s="174">
        <v>6525</v>
      </c>
      <c r="Q22" s="177">
        <f t="shared" si="8"/>
        <v>40.90761750405186</v>
      </c>
      <c r="R22" s="178"/>
      <c r="S22" s="178" t="s">
        <v>223</v>
      </c>
      <c r="T22" s="178"/>
      <c r="U22" s="178"/>
      <c r="V22" s="178"/>
      <c r="W22" s="178" t="s">
        <v>223</v>
      </c>
      <c r="X22" s="178"/>
      <c r="Y22" s="178"/>
    </row>
    <row r="23" spans="1:25" s="20" customFormat="1" ht="13.5">
      <c r="A23" s="174" t="s">
        <v>181</v>
      </c>
      <c r="B23" s="174">
        <v>41345</v>
      </c>
      <c r="C23" s="174" t="s">
        <v>238</v>
      </c>
      <c r="D23" s="175">
        <f t="shared" si="1"/>
        <v>9313</v>
      </c>
      <c r="E23" s="176">
        <f t="shared" si="2"/>
        <v>280</v>
      </c>
      <c r="F23" s="177">
        <f t="shared" si="3"/>
        <v>3.0065499838934824</v>
      </c>
      <c r="G23" s="174">
        <v>280</v>
      </c>
      <c r="H23" s="174"/>
      <c r="I23" s="176">
        <f t="shared" si="4"/>
        <v>9033</v>
      </c>
      <c r="J23" s="177">
        <f t="shared" si="5"/>
        <v>96.99345001610652</v>
      </c>
      <c r="K23" s="174"/>
      <c r="L23" s="177">
        <f t="shared" si="6"/>
        <v>0</v>
      </c>
      <c r="M23" s="174"/>
      <c r="N23" s="177">
        <f t="shared" si="7"/>
        <v>0</v>
      </c>
      <c r="O23" s="174">
        <v>9033</v>
      </c>
      <c r="P23" s="174">
        <v>8289</v>
      </c>
      <c r="Q23" s="177">
        <f t="shared" si="8"/>
        <v>96.99345001610652</v>
      </c>
      <c r="R23" s="178" t="s">
        <v>223</v>
      </c>
      <c r="S23" s="178"/>
      <c r="T23" s="178"/>
      <c r="U23" s="178"/>
      <c r="V23" s="178" t="s">
        <v>223</v>
      </c>
      <c r="W23" s="178"/>
      <c r="X23" s="178"/>
      <c r="Y23" s="178"/>
    </row>
    <row r="24" spans="1:25" s="20" customFormat="1" ht="13.5">
      <c r="A24" s="174" t="s">
        <v>181</v>
      </c>
      <c r="B24" s="174">
        <v>41346</v>
      </c>
      <c r="C24" s="174" t="s">
        <v>239</v>
      </c>
      <c r="D24" s="175">
        <f t="shared" si="1"/>
        <v>27097</v>
      </c>
      <c r="E24" s="176">
        <f t="shared" si="2"/>
        <v>13654</v>
      </c>
      <c r="F24" s="177">
        <f t="shared" si="3"/>
        <v>50.389341993578626</v>
      </c>
      <c r="G24" s="174">
        <v>13654</v>
      </c>
      <c r="H24" s="174"/>
      <c r="I24" s="176">
        <f t="shared" si="4"/>
        <v>13443</v>
      </c>
      <c r="J24" s="177">
        <f t="shared" si="5"/>
        <v>49.610658006421374</v>
      </c>
      <c r="K24" s="174">
        <v>1195</v>
      </c>
      <c r="L24" s="177">
        <f t="shared" si="6"/>
        <v>4.41008229693324</v>
      </c>
      <c r="M24" s="174"/>
      <c r="N24" s="177">
        <f t="shared" si="7"/>
        <v>0</v>
      </c>
      <c r="O24" s="174">
        <v>12248</v>
      </c>
      <c r="P24" s="174">
        <v>9338</v>
      </c>
      <c r="Q24" s="177">
        <f t="shared" si="8"/>
        <v>45.200575709488135</v>
      </c>
      <c r="R24" s="178" t="s">
        <v>223</v>
      </c>
      <c r="S24" s="178"/>
      <c r="T24" s="178"/>
      <c r="U24" s="178"/>
      <c r="V24" s="178" t="s">
        <v>223</v>
      </c>
      <c r="W24" s="178"/>
      <c r="X24" s="178"/>
      <c r="Y24" s="178"/>
    </row>
    <row r="25" spans="1:25" s="20" customFormat="1" ht="13.5">
      <c r="A25" s="174" t="s">
        <v>181</v>
      </c>
      <c r="B25" s="174">
        <v>41387</v>
      </c>
      <c r="C25" s="174" t="s">
        <v>240</v>
      </c>
      <c r="D25" s="175">
        <f t="shared" si="1"/>
        <v>6832</v>
      </c>
      <c r="E25" s="176">
        <f t="shared" si="2"/>
        <v>2343</v>
      </c>
      <c r="F25" s="177">
        <f t="shared" si="3"/>
        <v>34.29449648711944</v>
      </c>
      <c r="G25" s="174">
        <v>2303</v>
      </c>
      <c r="H25" s="174">
        <v>40</v>
      </c>
      <c r="I25" s="176">
        <f t="shared" si="4"/>
        <v>4489</v>
      </c>
      <c r="J25" s="177">
        <f t="shared" si="5"/>
        <v>65.70550351288055</v>
      </c>
      <c r="K25" s="174">
        <v>1837</v>
      </c>
      <c r="L25" s="177">
        <f t="shared" si="6"/>
        <v>26.888173302107727</v>
      </c>
      <c r="M25" s="174"/>
      <c r="N25" s="177">
        <f t="shared" si="7"/>
        <v>0</v>
      </c>
      <c r="O25" s="174">
        <v>2652</v>
      </c>
      <c r="P25" s="174">
        <v>1762</v>
      </c>
      <c r="Q25" s="177">
        <f t="shared" si="8"/>
        <v>38.81733021077283</v>
      </c>
      <c r="R25" s="178" t="s">
        <v>223</v>
      </c>
      <c r="S25" s="178"/>
      <c r="T25" s="178"/>
      <c r="U25" s="178"/>
      <c r="V25" s="178" t="s">
        <v>223</v>
      </c>
      <c r="W25" s="178"/>
      <c r="X25" s="178"/>
      <c r="Y25" s="178"/>
    </row>
    <row r="26" spans="1:25" s="20" customFormat="1" ht="13.5">
      <c r="A26" s="174" t="s">
        <v>181</v>
      </c>
      <c r="B26" s="174">
        <v>41401</v>
      </c>
      <c r="C26" s="174" t="s">
        <v>241</v>
      </c>
      <c r="D26" s="175">
        <f t="shared" si="1"/>
        <v>22120</v>
      </c>
      <c r="E26" s="176">
        <f t="shared" si="2"/>
        <v>13278</v>
      </c>
      <c r="F26" s="177">
        <f t="shared" si="3"/>
        <v>60.02712477396022</v>
      </c>
      <c r="G26" s="174">
        <v>13278</v>
      </c>
      <c r="H26" s="174"/>
      <c r="I26" s="176">
        <f t="shared" si="4"/>
        <v>8842</v>
      </c>
      <c r="J26" s="177">
        <f t="shared" si="5"/>
        <v>39.97287522603978</v>
      </c>
      <c r="K26" s="174">
        <v>2658</v>
      </c>
      <c r="L26" s="177">
        <f t="shared" si="6"/>
        <v>12.01627486437613</v>
      </c>
      <c r="M26" s="174"/>
      <c r="N26" s="177">
        <f t="shared" si="7"/>
        <v>0</v>
      </c>
      <c r="O26" s="174">
        <v>6184</v>
      </c>
      <c r="P26" s="174">
        <v>5570</v>
      </c>
      <c r="Q26" s="177">
        <f t="shared" si="8"/>
        <v>27.956600361663654</v>
      </c>
      <c r="R26" s="178" t="s">
        <v>223</v>
      </c>
      <c r="S26" s="178"/>
      <c r="T26" s="178"/>
      <c r="U26" s="178"/>
      <c r="V26" s="178" t="s">
        <v>223</v>
      </c>
      <c r="W26" s="178"/>
      <c r="X26" s="178"/>
      <c r="Y26" s="178"/>
    </row>
    <row r="27" spans="1:25" s="20" customFormat="1" ht="13.5">
      <c r="A27" s="174" t="s">
        <v>181</v>
      </c>
      <c r="B27" s="174">
        <v>41423</v>
      </c>
      <c r="C27" s="174" t="s">
        <v>242</v>
      </c>
      <c r="D27" s="175">
        <f t="shared" si="1"/>
        <v>8004</v>
      </c>
      <c r="E27" s="176">
        <f t="shared" si="2"/>
        <v>5693</v>
      </c>
      <c r="F27" s="177">
        <f t="shared" si="3"/>
        <v>71.12693653173413</v>
      </c>
      <c r="G27" s="174">
        <v>5651</v>
      </c>
      <c r="H27" s="174">
        <v>42</v>
      </c>
      <c r="I27" s="176">
        <f t="shared" si="4"/>
        <v>2311</v>
      </c>
      <c r="J27" s="177">
        <f t="shared" si="5"/>
        <v>28.87306346826587</v>
      </c>
      <c r="K27" s="174"/>
      <c r="L27" s="177">
        <f t="shared" si="6"/>
        <v>0</v>
      </c>
      <c r="M27" s="174"/>
      <c r="N27" s="177">
        <f t="shared" si="7"/>
        <v>0</v>
      </c>
      <c r="O27" s="174">
        <v>2311</v>
      </c>
      <c r="P27" s="174">
        <v>1675</v>
      </c>
      <c r="Q27" s="177">
        <f t="shared" si="8"/>
        <v>28.87306346826587</v>
      </c>
      <c r="R27" s="178" t="s">
        <v>223</v>
      </c>
      <c r="S27" s="178"/>
      <c r="T27" s="178"/>
      <c r="U27" s="178"/>
      <c r="V27" s="178" t="s">
        <v>223</v>
      </c>
      <c r="W27" s="178"/>
      <c r="X27" s="178"/>
      <c r="Y27" s="178"/>
    </row>
    <row r="28" spans="1:25" s="20" customFormat="1" ht="13.5">
      <c r="A28" s="174" t="s">
        <v>181</v>
      </c>
      <c r="B28" s="174">
        <v>41424</v>
      </c>
      <c r="C28" s="174" t="s">
        <v>243</v>
      </c>
      <c r="D28" s="175">
        <f t="shared" si="1"/>
        <v>9820</v>
      </c>
      <c r="E28" s="176">
        <f t="shared" si="2"/>
        <v>4377</v>
      </c>
      <c r="F28" s="177">
        <f t="shared" si="3"/>
        <v>44.57230142566191</v>
      </c>
      <c r="G28" s="174">
        <v>4377</v>
      </c>
      <c r="H28" s="174"/>
      <c r="I28" s="176">
        <f t="shared" si="4"/>
        <v>5443</v>
      </c>
      <c r="J28" s="177">
        <f t="shared" si="5"/>
        <v>55.42769857433808</v>
      </c>
      <c r="K28" s="174">
        <v>2435</v>
      </c>
      <c r="L28" s="177">
        <f t="shared" si="6"/>
        <v>24.79633401221996</v>
      </c>
      <c r="M28" s="174"/>
      <c r="N28" s="177">
        <f t="shared" si="7"/>
        <v>0</v>
      </c>
      <c r="O28" s="174">
        <v>3008</v>
      </c>
      <c r="P28" s="174">
        <v>2001</v>
      </c>
      <c r="Q28" s="177">
        <f t="shared" si="8"/>
        <v>30.631364562118122</v>
      </c>
      <c r="R28" s="178" t="s">
        <v>223</v>
      </c>
      <c r="S28" s="178"/>
      <c r="T28" s="178"/>
      <c r="U28" s="178"/>
      <c r="V28" s="178" t="s">
        <v>223</v>
      </c>
      <c r="W28" s="178"/>
      <c r="X28" s="178"/>
      <c r="Y28" s="178"/>
    </row>
    <row r="29" spans="1:25" s="20" customFormat="1" ht="13.5">
      <c r="A29" s="174" t="s">
        <v>181</v>
      </c>
      <c r="B29" s="174">
        <v>41425</v>
      </c>
      <c r="C29" s="174" t="s">
        <v>244</v>
      </c>
      <c r="D29" s="175">
        <f t="shared" si="1"/>
        <v>27394</v>
      </c>
      <c r="E29" s="176">
        <f t="shared" si="2"/>
        <v>17605</v>
      </c>
      <c r="F29" s="177">
        <f t="shared" si="3"/>
        <v>64.26589764181938</v>
      </c>
      <c r="G29" s="174">
        <v>17605</v>
      </c>
      <c r="H29" s="174"/>
      <c r="I29" s="176">
        <f t="shared" si="4"/>
        <v>9789</v>
      </c>
      <c r="J29" s="177">
        <f t="shared" si="5"/>
        <v>35.73410235818063</v>
      </c>
      <c r="K29" s="174"/>
      <c r="L29" s="177">
        <f t="shared" si="6"/>
        <v>0</v>
      </c>
      <c r="M29" s="174"/>
      <c r="N29" s="177">
        <f t="shared" si="7"/>
        <v>0</v>
      </c>
      <c r="O29" s="174">
        <v>9789</v>
      </c>
      <c r="P29" s="174">
        <v>8354</v>
      </c>
      <c r="Q29" s="177">
        <f t="shared" si="8"/>
        <v>35.73410235818063</v>
      </c>
      <c r="R29" s="178" t="s">
        <v>223</v>
      </c>
      <c r="S29" s="178"/>
      <c r="T29" s="178"/>
      <c r="U29" s="178"/>
      <c r="V29" s="178" t="s">
        <v>223</v>
      </c>
      <c r="W29" s="178"/>
      <c r="X29" s="178"/>
      <c r="Y29" s="178"/>
    </row>
    <row r="30" spans="1:25" s="20" customFormat="1" ht="13.5">
      <c r="A30" s="174" t="s">
        <v>181</v>
      </c>
      <c r="B30" s="174">
        <v>41441</v>
      </c>
      <c r="C30" s="174" t="s">
        <v>245</v>
      </c>
      <c r="D30" s="175">
        <f t="shared" si="1"/>
        <v>10873</v>
      </c>
      <c r="E30" s="176">
        <f t="shared" si="2"/>
        <v>8160</v>
      </c>
      <c r="F30" s="177">
        <f t="shared" si="3"/>
        <v>75.04828474202152</v>
      </c>
      <c r="G30" s="174">
        <v>8140</v>
      </c>
      <c r="H30" s="174">
        <v>20</v>
      </c>
      <c r="I30" s="176">
        <f t="shared" si="4"/>
        <v>2713</v>
      </c>
      <c r="J30" s="177">
        <f t="shared" si="5"/>
        <v>24.951715257978478</v>
      </c>
      <c r="K30" s="174"/>
      <c r="L30" s="177">
        <f t="shared" si="6"/>
        <v>0</v>
      </c>
      <c r="M30" s="174"/>
      <c r="N30" s="177">
        <f t="shared" si="7"/>
        <v>0</v>
      </c>
      <c r="O30" s="174">
        <v>2713</v>
      </c>
      <c r="P30" s="174">
        <v>2397</v>
      </c>
      <c r="Q30" s="177">
        <f t="shared" si="8"/>
        <v>24.951715257978478</v>
      </c>
      <c r="R30" s="178" t="s">
        <v>223</v>
      </c>
      <c r="S30" s="178"/>
      <c r="T30" s="178"/>
      <c r="U30" s="178"/>
      <c r="V30" s="178" t="s">
        <v>223</v>
      </c>
      <c r="W30" s="178"/>
      <c r="X30" s="178"/>
      <c r="Y30" s="178"/>
    </row>
    <row r="31" spans="1:25" s="20" customFormat="1" ht="13.5">
      <c r="A31" s="95"/>
      <c r="B31" s="95"/>
      <c r="C31" s="95"/>
      <c r="D31" s="17"/>
      <c r="E31" s="18"/>
      <c r="F31" s="19"/>
      <c r="G31" s="17"/>
      <c r="H31" s="17"/>
      <c r="I31" s="18"/>
      <c r="J31" s="19"/>
      <c r="K31" s="17"/>
      <c r="L31" s="19"/>
      <c r="M31" s="17"/>
      <c r="N31" s="19"/>
      <c r="O31" s="17"/>
      <c r="P31" s="17"/>
      <c r="Q31" s="19"/>
      <c r="R31" s="96"/>
      <c r="S31" s="96"/>
      <c r="T31" s="96"/>
      <c r="U31" s="96"/>
      <c r="V31" s="97"/>
      <c r="W31" s="97"/>
      <c r="X31" s="97"/>
      <c r="Y31" s="97"/>
    </row>
    <row r="32" spans="1:25" s="20" customFormat="1" ht="13.5">
      <c r="A32" s="95"/>
      <c r="B32" s="95"/>
      <c r="C32" s="95"/>
      <c r="D32" s="17"/>
      <c r="E32" s="18"/>
      <c r="F32" s="19"/>
      <c r="G32" s="17"/>
      <c r="H32" s="17"/>
      <c r="I32" s="18"/>
      <c r="J32" s="19"/>
      <c r="K32" s="17"/>
      <c r="L32" s="19"/>
      <c r="M32" s="17"/>
      <c r="N32" s="19"/>
      <c r="O32" s="17"/>
      <c r="P32" s="17"/>
      <c r="Q32" s="19"/>
      <c r="R32" s="96"/>
      <c r="S32" s="96"/>
      <c r="T32" s="96"/>
      <c r="U32" s="96"/>
      <c r="V32" s="97"/>
      <c r="W32" s="97"/>
      <c r="X32" s="97"/>
      <c r="Y32" s="97"/>
    </row>
    <row r="33" spans="1:25" s="20" customFormat="1" ht="13.5">
      <c r="A33" s="95"/>
      <c r="B33" s="95"/>
      <c r="C33" s="95"/>
      <c r="D33" s="17"/>
      <c r="E33" s="18"/>
      <c r="F33" s="19"/>
      <c r="G33" s="17"/>
      <c r="H33" s="17"/>
      <c r="I33" s="18"/>
      <c r="J33" s="19"/>
      <c r="K33" s="17"/>
      <c r="L33" s="19"/>
      <c r="M33" s="17"/>
      <c r="N33" s="19"/>
      <c r="O33" s="17"/>
      <c r="P33" s="17"/>
      <c r="Q33" s="19"/>
      <c r="R33" s="96"/>
      <c r="S33" s="96"/>
      <c r="T33" s="96"/>
      <c r="U33" s="96"/>
      <c r="V33" s="97"/>
      <c r="W33" s="97"/>
      <c r="X33" s="97"/>
      <c r="Y33" s="97"/>
    </row>
    <row r="34" spans="1:25" s="20" customFormat="1" ht="13.5">
      <c r="A34" s="95"/>
      <c r="B34" s="95"/>
      <c r="C34" s="95"/>
      <c r="D34" s="17"/>
      <c r="E34" s="18"/>
      <c r="F34" s="19"/>
      <c r="G34" s="17"/>
      <c r="H34" s="17"/>
      <c r="I34" s="18"/>
      <c r="J34" s="19"/>
      <c r="K34" s="17"/>
      <c r="L34" s="19"/>
      <c r="M34" s="17"/>
      <c r="N34" s="19"/>
      <c r="O34" s="17"/>
      <c r="P34" s="17"/>
      <c r="Q34" s="19"/>
      <c r="R34" s="96"/>
      <c r="S34" s="96"/>
      <c r="T34" s="96"/>
      <c r="U34" s="96"/>
      <c r="V34" s="97"/>
      <c r="W34" s="97"/>
      <c r="X34" s="97"/>
      <c r="Y34" s="97"/>
    </row>
    <row r="35" spans="1:25" s="20" customFormat="1" ht="13.5">
      <c r="A35" s="95"/>
      <c r="B35" s="95"/>
      <c r="C35" s="95"/>
      <c r="D35" s="17"/>
      <c r="E35" s="18"/>
      <c r="F35" s="19"/>
      <c r="G35" s="17"/>
      <c r="H35" s="17"/>
      <c r="I35" s="18"/>
      <c r="J35" s="19"/>
      <c r="K35" s="17"/>
      <c r="L35" s="19"/>
      <c r="M35" s="17"/>
      <c r="N35" s="19"/>
      <c r="O35" s="17"/>
      <c r="P35" s="17"/>
      <c r="Q35" s="19"/>
      <c r="R35" s="96"/>
      <c r="S35" s="96"/>
      <c r="T35" s="96"/>
      <c r="U35" s="96"/>
      <c r="V35" s="97"/>
      <c r="W35" s="97"/>
      <c r="X35" s="97"/>
      <c r="Y35" s="97"/>
    </row>
    <row r="36" spans="1:25" s="20" customFormat="1" ht="13.5">
      <c r="A36" s="95"/>
      <c r="B36" s="95"/>
      <c r="C36" s="95"/>
      <c r="D36" s="17"/>
      <c r="E36" s="18"/>
      <c r="F36" s="19"/>
      <c r="G36" s="17"/>
      <c r="H36" s="17"/>
      <c r="I36" s="18"/>
      <c r="J36" s="19"/>
      <c r="K36" s="17"/>
      <c r="L36" s="19"/>
      <c r="M36" s="17"/>
      <c r="N36" s="19"/>
      <c r="O36" s="17"/>
      <c r="P36" s="17"/>
      <c r="Q36" s="19"/>
      <c r="R36" s="96"/>
      <c r="S36" s="96"/>
      <c r="T36" s="96"/>
      <c r="U36" s="96"/>
      <c r="V36" s="97"/>
      <c r="W36" s="97"/>
      <c r="X36" s="97"/>
      <c r="Y36" s="97"/>
    </row>
    <row r="37" spans="1:25" s="20" customFormat="1" ht="13.5">
      <c r="A37" s="95"/>
      <c r="B37" s="95"/>
      <c r="C37" s="95"/>
      <c r="D37" s="17"/>
      <c r="E37" s="18"/>
      <c r="F37" s="19"/>
      <c r="G37" s="17"/>
      <c r="H37" s="17"/>
      <c r="I37" s="18"/>
      <c r="J37" s="19"/>
      <c r="K37" s="17"/>
      <c r="L37" s="19"/>
      <c r="M37" s="17"/>
      <c r="N37" s="19"/>
      <c r="O37" s="17"/>
      <c r="P37" s="17"/>
      <c r="Q37" s="19"/>
      <c r="R37" s="96"/>
      <c r="S37" s="96"/>
      <c r="T37" s="96"/>
      <c r="U37" s="96"/>
      <c r="V37" s="97"/>
      <c r="W37" s="97"/>
      <c r="X37" s="97"/>
      <c r="Y37" s="97"/>
    </row>
    <row r="38" spans="1:25" s="20" customFormat="1" ht="13.5">
      <c r="A38" s="95"/>
      <c r="B38" s="95"/>
      <c r="C38" s="95"/>
      <c r="D38" s="17"/>
      <c r="E38" s="18"/>
      <c r="F38" s="19"/>
      <c r="G38" s="17"/>
      <c r="H38" s="17"/>
      <c r="I38" s="18"/>
      <c r="J38" s="19"/>
      <c r="K38" s="17"/>
      <c r="L38" s="19"/>
      <c r="M38" s="17"/>
      <c r="N38" s="19"/>
      <c r="O38" s="17"/>
      <c r="P38" s="17"/>
      <c r="Q38" s="19"/>
      <c r="R38" s="96"/>
      <c r="S38" s="96"/>
      <c r="T38" s="96"/>
      <c r="U38" s="96"/>
      <c r="V38" s="97"/>
      <c r="W38" s="97"/>
      <c r="X38" s="97"/>
      <c r="Y38" s="97"/>
    </row>
    <row r="39" spans="1:25" s="20" customFormat="1" ht="13.5">
      <c r="A39" s="95"/>
      <c r="B39" s="95"/>
      <c r="C39" s="95"/>
      <c r="D39" s="17"/>
      <c r="E39" s="18"/>
      <c r="F39" s="19"/>
      <c r="G39" s="17"/>
      <c r="H39" s="17"/>
      <c r="I39" s="18"/>
      <c r="J39" s="19"/>
      <c r="K39" s="17"/>
      <c r="L39" s="19"/>
      <c r="M39" s="17"/>
      <c r="N39" s="19"/>
      <c r="O39" s="17"/>
      <c r="P39" s="17"/>
      <c r="Q39" s="19"/>
      <c r="R39" s="96"/>
      <c r="S39" s="96"/>
      <c r="T39" s="96"/>
      <c r="U39" s="96"/>
      <c r="V39" s="97"/>
      <c r="W39" s="97"/>
      <c r="X39" s="97"/>
      <c r="Y39" s="97"/>
    </row>
    <row r="40" spans="1:25" s="20" customFormat="1" ht="13.5">
      <c r="A40" s="95"/>
      <c r="B40" s="95"/>
      <c r="C40" s="95"/>
      <c r="D40" s="17"/>
      <c r="E40" s="18"/>
      <c r="F40" s="19"/>
      <c r="G40" s="17"/>
      <c r="H40" s="17"/>
      <c r="I40" s="18"/>
      <c r="J40" s="19"/>
      <c r="K40" s="17"/>
      <c r="L40" s="19"/>
      <c r="M40" s="17"/>
      <c r="N40" s="19"/>
      <c r="O40" s="17"/>
      <c r="P40" s="17"/>
      <c r="Q40" s="19"/>
      <c r="R40" s="96"/>
      <c r="S40" s="96"/>
      <c r="T40" s="96"/>
      <c r="U40" s="96"/>
      <c r="V40" s="97"/>
      <c r="W40" s="97"/>
      <c r="X40" s="97"/>
      <c r="Y40" s="97"/>
    </row>
    <row r="41" spans="1:25" s="20" customFormat="1" ht="13.5">
      <c r="A41" s="95"/>
      <c r="B41" s="95"/>
      <c r="C41" s="95"/>
      <c r="D41" s="17"/>
      <c r="E41" s="18"/>
      <c r="F41" s="19"/>
      <c r="G41" s="17"/>
      <c r="H41" s="17"/>
      <c r="I41" s="18"/>
      <c r="J41" s="19"/>
      <c r="K41" s="17"/>
      <c r="L41" s="19"/>
      <c r="M41" s="17"/>
      <c r="N41" s="19"/>
      <c r="O41" s="17"/>
      <c r="P41" s="17"/>
      <c r="Q41" s="19"/>
      <c r="R41" s="96"/>
      <c r="S41" s="96"/>
      <c r="T41" s="96"/>
      <c r="U41" s="96"/>
      <c r="V41" s="97"/>
      <c r="W41" s="97"/>
      <c r="X41" s="97"/>
      <c r="Y41" s="97"/>
    </row>
    <row r="42" spans="1:25" s="20" customFormat="1" ht="13.5">
      <c r="A42" s="95"/>
      <c r="B42" s="95"/>
      <c r="C42" s="95"/>
      <c r="D42" s="17"/>
      <c r="E42" s="18"/>
      <c r="F42" s="19"/>
      <c r="G42" s="17"/>
      <c r="H42" s="17"/>
      <c r="I42" s="18"/>
      <c r="J42" s="19"/>
      <c r="K42" s="17"/>
      <c r="L42" s="19"/>
      <c r="M42" s="17"/>
      <c r="N42" s="19"/>
      <c r="O42" s="17"/>
      <c r="P42" s="17"/>
      <c r="Q42" s="19"/>
      <c r="R42" s="96"/>
      <c r="S42" s="96"/>
      <c r="T42" s="96"/>
      <c r="U42" s="96"/>
      <c r="V42" s="97"/>
      <c r="W42" s="97"/>
      <c r="X42" s="97"/>
      <c r="Y42" s="97"/>
    </row>
    <row r="43" spans="1:25" s="20" customFormat="1" ht="13.5">
      <c r="A43" s="95"/>
      <c r="B43" s="95"/>
      <c r="C43" s="95"/>
      <c r="D43" s="17"/>
      <c r="E43" s="18"/>
      <c r="F43" s="19"/>
      <c r="G43" s="17"/>
      <c r="H43" s="17"/>
      <c r="I43" s="18"/>
      <c r="J43" s="19"/>
      <c r="K43" s="17"/>
      <c r="L43" s="19"/>
      <c r="M43" s="17"/>
      <c r="N43" s="19"/>
      <c r="O43" s="17"/>
      <c r="P43" s="17"/>
      <c r="Q43" s="19"/>
      <c r="R43" s="96"/>
      <c r="S43" s="96"/>
      <c r="T43" s="96"/>
      <c r="U43" s="96"/>
      <c r="V43" s="97"/>
      <c r="W43" s="97"/>
      <c r="X43" s="97"/>
      <c r="Y43" s="97"/>
    </row>
    <row r="44" spans="1:25" s="20" customFormat="1" ht="13.5">
      <c r="A44" s="95"/>
      <c r="B44" s="95"/>
      <c r="C44" s="95"/>
      <c r="D44" s="17"/>
      <c r="E44" s="18"/>
      <c r="F44" s="19"/>
      <c r="G44" s="17"/>
      <c r="H44" s="17"/>
      <c r="I44" s="18"/>
      <c r="J44" s="19"/>
      <c r="K44" s="17"/>
      <c r="L44" s="19"/>
      <c r="M44" s="17"/>
      <c r="N44" s="19"/>
      <c r="O44" s="17"/>
      <c r="P44" s="17"/>
      <c r="Q44" s="19"/>
      <c r="R44" s="96"/>
      <c r="S44" s="96"/>
      <c r="T44" s="96"/>
      <c r="U44" s="96"/>
      <c r="V44" s="97"/>
      <c r="W44" s="97"/>
      <c r="X44" s="97"/>
      <c r="Y44" s="97"/>
    </row>
    <row r="45" spans="1:25" s="20" customFormat="1" ht="13.5">
      <c r="A45" s="95"/>
      <c r="B45" s="95"/>
      <c r="C45" s="95"/>
      <c r="D45" s="17"/>
      <c r="E45" s="18"/>
      <c r="F45" s="19"/>
      <c r="G45" s="17"/>
      <c r="H45" s="17"/>
      <c r="I45" s="18"/>
      <c r="J45" s="19"/>
      <c r="K45" s="17"/>
      <c r="L45" s="19"/>
      <c r="M45" s="17"/>
      <c r="N45" s="19"/>
      <c r="O45" s="17"/>
      <c r="P45" s="17"/>
      <c r="Q45" s="19"/>
      <c r="R45" s="96"/>
      <c r="S45" s="96"/>
      <c r="T45" s="96"/>
      <c r="U45" s="96"/>
      <c r="V45" s="97"/>
      <c r="W45" s="97"/>
      <c r="X45" s="97"/>
      <c r="Y45" s="97"/>
    </row>
    <row r="46" spans="1:25" s="20" customFormat="1" ht="13.5">
      <c r="A46" s="95"/>
      <c r="B46" s="95"/>
      <c r="C46" s="95"/>
      <c r="D46" s="17"/>
      <c r="E46" s="18"/>
      <c r="F46" s="19"/>
      <c r="G46" s="17"/>
      <c r="H46" s="17"/>
      <c r="I46" s="18"/>
      <c r="J46" s="19"/>
      <c r="K46" s="17"/>
      <c r="L46" s="19"/>
      <c r="M46" s="17"/>
      <c r="N46" s="19"/>
      <c r="O46" s="17"/>
      <c r="P46" s="17"/>
      <c r="Q46" s="19"/>
      <c r="R46" s="96"/>
      <c r="S46" s="96"/>
      <c r="T46" s="96"/>
      <c r="U46" s="96"/>
      <c r="V46" s="97"/>
      <c r="W46" s="97"/>
      <c r="X46" s="97"/>
      <c r="Y46" s="97"/>
    </row>
    <row r="47" spans="1:25" s="20" customFormat="1" ht="13.5">
      <c r="A47" s="95"/>
      <c r="B47" s="95"/>
      <c r="C47" s="95"/>
      <c r="D47" s="17"/>
      <c r="E47" s="18"/>
      <c r="F47" s="19"/>
      <c r="G47" s="17"/>
      <c r="H47" s="17"/>
      <c r="I47" s="18"/>
      <c r="J47" s="19"/>
      <c r="K47" s="17"/>
      <c r="L47" s="19"/>
      <c r="M47" s="17"/>
      <c r="N47" s="19"/>
      <c r="O47" s="17"/>
      <c r="P47" s="17"/>
      <c r="Q47" s="19"/>
      <c r="R47" s="96"/>
      <c r="S47" s="96"/>
      <c r="T47" s="96"/>
      <c r="U47" s="96"/>
      <c r="V47" s="97"/>
      <c r="W47" s="97"/>
      <c r="X47" s="97"/>
      <c r="Y47" s="97"/>
    </row>
    <row r="48" spans="1:25" s="20" customFormat="1" ht="13.5">
      <c r="A48" s="95"/>
      <c r="B48" s="95"/>
      <c r="C48" s="95"/>
      <c r="D48" s="17"/>
      <c r="E48" s="18"/>
      <c r="F48" s="19"/>
      <c r="G48" s="17"/>
      <c r="H48" s="17"/>
      <c r="I48" s="18"/>
      <c r="J48" s="19"/>
      <c r="K48" s="17"/>
      <c r="L48" s="19"/>
      <c r="M48" s="17"/>
      <c r="N48" s="19"/>
      <c r="O48" s="17"/>
      <c r="P48" s="17"/>
      <c r="Q48" s="19"/>
      <c r="R48" s="96"/>
      <c r="S48" s="96"/>
      <c r="T48" s="96"/>
      <c r="U48" s="96"/>
      <c r="V48" s="97"/>
      <c r="W48" s="97"/>
      <c r="X48" s="97"/>
      <c r="Y48" s="97"/>
    </row>
    <row r="49" spans="1:25" s="20" customFormat="1" ht="13.5">
      <c r="A49" s="95"/>
      <c r="B49" s="95"/>
      <c r="C49" s="95"/>
      <c r="D49" s="17"/>
      <c r="E49" s="18"/>
      <c r="F49" s="19"/>
      <c r="G49" s="17"/>
      <c r="H49" s="17"/>
      <c r="I49" s="18"/>
      <c r="J49" s="19"/>
      <c r="K49" s="17"/>
      <c r="L49" s="19"/>
      <c r="M49" s="17"/>
      <c r="N49" s="19"/>
      <c r="O49" s="17"/>
      <c r="P49" s="17"/>
      <c r="Q49" s="19"/>
      <c r="R49" s="96"/>
      <c r="S49" s="96"/>
      <c r="T49" s="96"/>
      <c r="U49" s="96"/>
      <c r="V49" s="97"/>
      <c r="W49" s="97"/>
      <c r="X49" s="97"/>
      <c r="Y49" s="97"/>
    </row>
    <row r="50" spans="1:25" s="20" customFormat="1" ht="13.5">
      <c r="A50" s="95"/>
      <c r="B50" s="95"/>
      <c r="C50" s="95"/>
      <c r="D50" s="17"/>
      <c r="E50" s="18"/>
      <c r="F50" s="19"/>
      <c r="G50" s="17"/>
      <c r="H50" s="17"/>
      <c r="I50" s="18"/>
      <c r="J50" s="19"/>
      <c r="K50" s="17"/>
      <c r="L50" s="19"/>
      <c r="M50" s="17"/>
      <c r="N50" s="19"/>
      <c r="O50" s="17"/>
      <c r="P50" s="17"/>
      <c r="Q50" s="19"/>
      <c r="R50" s="96"/>
      <c r="S50" s="96"/>
      <c r="T50" s="96"/>
      <c r="U50" s="96"/>
      <c r="V50" s="97"/>
      <c r="W50" s="97"/>
      <c r="X50" s="97"/>
      <c r="Y50" s="97"/>
    </row>
    <row r="51" spans="1:25" s="20" customFormat="1" ht="13.5">
      <c r="A51" s="95"/>
      <c r="B51" s="95"/>
      <c r="C51" s="95"/>
      <c r="D51" s="17"/>
      <c r="E51" s="18"/>
      <c r="F51" s="19"/>
      <c r="G51" s="17"/>
      <c r="H51" s="17"/>
      <c r="I51" s="18"/>
      <c r="J51" s="19"/>
      <c r="K51" s="17"/>
      <c r="L51" s="19"/>
      <c r="M51" s="17"/>
      <c r="N51" s="19"/>
      <c r="O51" s="17"/>
      <c r="P51" s="17"/>
      <c r="Q51" s="19"/>
      <c r="R51" s="96"/>
      <c r="S51" s="96"/>
      <c r="T51" s="96"/>
      <c r="U51" s="96"/>
      <c r="V51" s="97"/>
      <c r="W51" s="97"/>
      <c r="X51" s="97"/>
      <c r="Y51" s="97"/>
    </row>
    <row r="52" spans="1:25" s="20" customFormat="1" ht="13.5">
      <c r="A52" s="95"/>
      <c r="B52" s="95"/>
      <c r="C52" s="95"/>
      <c r="D52" s="17"/>
      <c r="E52" s="18"/>
      <c r="F52" s="19"/>
      <c r="G52" s="17"/>
      <c r="H52" s="17"/>
      <c r="I52" s="18"/>
      <c r="J52" s="19"/>
      <c r="K52" s="17"/>
      <c r="L52" s="19"/>
      <c r="M52" s="17"/>
      <c r="N52" s="19"/>
      <c r="O52" s="17"/>
      <c r="P52" s="17"/>
      <c r="Q52" s="19"/>
      <c r="R52" s="96"/>
      <c r="S52" s="96"/>
      <c r="T52" s="96"/>
      <c r="U52" s="96"/>
      <c r="V52" s="97"/>
      <c r="W52" s="97"/>
      <c r="X52" s="97"/>
      <c r="Y52" s="97"/>
    </row>
    <row r="53" spans="1:25" s="20" customFormat="1" ht="13.5">
      <c r="A53" s="95"/>
      <c r="B53" s="95"/>
      <c r="C53" s="95"/>
      <c r="D53" s="17"/>
      <c r="E53" s="18"/>
      <c r="F53" s="19"/>
      <c r="G53" s="17"/>
      <c r="H53" s="17"/>
      <c r="I53" s="18"/>
      <c r="J53" s="19"/>
      <c r="K53" s="17"/>
      <c r="L53" s="19"/>
      <c r="M53" s="17"/>
      <c r="N53" s="19"/>
      <c r="O53" s="17"/>
      <c r="P53" s="17"/>
      <c r="Q53" s="19"/>
      <c r="R53" s="96"/>
      <c r="S53" s="96"/>
      <c r="T53" s="96"/>
      <c r="U53" s="96"/>
      <c r="V53" s="97"/>
      <c r="W53" s="97"/>
      <c r="X53" s="97"/>
      <c r="Y53" s="97"/>
    </row>
    <row r="54" spans="1:25" s="20" customFormat="1" ht="13.5">
      <c r="A54" s="95"/>
      <c r="B54" s="95"/>
      <c r="C54" s="95"/>
      <c r="D54" s="17"/>
      <c r="E54" s="18"/>
      <c r="F54" s="19"/>
      <c r="G54" s="17"/>
      <c r="H54" s="17"/>
      <c r="I54" s="18"/>
      <c r="J54" s="19"/>
      <c r="K54" s="17"/>
      <c r="L54" s="19"/>
      <c r="M54" s="17"/>
      <c r="N54" s="19"/>
      <c r="O54" s="17"/>
      <c r="P54" s="17"/>
      <c r="Q54" s="19"/>
      <c r="R54" s="96"/>
      <c r="S54" s="96"/>
      <c r="T54" s="96"/>
      <c r="U54" s="96"/>
      <c r="V54" s="97"/>
      <c r="W54" s="97"/>
      <c r="X54" s="97"/>
      <c r="Y54" s="97"/>
    </row>
    <row r="55" spans="1:25" s="20" customFormat="1" ht="13.5">
      <c r="A55" s="95"/>
      <c r="B55" s="95"/>
      <c r="C55" s="95"/>
      <c r="D55" s="17"/>
      <c r="E55" s="18"/>
      <c r="F55" s="19"/>
      <c r="G55" s="17"/>
      <c r="H55" s="17"/>
      <c r="I55" s="18"/>
      <c r="J55" s="19"/>
      <c r="K55" s="17"/>
      <c r="L55" s="19"/>
      <c r="M55" s="17"/>
      <c r="N55" s="19"/>
      <c r="O55" s="17"/>
      <c r="P55" s="17"/>
      <c r="Q55" s="19"/>
      <c r="R55" s="96"/>
      <c r="S55" s="96"/>
      <c r="T55" s="96"/>
      <c r="U55" s="96"/>
      <c r="V55" s="97"/>
      <c r="W55" s="97"/>
      <c r="X55" s="97"/>
      <c r="Y55" s="97"/>
    </row>
    <row r="56" spans="1:25" s="20" customFormat="1" ht="13.5">
      <c r="A56" s="95"/>
      <c r="B56" s="95"/>
      <c r="C56" s="95"/>
      <c r="D56" s="17"/>
      <c r="E56" s="18"/>
      <c r="F56" s="19"/>
      <c r="G56" s="17"/>
      <c r="H56" s="17"/>
      <c r="I56" s="18"/>
      <c r="J56" s="19"/>
      <c r="K56" s="17"/>
      <c r="L56" s="19"/>
      <c r="M56" s="17"/>
      <c r="N56" s="19"/>
      <c r="O56" s="17"/>
      <c r="P56" s="17"/>
      <c r="Q56" s="19"/>
      <c r="R56" s="96"/>
      <c r="S56" s="96"/>
      <c r="T56" s="96"/>
      <c r="U56" s="96"/>
      <c r="V56" s="97"/>
      <c r="W56" s="97"/>
      <c r="X56" s="97"/>
      <c r="Y56" s="97"/>
    </row>
    <row r="57" spans="1:25" s="20" customFormat="1" ht="13.5">
      <c r="A57" s="95"/>
      <c r="B57" s="95"/>
      <c r="C57" s="95"/>
      <c r="D57" s="17"/>
      <c r="E57" s="18"/>
      <c r="F57" s="19"/>
      <c r="G57" s="17"/>
      <c r="H57" s="17"/>
      <c r="I57" s="18"/>
      <c r="J57" s="19"/>
      <c r="K57" s="17"/>
      <c r="L57" s="19"/>
      <c r="M57" s="17"/>
      <c r="N57" s="19"/>
      <c r="O57" s="17"/>
      <c r="P57" s="17"/>
      <c r="Q57" s="19"/>
      <c r="R57" s="96"/>
      <c r="S57" s="96"/>
      <c r="T57" s="96"/>
      <c r="U57" s="96"/>
      <c r="V57" s="97"/>
      <c r="W57" s="97"/>
      <c r="X57" s="97"/>
      <c r="Y57" s="97"/>
    </row>
    <row r="58" spans="1:25" s="20" customFormat="1" ht="13.5">
      <c r="A58" s="95"/>
      <c r="B58" s="95"/>
      <c r="C58" s="95"/>
      <c r="D58" s="17"/>
      <c r="E58" s="18"/>
      <c r="F58" s="19"/>
      <c r="G58" s="17"/>
      <c r="H58" s="17"/>
      <c r="I58" s="18"/>
      <c r="J58" s="19"/>
      <c r="K58" s="17"/>
      <c r="L58" s="19"/>
      <c r="M58" s="17"/>
      <c r="N58" s="19"/>
      <c r="O58" s="17"/>
      <c r="P58" s="17"/>
      <c r="Q58" s="19"/>
      <c r="R58" s="96"/>
      <c r="S58" s="96"/>
      <c r="T58" s="96"/>
      <c r="U58" s="96"/>
      <c r="V58" s="97"/>
      <c r="W58" s="97"/>
      <c r="X58" s="97"/>
      <c r="Y58" s="97"/>
    </row>
    <row r="59" spans="1:25" s="20" customFormat="1" ht="13.5">
      <c r="A59" s="95"/>
      <c r="B59" s="95"/>
      <c r="C59" s="95"/>
      <c r="D59" s="17"/>
      <c r="E59" s="18"/>
      <c r="F59" s="19"/>
      <c r="G59" s="17"/>
      <c r="H59" s="17"/>
      <c r="I59" s="18"/>
      <c r="J59" s="19"/>
      <c r="K59" s="17"/>
      <c r="L59" s="19"/>
      <c r="M59" s="17"/>
      <c r="N59" s="19"/>
      <c r="O59" s="17"/>
      <c r="P59" s="17"/>
      <c r="Q59" s="19"/>
      <c r="R59" s="96"/>
      <c r="S59" s="96"/>
      <c r="T59" s="96"/>
      <c r="U59" s="96"/>
      <c r="V59" s="97"/>
      <c r="W59" s="97"/>
      <c r="X59" s="97"/>
      <c r="Y59" s="97"/>
    </row>
    <row r="60" spans="1:25" s="20" customFormat="1" ht="13.5">
      <c r="A60" s="95"/>
      <c r="B60" s="95"/>
      <c r="C60" s="95"/>
      <c r="D60" s="17"/>
      <c r="E60" s="18"/>
      <c r="F60" s="19"/>
      <c r="G60" s="17"/>
      <c r="H60" s="17"/>
      <c r="I60" s="18"/>
      <c r="J60" s="19"/>
      <c r="K60" s="17"/>
      <c r="L60" s="19"/>
      <c r="M60" s="17"/>
      <c r="N60" s="19"/>
      <c r="O60" s="17"/>
      <c r="P60" s="17"/>
      <c r="Q60" s="19"/>
      <c r="R60" s="96"/>
      <c r="S60" s="96"/>
      <c r="T60" s="96"/>
      <c r="U60" s="96"/>
      <c r="V60" s="97"/>
      <c r="W60" s="97"/>
      <c r="X60" s="97"/>
      <c r="Y60" s="97"/>
    </row>
    <row r="61" spans="1:25" s="20" customFormat="1" ht="13.5">
      <c r="A61" s="95"/>
      <c r="B61" s="95"/>
      <c r="C61" s="95"/>
      <c r="D61" s="17"/>
      <c r="E61" s="18"/>
      <c r="F61" s="19"/>
      <c r="G61" s="17"/>
      <c r="H61" s="17"/>
      <c r="I61" s="18"/>
      <c r="J61" s="19"/>
      <c r="K61" s="17"/>
      <c r="L61" s="19"/>
      <c r="M61" s="17"/>
      <c r="N61" s="19"/>
      <c r="O61" s="17"/>
      <c r="P61" s="17"/>
      <c r="Q61" s="19"/>
      <c r="R61" s="96"/>
      <c r="S61" s="96"/>
      <c r="T61" s="96"/>
      <c r="U61" s="96"/>
      <c r="V61" s="97"/>
      <c r="W61" s="97"/>
      <c r="X61" s="97"/>
      <c r="Y61" s="97"/>
    </row>
    <row r="62" spans="1:25" s="20" customFormat="1" ht="13.5">
      <c r="A62" s="95"/>
      <c r="B62" s="95"/>
      <c r="C62" s="95"/>
      <c r="D62" s="17"/>
      <c r="E62" s="18"/>
      <c r="F62" s="19"/>
      <c r="G62" s="17"/>
      <c r="H62" s="17"/>
      <c r="I62" s="18"/>
      <c r="J62" s="19"/>
      <c r="K62" s="17"/>
      <c r="L62" s="19"/>
      <c r="M62" s="17"/>
      <c r="N62" s="19"/>
      <c r="O62" s="17"/>
      <c r="P62" s="17"/>
      <c r="Q62" s="19"/>
      <c r="R62" s="96"/>
      <c r="S62" s="96"/>
      <c r="T62" s="96"/>
      <c r="U62" s="96"/>
      <c r="V62" s="97"/>
      <c r="W62" s="97"/>
      <c r="X62" s="97"/>
      <c r="Y62" s="97"/>
    </row>
    <row r="63" spans="1:25" s="20" customFormat="1" ht="13.5">
      <c r="A63" s="95"/>
      <c r="B63" s="95"/>
      <c r="C63" s="95"/>
      <c r="D63" s="17"/>
      <c r="E63" s="18"/>
      <c r="F63" s="19"/>
      <c r="G63" s="17"/>
      <c r="H63" s="17"/>
      <c r="I63" s="18"/>
      <c r="J63" s="19"/>
      <c r="K63" s="17"/>
      <c r="L63" s="19"/>
      <c r="M63" s="17"/>
      <c r="N63" s="19"/>
      <c r="O63" s="17"/>
      <c r="P63" s="17"/>
      <c r="Q63" s="19"/>
      <c r="R63" s="96"/>
      <c r="S63" s="96"/>
      <c r="T63" s="96"/>
      <c r="U63" s="96"/>
      <c r="V63" s="97"/>
      <c r="W63" s="97"/>
      <c r="X63" s="97"/>
      <c r="Y63" s="97"/>
    </row>
    <row r="64" spans="1:25" s="20" customFormat="1" ht="13.5">
      <c r="A64" s="95"/>
      <c r="B64" s="95"/>
      <c r="C64" s="95"/>
      <c r="D64" s="17"/>
      <c r="E64" s="18"/>
      <c r="F64" s="19"/>
      <c r="G64" s="17"/>
      <c r="H64" s="17"/>
      <c r="I64" s="18"/>
      <c r="J64" s="19"/>
      <c r="K64" s="17"/>
      <c r="L64" s="19"/>
      <c r="M64" s="17"/>
      <c r="N64" s="19"/>
      <c r="O64" s="17"/>
      <c r="P64" s="17"/>
      <c r="Q64" s="19"/>
      <c r="R64" s="96"/>
      <c r="S64" s="96"/>
      <c r="T64" s="96"/>
      <c r="U64" s="96"/>
      <c r="V64" s="97"/>
      <c r="W64" s="97"/>
      <c r="X64" s="97"/>
      <c r="Y64" s="97"/>
    </row>
    <row r="65" spans="1:25" s="20" customFormat="1" ht="13.5">
      <c r="A65" s="95"/>
      <c r="B65" s="95"/>
      <c r="C65" s="95"/>
      <c r="D65" s="17"/>
      <c r="E65" s="18"/>
      <c r="F65" s="19"/>
      <c r="G65" s="17"/>
      <c r="H65" s="17"/>
      <c r="I65" s="18"/>
      <c r="J65" s="19"/>
      <c r="K65" s="17"/>
      <c r="L65" s="19"/>
      <c r="M65" s="17"/>
      <c r="N65" s="19"/>
      <c r="O65" s="17"/>
      <c r="P65" s="17"/>
      <c r="Q65" s="19"/>
      <c r="R65" s="96"/>
      <c r="S65" s="96"/>
      <c r="T65" s="96"/>
      <c r="U65" s="96"/>
      <c r="V65" s="97"/>
      <c r="W65" s="97"/>
      <c r="X65" s="97"/>
      <c r="Y65" s="97"/>
    </row>
    <row r="66" spans="1:25" s="20" customFormat="1" ht="13.5">
      <c r="A66" s="95"/>
      <c r="B66" s="95"/>
      <c r="C66" s="95"/>
      <c r="D66" s="17"/>
      <c r="E66" s="18"/>
      <c r="F66" s="19"/>
      <c r="G66" s="17"/>
      <c r="H66" s="17"/>
      <c r="I66" s="18"/>
      <c r="J66" s="19"/>
      <c r="K66" s="17"/>
      <c r="L66" s="19"/>
      <c r="M66" s="17"/>
      <c r="N66" s="19"/>
      <c r="O66" s="17"/>
      <c r="P66" s="17"/>
      <c r="Q66" s="19"/>
      <c r="R66" s="96"/>
      <c r="S66" s="96"/>
      <c r="T66" s="96"/>
      <c r="U66" s="96"/>
      <c r="V66" s="97"/>
      <c r="W66" s="97"/>
      <c r="X66" s="97"/>
      <c r="Y66" s="97"/>
    </row>
    <row r="67" spans="1:25" s="20" customFormat="1" ht="13.5">
      <c r="A67" s="95"/>
      <c r="B67" s="95"/>
      <c r="C67" s="95"/>
      <c r="D67" s="17"/>
      <c r="E67" s="18"/>
      <c r="F67" s="19"/>
      <c r="G67" s="17"/>
      <c r="H67" s="17"/>
      <c r="I67" s="18"/>
      <c r="J67" s="19"/>
      <c r="K67" s="17"/>
      <c r="L67" s="19"/>
      <c r="M67" s="17"/>
      <c r="N67" s="19"/>
      <c r="O67" s="17"/>
      <c r="P67" s="17"/>
      <c r="Q67" s="19"/>
      <c r="R67" s="96"/>
      <c r="S67" s="96"/>
      <c r="T67" s="96"/>
      <c r="U67" s="96"/>
      <c r="V67" s="97"/>
      <c r="W67" s="97"/>
      <c r="X67" s="97"/>
      <c r="Y67" s="97"/>
    </row>
    <row r="68" spans="1:25" s="20" customFormat="1" ht="13.5">
      <c r="A68" s="95"/>
      <c r="B68" s="95"/>
      <c r="C68" s="95"/>
      <c r="D68" s="17"/>
      <c r="E68" s="18"/>
      <c r="F68" s="19"/>
      <c r="G68" s="17"/>
      <c r="H68" s="17"/>
      <c r="I68" s="18"/>
      <c r="J68" s="19"/>
      <c r="K68" s="17"/>
      <c r="L68" s="19"/>
      <c r="M68" s="17"/>
      <c r="N68" s="19"/>
      <c r="O68" s="17"/>
      <c r="P68" s="17"/>
      <c r="Q68" s="19"/>
      <c r="R68" s="96"/>
      <c r="S68" s="96"/>
      <c r="T68" s="96"/>
      <c r="U68" s="96"/>
      <c r="V68" s="97"/>
      <c r="W68" s="97"/>
      <c r="X68" s="97"/>
      <c r="Y68" s="97"/>
    </row>
    <row r="69" spans="1:25" s="20" customFormat="1" ht="13.5">
      <c r="A69" s="95"/>
      <c r="B69" s="95"/>
      <c r="C69" s="95"/>
      <c r="D69" s="17"/>
      <c r="E69" s="18"/>
      <c r="F69" s="19"/>
      <c r="G69" s="17"/>
      <c r="H69" s="17"/>
      <c r="I69" s="18"/>
      <c r="J69" s="19"/>
      <c r="K69" s="17"/>
      <c r="L69" s="19"/>
      <c r="M69" s="17"/>
      <c r="N69" s="19"/>
      <c r="O69" s="17"/>
      <c r="P69" s="17"/>
      <c r="Q69" s="19"/>
      <c r="R69" s="96"/>
      <c r="S69" s="96"/>
      <c r="T69" s="96"/>
      <c r="U69" s="96"/>
      <c r="V69" s="97"/>
      <c r="W69" s="97"/>
      <c r="X69" s="97"/>
      <c r="Y69" s="97"/>
    </row>
    <row r="70" spans="1:25" s="20" customFormat="1" ht="13.5">
      <c r="A70" s="95"/>
      <c r="B70" s="95"/>
      <c r="C70" s="95"/>
      <c r="D70" s="17"/>
      <c r="E70" s="18"/>
      <c r="F70" s="19"/>
      <c r="G70" s="17"/>
      <c r="H70" s="17"/>
      <c r="I70" s="18"/>
      <c r="J70" s="19"/>
      <c r="K70" s="17"/>
      <c r="L70" s="19"/>
      <c r="M70" s="17"/>
      <c r="N70" s="19"/>
      <c r="O70" s="17"/>
      <c r="P70" s="17"/>
      <c r="Q70" s="19"/>
      <c r="R70" s="96"/>
      <c r="S70" s="96"/>
      <c r="T70" s="96"/>
      <c r="U70" s="96"/>
      <c r="V70" s="97"/>
      <c r="W70" s="97"/>
      <c r="X70" s="97"/>
      <c r="Y70" s="97"/>
    </row>
    <row r="71" spans="1:25" s="20" customFormat="1" ht="13.5">
      <c r="A71" s="95"/>
      <c r="B71" s="95"/>
      <c r="C71" s="95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6"/>
      <c r="S71" s="96"/>
      <c r="T71" s="96"/>
      <c r="U71" s="96"/>
      <c r="V71" s="97"/>
      <c r="W71" s="97"/>
      <c r="X71" s="97"/>
      <c r="Y71" s="97"/>
    </row>
    <row r="72" spans="1:25" s="20" customFormat="1" ht="13.5">
      <c r="A72" s="95"/>
      <c r="B72" s="95"/>
      <c r="C72" s="95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6"/>
      <c r="S72" s="96"/>
      <c r="T72" s="96"/>
      <c r="U72" s="96"/>
      <c r="V72" s="97"/>
      <c r="W72" s="97"/>
      <c r="X72" s="97"/>
      <c r="Y72" s="97"/>
    </row>
    <row r="73" spans="1:25" s="20" customFormat="1" ht="13.5">
      <c r="A73" s="95"/>
      <c r="B73" s="95"/>
      <c r="C73" s="95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6"/>
      <c r="S73" s="96"/>
      <c r="T73" s="96"/>
      <c r="U73" s="96"/>
      <c r="V73" s="97"/>
      <c r="W73" s="97"/>
      <c r="X73" s="97"/>
      <c r="Y73" s="97"/>
    </row>
    <row r="74" spans="1:25" s="20" customFormat="1" ht="13.5">
      <c r="A74" s="95"/>
      <c r="B74" s="95"/>
      <c r="C74" s="95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6"/>
      <c r="S74" s="96"/>
      <c r="T74" s="96"/>
      <c r="U74" s="96"/>
      <c r="V74" s="97"/>
      <c r="W74" s="97"/>
      <c r="X74" s="97"/>
      <c r="Y74" s="97"/>
    </row>
    <row r="75" spans="1:25" s="20" customFormat="1" ht="13.5">
      <c r="A75" s="95"/>
      <c r="B75" s="95"/>
      <c r="C75" s="95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6"/>
      <c r="S75" s="96"/>
      <c r="T75" s="96"/>
      <c r="U75" s="96"/>
      <c r="V75" s="97"/>
      <c r="W75" s="97"/>
      <c r="X75" s="97"/>
      <c r="Y75" s="97"/>
    </row>
    <row r="76" spans="1:25" s="20" customFormat="1" ht="13.5">
      <c r="A76" s="95"/>
      <c r="B76" s="95"/>
      <c r="C76" s="95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6"/>
      <c r="S76" s="96"/>
      <c r="T76" s="96"/>
      <c r="U76" s="96"/>
      <c r="V76" s="97"/>
      <c r="W76" s="97"/>
      <c r="X76" s="97"/>
      <c r="Y76" s="97"/>
    </row>
    <row r="77" spans="1:25" s="20" customFormat="1" ht="13.5">
      <c r="A77" s="95"/>
      <c r="B77" s="95"/>
      <c r="C77" s="95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6"/>
      <c r="S77" s="96"/>
      <c r="T77" s="96"/>
      <c r="U77" s="96"/>
      <c r="V77" s="97"/>
      <c r="W77" s="97"/>
      <c r="X77" s="97"/>
      <c r="Y77" s="97"/>
    </row>
    <row r="78" spans="1:25" s="20" customFormat="1" ht="13.5">
      <c r="A78" s="95"/>
      <c r="B78" s="95"/>
      <c r="C78" s="95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6"/>
      <c r="S78" s="96"/>
      <c r="T78" s="96"/>
      <c r="U78" s="96"/>
      <c r="V78" s="97"/>
      <c r="W78" s="97"/>
      <c r="X78" s="97"/>
      <c r="Y78" s="97"/>
    </row>
    <row r="79" spans="1:25" s="20" customFormat="1" ht="13.5">
      <c r="A79" s="95"/>
      <c r="B79" s="95"/>
      <c r="C79" s="95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6"/>
      <c r="S79" s="96"/>
      <c r="T79" s="96"/>
      <c r="U79" s="96"/>
      <c r="V79" s="97"/>
      <c r="W79" s="97"/>
      <c r="X79" s="97"/>
      <c r="Y79" s="97"/>
    </row>
    <row r="80" spans="1:25" s="20" customFormat="1" ht="13.5">
      <c r="A80" s="95"/>
      <c r="B80" s="95"/>
      <c r="C80" s="95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6"/>
      <c r="S80" s="96"/>
      <c r="T80" s="96"/>
      <c r="U80" s="96"/>
      <c r="V80" s="97"/>
      <c r="W80" s="97"/>
      <c r="X80" s="97"/>
      <c r="Y80" s="97"/>
    </row>
    <row r="81" spans="1:25" s="20" customFormat="1" ht="13.5">
      <c r="A81" s="95"/>
      <c r="B81" s="95"/>
      <c r="C81" s="95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6"/>
      <c r="S81" s="96"/>
      <c r="T81" s="96"/>
      <c r="U81" s="96"/>
      <c r="V81" s="97"/>
      <c r="W81" s="97"/>
      <c r="X81" s="97"/>
      <c r="Y81" s="97"/>
    </row>
    <row r="82" spans="1:25" s="20" customFormat="1" ht="13.5">
      <c r="A82" s="95"/>
      <c r="B82" s="95"/>
      <c r="C82" s="95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6"/>
      <c r="S82" s="96"/>
      <c r="T82" s="96"/>
      <c r="U82" s="96"/>
      <c r="V82" s="97"/>
      <c r="W82" s="97"/>
      <c r="X82" s="97"/>
      <c r="Y82" s="97"/>
    </row>
    <row r="83" spans="1:25" s="20" customFormat="1" ht="13.5">
      <c r="A83" s="95"/>
      <c r="B83" s="95"/>
      <c r="C83" s="95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6"/>
      <c r="S83" s="96"/>
      <c r="T83" s="96"/>
      <c r="U83" s="96"/>
      <c r="V83" s="97"/>
      <c r="W83" s="97"/>
      <c r="X83" s="97"/>
      <c r="Y83" s="97"/>
    </row>
    <row r="84" spans="1:25" s="20" customFormat="1" ht="13.5">
      <c r="A84" s="95"/>
      <c r="B84" s="95"/>
      <c r="C84" s="95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6"/>
      <c r="S84" s="96"/>
      <c r="T84" s="96"/>
      <c r="U84" s="96"/>
      <c r="V84" s="97"/>
      <c r="W84" s="97"/>
      <c r="X84" s="97"/>
      <c r="Y84" s="97"/>
    </row>
    <row r="85" spans="1:25" s="20" customFormat="1" ht="13.5">
      <c r="A85" s="95"/>
      <c r="B85" s="95"/>
      <c r="C85" s="95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6"/>
      <c r="S85" s="96"/>
      <c r="T85" s="96"/>
      <c r="U85" s="96"/>
      <c r="V85" s="97"/>
      <c r="W85" s="97"/>
      <c r="X85" s="97"/>
      <c r="Y85" s="97"/>
    </row>
    <row r="86" spans="1:25" s="20" customFormat="1" ht="13.5">
      <c r="A86" s="95"/>
      <c r="B86" s="95"/>
      <c r="C86" s="95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6"/>
      <c r="S86" s="96"/>
      <c r="T86" s="96"/>
      <c r="U86" s="96"/>
      <c r="V86" s="97"/>
      <c r="W86" s="97"/>
      <c r="X86" s="97"/>
      <c r="Y86" s="97"/>
    </row>
    <row r="87" spans="1:25" s="20" customFormat="1" ht="13.5">
      <c r="A87" s="95"/>
      <c r="B87" s="95"/>
      <c r="C87" s="95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6"/>
      <c r="S87" s="96"/>
      <c r="T87" s="96"/>
      <c r="U87" s="96"/>
      <c r="V87" s="97"/>
      <c r="W87" s="97"/>
      <c r="X87" s="97"/>
      <c r="Y87" s="97"/>
    </row>
    <row r="88" spans="1:25" s="20" customFormat="1" ht="13.5">
      <c r="A88" s="95"/>
      <c r="B88" s="95"/>
      <c r="C88" s="95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6"/>
      <c r="S88" s="96"/>
      <c r="T88" s="96"/>
      <c r="U88" s="96"/>
      <c r="V88" s="97"/>
      <c r="W88" s="97"/>
      <c r="X88" s="97"/>
      <c r="Y88" s="97"/>
    </row>
    <row r="89" spans="1:25" s="20" customFormat="1" ht="13.5">
      <c r="A89" s="95"/>
      <c r="B89" s="95"/>
      <c r="C89" s="95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6"/>
      <c r="S89" s="96"/>
      <c r="T89" s="96"/>
      <c r="U89" s="96"/>
      <c r="V89" s="97"/>
      <c r="W89" s="97"/>
      <c r="X89" s="97"/>
      <c r="Y89" s="97"/>
    </row>
    <row r="90" spans="1:25" s="20" customFormat="1" ht="13.5">
      <c r="A90" s="95"/>
      <c r="B90" s="95"/>
      <c r="C90" s="95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6"/>
      <c r="S90" s="96"/>
      <c r="T90" s="96"/>
      <c r="U90" s="96"/>
      <c r="V90" s="97"/>
      <c r="W90" s="97"/>
      <c r="X90" s="97"/>
      <c r="Y90" s="97"/>
    </row>
    <row r="91" spans="1:25" s="20" customFormat="1" ht="13.5">
      <c r="A91" s="95"/>
      <c r="B91" s="95"/>
      <c r="C91" s="95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6"/>
      <c r="S91" s="96"/>
      <c r="T91" s="96"/>
      <c r="U91" s="96"/>
      <c r="V91" s="97"/>
      <c r="W91" s="97"/>
      <c r="X91" s="97"/>
      <c r="Y91" s="97"/>
    </row>
    <row r="92" spans="1:25" s="20" customFormat="1" ht="13.5">
      <c r="A92" s="95"/>
      <c r="B92" s="95"/>
      <c r="C92" s="95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6"/>
      <c r="S92" s="96"/>
      <c r="T92" s="96"/>
      <c r="U92" s="96"/>
      <c r="V92" s="97"/>
      <c r="W92" s="97"/>
      <c r="X92" s="97"/>
      <c r="Y92" s="97"/>
    </row>
    <row r="93" spans="1:25" s="20" customFormat="1" ht="13.5">
      <c r="A93" s="95"/>
      <c r="B93" s="95"/>
      <c r="C93" s="95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6"/>
      <c r="S93" s="96"/>
      <c r="T93" s="96"/>
      <c r="U93" s="96"/>
      <c r="V93" s="97"/>
      <c r="W93" s="97"/>
      <c r="X93" s="97"/>
      <c r="Y93" s="97"/>
    </row>
    <row r="94" spans="1:25" s="20" customFormat="1" ht="13.5">
      <c r="A94" s="95"/>
      <c r="B94" s="95"/>
      <c r="C94" s="95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6"/>
      <c r="S94" s="96"/>
      <c r="T94" s="96"/>
      <c r="U94" s="96"/>
      <c r="V94" s="97"/>
      <c r="W94" s="97"/>
      <c r="X94" s="97"/>
      <c r="Y94" s="97"/>
    </row>
    <row r="95" spans="1:25" s="20" customFormat="1" ht="13.5">
      <c r="A95" s="95"/>
      <c r="B95" s="95"/>
      <c r="C95" s="95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6"/>
      <c r="S95" s="96"/>
      <c r="T95" s="96"/>
      <c r="U95" s="96"/>
      <c r="V95" s="97"/>
      <c r="W95" s="97"/>
      <c r="X95" s="97"/>
      <c r="Y95" s="97"/>
    </row>
    <row r="96" spans="1:25" s="20" customFormat="1" ht="13.5">
      <c r="A96" s="95"/>
      <c r="B96" s="95"/>
      <c r="C96" s="95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6"/>
      <c r="S96" s="96"/>
      <c r="T96" s="96"/>
      <c r="U96" s="96"/>
      <c r="V96" s="97"/>
      <c r="W96" s="97"/>
      <c r="X96" s="97"/>
      <c r="Y96" s="97"/>
    </row>
    <row r="97" spans="1:25" s="20" customFormat="1" ht="13.5">
      <c r="A97" s="95"/>
      <c r="B97" s="95"/>
      <c r="C97" s="95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6"/>
      <c r="S97" s="96"/>
      <c r="T97" s="96"/>
      <c r="U97" s="96"/>
      <c r="V97" s="97"/>
      <c r="W97" s="97"/>
      <c r="X97" s="97"/>
      <c r="Y97" s="97"/>
    </row>
    <row r="98" spans="1:25" s="20" customFormat="1" ht="13.5">
      <c r="A98" s="95"/>
      <c r="B98" s="95"/>
      <c r="C98" s="95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6"/>
      <c r="S98" s="96"/>
      <c r="T98" s="96"/>
      <c r="U98" s="96"/>
      <c r="V98" s="97"/>
      <c r="W98" s="97"/>
      <c r="X98" s="97"/>
      <c r="Y98" s="97"/>
    </row>
    <row r="99" spans="1:25" s="20" customFormat="1" ht="13.5">
      <c r="A99" s="95"/>
      <c r="B99" s="95"/>
      <c r="C99" s="95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6"/>
      <c r="S99" s="96"/>
      <c r="T99" s="96"/>
      <c r="U99" s="96"/>
      <c r="V99" s="97"/>
      <c r="W99" s="97"/>
      <c r="X99" s="97"/>
      <c r="Y99" s="97"/>
    </row>
    <row r="100" spans="1:25" s="20" customFormat="1" ht="13.5">
      <c r="A100" s="95"/>
      <c r="B100" s="95"/>
      <c r="C100" s="95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6"/>
      <c r="S100" s="96"/>
      <c r="T100" s="96"/>
      <c r="U100" s="96"/>
      <c r="V100" s="97"/>
      <c r="W100" s="97"/>
      <c r="X100" s="97"/>
      <c r="Y100" s="97"/>
    </row>
    <row r="101" spans="1:25" s="20" customFormat="1" ht="13.5">
      <c r="A101" s="95"/>
      <c r="B101" s="95"/>
      <c r="C101" s="95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6"/>
      <c r="S101" s="96"/>
      <c r="T101" s="96"/>
      <c r="U101" s="96"/>
      <c r="V101" s="97"/>
      <c r="W101" s="97"/>
      <c r="X101" s="97"/>
      <c r="Y101" s="97"/>
    </row>
    <row r="102" spans="1:25" s="20" customFormat="1" ht="13.5">
      <c r="A102" s="95"/>
      <c r="B102" s="95"/>
      <c r="C102" s="95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6"/>
      <c r="S102" s="96"/>
      <c r="T102" s="96"/>
      <c r="U102" s="96"/>
      <c r="V102" s="97"/>
      <c r="W102" s="97"/>
      <c r="X102" s="97"/>
      <c r="Y102" s="97"/>
    </row>
    <row r="103" spans="1:25" s="20" customFormat="1" ht="13.5">
      <c r="A103" s="95"/>
      <c r="B103" s="95"/>
      <c r="C103" s="95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6"/>
      <c r="S103" s="96"/>
      <c r="T103" s="96"/>
      <c r="U103" s="96"/>
      <c r="V103" s="97"/>
      <c r="W103" s="97"/>
      <c r="X103" s="97"/>
      <c r="Y103" s="97"/>
    </row>
    <row r="104" spans="1:25" s="20" customFormat="1" ht="13.5">
      <c r="A104" s="95"/>
      <c r="B104" s="95"/>
      <c r="C104" s="95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6"/>
      <c r="S104" s="96"/>
      <c r="T104" s="96"/>
      <c r="U104" s="96"/>
      <c r="V104" s="97"/>
      <c r="W104" s="97"/>
      <c r="X104" s="97"/>
      <c r="Y104" s="97"/>
    </row>
    <row r="105" spans="1:25" s="20" customFormat="1" ht="13.5">
      <c r="A105" s="95"/>
      <c r="B105" s="95"/>
      <c r="C105" s="95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6"/>
      <c r="S105" s="96"/>
      <c r="T105" s="96"/>
      <c r="U105" s="96"/>
      <c r="V105" s="97"/>
      <c r="W105" s="97"/>
      <c r="X105" s="97"/>
      <c r="Y105" s="97"/>
    </row>
    <row r="106" spans="1:25" s="20" customFormat="1" ht="13.5">
      <c r="A106" s="95"/>
      <c r="B106" s="95"/>
      <c r="C106" s="95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6"/>
      <c r="S106" s="96"/>
      <c r="T106" s="96"/>
      <c r="U106" s="96"/>
      <c r="V106" s="97"/>
      <c r="W106" s="97"/>
      <c r="X106" s="97"/>
      <c r="Y106" s="97"/>
    </row>
    <row r="107" spans="1:25" s="20" customFormat="1" ht="13.5">
      <c r="A107" s="95"/>
      <c r="B107" s="95"/>
      <c r="C107" s="95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6"/>
      <c r="S107" s="96"/>
      <c r="T107" s="96"/>
      <c r="U107" s="96"/>
      <c r="V107" s="97"/>
      <c r="W107" s="97"/>
      <c r="X107" s="97"/>
      <c r="Y107" s="97"/>
    </row>
    <row r="108" spans="1:25" s="20" customFormat="1" ht="13.5">
      <c r="A108" s="95"/>
      <c r="B108" s="95"/>
      <c r="C108" s="95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6"/>
      <c r="S108" s="96"/>
      <c r="T108" s="96"/>
      <c r="U108" s="96"/>
      <c r="V108" s="97"/>
      <c r="W108" s="97"/>
      <c r="X108" s="97"/>
      <c r="Y108" s="97"/>
    </row>
    <row r="109" spans="1:25" s="20" customFormat="1" ht="13.5">
      <c r="A109" s="95"/>
      <c r="B109" s="95"/>
      <c r="C109" s="95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6"/>
      <c r="S109" s="96"/>
      <c r="T109" s="96"/>
      <c r="U109" s="96"/>
      <c r="V109" s="97"/>
      <c r="W109" s="97"/>
      <c r="X109" s="97"/>
      <c r="Y109" s="97"/>
    </row>
    <row r="110" spans="1:25" s="20" customFormat="1" ht="13.5">
      <c r="A110" s="95"/>
      <c r="B110" s="95"/>
      <c r="C110" s="95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6"/>
      <c r="S110" s="96"/>
      <c r="T110" s="96"/>
      <c r="U110" s="96"/>
      <c r="V110" s="97"/>
      <c r="W110" s="97"/>
      <c r="X110" s="97"/>
      <c r="Y110" s="97"/>
    </row>
    <row r="111" spans="1:25" s="20" customFormat="1" ht="13.5">
      <c r="A111" s="95"/>
      <c r="B111" s="95"/>
      <c r="C111" s="95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6"/>
      <c r="S111" s="96"/>
      <c r="T111" s="96"/>
      <c r="U111" s="96"/>
      <c r="V111" s="97"/>
      <c r="W111" s="97"/>
      <c r="X111" s="97"/>
      <c r="Y111" s="97"/>
    </row>
    <row r="112" spans="1:25" s="20" customFormat="1" ht="13.5">
      <c r="A112" s="95"/>
      <c r="B112" s="95"/>
      <c r="C112" s="95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6"/>
      <c r="S112" s="96"/>
      <c r="T112" s="96"/>
      <c r="U112" s="96"/>
      <c r="V112" s="97"/>
      <c r="W112" s="97"/>
      <c r="X112" s="97"/>
      <c r="Y112" s="97"/>
    </row>
    <row r="113" spans="1:25" s="20" customFormat="1" ht="13.5">
      <c r="A113" s="95"/>
      <c r="B113" s="95"/>
      <c r="C113" s="95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6"/>
      <c r="S113" s="96"/>
      <c r="T113" s="96"/>
      <c r="U113" s="96"/>
      <c r="V113" s="97"/>
      <c r="W113" s="97"/>
      <c r="X113" s="97"/>
      <c r="Y113" s="97"/>
    </row>
    <row r="114" spans="1:25" s="20" customFormat="1" ht="13.5">
      <c r="A114" s="95"/>
      <c r="B114" s="95"/>
      <c r="C114" s="95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6"/>
      <c r="S114" s="96"/>
      <c r="T114" s="96"/>
      <c r="U114" s="96"/>
      <c r="V114" s="97"/>
      <c r="W114" s="97"/>
      <c r="X114" s="97"/>
      <c r="Y114" s="97"/>
    </row>
    <row r="115" spans="1:25" s="20" customFormat="1" ht="13.5">
      <c r="A115" s="95"/>
      <c r="B115" s="95"/>
      <c r="C115" s="95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6"/>
      <c r="S115" s="96"/>
      <c r="T115" s="96"/>
      <c r="U115" s="96"/>
      <c r="V115" s="97"/>
      <c r="W115" s="97"/>
      <c r="X115" s="97"/>
      <c r="Y115" s="97"/>
    </row>
    <row r="116" spans="1:25" s="20" customFormat="1" ht="13.5">
      <c r="A116" s="95"/>
      <c r="B116" s="95"/>
      <c r="C116" s="95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6"/>
      <c r="S116" s="96"/>
      <c r="T116" s="96"/>
      <c r="U116" s="96"/>
      <c r="V116" s="97"/>
      <c r="W116" s="97"/>
      <c r="X116" s="97"/>
      <c r="Y116" s="97"/>
    </row>
    <row r="117" spans="1:25" s="20" customFormat="1" ht="13.5">
      <c r="A117" s="95"/>
      <c r="B117" s="95"/>
      <c r="C117" s="95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6"/>
      <c r="S117" s="96"/>
      <c r="T117" s="96"/>
      <c r="U117" s="96"/>
      <c r="V117" s="97"/>
      <c r="W117" s="97"/>
      <c r="X117" s="97"/>
      <c r="Y117" s="97"/>
    </row>
    <row r="118" spans="1:25" s="20" customFormat="1" ht="13.5">
      <c r="A118" s="95"/>
      <c r="B118" s="95"/>
      <c r="C118" s="95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6"/>
      <c r="S118" s="96"/>
      <c r="T118" s="96"/>
      <c r="U118" s="96"/>
      <c r="V118" s="97"/>
      <c r="W118" s="97"/>
      <c r="X118" s="97"/>
      <c r="Y118" s="97"/>
    </row>
    <row r="119" spans="1:25" s="20" customFormat="1" ht="13.5">
      <c r="A119" s="95"/>
      <c r="B119" s="95"/>
      <c r="C119" s="95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6"/>
      <c r="S119" s="96"/>
      <c r="T119" s="96"/>
      <c r="U119" s="96"/>
      <c r="V119" s="97"/>
      <c r="W119" s="97"/>
      <c r="X119" s="97"/>
      <c r="Y119" s="97"/>
    </row>
    <row r="120" spans="1:25" s="20" customFormat="1" ht="13.5">
      <c r="A120" s="95"/>
      <c r="B120" s="95"/>
      <c r="C120" s="95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6"/>
      <c r="S120" s="96"/>
      <c r="T120" s="96"/>
      <c r="U120" s="96"/>
      <c r="V120" s="97"/>
      <c r="W120" s="97"/>
      <c r="X120" s="97"/>
      <c r="Y120" s="97"/>
    </row>
    <row r="121" spans="1:25" s="20" customFormat="1" ht="13.5">
      <c r="A121" s="95"/>
      <c r="B121" s="95"/>
      <c r="C121" s="95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6"/>
      <c r="S121" s="96"/>
      <c r="T121" s="96"/>
      <c r="U121" s="96"/>
      <c r="V121" s="97"/>
      <c r="W121" s="97"/>
      <c r="X121" s="97"/>
      <c r="Y121" s="97"/>
    </row>
    <row r="122" spans="1:25" s="20" customFormat="1" ht="13.5">
      <c r="A122" s="95"/>
      <c r="B122" s="95"/>
      <c r="C122" s="95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6"/>
      <c r="S122" s="96"/>
      <c r="T122" s="96"/>
      <c r="U122" s="96"/>
      <c r="V122" s="97"/>
      <c r="W122" s="97"/>
      <c r="X122" s="97"/>
      <c r="Y122" s="97"/>
    </row>
    <row r="123" spans="1:25" s="20" customFormat="1" ht="13.5">
      <c r="A123" s="95"/>
      <c r="B123" s="95"/>
      <c r="C123" s="95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6"/>
      <c r="S123" s="96"/>
      <c r="T123" s="96"/>
      <c r="U123" s="96"/>
      <c r="V123" s="97"/>
      <c r="W123" s="97"/>
      <c r="X123" s="97"/>
      <c r="Y123" s="97"/>
    </row>
    <row r="124" spans="1:25" s="20" customFormat="1" ht="13.5">
      <c r="A124" s="95"/>
      <c r="B124" s="95"/>
      <c r="C124" s="95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6"/>
      <c r="S124" s="96"/>
      <c r="T124" s="96"/>
      <c r="U124" s="96"/>
      <c r="V124" s="97"/>
      <c r="W124" s="97"/>
      <c r="X124" s="97"/>
      <c r="Y124" s="97"/>
    </row>
    <row r="125" spans="1:25" s="20" customFormat="1" ht="13.5">
      <c r="A125" s="95"/>
      <c r="B125" s="95"/>
      <c r="C125" s="95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6"/>
      <c r="S125" s="96"/>
      <c r="T125" s="96"/>
      <c r="U125" s="96"/>
      <c r="V125" s="97"/>
      <c r="W125" s="97"/>
      <c r="X125" s="97"/>
      <c r="Y125" s="97"/>
    </row>
    <row r="126" spans="1:25" s="20" customFormat="1" ht="13.5">
      <c r="A126" s="95"/>
      <c r="B126" s="95"/>
      <c r="C126" s="95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6"/>
      <c r="S126" s="96"/>
      <c r="T126" s="96"/>
      <c r="U126" s="96"/>
      <c r="V126" s="97"/>
      <c r="W126" s="97"/>
      <c r="X126" s="97"/>
      <c r="Y126" s="97"/>
    </row>
    <row r="127" spans="1:25" s="20" customFormat="1" ht="13.5">
      <c r="A127" s="95"/>
      <c r="B127" s="95"/>
      <c r="C127" s="95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6"/>
      <c r="S127" s="96"/>
      <c r="T127" s="96"/>
      <c r="U127" s="96"/>
      <c r="V127" s="97"/>
      <c r="W127" s="97"/>
      <c r="X127" s="97"/>
      <c r="Y127" s="97"/>
    </row>
    <row r="128" spans="1:25" s="20" customFormat="1" ht="13.5">
      <c r="A128" s="95"/>
      <c r="B128" s="95"/>
      <c r="C128" s="95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6"/>
      <c r="S128" s="96"/>
      <c r="T128" s="96"/>
      <c r="U128" s="96"/>
      <c r="V128" s="97"/>
      <c r="W128" s="97"/>
      <c r="X128" s="97"/>
      <c r="Y128" s="97"/>
    </row>
    <row r="129" spans="1:25" s="20" customFormat="1" ht="13.5">
      <c r="A129" s="95"/>
      <c r="B129" s="95"/>
      <c r="C129" s="95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6"/>
      <c r="S129" s="96"/>
      <c r="T129" s="96"/>
      <c r="U129" s="96"/>
      <c r="V129" s="97"/>
      <c r="W129" s="97"/>
      <c r="X129" s="97"/>
      <c r="Y129" s="97"/>
    </row>
    <row r="130" spans="1:25" s="20" customFormat="1" ht="13.5">
      <c r="A130" s="95"/>
      <c r="B130" s="95"/>
      <c r="C130" s="95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6"/>
      <c r="S130" s="96"/>
      <c r="T130" s="96"/>
      <c r="U130" s="96"/>
      <c r="V130" s="97"/>
      <c r="W130" s="97"/>
      <c r="X130" s="97"/>
      <c r="Y130" s="97"/>
    </row>
    <row r="131" spans="1:25" s="20" customFormat="1" ht="13.5">
      <c r="A131" s="95"/>
      <c r="B131" s="95"/>
      <c r="C131" s="95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6"/>
      <c r="S131" s="96"/>
      <c r="T131" s="96"/>
      <c r="U131" s="96"/>
      <c r="V131" s="97"/>
      <c r="W131" s="97"/>
      <c r="X131" s="97"/>
      <c r="Y131" s="97"/>
    </row>
    <row r="132" spans="1:25" s="20" customFormat="1" ht="13.5">
      <c r="A132" s="95"/>
      <c r="B132" s="95"/>
      <c r="C132" s="95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6"/>
      <c r="S132" s="96"/>
      <c r="T132" s="96"/>
      <c r="U132" s="96"/>
      <c r="V132" s="97"/>
      <c r="W132" s="97"/>
      <c r="X132" s="97"/>
      <c r="Y132" s="97"/>
    </row>
    <row r="133" spans="1:25" s="20" customFormat="1" ht="13.5">
      <c r="A133" s="95"/>
      <c r="B133" s="95"/>
      <c r="C133" s="95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6"/>
      <c r="S133" s="96"/>
      <c r="T133" s="96"/>
      <c r="U133" s="96"/>
      <c r="V133" s="97"/>
      <c r="W133" s="97"/>
      <c r="X133" s="97"/>
      <c r="Y133" s="97"/>
    </row>
    <row r="134" spans="1:25" s="20" customFormat="1" ht="13.5">
      <c r="A134" s="95"/>
      <c r="B134" s="95"/>
      <c r="C134" s="95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6"/>
      <c r="S134" s="96"/>
      <c r="T134" s="96"/>
      <c r="U134" s="96"/>
      <c r="V134" s="97"/>
      <c r="W134" s="97"/>
      <c r="X134" s="97"/>
      <c r="Y134" s="97"/>
    </row>
    <row r="135" spans="1:25" s="20" customFormat="1" ht="13.5">
      <c r="A135" s="95"/>
      <c r="B135" s="95"/>
      <c r="C135" s="95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6"/>
      <c r="S135" s="96"/>
      <c r="T135" s="96"/>
      <c r="U135" s="96"/>
      <c r="V135" s="97"/>
      <c r="W135" s="97"/>
      <c r="X135" s="97"/>
      <c r="Y135" s="97"/>
    </row>
    <row r="136" spans="1:25" s="20" customFormat="1" ht="13.5">
      <c r="A136" s="95"/>
      <c r="B136" s="95"/>
      <c r="C136" s="95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6"/>
      <c r="S136" s="96"/>
      <c r="T136" s="96"/>
      <c r="U136" s="96"/>
      <c r="V136" s="97"/>
      <c r="W136" s="97"/>
      <c r="X136" s="97"/>
      <c r="Y136" s="97"/>
    </row>
    <row r="137" spans="1:25" s="20" customFormat="1" ht="13.5">
      <c r="A137" s="95"/>
      <c r="B137" s="95"/>
      <c r="C137" s="95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6"/>
      <c r="S137" s="96"/>
      <c r="T137" s="96"/>
      <c r="U137" s="96"/>
      <c r="V137" s="97"/>
      <c r="W137" s="97"/>
      <c r="X137" s="97"/>
      <c r="Y137" s="97"/>
    </row>
    <row r="138" spans="1:25" s="20" customFormat="1" ht="13.5">
      <c r="A138" s="95"/>
      <c r="B138" s="95"/>
      <c r="C138" s="95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6"/>
      <c r="S138" s="96"/>
      <c r="T138" s="96"/>
      <c r="U138" s="96"/>
      <c r="V138" s="97"/>
      <c r="W138" s="97"/>
      <c r="X138" s="97"/>
      <c r="Y138" s="97"/>
    </row>
    <row r="139" spans="1:25" s="20" customFormat="1" ht="13.5">
      <c r="A139" s="95"/>
      <c r="B139" s="95"/>
      <c r="C139" s="95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6"/>
      <c r="S139" s="96"/>
      <c r="T139" s="96"/>
      <c r="U139" s="96"/>
      <c r="V139" s="97"/>
      <c r="W139" s="97"/>
      <c r="X139" s="97"/>
      <c r="Y139" s="97"/>
    </row>
    <row r="140" spans="1:25" s="20" customFormat="1" ht="13.5">
      <c r="A140" s="95"/>
      <c r="B140" s="95"/>
      <c r="C140" s="95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6"/>
      <c r="S140" s="96"/>
      <c r="T140" s="96"/>
      <c r="U140" s="96"/>
      <c r="V140" s="97"/>
      <c r="W140" s="97"/>
      <c r="X140" s="97"/>
      <c r="Y140" s="97"/>
    </row>
    <row r="141" spans="1:25" s="20" customFormat="1" ht="13.5">
      <c r="A141" s="95"/>
      <c r="B141" s="95"/>
      <c r="C141" s="95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6"/>
      <c r="S141" s="96"/>
      <c r="T141" s="96"/>
      <c r="U141" s="96"/>
      <c r="V141" s="97"/>
      <c r="W141" s="97"/>
      <c r="X141" s="97"/>
      <c r="Y141" s="97"/>
    </row>
    <row r="142" spans="1:25" s="20" customFormat="1" ht="13.5">
      <c r="A142" s="95"/>
      <c r="B142" s="95"/>
      <c r="C142" s="95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6"/>
      <c r="S142" s="96"/>
      <c r="T142" s="96"/>
      <c r="U142" s="96"/>
      <c r="V142" s="97"/>
      <c r="W142" s="97"/>
      <c r="X142" s="97"/>
      <c r="Y142" s="97"/>
    </row>
    <row r="143" spans="1:25" s="20" customFormat="1" ht="13.5">
      <c r="A143" s="95"/>
      <c r="B143" s="95"/>
      <c r="C143" s="95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6"/>
      <c r="S143" s="96"/>
      <c r="T143" s="96"/>
      <c r="U143" s="96"/>
      <c r="V143" s="97"/>
      <c r="W143" s="97"/>
      <c r="X143" s="97"/>
      <c r="Y143" s="97"/>
    </row>
    <row r="144" spans="1:25" s="20" customFormat="1" ht="13.5">
      <c r="A144" s="95"/>
      <c r="B144" s="95"/>
      <c r="C144" s="95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6"/>
      <c r="S144" s="96"/>
      <c r="T144" s="96"/>
      <c r="U144" s="96"/>
      <c r="V144" s="97"/>
      <c r="W144" s="97"/>
      <c r="X144" s="97"/>
      <c r="Y144" s="97"/>
    </row>
    <row r="145" spans="1:25" s="20" customFormat="1" ht="13.5">
      <c r="A145" s="95"/>
      <c r="B145" s="95"/>
      <c r="C145" s="95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6"/>
      <c r="S145" s="96"/>
      <c r="T145" s="96"/>
      <c r="U145" s="96"/>
      <c r="V145" s="97"/>
      <c r="W145" s="97"/>
      <c r="X145" s="97"/>
      <c r="Y145" s="97"/>
    </row>
    <row r="146" spans="1:25" s="20" customFormat="1" ht="13.5">
      <c r="A146" s="95"/>
      <c r="B146" s="95"/>
      <c r="C146" s="95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6"/>
      <c r="S146" s="96"/>
      <c r="T146" s="96"/>
      <c r="U146" s="96"/>
      <c r="V146" s="97"/>
      <c r="W146" s="97"/>
      <c r="X146" s="97"/>
      <c r="Y146" s="97"/>
    </row>
    <row r="147" spans="1:25" s="20" customFormat="1" ht="13.5">
      <c r="A147" s="95"/>
      <c r="B147" s="95"/>
      <c r="C147" s="95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6"/>
      <c r="S147" s="96"/>
      <c r="T147" s="96"/>
      <c r="U147" s="96"/>
      <c r="V147" s="97"/>
      <c r="W147" s="97"/>
      <c r="X147" s="97"/>
      <c r="Y147" s="97"/>
    </row>
    <row r="148" spans="1:25" s="20" customFormat="1" ht="13.5">
      <c r="A148" s="95"/>
      <c r="B148" s="95"/>
      <c r="C148" s="95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6"/>
      <c r="S148" s="96"/>
      <c r="T148" s="96"/>
      <c r="U148" s="96"/>
      <c r="V148" s="97"/>
      <c r="W148" s="97"/>
      <c r="X148" s="97"/>
      <c r="Y148" s="97"/>
    </row>
    <row r="149" spans="1:25" s="20" customFormat="1" ht="13.5">
      <c r="A149" s="95"/>
      <c r="B149" s="95"/>
      <c r="C149" s="95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6"/>
      <c r="S149" s="96"/>
      <c r="T149" s="96"/>
      <c r="U149" s="96"/>
      <c r="V149" s="97"/>
      <c r="W149" s="97"/>
      <c r="X149" s="97"/>
      <c r="Y149" s="97"/>
    </row>
    <row r="150" spans="1:25" s="20" customFormat="1" ht="13.5">
      <c r="A150" s="95"/>
      <c r="B150" s="95"/>
      <c r="C150" s="95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6"/>
      <c r="S150" s="96"/>
      <c r="T150" s="96"/>
      <c r="U150" s="96"/>
      <c r="V150" s="97"/>
      <c r="W150" s="97"/>
      <c r="X150" s="97"/>
      <c r="Y150" s="97"/>
    </row>
    <row r="151" spans="1:25" s="20" customFormat="1" ht="13.5">
      <c r="A151" s="95"/>
      <c r="B151" s="95"/>
      <c r="C151" s="95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6"/>
      <c r="S151" s="96"/>
      <c r="T151" s="96"/>
      <c r="U151" s="96"/>
      <c r="V151" s="97"/>
      <c r="W151" s="97"/>
      <c r="X151" s="97"/>
      <c r="Y151" s="97"/>
    </row>
    <row r="152" spans="1:25" s="20" customFormat="1" ht="13.5">
      <c r="A152" s="95"/>
      <c r="B152" s="95"/>
      <c r="C152" s="95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6"/>
      <c r="S152" s="96"/>
      <c r="T152" s="96"/>
      <c r="U152" s="96"/>
      <c r="V152" s="97"/>
      <c r="W152" s="97"/>
      <c r="X152" s="97"/>
      <c r="Y152" s="97"/>
    </row>
    <row r="153" spans="1:25" s="20" customFormat="1" ht="13.5">
      <c r="A153" s="95"/>
      <c r="B153" s="95"/>
      <c r="C153" s="95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6"/>
      <c r="S153" s="96"/>
      <c r="T153" s="96"/>
      <c r="U153" s="96"/>
      <c r="V153" s="97"/>
      <c r="W153" s="97"/>
      <c r="X153" s="97"/>
      <c r="Y153" s="97"/>
    </row>
    <row r="154" spans="1:25" s="20" customFormat="1" ht="13.5">
      <c r="A154" s="95"/>
      <c r="B154" s="95"/>
      <c r="C154" s="95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6"/>
      <c r="S154" s="96"/>
      <c r="T154" s="96"/>
      <c r="U154" s="96"/>
      <c r="V154" s="97"/>
      <c r="W154" s="97"/>
      <c r="X154" s="97"/>
      <c r="Y154" s="97"/>
    </row>
    <row r="155" spans="1:25" s="20" customFormat="1" ht="13.5">
      <c r="A155" s="95"/>
      <c r="B155" s="95"/>
      <c r="C155" s="95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6"/>
      <c r="S155" s="96"/>
      <c r="T155" s="96"/>
      <c r="U155" s="96"/>
      <c r="V155" s="97"/>
      <c r="W155" s="97"/>
      <c r="X155" s="97"/>
      <c r="Y155" s="97"/>
    </row>
    <row r="156" spans="1:25" s="20" customFormat="1" ht="13.5">
      <c r="A156" s="95"/>
      <c r="B156" s="95"/>
      <c r="C156" s="95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6"/>
      <c r="S156" s="96"/>
      <c r="T156" s="96"/>
      <c r="U156" s="96"/>
      <c r="V156" s="97"/>
      <c r="W156" s="97"/>
      <c r="X156" s="97"/>
      <c r="Y156" s="97"/>
    </row>
    <row r="157" spans="1:25" s="20" customFormat="1" ht="13.5">
      <c r="A157" s="95"/>
      <c r="B157" s="95"/>
      <c r="C157" s="95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6"/>
      <c r="S157" s="96"/>
      <c r="T157" s="96"/>
      <c r="U157" s="96"/>
      <c r="V157" s="97"/>
      <c r="W157" s="97"/>
      <c r="X157" s="97"/>
      <c r="Y157" s="97"/>
    </row>
    <row r="158" spans="1:25" s="20" customFormat="1" ht="13.5">
      <c r="A158" s="95"/>
      <c r="B158" s="95"/>
      <c r="C158" s="95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6"/>
      <c r="S158" s="96"/>
      <c r="T158" s="96"/>
      <c r="U158" s="96"/>
      <c r="V158" s="97"/>
      <c r="W158" s="97"/>
      <c r="X158" s="97"/>
      <c r="Y158" s="97"/>
    </row>
    <row r="159" spans="1:25" s="20" customFormat="1" ht="13.5">
      <c r="A159" s="95"/>
      <c r="B159" s="95"/>
      <c r="C159" s="95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6"/>
      <c r="S159" s="96"/>
      <c r="T159" s="96"/>
      <c r="U159" s="96"/>
      <c r="V159" s="97"/>
      <c r="W159" s="97"/>
      <c r="X159" s="97"/>
      <c r="Y159" s="97"/>
    </row>
    <row r="160" spans="1:25" s="20" customFormat="1" ht="13.5">
      <c r="A160" s="95"/>
      <c r="B160" s="95"/>
      <c r="C160" s="95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6"/>
      <c r="S160" s="96"/>
      <c r="T160" s="96"/>
      <c r="U160" s="96"/>
      <c r="V160" s="97"/>
      <c r="W160" s="97"/>
      <c r="X160" s="97"/>
      <c r="Y160" s="97"/>
    </row>
    <row r="161" spans="1:25" s="20" customFormat="1" ht="13.5">
      <c r="A161" s="95"/>
      <c r="B161" s="95"/>
      <c r="C161" s="95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6"/>
      <c r="S161" s="96"/>
      <c r="T161" s="96"/>
      <c r="U161" s="96"/>
      <c r="V161" s="97"/>
      <c r="W161" s="97"/>
      <c r="X161" s="97"/>
      <c r="Y161" s="97"/>
    </row>
    <row r="162" spans="1:25" s="20" customFormat="1" ht="13.5">
      <c r="A162" s="95"/>
      <c r="B162" s="95"/>
      <c r="C162" s="95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6"/>
      <c r="S162" s="96"/>
      <c r="T162" s="96"/>
      <c r="U162" s="96"/>
      <c r="V162" s="97"/>
      <c r="W162" s="97"/>
      <c r="X162" s="97"/>
      <c r="Y162" s="97"/>
    </row>
    <row r="163" spans="1:25" s="20" customFormat="1" ht="13.5">
      <c r="A163" s="95"/>
      <c r="B163" s="95"/>
      <c r="C163" s="95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6"/>
      <c r="S163" s="96"/>
      <c r="T163" s="96"/>
      <c r="U163" s="96"/>
      <c r="V163" s="97"/>
      <c r="W163" s="97"/>
      <c r="X163" s="97"/>
      <c r="Y163" s="97"/>
    </row>
    <row r="164" spans="1:25" s="20" customFormat="1" ht="13.5">
      <c r="A164" s="95"/>
      <c r="B164" s="95"/>
      <c r="C164" s="95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6"/>
      <c r="S164" s="96"/>
      <c r="T164" s="96"/>
      <c r="U164" s="96"/>
      <c r="V164" s="97"/>
      <c r="W164" s="97"/>
      <c r="X164" s="97"/>
      <c r="Y164" s="97"/>
    </row>
    <row r="165" spans="1:25" s="20" customFormat="1" ht="13.5">
      <c r="A165" s="95"/>
      <c r="B165" s="95"/>
      <c r="C165" s="95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6"/>
      <c r="S165" s="96"/>
      <c r="T165" s="96"/>
      <c r="U165" s="96"/>
      <c r="V165" s="97"/>
      <c r="W165" s="97"/>
      <c r="X165" s="97"/>
      <c r="Y165" s="97"/>
    </row>
    <row r="166" spans="1:25" s="20" customFormat="1" ht="13.5">
      <c r="A166" s="95"/>
      <c r="B166" s="95"/>
      <c r="C166" s="95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6"/>
      <c r="S166" s="96"/>
      <c r="T166" s="96"/>
      <c r="U166" s="96"/>
      <c r="V166" s="97"/>
      <c r="W166" s="97"/>
      <c r="X166" s="97"/>
      <c r="Y166" s="97"/>
    </row>
    <row r="167" spans="1:25" s="20" customFormat="1" ht="13.5">
      <c r="A167" s="95"/>
      <c r="B167" s="95"/>
      <c r="C167" s="95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6"/>
      <c r="S167" s="96"/>
      <c r="T167" s="96"/>
      <c r="U167" s="96"/>
      <c r="V167" s="97"/>
      <c r="W167" s="97"/>
      <c r="X167" s="97"/>
      <c r="Y167" s="97"/>
    </row>
    <row r="168" spans="1:25" s="20" customFormat="1" ht="13.5">
      <c r="A168" s="95"/>
      <c r="B168" s="95"/>
      <c r="C168" s="95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6"/>
      <c r="S168" s="96"/>
      <c r="T168" s="96"/>
      <c r="U168" s="96"/>
      <c r="V168" s="97"/>
      <c r="W168" s="97"/>
      <c r="X168" s="97"/>
      <c r="Y168" s="97"/>
    </row>
    <row r="169" spans="1:25" s="20" customFormat="1" ht="13.5">
      <c r="A169" s="95"/>
      <c r="B169" s="95"/>
      <c r="C169" s="95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6"/>
      <c r="S169" s="96"/>
      <c r="T169" s="96"/>
      <c r="U169" s="96"/>
      <c r="V169" s="97"/>
      <c r="W169" s="97"/>
      <c r="X169" s="97"/>
      <c r="Y169" s="97"/>
    </row>
    <row r="170" spans="1:25" s="20" customFormat="1" ht="13.5">
      <c r="A170" s="95"/>
      <c r="B170" s="95"/>
      <c r="C170" s="95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6"/>
      <c r="S170" s="96"/>
      <c r="T170" s="96"/>
      <c r="U170" s="96"/>
      <c r="V170" s="97"/>
      <c r="W170" s="97"/>
      <c r="X170" s="97"/>
      <c r="Y170" s="97"/>
    </row>
    <row r="171" spans="1:25" s="20" customFormat="1" ht="13.5">
      <c r="A171" s="95"/>
      <c r="B171" s="95"/>
      <c r="C171" s="95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6"/>
      <c r="S171" s="96"/>
      <c r="T171" s="96"/>
      <c r="U171" s="96"/>
      <c r="V171" s="97"/>
      <c r="W171" s="97"/>
      <c r="X171" s="97"/>
      <c r="Y171" s="97"/>
    </row>
    <row r="172" spans="1:25" s="20" customFormat="1" ht="13.5">
      <c r="A172" s="95"/>
      <c r="B172" s="95"/>
      <c r="C172" s="95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6"/>
      <c r="S172" s="96"/>
      <c r="T172" s="96"/>
      <c r="U172" s="96"/>
      <c r="V172" s="97"/>
      <c r="W172" s="97"/>
      <c r="X172" s="97"/>
      <c r="Y172" s="97"/>
    </row>
    <row r="173" spans="1:25" s="20" customFormat="1" ht="13.5">
      <c r="A173" s="95"/>
      <c r="B173" s="95"/>
      <c r="C173" s="95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6"/>
      <c r="S173" s="96"/>
      <c r="T173" s="96"/>
      <c r="U173" s="96"/>
      <c r="V173" s="97"/>
      <c r="W173" s="97"/>
      <c r="X173" s="97"/>
      <c r="Y173" s="97"/>
    </row>
    <row r="174" spans="1:25" s="20" customFormat="1" ht="13.5">
      <c r="A174" s="95"/>
      <c r="B174" s="95"/>
      <c r="C174" s="95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6"/>
      <c r="S174" s="96"/>
      <c r="T174" s="96"/>
      <c r="U174" s="96"/>
      <c r="V174" s="97"/>
      <c r="W174" s="97"/>
      <c r="X174" s="97"/>
      <c r="Y174" s="97"/>
    </row>
    <row r="175" spans="1:25" s="20" customFormat="1" ht="13.5">
      <c r="A175" s="95"/>
      <c r="B175" s="95"/>
      <c r="C175" s="95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6"/>
      <c r="S175" s="96"/>
      <c r="T175" s="96"/>
      <c r="U175" s="96"/>
      <c r="V175" s="97"/>
      <c r="W175" s="97"/>
      <c r="X175" s="97"/>
      <c r="Y175" s="97"/>
    </row>
    <row r="176" spans="1:25" s="20" customFormat="1" ht="13.5">
      <c r="A176" s="95"/>
      <c r="B176" s="95"/>
      <c r="C176" s="95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6"/>
      <c r="S176" s="96"/>
      <c r="T176" s="96"/>
      <c r="U176" s="96"/>
      <c r="V176" s="97"/>
      <c r="W176" s="97"/>
      <c r="X176" s="97"/>
      <c r="Y176" s="97"/>
    </row>
    <row r="177" spans="1:25" s="20" customFormat="1" ht="13.5">
      <c r="A177" s="95"/>
      <c r="B177" s="95"/>
      <c r="C177" s="95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6"/>
      <c r="S177" s="96"/>
      <c r="T177" s="96"/>
      <c r="U177" s="96"/>
      <c r="V177" s="97"/>
      <c r="W177" s="97"/>
      <c r="X177" s="97"/>
      <c r="Y177" s="97"/>
    </row>
    <row r="178" spans="1:25" s="20" customFormat="1" ht="13.5">
      <c r="A178" s="95"/>
      <c r="B178" s="95"/>
      <c r="C178" s="95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6"/>
      <c r="S178" s="96"/>
      <c r="T178" s="96"/>
      <c r="U178" s="96"/>
      <c r="V178" s="97"/>
      <c r="W178" s="97"/>
      <c r="X178" s="97"/>
      <c r="Y178" s="97"/>
    </row>
    <row r="179" spans="1:25" s="20" customFormat="1" ht="13.5">
      <c r="A179" s="95"/>
      <c r="B179" s="95"/>
      <c r="C179" s="95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6"/>
      <c r="S179" s="96"/>
      <c r="T179" s="96"/>
      <c r="U179" s="96"/>
      <c r="V179" s="97"/>
      <c r="W179" s="97"/>
      <c r="X179" s="97"/>
      <c r="Y179" s="97"/>
    </row>
    <row r="180" spans="1:25" s="20" customFormat="1" ht="13.5">
      <c r="A180" s="95"/>
      <c r="B180" s="95"/>
      <c r="C180" s="95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6"/>
      <c r="S180" s="96"/>
      <c r="T180" s="96"/>
      <c r="U180" s="96"/>
      <c r="V180" s="97"/>
      <c r="W180" s="97"/>
      <c r="X180" s="97"/>
      <c r="Y180" s="97"/>
    </row>
    <row r="181" spans="1:25" s="20" customFormat="1" ht="13.5">
      <c r="A181" s="95"/>
      <c r="B181" s="95"/>
      <c r="C181" s="95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6"/>
      <c r="S181" s="96"/>
      <c r="T181" s="96"/>
      <c r="U181" s="96"/>
      <c r="V181" s="97"/>
      <c r="W181" s="97"/>
      <c r="X181" s="97"/>
      <c r="Y181" s="97"/>
    </row>
    <row r="182" spans="1:25" s="20" customFormat="1" ht="13.5">
      <c r="A182" s="95"/>
      <c r="B182" s="95"/>
      <c r="C182" s="95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6"/>
      <c r="S182" s="96"/>
      <c r="T182" s="96"/>
      <c r="U182" s="96"/>
      <c r="V182" s="97"/>
      <c r="W182" s="97"/>
      <c r="X182" s="97"/>
      <c r="Y182" s="97"/>
    </row>
    <row r="183" spans="1:25" s="20" customFormat="1" ht="13.5">
      <c r="A183" s="95"/>
      <c r="B183" s="95"/>
      <c r="C183" s="95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6"/>
      <c r="S183" s="96"/>
      <c r="T183" s="96"/>
      <c r="U183" s="96"/>
      <c r="V183" s="97"/>
      <c r="W183" s="97"/>
      <c r="X183" s="97"/>
      <c r="Y183" s="97"/>
    </row>
    <row r="184" spans="1:25" s="20" customFormat="1" ht="13.5">
      <c r="A184" s="95"/>
      <c r="B184" s="95"/>
      <c r="C184" s="95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6"/>
      <c r="S184" s="96"/>
      <c r="T184" s="96"/>
      <c r="U184" s="96"/>
      <c r="V184" s="97"/>
      <c r="W184" s="97"/>
      <c r="X184" s="97"/>
      <c r="Y184" s="97"/>
    </row>
    <row r="185" spans="1:25" s="20" customFormat="1" ht="13.5">
      <c r="A185" s="95"/>
      <c r="B185" s="95"/>
      <c r="C185" s="95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6"/>
      <c r="S185" s="96"/>
      <c r="T185" s="96"/>
      <c r="U185" s="96"/>
      <c r="V185" s="97"/>
      <c r="W185" s="97"/>
      <c r="X185" s="97"/>
      <c r="Y185" s="97"/>
    </row>
    <row r="186" spans="1:25" s="20" customFormat="1" ht="13.5">
      <c r="A186" s="95"/>
      <c r="B186" s="95"/>
      <c r="C186" s="95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6"/>
      <c r="S186" s="96"/>
      <c r="T186" s="96"/>
      <c r="U186" s="96"/>
      <c r="V186" s="97"/>
      <c r="W186" s="97"/>
      <c r="X186" s="97"/>
      <c r="Y186" s="97"/>
    </row>
    <row r="187" spans="1:25" s="20" customFormat="1" ht="13.5">
      <c r="A187" s="95"/>
      <c r="B187" s="95"/>
      <c r="C187" s="95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6"/>
      <c r="S187" s="96"/>
      <c r="T187" s="96"/>
      <c r="U187" s="96"/>
      <c r="V187" s="97"/>
      <c r="W187" s="97"/>
      <c r="X187" s="97"/>
      <c r="Y187" s="97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30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佐賀県</v>
      </c>
      <c r="B7" s="103">
        <f>INT(B8/1000)*1000</f>
        <v>41000</v>
      </c>
      <c r="C7" s="98" t="s">
        <v>174</v>
      </c>
      <c r="D7" s="99">
        <f aca="true" t="shared" si="0" ref="D7:AI7">SUM(D8:D200)</f>
        <v>499232</v>
      </c>
      <c r="E7" s="99">
        <f t="shared" si="0"/>
        <v>124</v>
      </c>
      <c r="F7" s="99">
        <f t="shared" si="0"/>
        <v>0</v>
      </c>
      <c r="G7" s="99">
        <f t="shared" si="0"/>
        <v>124</v>
      </c>
      <c r="H7" s="99">
        <f t="shared" si="0"/>
        <v>1191</v>
      </c>
      <c r="I7" s="99">
        <f t="shared" si="0"/>
        <v>992</v>
      </c>
      <c r="J7" s="99">
        <f t="shared" si="0"/>
        <v>199</v>
      </c>
      <c r="K7" s="99">
        <f t="shared" si="0"/>
        <v>497917</v>
      </c>
      <c r="L7" s="99">
        <f t="shared" si="0"/>
        <v>328711</v>
      </c>
      <c r="M7" s="99">
        <f t="shared" si="0"/>
        <v>169206</v>
      </c>
      <c r="N7" s="99">
        <f t="shared" si="0"/>
        <v>501191</v>
      </c>
      <c r="O7" s="99">
        <f t="shared" si="0"/>
        <v>329703</v>
      </c>
      <c r="P7" s="99">
        <f t="shared" si="0"/>
        <v>320701</v>
      </c>
      <c r="Q7" s="99">
        <f t="shared" si="0"/>
        <v>0</v>
      </c>
      <c r="R7" s="99">
        <f t="shared" si="0"/>
        <v>0</v>
      </c>
      <c r="S7" s="99">
        <f t="shared" si="0"/>
        <v>0</v>
      </c>
      <c r="T7" s="99">
        <f t="shared" si="0"/>
        <v>9002</v>
      </c>
      <c r="U7" s="99">
        <f t="shared" si="0"/>
        <v>0</v>
      </c>
      <c r="V7" s="99">
        <f t="shared" si="0"/>
        <v>0</v>
      </c>
      <c r="W7" s="99">
        <f t="shared" si="0"/>
        <v>169529</v>
      </c>
      <c r="X7" s="99">
        <f t="shared" si="0"/>
        <v>162040</v>
      </c>
      <c r="Y7" s="99">
        <f t="shared" si="0"/>
        <v>407</v>
      </c>
      <c r="Z7" s="99">
        <f t="shared" si="0"/>
        <v>0</v>
      </c>
      <c r="AA7" s="99">
        <f t="shared" si="0"/>
        <v>0</v>
      </c>
      <c r="AB7" s="99">
        <f t="shared" si="0"/>
        <v>7082</v>
      </c>
      <c r="AC7" s="99">
        <f t="shared" si="0"/>
        <v>0</v>
      </c>
      <c r="AD7" s="99">
        <f t="shared" si="0"/>
        <v>0</v>
      </c>
      <c r="AE7" s="99">
        <f t="shared" si="0"/>
        <v>1959</v>
      </c>
      <c r="AF7" s="99">
        <f t="shared" si="0"/>
        <v>1959</v>
      </c>
      <c r="AG7" s="99">
        <f t="shared" si="0"/>
        <v>0</v>
      </c>
      <c r="AH7" s="99">
        <f t="shared" si="0"/>
        <v>5226</v>
      </c>
      <c r="AI7" s="99">
        <f t="shared" si="0"/>
        <v>5226</v>
      </c>
      <c r="AJ7" s="99">
        <f aca="true" t="shared" si="1" ref="AJ7:BF7">SUM(AJ8:AJ200)</f>
        <v>0</v>
      </c>
      <c r="AK7" s="99">
        <f t="shared" si="1"/>
        <v>0</v>
      </c>
      <c r="AL7" s="99">
        <f t="shared" si="1"/>
        <v>27461</v>
      </c>
      <c r="AM7" s="99">
        <f t="shared" si="1"/>
        <v>15572</v>
      </c>
      <c r="AN7" s="99">
        <f t="shared" si="1"/>
        <v>6898</v>
      </c>
      <c r="AO7" s="99">
        <f t="shared" si="1"/>
        <v>2584</v>
      </c>
      <c r="AP7" s="99">
        <f t="shared" si="1"/>
        <v>556</v>
      </c>
      <c r="AQ7" s="99">
        <f t="shared" si="1"/>
        <v>0</v>
      </c>
      <c r="AR7" s="99">
        <f t="shared" si="1"/>
        <v>0</v>
      </c>
      <c r="AS7" s="99">
        <f t="shared" si="1"/>
        <v>992</v>
      </c>
      <c r="AT7" s="99">
        <f t="shared" si="1"/>
        <v>656</v>
      </c>
      <c r="AU7" s="99">
        <f t="shared" si="1"/>
        <v>0</v>
      </c>
      <c r="AV7" s="99">
        <f t="shared" si="1"/>
        <v>203</v>
      </c>
      <c r="AW7" s="99">
        <f t="shared" si="1"/>
        <v>237</v>
      </c>
      <c r="AX7" s="99">
        <f t="shared" si="1"/>
        <v>235</v>
      </c>
      <c r="AY7" s="99">
        <f t="shared" si="1"/>
        <v>0</v>
      </c>
      <c r="AZ7" s="99">
        <f t="shared" si="1"/>
        <v>2</v>
      </c>
      <c r="BA7" s="99">
        <f t="shared" si="1"/>
        <v>0</v>
      </c>
      <c r="BB7" s="99">
        <f t="shared" si="1"/>
        <v>0</v>
      </c>
      <c r="BC7" s="99">
        <f t="shared" si="1"/>
        <v>941</v>
      </c>
      <c r="BD7" s="99">
        <f t="shared" si="1"/>
        <v>871</v>
      </c>
      <c r="BE7" s="99">
        <f t="shared" si="1"/>
        <v>70</v>
      </c>
      <c r="BF7" s="99">
        <f t="shared" si="1"/>
        <v>0</v>
      </c>
    </row>
    <row r="8" spans="1:58" s="20" customFormat="1" ht="13.5">
      <c r="A8" s="174" t="s">
        <v>181</v>
      </c>
      <c r="B8" s="174">
        <v>41201</v>
      </c>
      <c r="C8" s="174" t="s">
        <v>222</v>
      </c>
      <c r="D8" s="179">
        <f aca="true" t="shared" si="2" ref="D8:D30">SUM(E8,H8,K8)</f>
        <v>78057</v>
      </c>
      <c r="E8" s="179">
        <f aca="true" t="shared" si="3" ref="E8:E30">SUM(F8:G8)</f>
        <v>0</v>
      </c>
      <c r="F8" s="180"/>
      <c r="G8" s="180"/>
      <c r="H8" s="179">
        <f>SUM(I8:J8)</f>
        <v>992</v>
      </c>
      <c r="I8" s="180">
        <v>992</v>
      </c>
      <c r="J8" s="180"/>
      <c r="K8" s="179">
        <f>SUM(L8:M8)</f>
        <v>77065</v>
      </c>
      <c r="L8" s="180">
        <v>48054</v>
      </c>
      <c r="M8" s="180">
        <v>29011</v>
      </c>
      <c r="N8" s="179">
        <f aca="true" t="shared" si="4" ref="N8:N30">SUM(O8,W8,AE8)</f>
        <v>78575</v>
      </c>
      <c r="O8" s="179">
        <f aca="true" t="shared" si="5" ref="O8:O30">SUM(P8:V8)</f>
        <v>49046</v>
      </c>
      <c r="P8" s="180">
        <v>49046</v>
      </c>
      <c r="Q8" s="180"/>
      <c r="R8" s="180"/>
      <c r="S8" s="180"/>
      <c r="T8" s="180"/>
      <c r="U8" s="180"/>
      <c r="V8" s="180"/>
      <c r="W8" s="179">
        <f aca="true" t="shared" si="6" ref="W8:W30">SUM(X8:AD8)</f>
        <v>29011</v>
      </c>
      <c r="X8" s="180">
        <v>28858</v>
      </c>
      <c r="Y8" s="180"/>
      <c r="Z8" s="180"/>
      <c r="AA8" s="180"/>
      <c r="AB8" s="180">
        <v>153</v>
      </c>
      <c r="AC8" s="180"/>
      <c r="AD8" s="180"/>
      <c r="AE8" s="179">
        <f aca="true" t="shared" si="7" ref="AE8:AE30">SUM(AF8:AG8)</f>
        <v>518</v>
      </c>
      <c r="AF8" s="180">
        <v>518</v>
      </c>
      <c r="AG8" s="180"/>
      <c r="AH8" s="179">
        <f aca="true" t="shared" si="8" ref="AH8:AH30">SUM(AI8:AK8)</f>
        <v>374</v>
      </c>
      <c r="AI8" s="180">
        <v>374</v>
      </c>
      <c r="AJ8" s="180"/>
      <c r="AK8" s="180"/>
      <c r="AL8" s="179">
        <f aca="true" t="shared" si="9" ref="AL8:AL30">SUM(AM8:AV8)</f>
        <v>4353</v>
      </c>
      <c r="AM8" s="180">
        <v>4012</v>
      </c>
      <c r="AN8" s="180">
        <v>76</v>
      </c>
      <c r="AO8" s="180">
        <v>41</v>
      </c>
      <c r="AP8" s="180"/>
      <c r="AQ8" s="180"/>
      <c r="AR8" s="180"/>
      <c r="AS8" s="180">
        <v>179</v>
      </c>
      <c r="AT8" s="180">
        <v>44</v>
      </c>
      <c r="AU8" s="180"/>
      <c r="AV8" s="180">
        <v>1</v>
      </c>
      <c r="AW8" s="179">
        <f aca="true" t="shared" si="10" ref="AW8:AW30">SUM(AX8:BB8)</f>
        <v>109</v>
      </c>
      <c r="AX8" s="180">
        <v>109</v>
      </c>
      <c r="AY8" s="180"/>
      <c r="AZ8" s="180"/>
      <c r="BA8" s="180"/>
      <c r="BB8" s="180"/>
      <c r="BC8" s="179">
        <f aca="true" t="shared" si="11" ref="BC8:BC30">SUM(BD8:BF8)</f>
        <v>45</v>
      </c>
      <c r="BD8" s="180">
        <v>45</v>
      </c>
      <c r="BE8" s="180"/>
      <c r="BF8" s="180"/>
    </row>
    <row r="9" spans="1:58" s="20" customFormat="1" ht="13.5">
      <c r="A9" s="174" t="s">
        <v>181</v>
      </c>
      <c r="B9" s="174">
        <v>41202</v>
      </c>
      <c r="C9" s="174" t="s">
        <v>224</v>
      </c>
      <c r="D9" s="179">
        <f t="shared" si="2"/>
        <v>54966</v>
      </c>
      <c r="E9" s="179">
        <f t="shared" si="3"/>
        <v>0</v>
      </c>
      <c r="F9" s="180"/>
      <c r="G9" s="180"/>
      <c r="H9" s="179">
        <f>SUM(I9:J9)</f>
        <v>0</v>
      </c>
      <c r="I9" s="180"/>
      <c r="J9" s="180"/>
      <c r="K9" s="179">
        <f>SUM(L9:M9)</f>
        <v>54966</v>
      </c>
      <c r="L9" s="180">
        <v>34492</v>
      </c>
      <c r="M9" s="180">
        <v>20474</v>
      </c>
      <c r="N9" s="179">
        <f t="shared" si="4"/>
        <v>55232</v>
      </c>
      <c r="O9" s="179">
        <f t="shared" si="5"/>
        <v>34492</v>
      </c>
      <c r="P9" s="180">
        <v>27224</v>
      </c>
      <c r="Q9" s="180"/>
      <c r="R9" s="180"/>
      <c r="S9" s="180"/>
      <c r="T9" s="180">
        <v>7268</v>
      </c>
      <c r="U9" s="180"/>
      <c r="V9" s="180"/>
      <c r="W9" s="179">
        <f t="shared" si="6"/>
        <v>20474</v>
      </c>
      <c r="X9" s="180">
        <v>14370</v>
      </c>
      <c r="Y9" s="180"/>
      <c r="Z9" s="180"/>
      <c r="AA9" s="180"/>
      <c r="AB9" s="180">
        <v>6104</v>
      </c>
      <c r="AC9" s="180"/>
      <c r="AD9" s="180"/>
      <c r="AE9" s="179">
        <f t="shared" si="7"/>
        <v>266</v>
      </c>
      <c r="AF9" s="180">
        <v>266</v>
      </c>
      <c r="AG9" s="180"/>
      <c r="AH9" s="179">
        <f t="shared" si="8"/>
        <v>300</v>
      </c>
      <c r="AI9" s="180">
        <v>300</v>
      </c>
      <c r="AJ9" s="180"/>
      <c r="AK9" s="180"/>
      <c r="AL9" s="179">
        <f t="shared" si="9"/>
        <v>1895</v>
      </c>
      <c r="AM9" s="180">
        <v>832</v>
      </c>
      <c r="AN9" s="180">
        <v>763</v>
      </c>
      <c r="AO9" s="180">
        <v>74</v>
      </c>
      <c r="AP9" s="180">
        <v>123</v>
      </c>
      <c r="AQ9" s="180"/>
      <c r="AR9" s="180"/>
      <c r="AS9" s="180">
        <v>100</v>
      </c>
      <c r="AT9" s="180">
        <v>1</v>
      </c>
      <c r="AU9" s="180"/>
      <c r="AV9" s="180">
        <v>2</v>
      </c>
      <c r="AW9" s="179">
        <f t="shared" si="10"/>
        <v>2</v>
      </c>
      <c r="AX9" s="180"/>
      <c r="AY9" s="180"/>
      <c r="AZ9" s="180">
        <v>2</v>
      </c>
      <c r="BA9" s="180"/>
      <c r="BB9" s="180"/>
      <c r="BC9" s="179">
        <f t="shared" si="11"/>
        <v>3</v>
      </c>
      <c r="BD9" s="180">
        <v>3</v>
      </c>
      <c r="BE9" s="180"/>
      <c r="BF9" s="180"/>
    </row>
    <row r="10" spans="1:58" s="20" customFormat="1" ht="13.5">
      <c r="A10" s="174" t="s">
        <v>181</v>
      </c>
      <c r="B10" s="174">
        <v>41203</v>
      </c>
      <c r="C10" s="174" t="s">
        <v>225</v>
      </c>
      <c r="D10" s="179">
        <f t="shared" si="2"/>
        <v>18368</v>
      </c>
      <c r="E10" s="179">
        <f t="shared" si="3"/>
        <v>0</v>
      </c>
      <c r="F10" s="180"/>
      <c r="G10" s="180"/>
      <c r="H10" s="179">
        <f>SUM(I10:J10)</f>
        <v>0</v>
      </c>
      <c r="I10" s="180"/>
      <c r="J10" s="180"/>
      <c r="K10" s="179">
        <f>SUM(L10:M10)</f>
        <v>18368</v>
      </c>
      <c r="L10" s="180">
        <v>12401</v>
      </c>
      <c r="M10" s="180">
        <v>5967</v>
      </c>
      <c r="N10" s="179">
        <f t="shared" si="4"/>
        <v>18368</v>
      </c>
      <c r="O10" s="179">
        <f t="shared" si="5"/>
        <v>12401</v>
      </c>
      <c r="P10" s="180">
        <v>12401</v>
      </c>
      <c r="Q10" s="180"/>
      <c r="R10" s="180"/>
      <c r="S10" s="180"/>
      <c r="T10" s="180"/>
      <c r="U10" s="180"/>
      <c r="V10" s="180"/>
      <c r="W10" s="179">
        <f t="shared" si="6"/>
        <v>5967</v>
      </c>
      <c r="X10" s="180">
        <v>5967</v>
      </c>
      <c r="Y10" s="180"/>
      <c r="Z10" s="180"/>
      <c r="AA10" s="180"/>
      <c r="AB10" s="180"/>
      <c r="AC10" s="180"/>
      <c r="AD10" s="180"/>
      <c r="AE10" s="179">
        <f t="shared" si="7"/>
        <v>0</v>
      </c>
      <c r="AF10" s="180"/>
      <c r="AG10" s="180"/>
      <c r="AH10" s="179">
        <f t="shared" si="8"/>
        <v>416</v>
      </c>
      <c r="AI10" s="180">
        <v>416</v>
      </c>
      <c r="AJ10" s="180"/>
      <c r="AK10" s="180"/>
      <c r="AL10" s="179">
        <f t="shared" si="9"/>
        <v>1011</v>
      </c>
      <c r="AM10" s="180">
        <v>103</v>
      </c>
      <c r="AN10" s="180">
        <v>492</v>
      </c>
      <c r="AO10" s="180"/>
      <c r="AP10" s="180">
        <v>353</v>
      </c>
      <c r="AQ10" s="180"/>
      <c r="AR10" s="180"/>
      <c r="AS10" s="180"/>
      <c r="AT10" s="180"/>
      <c r="AU10" s="180"/>
      <c r="AV10" s="180">
        <v>63</v>
      </c>
      <c r="AW10" s="179">
        <f t="shared" si="10"/>
        <v>0</v>
      </c>
      <c r="AX10" s="180"/>
      <c r="AY10" s="180"/>
      <c r="AZ10" s="180"/>
      <c r="BA10" s="180"/>
      <c r="BB10" s="180"/>
      <c r="BC10" s="179">
        <f t="shared" si="11"/>
        <v>161</v>
      </c>
      <c r="BD10" s="180">
        <v>161</v>
      </c>
      <c r="BE10" s="180"/>
      <c r="BF10" s="180"/>
    </row>
    <row r="11" spans="1:58" s="20" customFormat="1" ht="13.5">
      <c r="A11" s="174" t="s">
        <v>181</v>
      </c>
      <c r="B11" s="174">
        <v>41204</v>
      </c>
      <c r="C11" s="174" t="s">
        <v>226</v>
      </c>
      <c r="D11" s="179">
        <f t="shared" si="2"/>
        <v>20334</v>
      </c>
      <c r="E11" s="179">
        <f t="shared" si="3"/>
        <v>0</v>
      </c>
      <c r="F11" s="180"/>
      <c r="G11" s="180"/>
      <c r="H11" s="179">
        <f>SUM(I11:J11)</f>
        <v>23</v>
      </c>
      <c r="I11" s="180"/>
      <c r="J11" s="180">
        <v>23</v>
      </c>
      <c r="K11" s="179">
        <f>SUM(L11:M11)</f>
        <v>20311</v>
      </c>
      <c r="L11" s="180">
        <v>14774</v>
      </c>
      <c r="M11" s="180">
        <v>5537</v>
      </c>
      <c r="N11" s="179">
        <f t="shared" si="4"/>
        <v>20679</v>
      </c>
      <c r="O11" s="179">
        <f t="shared" si="5"/>
        <v>14774</v>
      </c>
      <c r="P11" s="180">
        <v>14774</v>
      </c>
      <c r="Q11" s="180"/>
      <c r="R11" s="180"/>
      <c r="S11" s="180"/>
      <c r="T11" s="180"/>
      <c r="U11" s="180"/>
      <c r="V11" s="180"/>
      <c r="W11" s="179">
        <f t="shared" si="6"/>
        <v>5560</v>
      </c>
      <c r="X11" s="180">
        <v>5537</v>
      </c>
      <c r="Y11" s="180">
        <v>23</v>
      </c>
      <c r="Z11" s="180"/>
      <c r="AA11" s="180"/>
      <c r="AB11" s="180"/>
      <c r="AC11" s="180"/>
      <c r="AD11" s="180"/>
      <c r="AE11" s="179">
        <f t="shared" si="7"/>
        <v>345</v>
      </c>
      <c r="AF11" s="180">
        <v>345</v>
      </c>
      <c r="AG11" s="180"/>
      <c r="AH11" s="179">
        <f t="shared" si="8"/>
        <v>74</v>
      </c>
      <c r="AI11" s="180">
        <v>74</v>
      </c>
      <c r="AJ11" s="180"/>
      <c r="AK11" s="180"/>
      <c r="AL11" s="179">
        <f t="shared" si="9"/>
        <v>1834</v>
      </c>
      <c r="AM11" s="180">
        <v>1760</v>
      </c>
      <c r="AN11" s="180"/>
      <c r="AO11" s="180">
        <v>39</v>
      </c>
      <c r="AP11" s="180"/>
      <c r="AQ11" s="180"/>
      <c r="AR11" s="180"/>
      <c r="AS11" s="180"/>
      <c r="AT11" s="180">
        <v>35</v>
      </c>
      <c r="AU11" s="180"/>
      <c r="AV11" s="180"/>
      <c r="AW11" s="179">
        <f t="shared" si="10"/>
        <v>0</v>
      </c>
      <c r="AX11" s="180"/>
      <c r="AY11" s="180"/>
      <c r="AZ11" s="180"/>
      <c r="BA11" s="180"/>
      <c r="BB11" s="180"/>
      <c r="BC11" s="179">
        <f t="shared" si="11"/>
        <v>58</v>
      </c>
      <c r="BD11" s="180">
        <v>35</v>
      </c>
      <c r="BE11" s="180">
        <v>23</v>
      </c>
      <c r="BF11" s="180"/>
    </row>
    <row r="12" spans="1:58" s="20" customFormat="1" ht="13.5">
      <c r="A12" s="174" t="s">
        <v>181</v>
      </c>
      <c r="B12" s="174">
        <v>41205</v>
      </c>
      <c r="C12" s="174" t="s">
        <v>227</v>
      </c>
      <c r="D12" s="179">
        <f t="shared" si="2"/>
        <v>40572</v>
      </c>
      <c r="E12" s="179">
        <f t="shared" si="3"/>
        <v>0</v>
      </c>
      <c r="F12" s="180"/>
      <c r="G12" s="180"/>
      <c r="H12" s="179">
        <f>SUM(I12:J12)</f>
        <v>0</v>
      </c>
      <c r="I12" s="180"/>
      <c r="J12" s="180"/>
      <c r="K12" s="179">
        <f>SUM(L12:M12)</f>
        <v>40572</v>
      </c>
      <c r="L12" s="180">
        <v>34231</v>
      </c>
      <c r="M12" s="180">
        <v>6341</v>
      </c>
      <c r="N12" s="179">
        <f t="shared" si="4"/>
        <v>40761</v>
      </c>
      <c r="O12" s="179">
        <f t="shared" si="5"/>
        <v>34231</v>
      </c>
      <c r="P12" s="180">
        <v>34231</v>
      </c>
      <c r="Q12" s="180"/>
      <c r="R12" s="180"/>
      <c r="S12" s="180"/>
      <c r="T12" s="180"/>
      <c r="U12" s="180"/>
      <c r="V12" s="180"/>
      <c r="W12" s="179">
        <f t="shared" si="6"/>
        <v>6341</v>
      </c>
      <c r="X12" s="180">
        <v>6257</v>
      </c>
      <c r="Y12" s="180">
        <v>84</v>
      </c>
      <c r="Z12" s="180"/>
      <c r="AA12" s="180"/>
      <c r="AB12" s="180"/>
      <c r="AC12" s="180"/>
      <c r="AD12" s="180"/>
      <c r="AE12" s="179">
        <f t="shared" si="7"/>
        <v>189</v>
      </c>
      <c r="AF12" s="180">
        <v>189</v>
      </c>
      <c r="AG12" s="180"/>
      <c r="AH12" s="179">
        <f t="shared" si="8"/>
        <v>303</v>
      </c>
      <c r="AI12" s="180">
        <v>303</v>
      </c>
      <c r="AJ12" s="180"/>
      <c r="AK12" s="180"/>
      <c r="AL12" s="179">
        <f t="shared" si="9"/>
        <v>2056</v>
      </c>
      <c r="AM12" s="180">
        <v>1753</v>
      </c>
      <c r="AN12" s="180"/>
      <c r="AO12" s="180">
        <v>100</v>
      </c>
      <c r="AP12" s="180"/>
      <c r="AQ12" s="180"/>
      <c r="AR12" s="180"/>
      <c r="AS12" s="180">
        <v>203</v>
      </c>
      <c r="AT12" s="180"/>
      <c r="AU12" s="180"/>
      <c r="AV12" s="180"/>
      <c r="AW12" s="179">
        <f t="shared" si="10"/>
        <v>0</v>
      </c>
      <c r="AX12" s="180"/>
      <c r="AY12" s="180"/>
      <c r="AZ12" s="180"/>
      <c r="BA12" s="180"/>
      <c r="BB12" s="180"/>
      <c r="BC12" s="179">
        <f t="shared" si="11"/>
        <v>0</v>
      </c>
      <c r="BD12" s="180"/>
      <c r="BE12" s="180"/>
      <c r="BF12" s="180"/>
    </row>
    <row r="13" spans="1:58" s="20" customFormat="1" ht="13.5">
      <c r="A13" s="174" t="s">
        <v>181</v>
      </c>
      <c r="B13" s="174">
        <v>41206</v>
      </c>
      <c r="C13" s="174" t="s">
        <v>228</v>
      </c>
      <c r="D13" s="179">
        <f t="shared" si="2"/>
        <v>46163</v>
      </c>
      <c r="E13" s="179">
        <f t="shared" si="3"/>
        <v>0</v>
      </c>
      <c r="F13" s="180"/>
      <c r="G13" s="180"/>
      <c r="H13" s="179">
        <f aca="true" t="shared" si="12" ref="H13:H30">SUM(I13:J13)</f>
        <v>0</v>
      </c>
      <c r="I13" s="180"/>
      <c r="J13" s="180"/>
      <c r="K13" s="179">
        <f aca="true" t="shared" si="13" ref="K13:K30">SUM(L13:M13)</f>
        <v>46163</v>
      </c>
      <c r="L13" s="180">
        <v>29932</v>
      </c>
      <c r="M13" s="180">
        <v>16231</v>
      </c>
      <c r="N13" s="179">
        <f t="shared" si="4"/>
        <v>46220</v>
      </c>
      <c r="O13" s="179">
        <f t="shared" si="5"/>
        <v>29932</v>
      </c>
      <c r="P13" s="180">
        <v>29932</v>
      </c>
      <c r="Q13" s="180"/>
      <c r="R13" s="180"/>
      <c r="S13" s="180"/>
      <c r="T13" s="180"/>
      <c r="U13" s="180"/>
      <c r="V13" s="180"/>
      <c r="W13" s="179">
        <f t="shared" si="6"/>
        <v>16231</v>
      </c>
      <c r="X13" s="180">
        <v>16231</v>
      </c>
      <c r="Y13" s="180"/>
      <c r="Z13" s="180"/>
      <c r="AA13" s="180"/>
      <c r="AB13" s="180"/>
      <c r="AC13" s="180"/>
      <c r="AD13" s="180"/>
      <c r="AE13" s="179">
        <f t="shared" si="7"/>
        <v>57</v>
      </c>
      <c r="AF13" s="180">
        <v>57</v>
      </c>
      <c r="AG13" s="180"/>
      <c r="AH13" s="179">
        <f t="shared" si="8"/>
        <v>1865</v>
      </c>
      <c r="AI13" s="180">
        <v>1865</v>
      </c>
      <c r="AJ13" s="180"/>
      <c r="AK13" s="180"/>
      <c r="AL13" s="179">
        <f t="shared" si="9"/>
        <v>2193</v>
      </c>
      <c r="AM13" s="180">
        <v>345</v>
      </c>
      <c r="AN13" s="180">
        <v>3</v>
      </c>
      <c r="AO13" s="180">
        <v>1743</v>
      </c>
      <c r="AP13" s="180">
        <v>80</v>
      </c>
      <c r="AQ13" s="180"/>
      <c r="AR13" s="180"/>
      <c r="AS13" s="180">
        <v>21</v>
      </c>
      <c r="AT13" s="180">
        <v>1</v>
      </c>
      <c r="AU13" s="180"/>
      <c r="AV13" s="180"/>
      <c r="AW13" s="179">
        <f t="shared" si="10"/>
        <v>20</v>
      </c>
      <c r="AX13" s="180">
        <v>20</v>
      </c>
      <c r="AY13" s="180"/>
      <c r="AZ13" s="180"/>
      <c r="BA13" s="180"/>
      <c r="BB13" s="180"/>
      <c r="BC13" s="179">
        <f t="shared" si="11"/>
        <v>1</v>
      </c>
      <c r="BD13" s="180">
        <v>1</v>
      </c>
      <c r="BE13" s="180"/>
      <c r="BF13" s="180"/>
    </row>
    <row r="14" spans="1:58" s="20" customFormat="1" ht="13.5">
      <c r="A14" s="174" t="s">
        <v>181</v>
      </c>
      <c r="B14" s="174">
        <v>41207</v>
      </c>
      <c r="C14" s="174" t="s">
        <v>229</v>
      </c>
      <c r="D14" s="179">
        <f t="shared" si="2"/>
        <v>24316</v>
      </c>
      <c r="E14" s="179">
        <f t="shared" si="3"/>
        <v>0</v>
      </c>
      <c r="F14" s="180"/>
      <c r="G14" s="180"/>
      <c r="H14" s="179">
        <f t="shared" si="12"/>
        <v>0</v>
      </c>
      <c r="I14" s="180"/>
      <c r="J14" s="180"/>
      <c r="K14" s="179">
        <f t="shared" si="13"/>
        <v>24316</v>
      </c>
      <c r="L14" s="180">
        <v>18634</v>
      </c>
      <c r="M14" s="180">
        <v>5682</v>
      </c>
      <c r="N14" s="179">
        <f t="shared" si="4"/>
        <v>24473</v>
      </c>
      <c r="O14" s="179">
        <f t="shared" si="5"/>
        <v>18634</v>
      </c>
      <c r="P14" s="180">
        <v>18634</v>
      </c>
      <c r="Q14" s="180"/>
      <c r="R14" s="180"/>
      <c r="S14" s="180"/>
      <c r="T14" s="180"/>
      <c r="U14" s="180"/>
      <c r="V14" s="180"/>
      <c r="W14" s="179">
        <f t="shared" si="6"/>
        <v>5682</v>
      </c>
      <c r="X14" s="180">
        <v>5682</v>
      </c>
      <c r="Y14" s="180"/>
      <c r="Z14" s="180"/>
      <c r="AA14" s="180"/>
      <c r="AB14" s="180"/>
      <c r="AC14" s="180"/>
      <c r="AD14" s="180"/>
      <c r="AE14" s="179">
        <f t="shared" si="7"/>
        <v>157</v>
      </c>
      <c r="AF14" s="180">
        <v>157</v>
      </c>
      <c r="AG14" s="180"/>
      <c r="AH14" s="179">
        <f t="shared" si="8"/>
        <v>177</v>
      </c>
      <c r="AI14" s="180">
        <v>177</v>
      </c>
      <c r="AJ14" s="180"/>
      <c r="AK14" s="180"/>
      <c r="AL14" s="179">
        <f t="shared" si="9"/>
        <v>1153</v>
      </c>
      <c r="AM14" s="180">
        <v>48</v>
      </c>
      <c r="AN14" s="180">
        <v>928</v>
      </c>
      <c r="AO14" s="180">
        <v>18</v>
      </c>
      <c r="AP14" s="180"/>
      <c r="AQ14" s="180"/>
      <c r="AR14" s="180"/>
      <c r="AS14" s="180">
        <v>94</v>
      </c>
      <c r="AT14" s="180">
        <v>22</v>
      </c>
      <c r="AU14" s="180"/>
      <c r="AV14" s="180">
        <v>43</v>
      </c>
      <c r="AW14" s="179">
        <f t="shared" si="10"/>
        <v>0</v>
      </c>
      <c r="AX14" s="180"/>
      <c r="AY14" s="180"/>
      <c r="AZ14" s="180"/>
      <c r="BA14" s="180"/>
      <c r="BB14" s="180"/>
      <c r="BC14" s="179">
        <f t="shared" si="11"/>
        <v>22</v>
      </c>
      <c r="BD14" s="180">
        <v>22</v>
      </c>
      <c r="BE14" s="180"/>
      <c r="BF14" s="180"/>
    </row>
    <row r="15" spans="1:58" s="20" customFormat="1" ht="13.5">
      <c r="A15" s="174" t="s">
        <v>181</v>
      </c>
      <c r="B15" s="174">
        <v>41208</v>
      </c>
      <c r="C15" s="174" t="s">
        <v>230</v>
      </c>
      <c r="D15" s="179">
        <f t="shared" si="2"/>
        <v>37667</v>
      </c>
      <c r="E15" s="179">
        <f t="shared" si="3"/>
        <v>0</v>
      </c>
      <c r="F15" s="180"/>
      <c r="G15" s="180"/>
      <c r="H15" s="179">
        <f t="shared" si="12"/>
        <v>0</v>
      </c>
      <c r="I15" s="180"/>
      <c r="J15" s="180"/>
      <c r="K15" s="179">
        <f t="shared" si="13"/>
        <v>37667</v>
      </c>
      <c r="L15" s="180">
        <v>23055</v>
      </c>
      <c r="M15" s="180">
        <v>14612</v>
      </c>
      <c r="N15" s="179">
        <f t="shared" si="4"/>
        <v>37810</v>
      </c>
      <c r="O15" s="179">
        <f t="shared" si="5"/>
        <v>23055</v>
      </c>
      <c r="P15" s="180">
        <v>23055</v>
      </c>
      <c r="Q15" s="180"/>
      <c r="R15" s="180"/>
      <c r="S15" s="180"/>
      <c r="T15" s="180"/>
      <c r="U15" s="180"/>
      <c r="V15" s="180"/>
      <c r="W15" s="179">
        <f t="shared" si="6"/>
        <v>14612</v>
      </c>
      <c r="X15" s="180">
        <v>14612</v>
      </c>
      <c r="Y15" s="180"/>
      <c r="Z15" s="180"/>
      <c r="AA15" s="180"/>
      <c r="AB15" s="180"/>
      <c r="AC15" s="180"/>
      <c r="AD15" s="180"/>
      <c r="AE15" s="179">
        <f t="shared" si="7"/>
        <v>143</v>
      </c>
      <c r="AF15" s="180">
        <v>143</v>
      </c>
      <c r="AG15" s="180"/>
      <c r="AH15" s="179">
        <f t="shared" si="8"/>
        <v>139</v>
      </c>
      <c r="AI15" s="180">
        <v>139</v>
      </c>
      <c r="AJ15" s="180"/>
      <c r="AK15" s="180"/>
      <c r="AL15" s="179">
        <f t="shared" si="9"/>
        <v>3404</v>
      </c>
      <c r="AM15" s="180">
        <v>3265</v>
      </c>
      <c r="AN15" s="180"/>
      <c r="AO15" s="180">
        <v>73</v>
      </c>
      <c r="AP15" s="180"/>
      <c r="AQ15" s="180"/>
      <c r="AR15" s="180"/>
      <c r="AS15" s="180"/>
      <c r="AT15" s="180">
        <v>66</v>
      </c>
      <c r="AU15" s="180"/>
      <c r="AV15" s="180"/>
      <c r="AW15" s="179">
        <f t="shared" si="10"/>
        <v>0</v>
      </c>
      <c r="AX15" s="180"/>
      <c r="AY15" s="180"/>
      <c r="AZ15" s="180"/>
      <c r="BA15" s="180"/>
      <c r="BB15" s="180"/>
      <c r="BC15" s="179">
        <f t="shared" si="11"/>
        <v>66</v>
      </c>
      <c r="BD15" s="180">
        <v>66</v>
      </c>
      <c r="BE15" s="180"/>
      <c r="BF15" s="180"/>
    </row>
    <row r="16" spans="1:58" s="20" customFormat="1" ht="13.5">
      <c r="A16" s="174" t="s">
        <v>181</v>
      </c>
      <c r="B16" s="174">
        <v>41209</v>
      </c>
      <c r="C16" s="174" t="s">
        <v>231</v>
      </c>
      <c r="D16" s="179">
        <f t="shared" si="2"/>
        <v>24326</v>
      </c>
      <c r="E16" s="179">
        <f t="shared" si="3"/>
        <v>0</v>
      </c>
      <c r="F16" s="180"/>
      <c r="G16" s="180"/>
      <c r="H16" s="179">
        <f t="shared" si="12"/>
        <v>0</v>
      </c>
      <c r="I16" s="180"/>
      <c r="J16" s="180"/>
      <c r="K16" s="179">
        <f t="shared" si="13"/>
        <v>24326</v>
      </c>
      <c r="L16" s="180">
        <v>14441</v>
      </c>
      <c r="M16" s="180">
        <v>9885</v>
      </c>
      <c r="N16" s="179">
        <f t="shared" si="4"/>
        <v>24436</v>
      </c>
      <c r="O16" s="179">
        <f t="shared" si="5"/>
        <v>14441</v>
      </c>
      <c r="P16" s="180">
        <v>14441</v>
      </c>
      <c r="Q16" s="180"/>
      <c r="R16" s="180"/>
      <c r="S16" s="180"/>
      <c r="T16" s="180"/>
      <c r="U16" s="180"/>
      <c r="V16" s="180"/>
      <c r="W16" s="179">
        <f t="shared" si="6"/>
        <v>9885</v>
      </c>
      <c r="X16" s="180">
        <v>9885</v>
      </c>
      <c r="Y16" s="180"/>
      <c r="Z16" s="180"/>
      <c r="AA16" s="180"/>
      <c r="AB16" s="180"/>
      <c r="AC16" s="180"/>
      <c r="AD16" s="180"/>
      <c r="AE16" s="179">
        <f t="shared" si="7"/>
        <v>110</v>
      </c>
      <c r="AF16" s="180">
        <v>110</v>
      </c>
      <c r="AG16" s="180"/>
      <c r="AH16" s="179">
        <f t="shared" si="8"/>
        <v>179</v>
      </c>
      <c r="AI16" s="180">
        <v>179</v>
      </c>
      <c r="AJ16" s="180"/>
      <c r="AK16" s="180"/>
      <c r="AL16" s="179">
        <f t="shared" si="9"/>
        <v>1156</v>
      </c>
      <c r="AM16" s="180">
        <v>49</v>
      </c>
      <c r="AN16" s="180">
        <v>928</v>
      </c>
      <c r="AO16" s="180">
        <v>19</v>
      </c>
      <c r="AP16" s="180"/>
      <c r="AQ16" s="180"/>
      <c r="AR16" s="180"/>
      <c r="AS16" s="180">
        <v>94</v>
      </c>
      <c r="AT16" s="180">
        <v>23</v>
      </c>
      <c r="AU16" s="180"/>
      <c r="AV16" s="180">
        <v>43</v>
      </c>
      <c r="AW16" s="179">
        <f t="shared" si="10"/>
        <v>0</v>
      </c>
      <c r="AX16" s="180"/>
      <c r="AY16" s="180"/>
      <c r="AZ16" s="180"/>
      <c r="BA16" s="180"/>
      <c r="BB16" s="180"/>
      <c r="BC16" s="179">
        <f t="shared" si="11"/>
        <v>23</v>
      </c>
      <c r="BD16" s="180">
        <v>23</v>
      </c>
      <c r="BE16" s="180"/>
      <c r="BF16" s="180"/>
    </row>
    <row r="17" spans="1:58" s="20" customFormat="1" ht="13.5">
      <c r="A17" s="174" t="s">
        <v>181</v>
      </c>
      <c r="B17" s="174">
        <v>41210</v>
      </c>
      <c r="C17" s="174" t="s">
        <v>232</v>
      </c>
      <c r="D17" s="179">
        <f t="shared" si="2"/>
        <v>20747</v>
      </c>
      <c r="E17" s="179">
        <f t="shared" si="3"/>
        <v>0</v>
      </c>
      <c r="F17" s="180"/>
      <c r="G17" s="180"/>
      <c r="H17" s="179">
        <f t="shared" si="12"/>
        <v>0</v>
      </c>
      <c r="I17" s="180"/>
      <c r="J17" s="180"/>
      <c r="K17" s="179">
        <f t="shared" si="13"/>
        <v>20747</v>
      </c>
      <c r="L17" s="180">
        <v>11339</v>
      </c>
      <c r="M17" s="180">
        <v>9408</v>
      </c>
      <c r="N17" s="179">
        <f t="shared" si="4"/>
        <v>20804</v>
      </c>
      <c r="O17" s="179">
        <f t="shared" si="5"/>
        <v>11339</v>
      </c>
      <c r="P17" s="180">
        <v>11339</v>
      </c>
      <c r="Q17" s="180"/>
      <c r="R17" s="180"/>
      <c r="S17" s="180"/>
      <c r="T17" s="180"/>
      <c r="U17" s="180"/>
      <c r="V17" s="180"/>
      <c r="W17" s="179">
        <f t="shared" si="6"/>
        <v>9408</v>
      </c>
      <c r="X17" s="180">
        <v>9408</v>
      </c>
      <c r="Y17" s="180"/>
      <c r="Z17" s="180"/>
      <c r="AA17" s="180"/>
      <c r="AB17" s="180"/>
      <c r="AC17" s="180"/>
      <c r="AD17" s="180"/>
      <c r="AE17" s="179">
        <f t="shared" si="7"/>
        <v>57</v>
      </c>
      <c r="AF17" s="180">
        <v>57</v>
      </c>
      <c r="AG17" s="180"/>
      <c r="AH17" s="179">
        <f t="shared" si="8"/>
        <v>184</v>
      </c>
      <c r="AI17" s="180">
        <v>184</v>
      </c>
      <c r="AJ17" s="180"/>
      <c r="AK17" s="180"/>
      <c r="AL17" s="179">
        <f t="shared" si="9"/>
        <v>1250</v>
      </c>
      <c r="AM17" s="180">
        <v>75</v>
      </c>
      <c r="AN17" s="180">
        <v>991</v>
      </c>
      <c r="AO17" s="180">
        <v>36</v>
      </c>
      <c r="AP17" s="180"/>
      <c r="AQ17" s="180"/>
      <c r="AR17" s="180"/>
      <c r="AS17" s="180"/>
      <c r="AT17" s="180">
        <v>133</v>
      </c>
      <c r="AU17" s="180"/>
      <c r="AV17" s="180">
        <v>15</v>
      </c>
      <c r="AW17" s="179">
        <f t="shared" si="10"/>
        <v>0</v>
      </c>
      <c r="AX17" s="180"/>
      <c r="AY17" s="180"/>
      <c r="AZ17" s="180"/>
      <c r="BA17" s="180"/>
      <c r="BB17" s="180"/>
      <c r="BC17" s="179">
        <f t="shared" si="11"/>
        <v>148</v>
      </c>
      <c r="BD17" s="180">
        <v>148</v>
      </c>
      <c r="BE17" s="180"/>
      <c r="BF17" s="180"/>
    </row>
    <row r="18" spans="1:58" s="20" customFormat="1" ht="13.5">
      <c r="A18" s="174" t="s">
        <v>181</v>
      </c>
      <c r="B18" s="174">
        <v>41302</v>
      </c>
      <c r="C18" s="174" t="s">
        <v>233</v>
      </c>
      <c r="D18" s="179">
        <f t="shared" si="2"/>
        <v>12891</v>
      </c>
      <c r="E18" s="179">
        <f t="shared" si="3"/>
        <v>0</v>
      </c>
      <c r="F18" s="180"/>
      <c r="G18" s="180"/>
      <c r="H18" s="179">
        <f t="shared" si="12"/>
        <v>0</v>
      </c>
      <c r="I18" s="180"/>
      <c r="J18" s="180"/>
      <c r="K18" s="179">
        <f t="shared" si="13"/>
        <v>12891</v>
      </c>
      <c r="L18" s="180">
        <v>9010</v>
      </c>
      <c r="M18" s="180">
        <v>3881</v>
      </c>
      <c r="N18" s="179">
        <f t="shared" si="4"/>
        <v>12891</v>
      </c>
      <c r="O18" s="179">
        <f t="shared" si="5"/>
        <v>9010</v>
      </c>
      <c r="P18" s="180">
        <v>9010</v>
      </c>
      <c r="Q18" s="180"/>
      <c r="R18" s="180"/>
      <c r="S18" s="180"/>
      <c r="T18" s="180"/>
      <c r="U18" s="180"/>
      <c r="V18" s="180"/>
      <c r="W18" s="179">
        <f t="shared" si="6"/>
        <v>3881</v>
      </c>
      <c r="X18" s="180">
        <v>3881</v>
      </c>
      <c r="Y18" s="180"/>
      <c r="Z18" s="180"/>
      <c r="AA18" s="180"/>
      <c r="AB18" s="180"/>
      <c r="AC18" s="180"/>
      <c r="AD18" s="180"/>
      <c r="AE18" s="179">
        <f t="shared" si="7"/>
        <v>0</v>
      </c>
      <c r="AF18" s="180"/>
      <c r="AG18" s="180"/>
      <c r="AH18" s="179">
        <f t="shared" si="8"/>
        <v>66</v>
      </c>
      <c r="AI18" s="180">
        <v>66</v>
      </c>
      <c r="AJ18" s="180"/>
      <c r="AK18" s="180"/>
      <c r="AL18" s="179">
        <f t="shared" si="9"/>
        <v>564</v>
      </c>
      <c r="AM18" s="180">
        <v>523</v>
      </c>
      <c r="AN18" s="180"/>
      <c r="AO18" s="180"/>
      <c r="AP18" s="180"/>
      <c r="AQ18" s="180"/>
      <c r="AR18" s="180"/>
      <c r="AS18" s="180">
        <v>41</v>
      </c>
      <c r="AT18" s="180"/>
      <c r="AU18" s="180"/>
      <c r="AV18" s="180"/>
      <c r="AW18" s="179">
        <f t="shared" si="10"/>
        <v>25</v>
      </c>
      <c r="AX18" s="180">
        <v>25</v>
      </c>
      <c r="AY18" s="180"/>
      <c r="AZ18" s="180"/>
      <c r="BA18" s="180"/>
      <c r="BB18" s="180"/>
      <c r="BC18" s="179">
        <f t="shared" si="11"/>
        <v>0</v>
      </c>
      <c r="BD18" s="180"/>
      <c r="BE18" s="180"/>
      <c r="BF18" s="180"/>
    </row>
    <row r="19" spans="1:58" s="20" customFormat="1" ht="13.5">
      <c r="A19" s="174" t="s">
        <v>181</v>
      </c>
      <c r="B19" s="174">
        <v>41303</v>
      </c>
      <c r="C19" s="174" t="s">
        <v>234</v>
      </c>
      <c r="D19" s="179">
        <f t="shared" si="2"/>
        <v>3058</v>
      </c>
      <c r="E19" s="179">
        <f t="shared" si="3"/>
        <v>0</v>
      </c>
      <c r="F19" s="180"/>
      <c r="G19" s="180"/>
      <c r="H19" s="179">
        <f t="shared" si="12"/>
        <v>0</v>
      </c>
      <c r="I19" s="180"/>
      <c r="J19" s="180"/>
      <c r="K19" s="179">
        <f t="shared" si="13"/>
        <v>3058</v>
      </c>
      <c r="L19" s="180">
        <v>1982</v>
      </c>
      <c r="M19" s="180">
        <v>1076</v>
      </c>
      <c r="N19" s="179">
        <f t="shared" si="4"/>
        <v>3058</v>
      </c>
      <c r="O19" s="179">
        <f t="shared" si="5"/>
        <v>1982</v>
      </c>
      <c r="P19" s="180">
        <v>1982</v>
      </c>
      <c r="Q19" s="180"/>
      <c r="R19" s="180"/>
      <c r="S19" s="180"/>
      <c r="T19" s="180"/>
      <c r="U19" s="180"/>
      <c r="V19" s="180"/>
      <c r="W19" s="179">
        <f t="shared" si="6"/>
        <v>1076</v>
      </c>
      <c r="X19" s="180">
        <v>1076</v>
      </c>
      <c r="Y19" s="180"/>
      <c r="Z19" s="180"/>
      <c r="AA19" s="180"/>
      <c r="AB19" s="180"/>
      <c r="AC19" s="180"/>
      <c r="AD19" s="180"/>
      <c r="AE19" s="179">
        <f t="shared" si="7"/>
        <v>0</v>
      </c>
      <c r="AF19" s="180"/>
      <c r="AG19" s="180"/>
      <c r="AH19" s="179">
        <f t="shared" si="8"/>
        <v>16</v>
      </c>
      <c r="AI19" s="180">
        <v>16</v>
      </c>
      <c r="AJ19" s="180"/>
      <c r="AK19" s="180"/>
      <c r="AL19" s="179">
        <f t="shared" si="9"/>
        <v>134</v>
      </c>
      <c r="AM19" s="180">
        <v>124</v>
      </c>
      <c r="AN19" s="180"/>
      <c r="AO19" s="180"/>
      <c r="AP19" s="180"/>
      <c r="AQ19" s="180"/>
      <c r="AR19" s="180"/>
      <c r="AS19" s="180">
        <v>10</v>
      </c>
      <c r="AT19" s="180"/>
      <c r="AU19" s="180"/>
      <c r="AV19" s="180"/>
      <c r="AW19" s="179">
        <f t="shared" si="10"/>
        <v>6</v>
      </c>
      <c r="AX19" s="180">
        <v>6</v>
      </c>
      <c r="AY19" s="180"/>
      <c r="AZ19" s="180"/>
      <c r="BA19" s="180"/>
      <c r="BB19" s="180"/>
      <c r="BC19" s="179">
        <f t="shared" si="11"/>
        <v>0</v>
      </c>
      <c r="BD19" s="180"/>
      <c r="BE19" s="180"/>
      <c r="BF19" s="180"/>
    </row>
    <row r="20" spans="1:58" s="20" customFormat="1" ht="13.5">
      <c r="A20" s="174" t="s">
        <v>181</v>
      </c>
      <c r="B20" s="174">
        <v>41304</v>
      </c>
      <c r="C20" s="174" t="s">
        <v>235</v>
      </c>
      <c r="D20" s="179">
        <f t="shared" si="2"/>
        <v>3439</v>
      </c>
      <c r="E20" s="179">
        <f t="shared" si="3"/>
        <v>0</v>
      </c>
      <c r="F20" s="180"/>
      <c r="G20" s="180"/>
      <c r="H20" s="179">
        <f t="shared" si="12"/>
        <v>93</v>
      </c>
      <c r="I20" s="180"/>
      <c r="J20" s="180">
        <v>93</v>
      </c>
      <c r="K20" s="179">
        <f t="shared" si="13"/>
        <v>3346</v>
      </c>
      <c r="L20" s="180">
        <v>1865</v>
      </c>
      <c r="M20" s="180">
        <v>1481</v>
      </c>
      <c r="N20" s="179">
        <f t="shared" si="4"/>
        <v>3439</v>
      </c>
      <c r="O20" s="179">
        <f t="shared" si="5"/>
        <v>1865</v>
      </c>
      <c r="P20" s="180">
        <v>1865</v>
      </c>
      <c r="Q20" s="180"/>
      <c r="R20" s="180"/>
      <c r="S20" s="180"/>
      <c r="T20" s="180"/>
      <c r="U20" s="180"/>
      <c r="V20" s="180"/>
      <c r="W20" s="179">
        <f t="shared" si="6"/>
        <v>1574</v>
      </c>
      <c r="X20" s="180">
        <v>1481</v>
      </c>
      <c r="Y20" s="180">
        <v>93</v>
      </c>
      <c r="Z20" s="180"/>
      <c r="AA20" s="180"/>
      <c r="AB20" s="180"/>
      <c r="AC20" s="180"/>
      <c r="AD20" s="180"/>
      <c r="AE20" s="179">
        <f t="shared" si="7"/>
        <v>0</v>
      </c>
      <c r="AF20" s="180"/>
      <c r="AG20" s="180"/>
      <c r="AH20" s="179">
        <f t="shared" si="8"/>
        <v>13</v>
      </c>
      <c r="AI20" s="180">
        <v>13</v>
      </c>
      <c r="AJ20" s="180"/>
      <c r="AK20" s="180"/>
      <c r="AL20" s="179">
        <f t="shared" si="9"/>
        <v>303</v>
      </c>
      <c r="AM20" s="180">
        <v>290</v>
      </c>
      <c r="AN20" s="180"/>
      <c r="AO20" s="180">
        <v>7</v>
      </c>
      <c r="AP20" s="180"/>
      <c r="AQ20" s="180"/>
      <c r="AR20" s="180"/>
      <c r="AS20" s="180"/>
      <c r="AT20" s="180">
        <v>6</v>
      </c>
      <c r="AU20" s="180"/>
      <c r="AV20" s="180"/>
      <c r="AW20" s="179">
        <f t="shared" si="10"/>
        <v>0</v>
      </c>
      <c r="AX20" s="180"/>
      <c r="AY20" s="180"/>
      <c r="AZ20" s="180"/>
      <c r="BA20" s="180"/>
      <c r="BB20" s="180"/>
      <c r="BC20" s="179">
        <f t="shared" si="11"/>
        <v>6</v>
      </c>
      <c r="BD20" s="180">
        <v>6</v>
      </c>
      <c r="BE20" s="180"/>
      <c r="BF20" s="180"/>
    </row>
    <row r="21" spans="1:58" s="20" customFormat="1" ht="13.5">
      <c r="A21" s="174" t="s">
        <v>181</v>
      </c>
      <c r="B21" s="174">
        <v>41327</v>
      </c>
      <c r="C21" s="174" t="s">
        <v>236</v>
      </c>
      <c r="D21" s="179">
        <f t="shared" si="2"/>
        <v>5334</v>
      </c>
      <c r="E21" s="179">
        <f t="shared" si="3"/>
        <v>0</v>
      </c>
      <c r="F21" s="180"/>
      <c r="G21" s="180"/>
      <c r="H21" s="179">
        <f t="shared" si="12"/>
        <v>0</v>
      </c>
      <c r="I21" s="180"/>
      <c r="J21" s="180"/>
      <c r="K21" s="179">
        <f t="shared" si="13"/>
        <v>5334</v>
      </c>
      <c r="L21" s="180">
        <v>2247</v>
      </c>
      <c r="M21" s="180">
        <v>3087</v>
      </c>
      <c r="N21" s="179">
        <f t="shared" si="4"/>
        <v>5334</v>
      </c>
      <c r="O21" s="179">
        <f t="shared" si="5"/>
        <v>2247</v>
      </c>
      <c r="P21" s="180">
        <v>2247</v>
      </c>
      <c r="Q21" s="180"/>
      <c r="R21" s="180"/>
      <c r="S21" s="180"/>
      <c r="T21" s="180"/>
      <c r="U21" s="180"/>
      <c r="V21" s="180"/>
      <c r="W21" s="179">
        <f t="shared" si="6"/>
        <v>3087</v>
      </c>
      <c r="X21" s="180">
        <v>3087</v>
      </c>
      <c r="Y21" s="180"/>
      <c r="Z21" s="180"/>
      <c r="AA21" s="180"/>
      <c r="AB21" s="180"/>
      <c r="AC21" s="180"/>
      <c r="AD21" s="180"/>
      <c r="AE21" s="179">
        <f t="shared" si="7"/>
        <v>0</v>
      </c>
      <c r="AF21" s="180"/>
      <c r="AG21" s="180"/>
      <c r="AH21" s="179">
        <f t="shared" si="8"/>
        <v>47</v>
      </c>
      <c r="AI21" s="180">
        <v>47</v>
      </c>
      <c r="AJ21" s="180"/>
      <c r="AK21" s="180"/>
      <c r="AL21" s="179">
        <f t="shared" si="9"/>
        <v>291</v>
      </c>
      <c r="AM21" s="180">
        <v>19</v>
      </c>
      <c r="AN21" s="180">
        <v>225</v>
      </c>
      <c r="AO21" s="180">
        <v>9</v>
      </c>
      <c r="AP21" s="180"/>
      <c r="AQ21" s="180"/>
      <c r="AR21" s="180"/>
      <c r="AS21" s="180"/>
      <c r="AT21" s="180">
        <v>34</v>
      </c>
      <c r="AU21" s="180"/>
      <c r="AV21" s="180">
        <v>4</v>
      </c>
      <c r="AW21" s="179">
        <f t="shared" si="10"/>
        <v>0</v>
      </c>
      <c r="AX21" s="180"/>
      <c r="AY21" s="180"/>
      <c r="AZ21" s="180"/>
      <c r="BA21" s="180"/>
      <c r="BB21" s="180"/>
      <c r="BC21" s="179">
        <f t="shared" si="11"/>
        <v>38</v>
      </c>
      <c r="BD21" s="180">
        <v>38</v>
      </c>
      <c r="BE21" s="180"/>
      <c r="BF21" s="180"/>
    </row>
    <row r="22" spans="1:58" s="20" customFormat="1" ht="13.5">
      <c r="A22" s="174" t="s">
        <v>181</v>
      </c>
      <c r="B22" s="174">
        <v>41341</v>
      </c>
      <c r="C22" s="174" t="s">
        <v>237</v>
      </c>
      <c r="D22" s="179">
        <f t="shared" si="2"/>
        <v>12113</v>
      </c>
      <c r="E22" s="179">
        <f t="shared" si="3"/>
        <v>0</v>
      </c>
      <c r="F22" s="180"/>
      <c r="G22" s="180"/>
      <c r="H22" s="179">
        <f t="shared" si="12"/>
        <v>0</v>
      </c>
      <c r="I22" s="180"/>
      <c r="J22" s="180"/>
      <c r="K22" s="179">
        <f t="shared" si="13"/>
        <v>12113</v>
      </c>
      <c r="L22" s="180">
        <v>4404</v>
      </c>
      <c r="M22" s="180">
        <v>7709</v>
      </c>
      <c r="N22" s="179">
        <f t="shared" si="4"/>
        <v>12133</v>
      </c>
      <c r="O22" s="179">
        <f t="shared" si="5"/>
        <v>4404</v>
      </c>
      <c r="P22" s="180">
        <v>4404</v>
      </c>
      <c r="Q22" s="180"/>
      <c r="R22" s="180"/>
      <c r="S22" s="180"/>
      <c r="T22" s="180"/>
      <c r="U22" s="180"/>
      <c r="V22" s="180"/>
      <c r="W22" s="179">
        <f t="shared" si="6"/>
        <v>7709</v>
      </c>
      <c r="X22" s="180">
        <v>7709</v>
      </c>
      <c r="Y22" s="180"/>
      <c r="Z22" s="180"/>
      <c r="AA22" s="180"/>
      <c r="AB22" s="180"/>
      <c r="AC22" s="180"/>
      <c r="AD22" s="180"/>
      <c r="AE22" s="179">
        <f t="shared" si="7"/>
        <v>20</v>
      </c>
      <c r="AF22" s="180">
        <v>20</v>
      </c>
      <c r="AG22" s="180"/>
      <c r="AH22" s="179">
        <f t="shared" si="8"/>
        <v>107</v>
      </c>
      <c r="AI22" s="180">
        <v>107</v>
      </c>
      <c r="AJ22" s="180"/>
      <c r="AK22" s="180"/>
      <c r="AL22" s="179">
        <f t="shared" si="9"/>
        <v>730</v>
      </c>
      <c r="AM22" s="180">
        <v>44</v>
      </c>
      <c r="AN22" s="180">
        <v>579</v>
      </c>
      <c r="AO22" s="180">
        <v>21</v>
      </c>
      <c r="AP22" s="180"/>
      <c r="AQ22" s="180"/>
      <c r="AR22" s="180"/>
      <c r="AS22" s="180"/>
      <c r="AT22" s="180">
        <v>77</v>
      </c>
      <c r="AU22" s="180"/>
      <c r="AV22" s="180">
        <v>9</v>
      </c>
      <c r="AW22" s="179">
        <f t="shared" si="10"/>
        <v>0</v>
      </c>
      <c r="AX22" s="180"/>
      <c r="AY22" s="180"/>
      <c r="AZ22" s="180"/>
      <c r="BA22" s="180"/>
      <c r="BB22" s="180"/>
      <c r="BC22" s="179">
        <f t="shared" si="11"/>
        <v>86</v>
      </c>
      <c r="BD22" s="180">
        <v>86</v>
      </c>
      <c r="BE22" s="180"/>
      <c r="BF22" s="180"/>
    </row>
    <row r="23" spans="1:58" s="20" customFormat="1" ht="13.5">
      <c r="A23" s="174" t="s">
        <v>181</v>
      </c>
      <c r="B23" s="174">
        <v>41345</v>
      </c>
      <c r="C23" s="174" t="s">
        <v>238</v>
      </c>
      <c r="D23" s="179">
        <f t="shared" si="2"/>
        <v>6411</v>
      </c>
      <c r="E23" s="179">
        <f t="shared" si="3"/>
        <v>0</v>
      </c>
      <c r="F23" s="180"/>
      <c r="G23" s="180"/>
      <c r="H23" s="179">
        <f t="shared" si="12"/>
        <v>0</v>
      </c>
      <c r="I23" s="180"/>
      <c r="J23" s="180"/>
      <c r="K23" s="179">
        <f t="shared" si="13"/>
        <v>6411</v>
      </c>
      <c r="L23" s="180">
        <v>1100</v>
      </c>
      <c r="M23" s="180">
        <v>5311</v>
      </c>
      <c r="N23" s="179">
        <f t="shared" si="4"/>
        <v>6411</v>
      </c>
      <c r="O23" s="179">
        <f t="shared" si="5"/>
        <v>1100</v>
      </c>
      <c r="P23" s="180">
        <v>1100</v>
      </c>
      <c r="Q23" s="180"/>
      <c r="R23" s="180"/>
      <c r="S23" s="180"/>
      <c r="T23" s="180"/>
      <c r="U23" s="180"/>
      <c r="V23" s="180"/>
      <c r="W23" s="179">
        <f t="shared" si="6"/>
        <v>5311</v>
      </c>
      <c r="X23" s="180">
        <v>5311</v>
      </c>
      <c r="Y23" s="180"/>
      <c r="Z23" s="180"/>
      <c r="AA23" s="180"/>
      <c r="AB23" s="180"/>
      <c r="AC23" s="180"/>
      <c r="AD23" s="180"/>
      <c r="AE23" s="179">
        <f t="shared" si="7"/>
        <v>0</v>
      </c>
      <c r="AF23" s="180"/>
      <c r="AG23" s="180"/>
      <c r="AH23" s="179">
        <f t="shared" si="8"/>
        <v>57</v>
      </c>
      <c r="AI23" s="180">
        <v>57</v>
      </c>
      <c r="AJ23" s="180"/>
      <c r="AK23" s="180"/>
      <c r="AL23" s="179">
        <f t="shared" si="9"/>
        <v>387</v>
      </c>
      <c r="AM23" s="180">
        <v>24</v>
      </c>
      <c r="AN23" s="180">
        <v>306</v>
      </c>
      <c r="AO23" s="180">
        <v>11</v>
      </c>
      <c r="AP23" s="180"/>
      <c r="AQ23" s="180"/>
      <c r="AR23" s="180"/>
      <c r="AS23" s="180"/>
      <c r="AT23" s="180">
        <v>41</v>
      </c>
      <c r="AU23" s="180"/>
      <c r="AV23" s="180">
        <v>5</v>
      </c>
      <c r="AW23" s="179">
        <f t="shared" si="10"/>
        <v>0</v>
      </c>
      <c r="AX23" s="180"/>
      <c r="AY23" s="180"/>
      <c r="AZ23" s="180"/>
      <c r="BA23" s="180"/>
      <c r="BB23" s="180"/>
      <c r="BC23" s="179">
        <f t="shared" si="11"/>
        <v>46</v>
      </c>
      <c r="BD23" s="180">
        <v>46</v>
      </c>
      <c r="BE23" s="180"/>
      <c r="BF23" s="180"/>
    </row>
    <row r="24" spans="1:58" s="20" customFormat="1" ht="13.5">
      <c r="A24" s="174" t="s">
        <v>181</v>
      </c>
      <c r="B24" s="174">
        <v>41346</v>
      </c>
      <c r="C24" s="174" t="s">
        <v>239</v>
      </c>
      <c r="D24" s="179">
        <f t="shared" si="2"/>
        <v>22557</v>
      </c>
      <c r="E24" s="179">
        <f t="shared" si="3"/>
        <v>0</v>
      </c>
      <c r="F24" s="180"/>
      <c r="G24" s="180"/>
      <c r="H24" s="179">
        <f t="shared" si="12"/>
        <v>0</v>
      </c>
      <c r="I24" s="180"/>
      <c r="J24" s="180"/>
      <c r="K24" s="179">
        <f t="shared" si="13"/>
        <v>22557</v>
      </c>
      <c r="L24" s="180">
        <v>11645</v>
      </c>
      <c r="M24" s="180">
        <v>10912</v>
      </c>
      <c r="N24" s="179">
        <f t="shared" si="4"/>
        <v>22557</v>
      </c>
      <c r="O24" s="179">
        <f t="shared" si="5"/>
        <v>11645</v>
      </c>
      <c r="P24" s="180">
        <v>11645</v>
      </c>
      <c r="Q24" s="180"/>
      <c r="R24" s="180"/>
      <c r="S24" s="180"/>
      <c r="T24" s="180"/>
      <c r="U24" s="180"/>
      <c r="V24" s="180"/>
      <c r="W24" s="179">
        <f t="shared" si="6"/>
        <v>10912</v>
      </c>
      <c r="X24" s="180">
        <v>10912</v>
      </c>
      <c r="Y24" s="180"/>
      <c r="Z24" s="180"/>
      <c r="AA24" s="180"/>
      <c r="AB24" s="180"/>
      <c r="AC24" s="180"/>
      <c r="AD24" s="180"/>
      <c r="AE24" s="179">
        <f t="shared" si="7"/>
        <v>0</v>
      </c>
      <c r="AF24" s="180"/>
      <c r="AG24" s="180"/>
      <c r="AH24" s="179">
        <f t="shared" si="8"/>
        <v>200</v>
      </c>
      <c r="AI24" s="180">
        <v>200</v>
      </c>
      <c r="AJ24" s="180"/>
      <c r="AK24" s="180"/>
      <c r="AL24" s="179">
        <f t="shared" si="9"/>
        <v>1358</v>
      </c>
      <c r="AM24" s="180">
        <v>81</v>
      </c>
      <c r="AN24" s="180">
        <v>1077</v>
      </c>
      <c r="AO24" s="180">
        <v>39</v>
      </c>
      <c r="AP24" s="180"/>
      <c r="AQ24" s="180"/>
      <c r="AR24" s="180"/>
      <c r="AS24" s="180"/>
      <c r="AT24" s="180">
        <v>144</v>
      </c>
      <c r="AU24" s="180"/>
      <c r="AV24" s="180">
        <v>17</v>
      </c>
      <c r="AW24" s="179">
        <f t="shared" si="10"/>
        <v>0</v>
      </c>
      <c r="AX24" s="180"/>
      <c r="AY24" s="180"/>
      <c r="AZ24" s="180"/>
      <c r="BA24" s="180"/>
      <c r="BB24" s="180"/>
      <c r="BC24" s="179">
        <f t="shared" si="11"/>
        <v>161</v>
      </c>
      <c r="BD24" s="180">
        <v>161</v>
      </c>
      <c r="BE24" s="180"/>
      <c r="BF24" s="180"/>
    </row>
    <row r="25" spans="1:58" s="20" customFormat="1" ht="13.5">
      <c r="A25" s="174" t="s">
        <v>181</v>
      </c>
      <c r="B25" s="174">
        <v>41387</v>
      </c>
      <c r="C25" s="174" t="s">
        <v>240</v>
      </c>
      <c r="D25" s="179">
        <f t="shared" si="2"/>
        <v>4650</v>
      </c>
      <c r="E25" s="179">
        <f t="shared" si="3"/>
        <v>0</v>
      </c>
      <c r="F25" s="180"/>
      <c r="G25" s="180"/>
      <c r="H25" s="179">
        <f t="shared" si="12"/>
        <v>0</v>
      </c>
      <c r="I25" s="180"/>
      <c r="J25" s="180"/>
      <c r="K25" s="179">
        <f t="shared" si="13"/>
        <v>4650</v>
      </c>
      <c r="L25" s="180">
        <v>3150</v>
      </c>
      <c r="M25" s="180">
        <v>1500</v>
      </c>
      <c r="N25" s="179">
        <f t="shared" si="4"/>
        <v>4682</v>
      </c>
      <c r="O25" s="179">
        <f t="shared" si="5"/>
        <v>3150</v>
      </c>
      <c r="P25" s="180">
        <v>1416</v>
      </c>
      <c r="Q25" s="180"/>
      <c r="R25" s="180"/>
      <c r="S25" s="180"/>
      <c r="T25" s="180">
        <v>1734</v>
      </c>
      <c r="U25" s="180"/>
      <c r="V25" s="180"/>
      <c r="W25" s="179">
        <f t="shared" si="6"/>
        <v>1500</v>
      </c>
      <c r="X25" s="180">
        <v>675</v>
      </c>
      <c r="Y25" s="180"/>
      <c r="Z25" s="180"/>
      <c r="AA25" s="180"/>
      <c r="AB25" s="180">
        <v>825</v>
      </c>
      <c r="AC25" s="180"/>
      <c r="AD25" s="180"/>
      <c r="AE25" s="179">
        <f t="shared" si="7"/>
        <v>32</v>
      </c>
      <c r="AF25" s="180">
        <v>32</v>
      </c>
      <c r="AG25" s="180"/>
      <c r="AH25" s="179">
        <f t="shared" si="8"/>
        <v>2</v>
      </c>
      <c r="AI25" s="180">
        <v>2</v>
      </c>
      <c r="AJ25" s="180"/>
      <c r="AK25" s="180"/>
      <c r="AL25" s="179">
        <f t="shared" si="9"/>
        <v>74</v>
      </c>
      <c r="AM25" s="180"/>
      <c r="AN25" s="180">
        <v>72</v>
      </c>
      <c r="AO25" s="180"/>
      <c r="AP25" s="180"/>
      <c r="AQ25" s="180"/>
      <c r="AR25" s="180"/>
      <c r="AS25" s="180"/>
      <c r="AT25" s="180">
        <v>1</v>
      </c>
      <c r="AU25" s="180"/>
      <c r="AV25" s="180">
        <v>1</v>
      </c>
      <c r="AW25" s="179">
        <f t="shared" si="10"/>
        <v>0</v>
      </c>
      <c r="AX25" s="180"/>
      <c r="AY25" s="180"/>
      <c r="AZ25" s="180"/>
      <c r="BA25" s="180"/>
      <c r="BB25" s="180"/>
      <c r="BC25" s="179">
        <f t="shared" si="11"/>
        <v>2</v>
      </c>
      <c r="BD25" s="180">
        <v>2</v>
      </c>
      <c r="BE25" s="180"/>
      <c r="BF25" s="180"/>
    </row>
    <row r="26" spans="1:58" s="20" customFormat="1" ht="13.5">
      <c r="A26" s="174" t="s">
        <v>181</v>
      </c>
      <c r="B26" s="174">
        <v>41401</v>
      </c>
      <c r="C26" s="174" t="s">
        <v>241</v>
      </c>
      <c r="D26" s="179">
        <f t="shared" si="2"/>
        <v>20335</v>
      </c>
      <c r="E26" s="179">
        <f t="shared" si="3"/>
        <v>0</v>
      </c>
      <c r="F26" s="180"/>
      <c r="G26" s="180"/>
      <c r="H26" s="179">
        <f t="shared" si="12"/>
        <v>0</v>
      </c>
      <c r="I26" s="180"/>
      <c r="J26" s="180"/>
      <c r="K26" s="179">
        <f t="shared" si="13"/>
        <v>20335</v>
      </c>
      <c r="L26" s="180">
        <v>19656</v>
      </c>
      <c r="M26" s="180">
        <v>679</v>
      </c>
      <c r="N26" s="179">
        <f t="shared" si="4"/>
        <v>20335</v>
      </c>
      <c r="O26" s="179">
        <f t="shared" si="5"/>
        <v>19656</v>
      </c>
      <c r="P26" s="180">
        <v>19656</v>
      </c>
      <c r="Q26" s="180"/>
      <c r="R26" s="180"/>
      <c r="S26" s="180"/>
      <c r="T26" s="180"/>
      <c r="U26" s="180"/>
      <c r="V26" s="180"/>
      <c r="W26" s="179">
        <f t="shared" si="6"/>
        <v>679</v>
      </c>
      <c r="X26" s="180">
        <v>679</v>
      </c>
      <c r="Y26" s="180"/>
      <c r="Z26" s="180"/>
      <c r="AA26" s="180"/>
      <c r="AB26" s="180"/>
      <c r="AC26" s="180"/>
      <c r="AD26" s="180"/>
      <c r="AE26" s="179">
        <f t="shared" si="7"/>
        <v>0</v>
      </c>
      <c r="AF26" s="180"/>
      <c r="AG26" s="180"/>
      <c r="AH26" s="179">
        <f t="shared" si="8"/>
        <v>152</v>
      </c>
      <c r="AI26" s="180">
        <v>152</v>
      </c>
      <c r="AJ26" s="180"/>
      <c r="AK26" s="180"/>
      <c r="AL26" s="179">
        <f t="shared" si="9"/>
        <v>1047</v>
      </c>
      <c r="AM26" s="180">
        <v>895</v>
      </c>
      <c r="AN26" s="180"/>
      <c r="AO26" s="180">
        <v>50</v>
      </c>
      <c r="AP26" s="180"/>
      <c r="AQ26" s="180"/>
      <c r="AR26" s="180"/>
      <c r="AS26" s="180">
        <v>102</v>
      </c>
      <c r="AT26" s="180"/>
      <c r="AU26" s="180"/>
      <c r="AV26" s="180"/>
      <c r="AW26" s="179">
        <f t="shared" si="10"/>
        <v>0</v>
      </c>
      <c r="AX26" s="180"/>
      <c r="AY26" s="180"/>
      <c r="AZ26" s="180"/>
      <c r="BA26" s="180"/>
      <c r="BB26" s="180"/>
      <c r="BC26" s="179">
        <f t="shared" si="11"/>
        <v>0</v>
      </c>
      <c r="BD26" s="180"/>
      <c r="BE26" s="180"/>
      <c r="BF26" s="180"/>
    </row>
    <row r="27" spans="1:58" s="20" customFormat="1" ht="13.5">
      <c r="A27" s="174" t="s">
        <v>181</v>
      </c>
      <c r="B27" s="174">
        <v>41423</v>
      </c>
      <c r="C27" s="174" t="s">
        <v>242</v>
      </c>
      <c r="D27" s="179">
        <f t="shared" si="2"/>
        <v>7819</v>
      </c>
      <c r="E27" s="179">
        <f t="shared" si="3"/>
        <v>0</v>
      </c>
      <c r="F27" s="180"/>
      <c r="G27" s="180"/>
      <c r="H27" s="179">
        <f t="shared" si="12"/>
        <v>0</v>
      </c>
      <c r="I27" s="180"/>
      <c r="J27" s="180"/>
      <c r="K27" s="179">
        <f t="shared" si="13"/>
        <v>7819</v>
      </c>
      <c r="L27" s="180">
        <v>6076</v>
      </c>
      <c r="M27" s="180">
        <v>1743</v>
      </c>
      <c r="N27" s="179">
        <f t="shared" si="4"/>
        <v>7864</v>
      </c>
      <c r="O27" s="179">
        <f t="shared" si="5"/>
        <v>6076</v>
      </c>
      <c r="P27" s="180">
        <v>6076</v>
      </c>
      <c r="Q27" s="180"/>
      <c r="R27" s="180"/>
      <c r="S27" s="180"/>
      <c r="T27" s="180"/>
      <c r="U27" s="180"/>
      <c r="V27" s="180"/>
      <c r="W27" s="179">
        <f t="shared" si="6"/>
        <v>1743</v>
      </c>
      <c r="X27" s="180">
        <v>1743</v>
      </c>
      <c r="Y27" s="180"/>
      <c r="Z27" s="180"/>
      <c r="AA27" s="180"/>
      <c r="AB27" s="180"/>
      <c r="AC27" s="180"/>
      <c r="AD27" s="180"/>
      <c r="AE27" s="179">
        <f t="shared" si="7"/>
        <v>45</v>
      </c>
      <c r="AF27" s="180">
        <v>45</v>
      </c>
      <c r="AG27" s="180"/>
      <c r="AH27" s="179">
        <f t="shared" si="8"/>
        <v>44</v>
      </c>
      <c r="AI27" s="180">
        <v>44</v>
      </c>
      <c r="AJ27" s="180"/>
      <c r="AK27" s="180"/>
      <c r="AL27" s="179">
        <f t="shared" si="9"/>
        <v>322</v>
      </c>
      <c r="AM27" s="180">
        <v>292</v>
      </c>
      <c r="AN27" s="180">
        <v>3</v>
      </c>
      <c r="AO27" s="180">
        <v>8</v>
      </c>
      <c r="AP27" s="180"/>
      <c r="AQ27" s="180"/>
      <c r="AR27" s="180"/>
      <c r="AS27" s="180">
        <v>18</v>
      </c>
      <c r="AT27" s="180">
        <v>1</v>
      </c>
      <c r="AU27" s="180"/>
      <c r="AV27" s="180"/>
      <c r="AW27" s="179">
        <f t="shared" si="10"/>
        <v>17</v>
      </c>
      <c r="AX27" s="180">
        <v>17</v>
      </c>
      <c r="AY27" s="180"/>
      <c r="AZ27" s="180"/>
      <c r="BA27" s="180"/>
      <c r="BB27" s="180"/>
      <c r="BC27" s="179">
        <f t="shared" si="11"/>
        <v>1</v>
      </c>
      <c r="BD27" s="180">
        <v>1</v>
      </c>
      <c r="BE27" s="180"/>
      <c r="BF27" s="180"/>
    </row>
    <row r="28" spans="1:58" s="20" customFormat="1" ht="13.5">
      <c r="A28" s="174" t="s">
        <v>181</v>
      </c>
      <c r="B28" s="174">
        <v>41424</v>
      </c>
      <c r="C28" s="174" t="s">
        <v>243</v>
      </c>
      <c r="D28" s="179">
        <f t="shared" si="2"/>
        <v>5617</v>
      </c>
      <c r="E28" s="179">
        <f t="shared" si="3"/>
        <v>0</v>
      </c>
      <c r="F28" s="180"/>
      <c r="G28" s="180"/>
      <c r="H28" s="179">
        <f t="shared" si="12"/>
        <v>83</v>
      </c>
      <c r="I28" s="180"/>
      <c r="J28" s="180">
        <v>83</v>
      </c>
      <c r="K28" s="179">
        <f t="shared" si="13"/>
        <v>5534</v>
      </c>
      <c r="L28" s="180">
        <v>3701</v>
      </c>
      <c r="M28" s="180">
        <v>1833</v>
      </c>
      <c r="N28" s="179">
        <f t="shared" si="4"/>
        <v>5617</v>
      </c>
      <c r="O28" s="179">
        <f t="shared" si="5"/>
        <v>3701</v>
      </c>
      <c r="P28" s="180">
        <v>3701</v>
      </c>
      <c r="Q28" s="180"/>
      <c r="R28" s="180"/>
      <c r="S28" s="180"/>
      <c r="T28" s="180"/>
      <c r="U28" s="180"/>
      <c r="V28" s="180"/>
      <c r="W28" s="179">
        <f t="shared" si="6"/>
        <v>1916</v>
      </c>
      <c r="X28" s="180">
        <v>1833</v>
      </c>
      <c r="Y28" s="180">
        <v>83</v>
      </c>
      <c r="Z28" s="180"/>
      <c r="AA28" s="180"/>
      <c r="AB28" s="180"/>
      <c r="AC28" s="180"/>
      <c r="AD28" s="180"/>
      <c r="AE28" s="179">
        <f t="shared" si="7"/>
        <v>0</v>
      </c>
      <c r="AF28" s="180"/>
      <c r="AG28" s="180"/>
      <c r="AH28" s="179">
        <f t="shared" si="8"/>
        <v>31</v>
      </c>
      <c r="AI28" s="180">
        <v>31</v>
      </c>
      <c r="AJ28" s="180"/>
      <c r="AK28" s="180"/>
      <c r="AL28" s="179">
        <f t="shared" si="9"/>
        <v>228</v>
      </c>
      <c r="AM28" s="180">
        <v>206</v>
      </c>
      <c r="AN28" s="180">
        <v>3</v>
      </c>
      <c r="AO28" s="180">
        <v>6</v>
      </c>
      <c r="AP28" s="180"/>
      <c r="AQ28" s="180"/>
      <c r="AR28" s="180"/>
      <c r="AS28" s="180">
        <v>12</v>
      </c>
      <c r="AT28" s="180">
        <v>1</v>
      </c>
      <c r="AU28" s="180"/>
      <c r="AV28" s="180"/>
      <c r="AW28" s="179">
        <f t="shared" si="10"/>
        <v>12</v>
      </c>
      <c r="AX28" s="180">
        <v>12</v>
      </c>
      <c r="AY28" s="180"/>
      <c r="AZ28" s="180"/>
      <c r="BA28" s="180"/>
      <c r="BB28" s="180"/>
      <c r="BC28" s="179">
        <f t="shared" si="11"/>
        <v>21</v>
      </c>
      <c r="BD28" s="180">
        <v>1</v>
      </c>
      <c r="BE28" s="180">
        <v>20</v>
      </c>
      <c r="BF28" s="180"/>
    </row>
    <row r="29" spans="1:58" s="20" customFormat="1" ht="13.5">
      <c r="A29" s="174" t="s">
        <v>181</v>
      </c>
      <c r="B29" s="174">
        <v>41425</v>
      </c>
      <c r="C29" s="174" t="s">
        <v>244</v>
      </c>
      <c r="D29" s="179">
        <f t="shared" si="2"/>
        <v>22038</v>
      </c>
      <c r="E29" s="179">
        <f t="shared" si="3"/>
        <v>124</v>
      </c>
      <c r="F29" s="180"/>
      <c r="G29" s="180">
        <v>124</v>
      </c>
      <c r="H29" s="179">
        <f t="shared" si="12"/>
        <v>0</v>
      </c>
      <c r="I29" s="180"/>
      <c r="J29" s="180"/>
      <c r="K29" s="179">
        <f t="shared" si="13"/>
        <v>21914</v>
      </c>
      <c r="L29" s="180">
        <v>17102</v>
      </c>
      <c r="M29" s="180">
        <v>4812</v>
      </c>
      <c r="N29" s="179">
        <f t="shared" si="4"/>
        <v>22038</v>
      </c>
      <c r="O29" s="179">
        <f t="shared" si="5"/>
        <v>17102</v>
      </c>
      <c r="P29" s="180">
        <v>17102</v>
      </c>
      <c r="Q29" s="180"/>
      <c r="R29" s="180"/>
      <c r="S29" s="180"/>
      <c r="T29" s="180"/>
      <c r="U29" s="180"/>
      <c r="V29" s="180"/>
      <c r="W29" s="179">
        <f t="shared" si="6"/>
        <v>4936</v>
      </c>
      <c r="X29" s="180">
        <v>4812</v>
      </c>
      <c r="Y29" s="180">
        <v>124</v>
      </c>
      <c r="Z29" s="180"/>
      <c r="AA29" s="180"/>
      <c r="AB29" s="180"/>
      <c r="AC29" s="180"/>
      <c r="AD29" s="180"/>
      <c r="AE29" s="179">
        <f t="shared" si="7"/>
        <v>0</v>
      </c>
      <c r="AF29" s="180"/>
      <c r="AG29" s="180"/>
      <c r="AH29" s="179">
        <f t="shared" si="8"/>
        <v>122</v>
      </c>
      <c r="AI29" s="180">
        <v>122</v>
      </c>
      <c r="AJ29" s="180"/>
      <c r="AK29" s="180"/>
      <c r="AL29" s="179">
        <f t="shared" si="9"/>
        <v>902</v>
      </c>
      <c r="AM29" s="180">
        <v>817</v>
      </c>
      <c r="AN29" s="180">
        <v>9</v>
      </c>
      <c r="AO29" s="180">
        <v>24</v>
      </c>
      <c r="AP29" s="180"/>
      <c r="AQ29" s="180"/>
      <c r="AR29" s="180"/>
      <c r="AS29" s="180">
        <v>49</v>
      </c>
      <c r="AT29" s="180">
        <v>3</v>
      </c>
      <c r="AU29" s="180"/>
      <c r="AV29" s="180"/>
      <c r="AW29" s="179">
        <f t="shared" si="10"/>
        <v>46</v>
      </c>
      <c r="AX29" s="180">
        <v>46</v>
      </c>
      <c r="AY29" s="180"/>
      <c r="AZ29" s="180"/>
      <c r="BA29" s="180"/>
      <c r="BB29" s="180"/>
      <c r="BC29" s="179">
        <f t="shared" si="11"/>
        <v>30</v>
      </c>
      <c r="BD29" s="180">
        <v>3</v>
      </c>
      <c r="BE29" s="180">
        <v>27</v>
      </c>
      <c r="BF29" s="180"/>
    </row>
    <row r="30" spans="1:58" s="20" customFormat="1" ht="13.5">
      <c r="A30" s="174" t="s">
        <v>181</v>
      </c>
      <c r="B30" s="174">
        <v>41441</v>
      </c>
      <c r="C30" s="174" t="s">
        <v>245</v>
      </c>
      <c r="D30" s="179">
        <f t="shared" si="2"/>
        <v>7454</v>
      </c>
      <c r="E30" s="179">
        <f t="shared" si="3"/>
        <v>0</v>
      </c>
      <c r="F30" s="180"/>
      <c r="G30" s="180"/>
      <c r="H30" s="179">
        <f t="shared" si="12"/>
        <v>0</v>
      </c>
      <c r="I30" s="180"/>
      <c r="J30" s="180"/>
      <c r="K30" s="179">
        <f t="shared" si="13"/>
        <v>7454</v>
      </c>
      <c r="L30" s="180">
        <v>5420</v>
      </c>
      <c r="M30" s="180">
        <v>2034</v>
      </c>
      <c r="N30" s="179">
        <f t="shared" si="4"/>
        <v>7474</v>
      </c>
      <c r="O30" s="179">
        <f t="shared" si="5"/>
        <v>5420</v>
      </c>
      <c r="P30" s="180">
        <v>5420</v>
      </c>
      <c r="Q30" s="180"/>
      <c r="R30" s="180"/>
      <c r="S30" s="180"/>
      <c r="T30" s="180"/>
      <c r="U30" s="180"/>
      <c r="V30" s="180"/>
      <c r="W30" s="179">
        <f t="shared" si="6"/>
        <v>2034</v>
      </c>
      <c r="X30" s="180">
        <v>2034</v>
      </c>
      <c r="Y30" s="180"/>
      <c r="Z30" s="180"/>
      <c r="AA30" s="180"/>
      <c r="AB30" s="180"/>
      <c r="AC30" s="180"/>
      <c r="AD30" s="180"/>
      <c r="AE30" s="179">
        <f t="shared" si="7"/>
        <v>20</v>
      </c>
      <c r="AF30" s="180">
        <v>20</v>
      </c>
      <c r="AG30" s="180"/>
      <c r="AH30" s="179">
        <f t="shared" si="8"/>
        <v>358</v>
      </c>
      <c r="AI30" s="180">
        <v>358</v>
      </c>
      <c r="AJ30" s="180"/>
      <c r="AK30" s="180"/>
      <c r="AL30" s="179">
        <f t="shared" si="9"/>
        <v>816</v>
      </c>
      <c r="AM30" s="180">
        <v>15</v>
      </c>
      <c r="AN30" s="180">
        <v>443</v>
      </c>
      <c r="AO30" s="180">
        <v>266</v>
      </c>
      <c r="AP30" s="180"/>
      <c r="AQ30" s="180"/>
      <c r="AR30" s="180"/>
      <c r="AS30" s="180">
        <v>69</v>
      </c>
      <c r="AT30" s="180">
        <v>23</v>
      </c>
      <c r="AU30" s="180"/>
      <c r="AV30" s="180"/>
      <c r="AW30" s="179">
        <f t="shared" si="10"/>
        <v>0</v>
      </c>
      <c r="AX30" s="180"/>
      <c r="AY30" s="180"/>
      <c r="AZ30" s="180"/>
      <c r="BA30" s="180"/>
      <c r="BB30" s="180"/>
      <c r="BC30" s="179">
        <f t="shared" si="11"/>
        <v>23</v>
      </c>
      <c r="BD30" s="180">
        <v>23</v>
      </c>
      <c r="BE30" s="180"/>
      <c r="BF30" s="180"/>
    </row>
    <row r="31" spans="1:58" s="20" customFormat="1" ht="13.5">
      <c r="A31" s="95"/>
      <c r="B31" s="95"/>
      <c r="C31" s="95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1:58" s="20" customFormat="1" ht="13.5">
      <c r="A32" s="95"/>
      <c r="B32" s="95"/>
      <c r="C32" s="9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</row>
    <row r="33" spans="1:58" s="20" customFormat="1" ht="13.5">
      <c r="A33" s="95"/>
      <c r="B33" s="95"/>
      <c r="C33" s="9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</row>
    <row r="34" spans="1:58" s="20" customFormat="1" ht="13.5">
      <c r="A34" s="95"/>
      <c r="B34" s="95"/>
      <c r="C34" s="9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</row>
    <row r="35" spans="1:58" s="20" customFormat="1" ht="13.5">
      <c r="A35" s="95"/>
      <c r="B35" s="95"/>
      <c r="C35" s="95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</row>
    <row r="36" spans="1:58" s="20" customFormat="1" ht="13.5">
      <c r="A36" s="95"/>
      <c r="B36" s="95"/>
      <c r="C36" s="95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</row>
    <row r="37" spans="1:58" s="20" customFormat="1" ht="13.5">
      <c r="A37" s="95"/>
      <c r="B37" s="95"/>
      <c r="C37" s="95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</row>
    <row r="38" spans="1:58" s="20" customFormat="1" ht="13.5">
      <c r="A38" s="95"/>
      <c r="B38" s="95"/>
      <c r="C38" s="95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</row>
    <row r="39" spans="1:58" s="20" customFormat="1" ht="13.5">
      <c r="A39" s="95"/>
      <c r="B39" s="95"/>
      <c r="C39" s="9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</row>
    <row r="40" spans="1:58" s="20" customFormat="1" ht="13.5">
      <c r="A40" s="95"/>
      <c r="B40" s="95"/>
      <c r="C40" s="9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</row>
    <row r="41" spans="1:58" s="20" customFormat="1" ht="13.5">
      <c r="A41" s="95"/>
      <c r="B41" s="95"/>
      <c r="C41" s="9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</row>
    <row r="42" spans="1:58" s="20" customFormat="1" ht="13.5">
      <c r="A42" s="95"/>
      <c r="B42" s="95"/>
      <c r="C42" s="9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</row>
    <row r="43" spans="1:58" s="20" customFormat="1" ht="13.5">
      <c r="A43" s="95"/>
      <c r="B43" s="95"/>
      <c r="C43" s="9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</row>
    <row r="44" spans="1:58" s="20" customFormat="1" ht="13.5">
      <c r="A44" s="95"/>
      <c r="B44" s="95"/>
      <c r="C44" s="9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</row>
    <row r="45" spans="1:58" s="20" customFormat="1" ht="13.5">
      <c r="A45" s="95"/>
      <c r="B45" s="95"/>
      <c r="C45" s="9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</row>
    <row r="46" spans="1:58" s="20" customFormat="1" ht="13.5">
      <c r="A46" s="95"/>
      <c r="B46" s="95"/>
      <c r="C46" s="9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</row>
    <row r="47" spans="1:58" s="20" customFormat="1" ht="13.5">
      <c r="A47" s="95"/>
      <c r="B47" s="95"/>
      <c r="C47" s="9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58" s="20" customFormat="1" ht="13.5">
      <c r="A48" s="95"/>
      <c r="B48" s="95"/>
      <c r="C48" s="9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  <row r="49" spans="1:58" s="20" customFormat="1" ht="13.5">
      <c r="A49" s="95"/>
      <c r="B49" s="95"/>
      <c r="C49" s="9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s="20" customFormat="1" ht="13.5">
      <c r="A50" s="95"/>
      <c r="B50" s="95"/>
      <c r="C50" s="9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58" s="20" customFormat="1" ht="13.5">
      <c r="A51" s="95"/>
      <c r="B51" s="95"/>
      <c r="C51" s="9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58" s="20" customFormat="1" ht="13.5">
      <c r="A52" s="95"/>
      <c r="B52" s="95"/>
      <c r="C52" s="9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</row>
    <row r="53" spans="1:58" s="20" customFormat="1" ht="13.5">
      <c r="A53" s="95"/>
      <c r="B53" s="95"/>
      <c r="C53" s="9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1:58" s="20" customFormat="1" ht="13.5">
      <c r="A54" s="95"/>
      <c r="B54" s="95"/>
      <c r="C54" s="9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s="20" customFormat="1" ht="13.5">
      <c r="A55" s="95"/>
      <c r="B55" s="95"/>
      <c r="C55" s="9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s="20" customFormat="1" ht="13.5">
      <c r="A56" s="95"/>
      <c r="B56" s="95"/>
      <c r="C56" s="9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s="20" customFormat="1" ht="13.5">
      <c r="A57" s="95"/>
      <c r="B57" s="95"/>
      <c r="C57" s="9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s="20" customFormat="1" ht="13.5">
      <c r="A58" s="95"/>
      <c r="B58" s="95"/>
      <c r="C58" s="9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s="20" customFormat="1" ht="13.5">
      <c r="A59" s="95"/>
      <c r="B59" s="95"/>
      <c r="C59" s="9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20" customFormat="1" ht="13.5">
      <c r="A60" s="95"/>
      <c r="B60" s="95"/>
      <c r="C60" s="9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20" customFormat="1" ht="13.5">
      <c r="A61" s="95"/>
      <c r="B61" s="95"/>
      <c r="C61" s="9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20" customFormat="1" ht="13.5">
      <c r="A62" s="95"/>
      <c r="B62" s="95"/>
      <c r="C62" s="9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20" customFormat="1" ht="13.5">
      <c r="A63" s="95"/>
      <c r="B63" s="95"/>
      <c r="C63" s="9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20" customFormat="1" ht="13.5">
      <c r="A64" s="95"/>
      <c r="B64" s="95"/>
      <c r="C64" s="9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20" customFormat="1" ht="13.5">
      <c r="A65" s="95"/>
      <c r="B65" s="95"/>
      <c r="C65" s="9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20" customFormat="1" ht="13.5">
      <c r="A66" s="95"/>
      <c r="B66" s="95"/>
      <c r="C66" s="9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20" customFormat="1" ht="13.5">
      <c r="A67" s="95"/>
      <c r="B67" s="95"/>
      <c r="C67" s="9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20" customFormat="1" ht="13.5">
      <c r="A68" s="95"/>
      <c r="B68" s="95"/>
      <c r="C68" s="9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20" customFormat="1" ht="13.5">
      <c r="A69" s="95"/>
      <c r="B69" s="95"/>
      <c r="C69" s="9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20" customFormat="1" ht="13.5">
      <c r="A70" s="95"/>
      <c r="B70" s="95"/>
      <c r="C70" s="9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20" customFormat="1" ht="13.5">
      <c r="A71" s="95"/>
      <c r="B71" s="95"/>
      <c r="C71" s="9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5"/>
      <c r="B72" s="95"/>
      <c r="C72" s="9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5"/>
      <c r="B73" s="95"/>
      <c r="C73" s="9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5"/>
      <c r="B74" s="95"/>
      <c r="C74" s="9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5"/>
      <c r="B75" s="95"/>
      <c r="C75" s="9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5"/>
      <c r="B76" s="95"/>
      <c r="C76" s="9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5"/>
      <c r="B77" s="95"/>
      <c r="C77" s="9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5"/>
      <c r="B78" s="95"/>
      <c r="C78" s="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5"/>
      <c r="B79" s="95"/>
      <c r="C79" s="9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5"/>
      <c r="B80" s="95"/>
      <c r="C80" s="9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5"/>
      <c r="B81" s="95"/>
      <c r="C81" s="9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5"/>
      <c r="B82" s="95"/>
      <c r="C82" s="9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5"/>
      <c r="B83" s="95"/>
      <c r="C83" s="9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5"/>
      <c r="B84" s="95"/>
      <c r="C84" s="9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5"/>
      <c r="B85" s="95"/>
      <c r="C85" s="9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5"/>
      <c r="B86" s="95"/>
      <c r="C86" s="9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5"/>
      <c r="B87" s="95"/>
      <c r="C87" s="9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5"/>
      <c r="B88" s="95"/>
      <c r="C88" s="9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5"/>
      <c r="B89" s="95"/>
      <c r="C89" s="9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5"/>
      <c r="B90" s="95"/>
      <c r="C90" s="9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5"/>
      <c r="B91" s="95"/>
      <c r="C91" s="9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5"/>
      <c r="B92" s="95"/>
      <c r="C92" s="9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5"/>
      <c r="B93" s="95"/>
      <c r="C93" s="9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5"/>
      <c r="B94" s="95"/>
      <c r="C94" s="9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5"/>
      <c r="B95" s="95"/>
      <c r="C95" s="9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5"/>
      <c r="B96" s="95"/>
      <c r="C96" s="9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5"/>
      <c r="B97" s="95"/>
      <c r="C97" s="9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5"/>
      <c r="B98" s="95"/>
      <c r="C98" s="9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5"/>
      <c r="B99" s="95"/>
      <c r="C99" s="9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5"/>
      <c r="B100" s="95"/>
      <c r="C100" s="9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5"/>
      <c r="B101" s="95"/>
      <c r="C101" s="9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5"/>
      <c r="B102" s="95"/>
      <c r="C102" s="9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5"/>
      <c r="B103" s="95"/>
      <c r="C103" s="9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5"/>
      <c r="B104" s="95"/>
      <c r="C104" s="9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5"/>
      <c r="B105" s="95"/>
      <c r="C105" s="9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5"/>
      <c r="B106" s="95"/>
      <c r="C106" s="9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5"/>
      <c r="B107" s="95"/>
      <c r="C107" s="9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5"/>
      <c r="B108" s="95"/>
      <c r="C108" s="9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5"/>
      <c r="B109" s="95"/>
      <c r="C109" s="9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5"/>
      <c r="B110" s="95"/>
      <c r="C110" s="9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5"/>
      <c r="B111" s="95"/>
      <c r="C111" s="9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5"/>
      <c r="B112" s="95"/>
      <c r="C112" s="9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5"/>
      <c r="B113" s="95"/>
      <c r="C113" s="9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5"/>
      <c r="B114" s="95"/>
      <c r="C114" s="9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5"/>
      <c r="B115" s="95"/>
      <c r="C115" s="9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5"/>
      <c r="B116" s="95"/>
      <c r="C116" s="9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5"/>
      <c r="B117" s="95"/>
      <c r="C117" s="9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5"/>
      <c r="B118" s="95"/>
      <c r="C118" s="9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5"/>
      <c r="B119" s="95"/>
      <c r="C119" s="9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5"/>
      <c r="B120" s="95"/>
      <c r="C120" s="9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5"/>
      <c r="B121" s="95"/>
      <c r="C121" s="9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5"/>
      <c r="B122" s="95"/>
      <c r="C122" s="9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5"/>
      <c r="B123" s="95"/>
      <c r="C123" s="9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5"/>
      <c r="B124" s="95"/>
      <c r="C124" s="9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5"/>
      <c r="B125" s="95"/>
      <c r="C125" s="9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5"/>
      <c r="B126" s="95"/>
      <c r="C126" s="9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5"/>
      <c r="B127" s="95"/>
      <c r="C127" s="9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5"/>
      <c r="B128" s="95"/>
      <c r="C128" s="9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5"/>
      <c r="B129" s="95"/>
      <c r="C129" s="9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5"/>
      <c r="B130" s="95"/>
      <c r="C130" s="9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5"/>
      <c r="B131" s="95"/>
      <c r="C131" s="9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5"/>
      <c r="B132" s="95"/>
      <c r="C132" s="9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5"/>
      <c r="B133" s="95"/>
      <c r="C133" s="9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5"/>
      <c r="B134" s="95"/>
      <c r="C134" s="9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5"/>
      <c r="B135" s="95"/>
      <c r="C135" s="9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5"/>
      <c r="B136" s="95"/>
      <c r="C136" s="9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5"/>
      <c r="B137" s="95"/>
      <c r="C137" s="9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5"/>
      <c r="B138" s="95"/>
      <c r="C138" s="9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5"/>
      <c r="B139" s="95"/>
      <c r="C139" s="9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5"/>
      <c r="B140" s="95"/>
      <c r="C140" s="9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5"/>
      <c r="B141" s="95"/>
      <c r="C141" s="9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5"/>
      <c r="B142" s="95"/>
      <c r="C142" s="9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5"/>
      <c r="B143" s="95"/>
      <c r="C143" s="9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5"/>
      <c r="B144" s="95"/>
      <c r="C144" s="9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5"/>
      <c r="B145" s="95"/>
      <c r="C145" s="9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5"/>
      <c r="B146" s="95"/>
      <c r="C146" s="9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5"/>
      <c r="B147" s="95"/>
      <c r="C147" s="9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5"/>
      <c r="B148" s="95"/>
      <c r="C148" s="9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5"/>
      <c r="B149" s="95"/>
      <c r="C149" s="9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5"/>
      <c r="B150" s="95"/>
      <c r="C150" s="9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5"/>
      <c r="B151" s="95"/>
      <c r="C151" s="9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5"/>
      <c r="B152" s="95"/>
      <c r="C152" s="9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5"/>
      <c r="B153" s="95"/>
      <c r="C153" s="9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5"/>
      <c r="B154" s="95"/>
      <c r="C154" s="9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5"/>
      <c r="B155" s="95"/>
      <c r="C155" s="9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5"/>
      <c r="B156" s="95"/>
      <c r="C156" s="9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5"/>
      <c r="B157" s="95"/>
      <c r="C157" s="9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5"/>
      <c r="B158" s="95"/>
      <c r="C158" s="9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5"/>
      <c r="B159" s="95"/>
      <c r="C159" s="9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5"/>
      <c r="B160" s="95"/>
      <c r="C160" s="9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5"/>
      <c r="B161" s="95"/>
      <c r="C161" s="9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5"/>
      <c r="B162" s="95"/>
      <c r="C162" s="9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5"/>
      <c r="B163" s="95"/>
      <c r="C163" s="9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5"/>
      <c r="B164" s="95"/>
      <c r="C164" s="9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5"/>
      <c r="B165" s="95"/>
      <c r="C165" s="9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5"/>
      <c r="B166" s="95"/>
      <c r="C166" s="9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5"/>
      <c r="B167" s="95"/>
      <c r="C167" s="9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5"/>
      <c r="B168" s="95"/>
      <c r="C168" s="9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5"/>
      <c r="B169" s="95"/>
      <c r="C169" s="9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5"/>
      <c r="B170" s="95"/>
      <c r="C170" s="9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5"/>
      <c r="B171" s="95"/>
      <c r="C171" s="9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5"/>
      <c r="B172" s="95"/>
      <c r="C172" s="9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5"/>
      <c r="B173" s="95"/>
      <c r="C173" s="9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5"/>
      <c r="B174" s="95"/>
      <c r="C174" s="9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5"/>
      <c r="B175" s="95"/>
      <c r="C175" s="9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5"/>
      <c r="B176" s="95"/>
      <c r="C176" s="9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5"/>
      <c r="B177" s="95"/>
      <c r="C177" s="9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5"/>
      <c r="B178" s="95"/>
      <c r="C178" s="9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5"/>
      <c r="B179" s="95"/>
      <c r="C179" s="9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5"/>
      <c r="B180" s="95"/>
      <c r="C180" s="9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5"/>
      <c r="B181" s="95"/>
      <c r="C181" s="9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5"/>
      <c r="B182" s="95"/>
      <c r="C182" s="9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5"/>
      <c r="B183" s="95"/>
      <c r="C183" s="9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5"/>
      <c r="B184" s="95"/>
      <c r="C184" s="9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5"/>
      <c r="B185" s="95"/>
      <c r="C185" s="9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5"/>
      <c r="B186" s="95"/>
      <c r="C186" s="9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5"/>
      <c r="B187" s="95"/>
      <c r="C187" s="9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41000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佐賀県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30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317246</v>
      </c>
      <c r="F7" s="149" t="s">
        <v>75</v>
      </c>
      <c r="G7" s="47" t="s">
        <v>76</v>
      </c>
      <c r="H7" s="48">
        <f>AD13</f>
        <v>320701</v>
      </c>
      <c r="I7" s="48">
        <f>AD24</f>
        <v>162040</v>
      </c>
      <c r="J7" s="48">
        <f>SUM(H7:I7)</f>
        <v>482741</v>
      </c>
      <c r="K7" s="49">
        <f>IF(J$14&gt;0,J7/J$14,0)</f>
        <v>0.9669672617139927</v>
      </c>
      <c r="L7" s="50">
        <f>AD35</f>
        <v>5226</v>
      </c>
      <c r="M7" s="81">
        <f>AD38</f>
        <v>871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317246</v>
      </c>
      <c r="AF7" s="67">
        <f>'水洗化人口等'!B7</f>
        <v>41000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3319</v>
      </c>
      <c r="F8" s="149"/>
      <c r="G8" s="47" t="s">
        <v>78</v>
      </c>
      <c r="H8" s="48">
        <f aca="true" t="shared" si="1" ref="H8:H13">AD14</f>
        <v>0</v>
      </c>
      <c r="I8" s="48">
        <f aca="true" t="shared" si="2" ref="I8:I13">AD25</f>
        <v>407</v>
      </c>
      <c r="J8" s="48">
        <f aca="true" t="shared" si="3" ref="J8:J13">SUM(H8:I8)</f>
        <v>407</v>
      </c>
      <c r="K8" s="49">
        <f aca="true" t="shared" si="4" ref="K8:K13">IF(J$14&gt;0,J8/J$14,0)</f>
        <v>0.0008152522274213191</v>
      </c>
      <c r="L8" s="50">
        <f>AD36</f>
        <v>0</v>
      </c>
      <c r="M8" s="81">
        <f>AD39</f>
        <v>70</v>
      </c>
      <c r="AA8" s="46" t="s">
        <v>77</v>
      </c>
      <c r="AB8" s="46" t="s">
        <v>123</v>
      </c>
      <c r="AC8" s="46" t="s">
        <v>126</v>
      </c>
      <c r="AD8" s="61">
        <f ca="1" t="shared" si="0"/>
        <v>3319</v>
      </c>
      <c r="AF8" s="67">
        <f>'水洗化人口等'!B8</f>
        <v>41201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320565</v>
      </c>
      <c r="F9" s="149"/>
      <c r="G9" s="47" t="s">
        <v>80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9">
        <f t="shared" si="4"/>
        <v>0</v>
      </c>
      <c r="L9" s="50">
        <f>AD37</f>
        <v>0</v>
      </c>
      <c r="M9" s="81">
        <f>AD40</f>
        <v>0</v>
      </c>
      <c r="AA9" s="46" t="s">
        <v>82</v>
      </c>
      <c r="AB9" s="46" t="s">
        <v>123</v>
      </c>
      <c r="AC9" s="46" t="s">
        <v>127</v>
      </c>
      <c r="AD9" s="61">
        <f ca="1" t="shared" si="0"/>
        <v>298616</v>
      </c>
      <c r="AF9" s="67">
        <f>'水洗化人口等'!B9</f>
        <v>41202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298616</v>
      </c>
      <c r="F10" s="149"/>
      <c r="G10" s="47" t="s">
        <v>83</v>
      </c>
      <c r="H10" s="48">
        <f t="shared" si="1"/>
        <v>0</v>
      </c>
      <c r="I10" s="48">
        <f t="shared" si="2"/>
        <v>0</v>
      </c>
      <c r="J10" s="48">
        <f t="shared" si="3"/>
        <v>0</v>
      </c>
      <c r="K10" s="49">
        <f t="shared" si="4"/>
        <v>0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665</v>
      </c>
      <c r="AF10" s="67">
        <f>'水洗化人口等'!B10</f>
        <v>41203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665</v>
      </c>
      <c r="F11" s="149"/>
      <c r="G11" s="47" t="s">
        <v>86</v>
      </c>
      <c r="H11" s="48">
        <f t="shared" si="1"/>
        <v>9002</v>
      </c>
      <c r="I11" s="48">
        <f t="shared" si="2"/>
        <v>7082</v>
      </c>
      <c r="J11" s="48">
        <f t="shared" si="3"/>
        <v>16084</v>
      </c>
      <c r="K11" s="49">
        <f t="shared" si="4"/>
        <v>0.03221748605858599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251492</v>
      </c>
      <c r="AF11" s="67">
        <f>'水洗化人口等'!B11</f>
        <v>41204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251492</v>
      </c>
      <c r="F12" s="149"/>
      <c r="G12" s="47" t="s">
        <v>89</v>
      </c>
      <c r="H12" s="48">
        <f t="shared" si="1"/>
        <v>0</v>
      </c>
      <c r="I12" s="48">
        <f t="shared" si="2"/>
        <v>0</v>
      </c>
      <c r="J12" s="48">
        <f t="shared" si="3"/>
        <v>0</v>
      </c>
      <c r="K12" s="49">
        <f t="shared" si="4"/>
        <v>0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183720</v>
      </c>
      <c r="AF12" s="67">
        <f>'水洗化人口等'!B12</f>
        <v>41205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550773</v>
      </c>
      <c r="F13" s="149"/>
      <c r="G13" s="47" t="s">
        <v>91</v>
      </c>
      <c r="H13" s="48">
        <f t="shared" si="1"/>
        <v>0</v>
      </c>
      <c r="I13" s="48">
        <f t="shared" si="2"/>
        <v>0</v>
      </c>
      <c r="J13" s="48">
        <f t="shared" si="3"/>
        <v>0</v>
      </c>
      <c r="K13" s="49">
        <f t="shared" si="4"/>
        <v>0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320701</v>
      </c>
      <c r="AF13" s="67">
        <f>'水洗化人口等'!B13</f>
        <v>41206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871338</v>
      </c>
      <c r="F14" s="149"/>
      <c r="G14" s="47" t="s">
        <v>79</v>
      </c>
      <c r="H14" s="48">
        <f>SUM(H7:H13)</f>
        <v>329703</v>
      </c>
      <c r="I14" s="48">
        <f>SUM(I7:I13)</f>
        <v>169529</v>
      </c>
      <c r="J14" s="48">
        <f>SUM(J7:J13)</f>
        <v>499232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0</v>
      </c>
      <c r="AF14" s="67">
        <f>'水洗化人口等'!B14</f>
        <v>41207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1959</v>
      </c>
      <c r="I15" s="48">
        <f>AD31</f>
        <v>0</v>
      </c>
      <c r="J15" s="48">
        <f>SUM(H15:I15)</f>
        <v>1959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41208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331662</v>
      </c>
      <c r="I16" s="83">
        <f>SUM(I14:I15)</f>
        <v>169529</v>
      </c>
      <c r="J16" s="83">
        <f>SUM(J14:J15)</f>
        <v>501191</v>
      </c>
      <c r="K16" s="84" t="s">
        <v>92</v>
      </c>
      <c r="L16" s="85">
        <f>SUM(L7:L9)</f>
        <v>5226</v>
      </c>
      <c r="M16" s="86">
        <f>SUM(M7:M9)</f>
        <v>941</v>
      </c>
      <c r="AA16" s="46" t="s">
        <v>83</v>
      </c>
      <c r="AB16" s="46" t="s">
        <v>124</v>
      </c>
      <c r="AC16" s="46" t="s">
        <v>136</v>
      </c>
      <c r="AD16" s="61">
        <f ca="1" t="shared" si="0"/>
        <v>0</v>
      </c>
      <c r="AF16" s="67">
        <f>'水洗化人口等'!B16</f>
        <v>41209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183720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9002</v>
      </c>
      <c r="AF17" s="67">
        <f>'水洗化人口等'!B17</f>
        <v>41210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0</v>
      </c>
      <c r="AF18" s="67">
        <f>'水洗化人口等'!B18</f>
        <v>41302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0.6321002871445983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0</v>
      </c>
      <c r="AF19" s="67">
        <f>'水洗化人口等'!B19</f>
        <v>41303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0.3678997128554017</v>
      </c>
      <c r="F20" s="155" t="s">
        <v>101</v>
      </c>
      <c r="G20" s="156"/>
      <c r="H20" s="48">
        <f>AD21</f>
        <v>0</v>
      </c>
      <c r="I20" s="48">
        <f>AD32</f>
        <v>124</v>
      </c>
      <c r="J20" s="75">
        <f>SUM(H20:I20)</f>
        <v>124</v>
      </c>
      <c r="AA20" s="46" t="s">
        <v>94</v>
      </c>
      <c r="AB20" s="46" t="s">
        <v>124</v>
      </c>
      <c r="AC20" s="46" t="s">
        <v>172</v>
      </c>
      <c r="AD20" s="61">
        <f ca="1" t="shared" si="0"/>
        <v>1959</v>
      </c>
      <c r="AF20" s="67">
        <f>'水洗化人口等'!B20</f>
        <v>41304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0.34270971769852804</v>
      </c>
      <c r="F21" s="155" t="s">
        <v>103</v>
      </c>
      <c r="G21" s="156"/>
      <c r="H21" s="48">
        <f>AD22</f>
        <v>992</v>
      </c>
      <c r="I21" s="48">
        <f>AD33</f>
        <v>199</v>
      </c>
      <c r="J21" s="75">
        <f>SUM(H21:I21)</f>
        <v>1191</v>
      </c>
      <c r="AA21" s="46" t="s">
        <v>101</v>
      </c>
      <c r="AB21" s="46" t="s">
        <v>124</v>
      </c>
      <c r="AC21" s="46" t="s">
        <v>147</v>
      </c>
      <c r="AD21" s="61">
        <f ca="1" t="shared" si="0"/>
        <v>0</v>
      </c>
      <c r="AF21" s="67">
        <f>'水洗化人口等'!B21</f>
        <v>41327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0.2886273753698335</v>
      </c>
      <c r="F22" s="155" t="s">
        <v>105</v>
      </c>
      <c r="G22" s="156"/>
      <c r="H22" s="48">
        <f>AD23</f>
        <v>328711</v>
      </c>
      <c r="I22" s="48">
        <f>AD34</f>
        <v>169206</v>
      </c>
      <c r="J22" s="75">
        <f>SUM(H22:I22)</f>
        <v>497917</v>
      </c>
      <c r="AA22" s="46" t="s">
        <v>103</v>
      </c>
      <c r="AB22" s="46" t="s">
        <v>124</v>
      </c>
      <c r="AC22" s="46" t="s">
        <v>148</v>
      </c>
      <c r="AD22" s="61">
        <f ca="1" t="shared" si="0"/>
        <v>992</v>
      </c>
      <c r="AF22" s="67">
        <f>'水洗化人口等'!B22</f>
        <v>41341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0.21084814388905337</v>
      </c>
      <c r="F23" s="153" t="s">
        <v>8</v>
      </c>
      <c r="G23" s="154"/>
      <c r="H23" s="83">
        <f>SUM(H20:H22)</f>
        <v>329703</v>
      </c>
      <c r="I23" s="83">
        <f>SUM(I20:I22)</f>
        <v>169529</v>
      </c>
      <c r="J23" s="88">
        <f>SUM(J20:J22)</f>
        <v>499232</v>
      </c>
      <c r="AA23" s="44" t="s">
        <v>105</v>
      </c>
      <c r="AB23" s="46" t="s">
        <v>124</v>
      </c>
      <c r="AC23" s="44" t="s">
        <v>149</v>
      </c>
      <c r="AD23" s="61">
        <f ca="1" t="shared" si="0"/>
        <v>328711</v>
      </c>
      <c r="AF23" s="67">
        <f>'水洗化人口等'!B23</f>
        <v>41345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0.989646405565174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162040</v>
      </c>
      <c r="AF24" s="67">
        <f>'水洗化人口等'!B24</f>
        <v>41346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0.010353594434826011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407</v>
      </c>
      <c r="AF25" s="67">
        <f>'水洗化人口等'!B25</f>
        <v>41387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0</v>
      </c>
      <c r="AF26" s="67">
        <f>'水洗化人口等'!B26</f>
        <v>41401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0</v>
      </c>
      <c r="AF27" s="67">
        <f>'水洗化人口等'!B27</f>
        <v>41423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15572</v>
      </c>
      <c r="J28" s="90">
        <f>AD51</f>
        <v>235</v>
      </c>
      <c r="AA28" s="44" t="s">
        <v>86</v>
      </c>
      <c r="AB28" s="46" t="s">
        <v>124</v>
      </c>
      <c r="AC28" s="44" t="s">
        <v>144</v>
      </c>
      <c r="AD28" s="61">
        <f ca="1" t="shared" si="0"/>
        <v>7082</v>
      </c>
      <c r="AF28" s="67">
        <f>'水洗化人口等'!B28</f>
        <v>41424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6898</v>
      </c>
      <c r="J29" s="90">
        <f>AD52</f>
        <v>0</v>
      </c>
      <c r="AA29" s="44" t="s">
        <v>89</v>
      </c>
      <c r="AB29" s="46" t="s">
        <v>124</v>
      </c>
      <c r="AC29" s="44" t="s">
        <v>145</v>
      </c>
      <c r="AD29" s="61">
        <f ca="1" t="shared" si="0"/>
        <v>0</v>
      </c>
      <c r="AF29" s="67">
        <f>'水洗化人口等'!B29</f>
        <v>41425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2584</v>
      </c>
      <c r="J30" s="90">
        <f>AD53</f>
        <v>2</v>
      </c>
      <c r="AA30" s="44" t="s">
        <v>91</v>
      </c>
      <c r="AB30" s="46" t="s">
        <v>124</v>
      </c>
      <c r="AC30" s="44" t="s">
        <v>146</v>
      </c>
      <c r="AD30" s="61">
        <f ca="1" t="shared" si="0"/>
        <v>0</v>
      </c>
      <c r="AF30" s="67">
        <f>'水洗化人口等'!B30</f>
        <v>41441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556</v>
      </c>
      <c r="J31" s="90">
        <f>AD54</f>
        <v>0</v>
      </c>
      <c r="AA31" s="46" t="s">
        <v>94</v>
      </c>
      <c r="AB31" s="46" t="s">
        <v>124</v>
      </c>
      <c r="AC31" s="44" t="s">
        <v>173</v>
      </c>
      <c r="AD31" s="61">
        <f ca="1" t="shared" si="0"/>
        <v>0</v>
      </c>
      <c r="AF31" s="67">
        <f>'水洗化人口等'!B31</f>
        <v>0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0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124</v>
      </c>
      <c r="AF32" s="67">
        <f>'水洗化人口等'!B32</f>
        <v>0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0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199</v>
      </c>
      <c r="AF33" s="67">
        <f>'水洗化人口等'!B33</f>
        <v>0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992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169206</v>
      </c>
      <c r="AF34" s="67">
        <f>'水洗化人口等'!B34</f>
        <v>0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656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5226</v>
      </c>
      <c r="AF35" s="67">
        <f>'水洗化人口等'!B35</f>
        <v>0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0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0</v>
      </c>
      <c r="AF36" s="67">
        <f>'水洗化人口等'!B36</f>
        <v>0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203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0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27461</v>
      </c>
      <c r="J38" s="92">
        <f>SUM(J28:J32)</f>
        <v>237</v>
      </c>
      <c r="AA38" s="44" t="s">
        <v>76</v>
      </c>
      <c r="AB38" s="46" t="s">
        <v>124</v>
      </c>
      <c r="AC38" s="44" t="s">
        <v>154</v>
      </c>
      <c r="AD38" s="72">
        <f ca="1" t="shared" si="0"/>
        <v>871</v>
      </c>
      <c r="AF38" s="67">
        <f>'水洗化人口等'!B38</f>
        <v>0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70</v>
      </c>
      <c r="AF39" s="67">
        <f>'水洗化人口等'!B39</f>
        <v>0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0</v>
      </c>
      <c r="AF40" s="67">
        <f>'水洗化人口等'!B40</f>
        <v>0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15572</v>
      </c>
      <c r="AF41" s="67">
        <f>'水洗化人口等'!B41</f>
        <v>0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6898</v>
      </c>
      <c r="AF42" s="67">
        <f>'水洗化人口等'!B42</f>
        <v>0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2584</v>
      </c>
      <c r="AF43" s="67">
        <f>'水洗化人口等'!B43</f>
        <v>0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556</v>
      </c>
      <c r="AF44" s="67">
        <f>'水洗化人口等'!B44</f>
        <v>0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0</v>
      </c>
      <c r="AF45" s="67">
        <f>'水洗化人口等'!B45</f>
        <v>0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0</v>
      </c>
      <c r="AF46" s="67">
        <f>'水洗化人口等'!B46</f>
        <v>0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992</v>
      </c>
      <c r="AF47" s="67">
        <f>'水洗化人口等'!B47</f>
        <v>0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656</v>
      </c>
      <c r="AF48" s="67">
        <f>'水洗化人口等'!B48</f>
        <v>0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0</v>
      </c>
      <c r="AF49" s="67">
        <f>'水洗化人口等'!B49</f>
        <v>0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203</v>
      </c>
      <c r="AF50" s="67">
        <f>'水洗化人口等'!B50</f>
        <v>0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235</v>
      </c>
      <c r="AF51" s="67">
        <f>'水洗化人口等'!B51</f>
        <v>0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0</v>
      </c>
      <c r="AF52" s="67">
        <f>'水洗化人口等'!B52</f>
        <v>0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2</v>
      </c>
      <c r="AF53" s="67">
        <f>'水洗化人口等'!B53</f>
        <v>0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0</v>
      </c>
      <c r="AF54" s="67">
        <f>'水洗化人口等'!B54</f>
        <v>0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0</v>
      </c>
      <c r="AG55" s="65">
        <v>55</v>
      </c>
    </row>
    <row r="56" spans="32:33" ht="14.25">
      <c r="AF56" s="67">
        <f>'水洗化人口等'!B56</f>
        <v>0</v>
      </c>
      <c r="AG56" s="65">
        <v>56</v>
      </c>
    </row>
    <row r="57" spans="32:33" ht="14.25">
      <c r="AF57" s="67">
        <f>'水洗化人口等'!B57</f>
        <v>0</v>
      </c>
      <c r="AG57" s="65">
        <v>57</v>
      </c>
    </row>
    <row r="58" spans="32:33" ht="14.25">
      <c r="AF58" s="67">
        <f>'水洗化人口等'!B58</f>
        <v>0</v>
      </c>
      <c r="AG58" s="65">
        <v>58</v>
      </c>
    </row>
    <row r="59" spans="32:33" ht="14.25">
      <c r="AF59" s="67">
        <f>'水洗化人口等'!B59</f>
        <v>0</v>
      </c>
      <c r="AG59" s="65">
        <v>59</v>
      </c>
    </row>
    <row r="60" spans="32:33" ht="14.25">
      <c r="AF60" s="67">
        <f>'水洗化人口等'!B60</f>
        <v>0</v>
      </c>
      <c r="AG60" s="65">
        <v>60</v>
      </c>
    </row>
    <row r="61" spans="32:33" ht="14.25">
      <c r="AF61" s="67">
        <f>'水洗化人口等'!B61</f>
        <v>0</v>
      </c>
      <c r="AG61" s="65">
        <v>61</v>
      </c>
    </row>
    <row r="62" spans="32:33" ht="14.25">
      <c r="AF62" s="67">
        <f>'水洗化人口等'!B62</f>
        <v>0</v>
      </c>
      <c r="AG62" s="65">
        <v>62</v>
      </c>
    </row>
    <row r="63" spans="32:33" ht="14.25">
      <c r="AF63" s="67">
        <f>'水洗化人口等'!B63</f>
        <v>0</v>
      </c>
      <c r="AG63" s="65">
        <v>63</v>
      </c>
    </row>
    <row r="64" spans="32:33" ht="14.25">
      <c r="AF64" s="67">
        <f>'水洗化人口等'!B64</f>
        <v>0</v>
      </c>
      <c r="AG64" s="65">
        <v>64</v>
      </c>
    </row>
    <row r="65" spans="32:33" ht="14.25">
      <c r="AF65" s="67">
        <f>'水洗化人口等'!B65</f>
        <v>0</v>
      </c>
      <c r="AG65" s="65">
        <v>65</v>
      </c>
    </row>
    <row r="66" spans="32:33" ht="14.25">
      <c r="AF66" s="67">
        <f>'水洗化人口等'!B66</f>
        <v>0</v>
      </c>
      <c r="AG66" s="65">
        <v>66</v>
      </c>
    </row>
    <row r="67" spans="32:33" ht="14.25">
      <c r="AF67" s="67">
        <f>'水洗化人口等'!B67</f>
        <v>0</v>
      </c>
      <c r="AG67" s="65">
        <v>67</v>
      </c>
    </row>
    <row r="68" spans="32:33" ht="14.25">
      <c r="AF68" s="67">
        <f>'水洗化人口等'!B68</f>
        <v>0</v>
      </c>
      <c r="AG68" s="65">
        <v>68</v>
      </c>
    </row>
    <row r="69" spans="32:33" ht="14.25">
      <c r="AF69" s="67">
        <f>'水洗化人口等'!B69</f>
        <v>0</v>
      </c>
      <c r="AG69" s="65">
        <v>69</v>
      </c>
    </row>
    <row r="70" spans="32:33" ht="14.25">
      <c r="AF70" s="67">
        <f>'水洗化人口等'!B70</f>
        <v>0</v>
      </c>
      <c r="AG70" s="65">
        <v>70</v>
      </c>
    </row>
    <row r="71" spans="32:33" ht="14.25">
      <c r="AF71" s="67">
        <f>'水洗化人口等'!B71</f>
        <v>0</v>
      </c>
      <c r="AG71" s="65">
        <v>71</v>
      </c>
    </row>
    <row r="72" spans="32:33" ht="14.25">
      <c r="AF72" s="67">
        <f>'水洗化人口等'!B72</f>
        <v>0</v>
      </c>
      <c r="AG72" s="65">
        <v>72</v>
      </c>
    </row>
    <row r="73" spans="32:33" ht="14.25">
      <c r="AF73" s="67">
        <f>'水洗化人口等'!B73</f>
        <v>0</v>
      </c>
      <c r="AG73" s="65">
        <v>73</v>
      </c>
    </row>
    <row r="74" spans="32:33" ht="14.25">
      <c r="AF74" s="67">
        <f>'水洗化人口等'!B74</f>
        <v>0</v>
      </c>
      <c r="AG74" s="65">
        <v>74</v>
      </c>
    </row>
    <row r="75" spans="32:33" ht="14.25">
      <c r="AF75" s="67">
        <f>'水洗化人口等'!B75</f>
        <v>0</v>
      </c>
      <c r="AG75" s="65">
        <v>75</v>
      </c>
    </row>
    <row r="76" spans="32:33" ht="14.25">
      <c r="AF76" s="67">
        <f>'水洗化人口等'!B76</f>
        <v>0</v>
      </c>
      <c r="AG76" s="65">
        <v>76</v>
      </c>
    </row>
    <row r="77" spans="32:33" ht="14.25">
      <c r="AF77" s="67">
        <f>'水洗化人口等'!B77</f>
        <v>0</v>
      </c>
      <c r="AG77" s="65">
        <v>77</v>
      </c>
    </row>
    <row r="78" spans="32:33" ht="14.25">
      <c r="AF78" s="67">
        <f>'水洗化人口等'!B78</f>
        <v>0</v>
      </c>
      <c r="AG78" s="65">
        <v>78</v>
      </c>
    </row>
    <row r="79" spans="32:33" ht="14.25">
      <c r="AF79" s="67">
        <f>'水洗化人口等'!B79</f>
        <v>0</v>
      </c>
      <c r="AG79" s="65">
        <v>79</v>
      </c>
    </row>
    <row r="80" spans="32:33" ht="14.25">
      <c r="AF80" s="67">
        <f>'水洗化人口等'!B80</f>
        <v>0</v>
      </c>
      <c r="AG80" s="65">
        <v>80</v>
      </c>
    </row>
    <row r="81" spans="32:33" ht="14.25">
      <c r="AF81" s="67">
        <f>'水洗化人口等'!B81</f>
        <v>0</v>
      </c>
      <c r="AG81" s="65">
        <v>81</v>
      </c>
    </row>
    <row r="82" spans="32:33" ht="14.25">
      <c r="AF82" s="67">
        <f>'水洗化人口等'!B82</f>
        <v>0</v>
      </c>
      <c r="AG82" s="65">
        <v>82</v>
      </c>
    </row>
    <row r="83" spans="32:33" ht="14.25">
      <c r="AF83" s="67">
        <f>'水洗化人口等'!B83</f>
        <v>0</v>
      </c>
      <c r="AG83" s="65">
        <v>83</v>
      </c>
    </row>
    <row r="84" spans="32:33" ht="14.25">
      <c r="AF84" s="67">
        <f>'水洗化人口等'!B84</f>
        <v>0</v>
      </c>
      <c r="AG84" s="65">
        <v>84</v>
      </c>
    </row>
    <row r="85" spans="32:33" ht="14.25">
      <c r="AF85" s="67">
        <f>'水洗化人口等'!B85</f>
        <v>0</v>
      </c>
      <c r="AG85" s="65">
        <v>85</v>
      </c>
    </row>
    <row r="86" spans="32:33" ht="14.25">
      <c r="AF86" s="67">
        <f>'水洗化人口等'!B86</f>
        <v>0</v>
      </c>
      <c r="AG86" s="65">
        <v>86</v>
      </c>
    </row>
    <row r="87" spans="32:33" ht="14.25">
      <c r="AF87" s="67">
        <f>'水洗化人口等'!B87</f>
        <v>0</v>
      </c>
      <c r="AG87" s="65">
        <v>87</v>
      </c>
    </row>
    <row r="88" spans="32:33" ht="14.25">
      <c r="AF88" s="67">
        <f>'水洗化人口等'!B88</f>
        <v>0</v>
      </c>
      <c r="AG88" s="65">
        <v>88</v>
      </c>
    </row>
    <row r="89" spans="32:33" ht="14.25">
      <c r="AF89" s="67">
        <f>'水洗化人口等'!B89</f>
        <v>0</v>
      </c>
      <c r="AG89" s="65">
        <v>89</v>
      </c>
    </row>
    <row r="90" spans="32:33" ht="14.25">
      <c r="AF90" s="67">
        <f>'水洗化人口等'!B90</f>
        <v>0</v>
      </c>
      <c r="AG90" s="65">
        <v>90</v>
      </c>
    </row>
    <row r="91" spans="32:33" ht="14.25">
      <c r="AF91" s="67">
        <f>'水洗化人口等'!B91</f>
        <v>0</v>
      </c>
      <c r="AG91" s="65">
        <v>91</v>
      </c>
    </row>
    <row r="92" spans="32:33" ht="14.25">
      <c r="AF92" s="67">
        <f>'水洗化人口等'!B92</f>
        <v>0</v>
      </c>
      <c r="AG92" s="65">
        <v>92</v>
      </c>
    </row>
    <row r="93" spans="32:33" ht="14.25">
      <c r="AF93" s="67">
        <f>'水洗化人口等'!B93</f>
        <v>0</v>
      </c>
      <c r="AG93" s="65">
        <v>93</v>
      </c>
    </row>
    <row r="94" spans="32:33" ht="14.25">
      <c r="AF94" s="67">
        <f>'水洗化人口等'!B94</f>
        <v>0</v>
      </c>
      <c r="AG94" s="65">
        <v>94</v>
      </c>
    </row>
    <row r="95" spans="32:33" ht="14.25">
      <c r="AF95" s="67">
        <f>'水洗化人口等'!B95</f>
        <v>0</v>
      </c>
      <c r="AG95" s="65">
        <v>95</v>
      </c>
    </row>
    <row r="96" spans="32:33" ht="14.25">
      <c r="AF96" s="67">
        <f>'水洗化人口等'!B96</f>
        <v>0</v>
      </c>
      <c r="AG96" s="65">
        <v>96</v>
      </c>
    </row>
    <row r="97" spans="32:33" ht="14.25">
      <c r="AF97" s="67">
        <f>'水洗化人口等'!B97</f>
        <v>0</v>
      </c>
      <c r="AG97" s="65">
        <v>97</v>
      </c>
    </row>
    <row r="98" spans="32:33" ht="14.25">
      <c r="AF98" s="67">
        <f>'水洗化人口等'!B98</f>
        <v>0</v>
      </c>
      <c r="AG98" s="65">
        <v>98</v>
      </c>
    </row>
    <row r="99" spans="32:33" ht="14.25">
      <c r="AF99" s="67">
        <f>'水洗化人口等'!B99</f>
        <v>0</v>
      </c>
      <c r="AG99" s="65">
        <v>99</v>
      </c>
    </row>
    <row r="100" spans="32:33" ht="14.25">
      <c r="AF100" s="67">
        <f>'水洗化人口等'!B100</f>
        <v>0</v>
      </c>
      <c r="AG100" s="65">
        <v>100</v>
      </c>
    </row>
    <row r="101" spans="32:33" ht="14.25">
      <c r="AF101" s="67">
        <f>'水洗化人口等'!B101</f>
        <v>0</v>
      </c>
      <c r="AG101" s="65">
        <v>101</v>
      </c>
    </row>
    <row r="102" spans="32:33" ht="14.25">
      <c r="AF102" s="67">
        <f>'水洗化人口等'!B102</f>
        <v>0</v>
      </c>
      <c r="AG102" s="65">
        <v>102</v>
      </c>
    </row>
    <row r="103" spans="32:33" ht="14.25">
      <c r="AF103" s="67">
        <f>'水洗化人口等'!B103</f>
        <v>0</v>
      </c>
      <c r="AG103" s="65">
        <v>103</v>
      </c>
    </row>
    <row r="104" spans="32:33" ht="14.25">
      <c r="AF104" s="67">
        <f>'水洗化人口等'!B104</f>
        <v>0</v>
      </c>
      <c r="AG104" s="65">
        <v>104</v>
      </c>
    </row>
    <row r="105" spans="32:33" ht="14.25">
      <c r="AF105" s="67">
        <f>'水洗化人口等'!B105</f>
        <v>0</v>
      </c>
      <c r="AG105" s="65">
        <v>105</v>
      </c>
    </row>
    <row r="106" spans="32:33" ht="14.25">
      <c r="AF106" s="67">
        <f>'水洗化人口等'!B106</f>
        <v>0</v>
      </c>
      <c r="AG106" s="65">
        <v>106</v>
      </c>
    </row>
    <row r="107" spans="32:33" ht="14.25">
      <c r="AF107" s="67">
        <f>'水洗化人口等'!B107</f>
        <v>0</v>
      </c>
      <c r="AG107" s="65">
        <v>107</v>
      </c>
    </row>
    <row r="108" spans="32:33" ht="14.25">
      <c r="AF108" s="67">
        <f>'水洗化人口等'!B108</f>
        <v>0</v>
      </c>
      <c r="AG108" s="65">
        <v>108</v>
      </c>
    </row>
    <row r="109" spans="32:33" ht="14.25">
      <c r="AF109" s="67">
        <f>'水洗化人口等'!B109</f>
        <v>0</v>
      </c>
      <c r="AG109" s="65">
        <v>109</v>
      </c>
    </row>
    <row r="110" spans="32:33" ht="14.25">
      <c r="AF110" s="67">
        <f>'水洗化人口等'!B110</f>
        <v>0</v>
      </c>
      <c r="AG110" s="65">
        <v>110</v>
      </c>
    </row>
    <row r="111" spans="32:33" ht="14.25">
      <c r="AF111" s="67">
        <f>'水洗化人口等'!B111</f>
        <v>0</v>
      </c>
      <c r="AG111" s="65">
        <v>111</v>
      </c>
    </row>
    <row r="112" spans="32:33" ht="14.25">
      <c r="AF112" s="67">
        <f>'水洗化人口等'!B112</f>
        <v>0</v>
      </c>
      <c r="AG112" s="65">
        <v>112</v>
      </c>
    </row>
    <row r="113" spans="32:33" ht="14.25">
      <c r="AF113" s="67">
        <f>'水洗化人口等'!B113</f>
        <v>0</v>
      </c>
      <c r="AG113" s="65">
        <v>113</v>
      </c>
    </row>
    <row r="114" spans="32:33" ht="14.25">
      <c r="AF114" s="67">
        <f>'水洗化人口等'!B114</f>
        <v>0</v>
      </c>
      <c r="AG114" s="65">
        <v>114</v>
      </c>
    </row>
    <row r="115" spans="32:33" ht="14.25">
      <c r="AF115" s="67">
        <f>'水洗化人口等'!B115</f>
        <v>0</v>
      </c>
      <c r="AG115" s="65">
        <v>115</v>
      </c>
    </row>
    <row r="116" spans="32:33" ht="14.25">
      <c r="AF116" s="67">
        <f>'水洗化人口等'!B116</f>
        <v>0</v>
      </c>
      <c r="AG116" s="65">
        <v>116</v>
      </c>
    </row>
    <row r="117" spans="32:33" ht="14.25">
      <c r="AF117" s="67">
        <f>'水洗化人口等'!B117</f>
        <v>0</v>
      </c>
      <c r="AG117" s="65">
        <v>117</v>
      </c>
    </row>
    <row r="118" spans="32:33" ht="14.25">
      <c r="AF118" s="67">
        <f>'水洗化人口等'!B118</f>
        <v>0</v>
      </c>
      <c r="AG118" s="65">
        <v>118</v>
      </c>
    </row>
    <row r="119" spans="32:33" ht="14.25">
      <c r="AF119" s="67">
        <f>'水洗化人口等'!B119</f>
        <v>0</v>
      </c>
      <c r="AG119" s="65">
        <v>119</v>
      </c>
    </row>
    <row r="120" spans="32:33" ht="14.25">
      <c r="AF120" s="67">
        <f>'水洗化人口等'!B120</f>
        <v>0</v>
      </c>
      <c r="AG120" s="65">
        <v>120</v>
      </c>
    </row>
    <row r="121" spans="32:33" ht="14.25">
      <c r="AF121" s="67">
        <f>'水洗化人口等'!B121</f>
        <v>0</v>
      </c>
      <c r="AG121" s="65">
        <v>121</v>
      </c>
    </row>
    <row r="122" spans="32:33" ht="14.25">
      <c r="AF122" s="67">
        <f>'水洗化人口等'!B122</f>
        <v>0</v>
      </c>
      <c r="AG122" s="65">
        <v>122</v>
      </c>
    </row>
    <row r="123" spans="32:33" ht="14.25">
      <c r="AF123" s="67">
        <f>'水洗化人口等'!B123</f>
        <v>0</v>
      </c>
      <c r="AG123" s="65">
        <v>123</v>
      </c>
    </row>
    <row r="124" spans="32:33" ht="14.25">
      <c r="AF124" s="67">
        <f>'水洗化人口等'!B124</f>
        <v>0</v>
      </c>
      <c r="AG124" s="65">
        <v>124</v>
      </c>
    </row>
    <row r="125" spans="32:33" ht="14.25">
      <c r="AF125" s="67">
        <f>'水洗化人口等'!B125</f>
        <v>0</v>
      </c>
      <c r="AG125" s="65">
        <v>125</v>
      </c>
    </row>
    <row r="126" spans="32:33" ht="14.25">
      <c r="AF126" s="67">
        <f>'水洗化人口等'!B126</f>
        <v>0</v>
      </c>
      <c r="AG126" s="65">
        <v>126</v>
      </c>
    </row>
    <row r="127" spans="32:33" ht="14.25">
      <c r="AF127" s="67">
        <f>'水洗化人口等'!B127</f>
        <v>0</v>
      </c>
      <c r="AG127" s="65">
        <v>127</v>
      </c>
    </row>
    <row r="128" spans="32:33" ht="14.25">
      <c r="AF128" s="67">
        <f>'水洗化人口等'!B128</f>
        <v>0</v>
      </c>
      <c r="AG128" s="65">
        <v>128</v>
      </c>
    </row>
    <row r="129" spans="32:33" ht="14.25">
      <c r="AF129" s="67">
        <f>'水洗化人口等'!B129</f>
        <v>0</v>
      </c>
      <c r="AG129" s="65">
        <v>129</v>
      </c>
    </row>
    <row r="130" spans="32:33" ht="14.25">
      <c r="AF130" s="67">
        <f>'水洗化人口等'!B130</f>
        <v>0</v>
      </c>
      <c r="AG130" s="65">
        <v>130</v>
      </c>
    </row>
    <row r="131" spans="32:33" ht="14.25">
      <c r="AF131" s="67">
        <f>'水洗化人口等'!B131</f>
        <v>0</v>
      </c>
      <c r="AG131" s="65">
        <v>131</v>
      </c>
    </row>
    <row r="132" spans="32:33" ht="14.25">
      <c r="AF132" s="67">
        <f>'水洗化人口等'!B132</f>
        <v>0</v>
      </c>
      <c r="AG132" s="65">
        <v>132</v>
      </c>
    </row>
    <row r="133" spans="32:33" ht="14.25">
      <c r="AF133" s="67">
        <f>'水洗化人口等'!B133</f>
        <v>0</v>
      </c>
      <c r="AG133" s="65">
        <v>133</v>
      </c>
    </row>
    <row r="134" spans="32:33" ht="14.25">
      <c r="AF134" s="67">
        <f>'水洗化人口等'!B134</f>
        <v>0</v>
      </c>
      <c r="AG134" s="65">
        <v>134</v>
      </c>
    </row>
    <row r="135" spans="32:33" ht="14.25">
      <c r="AF135" s="67">
        <f>'水洗化人口等'!B135</f>
        <v>0</v>
      </c>
      <c r="AG135" s="65">
        <v>135</v>
      </c>
    </row>
    <row r="136" spans="32:33" ht="14.25">
      <c r="AF136" s="67">
        <f>'水洗化人口等'!B136</f>
        <v>0</v>
      </c>
      <c r="AG136" s="65">
        <v>136</v>
      </c>
    </row>
    <row r="137" spans="32:33" ht="14.25">
      <c r="AF137" s="67">
        <f>'水洗化人口等'!B137</f>
        <v>0</v>
      </c>
      <c r="AG137" s="65">
        <v>137</v>
      </c>
    </row>
    <row r="138" spans="32:33" ht="14.25">
      <c r="AF138" s="67">
        <f>'水洗化人口等'!B138</f>
        <v>0</v>
      </c>
      <c r="AG138" s="65">
        <v>138</v>
      </c>
    </row>
    <row r="139" spans="32:33" ht="14.25">
      <c r="AF139" s="67">
        <f>'水洗化人口等'!B139</f>
        <v>0</v>
      </c>
      <c r="AG139" s="65">
        <v>139</v>
      </c>
    </row>
    <row r="140" spans="32:33" ht="14.25">
      <c r="AF140" s="67">
        <f>'水洗化人口等'!B140</f>
        <v>0</v>
      </c>
      <c r="AG140" s="65">
        <v>140</v>
      </c>
    </row>
    <row r="141" spans="32:33" ht="14.25">
      <c r="AF141" s="67">
        <f>'水洗化人口等'!B141</f>
        <v>0</v>
      </c>
      <c r="AG141" s="65">
        <v>141</v>
      </c>
    </row>
    <row r="142" spans="32:33" ht="14.25">
      <c r="AF142" s="67">
        <f>'水洗化人口等'!B142</f>
        <v>0</v>
      </c>
      <c r="AG142" s="65">
        <v>142</v>
      </c>
    </row>
    <row r="143" spans="32:33" ht="14.25">
      <c r="AF143" s="67">
        <f>'水洗化人口等'!B143</f>
        <v>0</v>
      </c>
      <c r="AG143" s="65">
        <v>143</v>
      </c>
    </row>
    <row r="144" spans="32:33" ht="14.25">
      <c r="AF144" s="67">
        <f>'水洗化人口等'!B144</f>
        <v>0</v>
      </c>
      <c r="AG144" s="65">
        <v>144</v>
      </c>
    </row>
    <row r="145" spans="32:33" ht="14.25">
      <c r="AF145" s="67">
        <f>'水洗化人口等'!B145</f>
        <v>0</v>
      </c>
      <c r="AG145" s="65">
        <v>145</v>
      </c>
    </row>
    <row r="146" spans="32:33" ht="14.25">
      <c r="AF146" s="67">
        <f>'水洗化人口等'!B146</f>
        <v>0</v>
      </c>
      <c r="AG146" s="65">
        <v>146</v>
      </c>
    </row>
    <row r="147" spans="32:33" ht="14.25">
      <c r="AF147" s="67">
        <f>'水洗化人口等'!B147</f>
        <v>0</v>
      </c>
      <c r="AG147" s="65">
        <v>147</v>
      </c>
    </row>
    <row r="148" spans="32:33" ht="14.25">
      <c r="AF148" s="67">
        <f>'水洗化人口等'!B148</f>
        <v>0</v>
      </c>
      <c r="AG148" s="65">
        <v>148</v>
      </c>
    </row>
    <row r="149" spans="32:33" ht="14.25">
      <c r="AF149" s="67">
        <f>'水洗化人口等'!B149</f>
        <v>0</v>
      </c>
      <c r="AG149" s="65">
        <v>149</v>
      </c>
    </row>
    <row r="150" spans="32:33" ht="14.25">
      <c r="AF150" s="67">
        <f>'水洗化人口等'!B150</f>
        <v>0</v>
      </c>
      <c r="AG150" s="65">
        <v>150</v>
      </c>
    </row>
    <row r="151" spans="32:33" ht="14.25">
      <c r="AF151" s="67">
        <f>'水洗化人口等'!B151</f>
        <v>0</v>
      </c>
      <c r="AG151" s="65">
        <v>151</v>
      </c>
    </row>
    <row r="152" spans="32:33" ht="14.25">
      <c r="AF152" s="67">
        <f>'水洗化人口等'!B152</f>
        <v>0</v>
      </c>
      <c r="AG152" s="65">
        <v>152</v>
      </c>
    </row>
    <row r="153" spans="32:33" ht="14.25">
      <c r="AF153" s="67">
        <f>'水洗化人口等'!B153</f>
        <v>0</v>
      </c>
      <c r="AG153" s="65">
        <v>153</v>
      </c>
    </row>
    <row r="154" spans="32:33" ht="14.25">
      <c r="AF154" s="67">
        <f>'水洗化人口等'!B154</f>
        <v>0</v>
      </c>
      <c r="AG154" s="65">
        <v>154</v>
      </c>
    </row>
    <row r="155" spans="32:33" ht="14.25">
      <c r="AF155" s="67">
        <f>'水洗化人口等'!B155</f>
        <v>0</v>
      </c>
      <c r="AG155" s="65">
        <v>155</v>
      </c>
    </row>
    <row r="156" spans="32:33" ht="14.25">
      <c r="AF156" s="67">
        <f>'水洗化人口等'!B156</f>
        <v>0</v>
      </c>
      <c r="AG156" s="65">
        <v>156</v>
      </c>
    </row>
    <row r="157" spans="32:33" ht="14.25">
      <c r="AF157" s="67">
        <f>'水洗化人口等'!B157</f>
        <v>0</v>
      </c>
      <c r="AG157" s="65">
        <v>157</v>
      </c>
    </row>
    <row r="158" spans="32:33" ht="14.25">
      <c r="AF158" s="67">
        <f>'水洗化人口等'!B158</f>
        <v>0</v>
      </c>
      <c r="AG158" s="65">
        <v>158</v>
      </c>
    </row>
    <row r="159" spans="32:33" ht="14.25">
      <c r="AF159" s="67">
        <f>'水洗化人口等'!B159</f>
        <v>0</v>
      </c>
      <c r="AG159" s="65">
        <v>159</v>
      </c>
    </row>
    <row r="160" spans="32:33" ht="14.25">
      <c r="AF160" s="67">
        <f>'水洗化人口等'!B160</f>
        <v>0</v>
      </c>
      <c r="AG160" s="65">
        <v>160</v>
      </c>
    </row>
    <row r="161" spans="32:33" ht="14.25">
      <c r="AF161" s="67">
        <f>'水洗化人口等'!B161</f>
        <v>0</v>
      </c>
      <c r="AG161" s="65">
        <v>161</v>
      </c>
    </row>
    <row r="162" spans="32:33" ht="14.25">
      <c r="AF162" s="67">
        <f>'水洗化人口等'!B162</f>
        <v>0</v>
      </c>
      <c r="AG162" s="65">
        <v>162</v>
      </c>
    </row>
    <row r="163" spans="32:33" ht="14.25">
      <c r="AF163" s="67">
        <f>'水洗化人口等'!B163</f>
        <v>0</v>
      </c>
      <c r="AG163" s="65">
        <v>163</v>
      </c>
    </row>
    <row r="164" spans="32:33" ht="14.25">
      <c r="AF164" s="67">
        <f>'水洗化人口等'!B164</f>
        <v>0</v>
      </c>
      <c r="AG164" s="65">
        <v>164</v>
      </c>
    </row>
    <row r="165" spans="32:33" ht="14.25">
      <c r="AF165" s="67">
        <f>'水洗化人口等'!B165</f>
        <v>0</v>
      </c>
      <c r="AG165" s="65">
        <v>165</v>
      </c>
    </row>
    <row r="166" spans="32:33" ht="14.25">
      <c r="AF166" s="67">
        <f>'水洗化人口等'!B166</f>
        <v>0</v>
      </c>
      <c r="AG166" s="65">
        <v>166</v>
      </c>
    </row>
    <row r="167" spans="32:33" ht="14.25">
      <c r="AF167" s="67">
        <f>'水洗化人口等'!B167</f>
        <v>0</v>
      </c>
      <c r="AG167" s="65">
        <v>167</v>
      </c>
    </row>
    <row r="168" spans="32:33" ht="14.25">
      <c r="AF168" s="67">
        <f>'水洗化人口等'!B168</f>
        <v>0</v>
      </c>
      <c r="AG168" s="65">
        <v>168</v>
      </c>
    </row>
    <row r="169" spans="32:33" ht="14.25">
      <c r="AF169" s="67">
        <f>'水洗化人口等'!B169</f>
        <v>0</v>
      </c>
      <c r="AG169" s="65">
        <v>169</v>
      </c>
    </row>
    <row r="170" spans="32:33" ht="14.25">
      <c r="AF170" s="67">
        <f>'水洗化人口等'!B170</f>
        <v>0</v>
      </c>
      <c r="AG170" s="65">
        <v>170</v>
      </c>
    </row>
    <row r="171" spans="32:33" ht="14.25">
      <c r="AF171" s="67">
        <f>'水洗化人口等'!B171</f>
        <v>0</v>
      </c>
      <c r="AG171" s="65">
        <v>171</v>
      </c>
    </row>
    <row r="172" spans="32:33" ht="14.25">
      <c r="AF172" s="67">
        <f>'水洗化人口等'!B172</f>
        <v>0</v>
      </c>
      <c r="AG172" s="65">
        <v>172</v>
      </c>
    </row>
    <row r="173" spans="32:33" ht="14.25">
      <c r="AF173" s="67">
        <f>'水洗化人口等'!B173</f>
        <v>0</v>
      </c>
      <c r="AG173" s="65">
        <v>173</v>
      </c>
    </row>
    <row r="174" spans="32:33" ht="14.25">
      <c r="AF174" s="67">
        <f>'水洗化人口等'!B174</f>
        <v>0</v>
      </c>
      <c r="AG174" s="65">
        <v>174</v>
      </c>
    </row>
    <row r="175" spans="32:33" ht="14.25">
      <c r="AF175" s="67">
        <f>'水洗化人口等'!B175</f>
        <v>0</v>
      </c>
      <c r="AG175" s="65">
        <v>175</v>
      </c>
    </row>
    <row r="176" spans="32:33" ht="14.25">
      <c r="AF176" s="67">
        <f>'水洗化人口等'!B176</f>
        <v>0</v>
      </c>
      <c r="AG176" s="65">
        <v>176</v>
      </c>
    </row>
    <row r="177" spans="32:33" ht="14.25">
      <c r="AF177" s="67">
        <f>'水洗化人口等'!B177</f>
        <v>0</v>
      </c>
      <c r="AG177" s="65">
        <v>177</v>
      </c>
    </row>
    <row r="178" spans="32:33" ht="14.25">
      <c r="AF178" s="67">
        <f>'水洗化人口等'!B178</f>
        <v>0</v>
      </c>
      <c r="AG178" s="65">
        <v>178</v>
      </c>
    </row>
    <row r="179" spans="32:33" ht="14.25">
      <c r="AF179" s="67">
        <f>'水洗化人口等'!B179</f>
        <v>0</v>
      </c>
      <c r="AG179" s="65">
        <v>179</v>
      </c>
    </row>
    <row r="180" spans="32:33" ht="14.25">
      <c r="AF180" s="67">
        <f>'水洗化人口等'!B180</f>
        <v>0</v>
      </c>
      <c r="AG180" s="65">
        <v>180</v>
      </c>
    </row>
    <row r="181" spans="32:33" ht="14.25">
      <c r="AF181" s="67">
        <f>'水洗化人口等'!B181</f>
        <v>0</v>
      </c>
      <c r="AG181" s="65">
        <v>181</v>
      </c>
    </row>
    <row r="182" spans="32:33" ht="14.25">
      <c r="AF182" s="67">
        <f>'水洗化人口等'!B182</f>
        <v>0</v>
      </c>
      <c r="AG182" s="65">
        <v>182</v>
      </c>
    </row>
    <row r="183" spans="32:33" ht="14.25">
      <c r="AF183" s="67">
        <f>'水洗化人口等'!B183</f>
        <v>0</v>
      </c>
      <c r="AG183" s="65">
        <v>183</v>
      </c>
    </row>
    <row r="184" spans="32:33" ht="14.25">
      <c r="AF184" s="67">
        <f>'水洗化人口等'!B184</f>
        <v>0</v>
      </c>
      <c r="AG184" s="65">
        <v>184</v>
      </c>
    </row>
    <row r="185" spans="32:33" ht="14.25">
      <c r="AF185" s="67">
        <f>'水洗化人口等'!B185</f>
        <v>0</v>
      </c>
      <c r="AG185" s="65">
        <v>185</v>
      </c>
    </row>
    <row r="186" spans="32:33" ht="14.25">
      <c r="AF186" s="67">
        <f>'水洗化人口等'!B186</f>
        <v>0</v>
      </c>
      <c r="AG186" s="65">
        <v>186</v>
      </c>
    </row>
    <row r="187" spans="32:33" ht="14.25">
      <c r="AF187" s="67">
        <f>'水洗化人口等'!B187</f>
        <v>0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2008-09-16T08:56:05Z</dcterms:modified>
  <cp:category/>
  <cp:version/>
  <cp:contentType/>
  <cp:contentStatus/>
</cp:coreProperties>
</file>