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'市町村分担金内訳'!$A$7:$DU$25</definedName>
    <definedName name="_xlnm.Print_Area" localSheetId="4">'組合分担金内訳'!$A$7:$BE$34</definedName>
    <definedName name="_xlnm.Print_Area" localSheetId="3">'廃棄物事業経費（歳出）'!$A$7:$BW$52</definedName>
    <definedName name="_xlnm.Print_Area" localSheetId="2">'廃棄物事業経費（歳入）'!$A$7:$AD$52</definedName>
    <definedName name="_xlnm.Print_Area" localSheetId="0">'廃棄物事業経費（市町村）'!$A$7:$CX$34</definedName>
    <definedName name="_xlnm.Print_Area" localSheetId="1">'廃棄物事業経費（組合）'!$A$7:$CX$25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<sst xmlns="http://schemas.openxmlformats.org/spreadsheetml/2006/main" count="1716" uniqueCount="327">
  <si>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</si>
  <si>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</si>
  <si>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</si>
  <si>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</si>
  <si>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</si>
  <si>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</si>
  <si>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</si>
  <si>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</si>
  <si>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</si>
  <si>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</si>
  <si>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</si>
  <si>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</si>
  <si>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</si>
  <si>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</si>
  <si>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</si>
  <si>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</si>
  <si>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</si>
  <si>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</si>
  <si>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</si>
  <si>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</si>
  <si>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</si>
  <si>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</si>
  <si>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</si>
  <si>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</si>
  <si>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</si>
  <si>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</si>
  <si>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</si>
  <si>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</si>
  <si>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</si>
  <si>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</si>
  <si>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</si>
  <si>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</si>
  <si>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</si>
  <si>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</si>
  <si>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</si>
  <si>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</si>
  <si>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</si>
  <si>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</si>
  <si>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</si>
  <si>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</si>
  <si>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</si>
  <si>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</si>
  <si>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</si>
  <si>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</si>
  <si>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</si>
  <si>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</si>
  <si>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</si>
  <si>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</si>
  <si>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</si>
  <si>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</si>
  <si>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</si>
  <si>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</si>
  <si>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</si>
  <si>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</si>
  <si>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</si>
  <si>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</si>
  <si>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</si>
  <si>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</si>
  <si>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</si>
  <si>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</si>
  <si>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</si>
  <si>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</si>
  <si>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</si>
  <si>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</si>
  <si>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</si>
  <si>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</si>
  <si>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</si>
  <si>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</si>
  <si>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</si>
  <si>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</si>
  <si>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</si>
  <si>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</si>
  <si>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</si>
  <si>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</si>
  <si>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</si>
  <si>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</si>
  <si>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</si>
  <si>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</si>
  <si>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</si>
  <si>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</si>
  <si>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</si>
  <si>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</si>
  <si>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</si>
  <si>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</si>
  <si>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</si>
  <si>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</si>
  <si>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</si>
  <si>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</si>
  <si>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</si>
  <si>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</si>
  <si>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</si>
  <si>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</si>
  <si>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</si>
  <si>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</si>
  <si>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</si>
  <si>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</si>
  <si>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</si>
  <si>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</si>
  <si>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</si>
  <si>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</si>
  <si>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</si>
  <si>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</si>
  <si>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</si>
  <si>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</si>
  <si>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</si>
  <si>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</si>
  <si>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</si>
  <si>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</si>
  <si>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</si>
  <si>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</si>
  <si>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</si>
  <si>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</si>
  <si>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</si>
  <si>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</si>
  <si>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</si>
  <si>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</si>
  <si>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</si>
  <si>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</si>
  <si>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</si>
  <si>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</si>
  <si>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</si>
  <si>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</si>
  <si>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</si>
  <si>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</si>
  <si>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</si>
  <si>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</si>
  <si>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</si>
  <si>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</si>
  <si>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</si>
  <si>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</si>
  <si>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</si>
  <si>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</si>
  <si>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</si>
  <si>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</si>
  <si>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</si>
  <si>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</si>
  <si>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</si>
  <si>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</si>
  <si>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</si>
  <si>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</si>
  <si>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</si>
  <si>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</si>
  <si>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</si>
  <si>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</si>
  <si>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</si>
  <si>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</si>
  <si>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</si>
  <si>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</si>
  <si>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</si>
  <si>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</si>
  <si>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</si>
  <si>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</si>
  <si>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</si>
  <si>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</si>
  <si>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</si>
  <si>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</si>
  <si>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</si>
  <si>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</si>
  <si>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</si>
  <si>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</si>
  <si>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</si>
  <si>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</si>
  <si>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</si>
  <si>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</si>
  <si>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</si>
  <si>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</si>
  <si>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</si>
  <si>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</si>
  <si>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</si>
  <si>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</si>
  <si>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</si>
  <si>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</si>
  <si>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</si>
  <si>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</si>
  <si>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</si>
  <si>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</si>
  <si>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</si>
  <si>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</si>
  <si>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</si>
  <si>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</si>
  <si>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</si>
  <si>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</si>
  <si>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</si>
  <si>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</si>
  <si>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</si>
  <si>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</si>
  <si>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</si>
  <si>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</si>
  <si>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</si>
  <si>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</si>
  <si>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</si>
  <si>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</si>
  <si>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</si>
  <si>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</si>
  <si>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</si>
  <si>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</si>
  <si>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</si>
  <si>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</si>
  <si>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</si>
  <si>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</si>
  <si>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</si>
  <si>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</si>
  <si>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</si>
  <si>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</si>
  <si>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</si>
  <si>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</si>
  <si>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</si>
  <si>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</si>
  <si>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</si>
  <si>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</si>
  <si>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</si>
  <si>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</si>
  <si>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</si>
  <si>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</si>
  <si>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</si>
  <si>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</si>
  <si>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</si>
  <si>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</si>
  <si>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</si>
  <si>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</si>
  <si>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</si>
  <si>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</si>
  <si>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</si>
  <si>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</si>
  <si>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</si>
  <si>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</si>
  <si>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</si>
  <si>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</si>
  <si>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</si>
  <si>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</si>
  <si>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</si>
  <si>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</si>
  <si>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</si>
  <si>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</si>
  <si>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</si>
  <si>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</si>
  <si>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</si>
  <si>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</si>
  <si>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</si>
  <si>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</si>
  <si>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</si>
  <si>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</si>
  <si>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</si>
  <si>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</si>
  <si>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</si>
  <si>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</si>
  <si>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</si>
  <si>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</si>
  <si>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</si>
  <si>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</si>
  <si>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</si>
  <si>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</si>
  <si>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</si>
  <si>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</si>
  <si>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</si>
  <si>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</si>
  <si>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</si>
  <si>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</si>
  <si>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</si>
  <si>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</si>
  <si>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</si>
  <si>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神崎衛生施設組合</t>
  </si>
  <si>
    <t>備南衛生施設組合</t>
  </si>
  <si>
    <t>勝英衛生施設組合</t>
  </si>
  <si>
    <t>岡山県西部衛生施設組合</t>
  </si>
  <si>
    <t>旭川中部衛生施設組合</t>
  </si>
  <si>
    <t>和気赤磐し尿処理施設一部事務組合</t>
  </si>
  <si>
    <t>岡山県西部環境整備施設組合</t>
  </si>
  <si>
    <t>和気北部衛生施設組合</t>
  </si>
  <si>
    <t>倉敷西部清掃施設組合</t>
  </si>
  <si>
    <t>岡山市久米南町施設組合</t>
  </si>
  <si>
    <t>岡山県中部環境施設組合</t>
  </si>
  <si>
    <t>岡山県井原地区清掃施設組合</t>
  </si>
  <si>
    <t>津山圏域衛生処理組合</t>
  </si>
  <si>
    <t>津山圏域東部衛生施設組合</t>
  </si>
  <si>
    <t>津山圏域西部衛生施設組合</t>
  </si>
  <si>
    <t>御津・加茂川環境施設組合</t>
  </si>
  <si>
    <t>総社広域環境施設組合</t>
  </si>
  <si>
    <t>高梁地域事務組合</t>
  </si>
  <si>
    <t>御津・加茂川環境施設組合</t>
  </si>
  <si>
    <t>岡山市久米南町衛生施設組合</t>
  </si>
  <si>
    <t>神崎衛生施設組合</t>
  </si>
  <si>
    <t>備南衛生施設組合</t>
  </si>
  <si>
    <t>旭川中部衛生施設組合</t>
  </si>
  <si>
    <t>総社広域環境施設組合</t>
  </si>
  <si>
    <t>倉敷西部清掃施設組合</t>
  </si>
  <si>
    <t>津山圏域衛生処理組合</t>
  </si>
  <si>
    <t>津山圏域東部衛生施設組合</t>
  </si>
  <si>
    <t>津山圏域西部衛生施設組合</t>
  </si>
  <si>
    <t>岡山県西部環境整備施設組合</t>
  </si>
  <si>
    <t>岡山県西部衛生施設組合</t>
  </si>
  <si>
    <t>岡山県井原地区清掃施設組合</t>
  </si>
  <si>
    <t>高梁地域事務組合</t>
  </si>
  <si>
    <t>和気北部衛生施設組合</t>
  </si>
  <si>
    <t>和気赤磐し尿処理施設一部事務組合</t>
  </si>
  <si>
    <t>岡山市外3町衛生施設組合</t>
  </si>
  <si>
    <t>和気・赤磐し尿処理施設一部事務組合</t>
  </si>
  <si>
    <t>勝英衛生施設組合</t>
  </si>
  <si>
    <t>岡山県久米南町衛生施設組合</t>
  </si>
  <si>
    <t>岡山県中部環境施設組合</t>
  </si>
  <si>
    <t>岡山市</t>
  </si>
  <si>
    <t>瀬戸内市</t>
  </si>
  <si>
    <t>倉敷市</t>
  </si>
  <si>
    <t>早島町</t>
  </si>
  <si>
    <t>美作市</t>
  </si>
  <si>
    <t>勝央町</t>
  </si>
  <si>
    <t>奈義町</t>
  </si>
  <si>
    <t>西粟倉村</t>
  </si>
  <si>
    <t>美咲町</t>
  </si>
  <si>
    <t>笠岡市</t>
  </si>
  <si>
    <t>井原市</t>
  </si>
  <si>
    <t>浅口市</t>
  </si>
  <si>
    <t>里庄町</t>
  </si>
  <si>
    <t>矢掛町</t>
  </si>
  <si>
    <t>吉備中央町</t>
  </si>
  <si>
    <t>久米南町</t>
  </si>
  <si>
    <t>備前市</t>
  </si>
  <si>
    <t>赤磐市</t>
  </si>
  <si>
    <t>和気町</t>
  </si>
  <si>
    <t>　笠岡市</t>
  </si>
  <si>
    <t>　浅口市</t>
  </si>
  <si>
    <t>　里庄町</t>
  </si>
  <si>
    <t>真庭市</t>
  </si>
  <si>
    <t>津山市</t>
  </si>
  <si>
    <t>鏡野町</t>
  </si>
  <si>
    <t>総社市</t>
  </si>
  <si>
    <t>　高梁市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</si>
</sst>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4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  <xf numFmtId="0" fontId="5" fillId="0" borderId="9" xfId="0" applyFont="1" applyFill="1" applyBorder="1" applyAlignment="1" quotePrefix="1">
      <alignment horizontal="left" vertical="center" wrapText="1"/>
    </xf>
    <xf numFmtId="0" fontId="5" fillId="0" borderId="9" xfId="0" applyFont="1" applyFill="1" applyBorder="1" applyAlignment="1">
      <alignment vertical="center" wrapText="1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3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岡山県</v>
      </c>
      <c r="B7" s="140">
        <f>INT(B8/1000)*1000</f>
        <v>33000</v>
      </c>
      <c r="C7" s="140" t="s">
        <v>179</v>
      </c>
      <c r="D7" s="141">
        <f>SUM(D8:D200)</f>
        <v>26417183</v>
      </c>
      <c r="E7" s="141">
        <f aca="true" t="shared" si="0" ref="E7:BP7">SUM(E8:E200)</f>
        <v>5562290</v>
      </c>
      <c r="F7" s="141">
        <f t="shared" si="0"/>
        <v>380923</v>
      </c>
      <c r="G7" s="141">
        <f t="shared" si="0"/>
        <v>15743</v>
      </c>
      <c r="H7" s="141">
        <f t="shared" si="0"/>
        <v>1448800</v>
      </c>
      <c r="I7" s="141">
        <f t="shared" si="0"/>
        <v>2808914</v>
      </c>
      <c r="J7" s="141">
        <f t="shared" si="0"/>
        <v>0</v>
      </c>
      <c r="K7" s="141">
        <f t="shared" si="0"/>
        <v>907910</v>
      </c>
      <c r="L7" s="141">
        <f t="shared" si="0"/>
        <v>20854893</v>
      </c>
      <c r="M7" s="141">
        <f t="shared" si="0"/>
        <v>4778354</v>
      </c>
      <c r="N7" s="141">
        <f t="shared" si="0"/>
        <v>489617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445947</v>
      </c>
      <c r="S7" s="141">
        <f t="shared" si="0"/>
        <v>0</v>
      </c>
      <c r="T7" s="141">
        <f t="shared" si="0"/>
        <v>43670</v>
      </c>
      <c r="U7" s="141">
        <f t="shared" si="0"/>
        <v>4288737</v>
      </c>
      <c r="V7" s="141">
        <f t="shared" si="0"/>
        <v>31195537</v>
      </c>
      <c r="W7" s="141">
        <f t="shared" si="0"/>
        <v>6051907</v>
      </c>
      <c r="X7" s="141">
        <f t="shared" si="0"/>
        <v>380923</v>
      </c>
      <c r="Y7" s="141">
        <f t="shared" si="0"/>
        <v>15743</v>
      </c>
      <c r="Z7" s="141">
        <f t="shared" si="0"/>
        <v>1448800</v>
      </c>
      <c r="AA7" s="141">
        <f t="shared" si="0"/>
        <v>3254861</v>
      </c>
      <c r="AB7" s="141">
        <f t="shared" si="0"/>
        <v>0</v>
      </c>
      <c r="AC7" s="141">
        <f t="shared" si="0"/>
        <v>951580</v>
      </c>
      <c r="AD7" s="141">
        <f t="shared" si="0"/>
        <v>25143630</v>
      </c>
      <c r="AE7" s="141">
        <f t="shared" si="0"/>
        <v>2292206</v>
      </c>
      <c r="AF7" s="141">
        <f t="shared" si="0"/>
        <v>2292206</v>
      </c>
      <c r="AG7" s="141">
        <f t="shared" si="0"/>
        <v>0</v>
      </c>
      <c r="AH7" s="141">
        <f t="shared" si="0"/>
        <v>290439</v>
      </c>
      <c r="AI7" s="141">
        <f t="shared" si="0"/>
        <v>1993196</v>
      </c>
      <c r="AJ7" s="141">
        <f t="shared" si="0"/>
        <v>8571</v>
      </c>
      <c r="AK7" s="141">
        <f t="shared" si="0"/>
        <v>0</v>
      </c>
      <c r="AL7" s="141">
        <f t="shared" si="0"/>
        <v>18586</v>
      </c>
      <c r="AM7" s="141">
        <f t="shared" si="0"/>
        <v>20443212</v>
      </c>
      <c r="AN7" s="141">
        <f t="shared" si="0"/>
        <v>7212707</v>
      </c>
      <c r="AO7" s="141">
        <f t="shared" si="0"/>
        <v>3455906</v>
      </c>
      <c r="AP7" s="141">
        <f t="shared" si="0"/>
        <v>527408</v>
      </c>
      <c r="AQ7" s="141">
        <f t="shared" si="0"/>
        <v>2397727</v>
      </c>
      <c r="AR7" s="141">
        <f t="shared" si="0"/>
        <v>530771</v>
      </c>
      <c r="AS7" s="141">
        <f t="shared" si="0"/>
        <v>60232</v>
      </c>
      <c r="AT7" s="141">
        <f t="shared" si="0"/>
        <v>9694019</v>
      </c>
      <c r="AU7" s="141">
        <f t="shared" si="0"/>
        <v>3831079</v>
      </c>
      <c r="AV7" s="141">
        <f t="shared" si="0"/>
        <v>5230663</v>
      </c>
      <c r="AW7" s="141">
        <f t="shared" si="0"/>
        <v>600354</v>
      </c>
      <c r="AX7" s="141">
        <f t="shared" si="0"/>
        <v>31923</v>
      </c>
      <c r="AY7" s="141">
        <f t="shared" si="0"/>
        <v>2872236</v>
      </c>
      <c r="AZ7" s="141">
        <f t="shared" si="0"/>
        <v>20348</v>
      </c>
      <c r="BA7" s="141">
        <f t="shared" si="0"/>
        <v>790943</v>
      </c>
      <c r="BB7" s="141">
        <f t="shared" si="0"/>
        <v>23526361</v>
      </c>
      <c r="BC7" s="141">
        <f t="shared" si="0"/>
        <v>20648</v>
      </c>
      <c r="BD7" s="141">
        <f t="shared" si="0"/>
        <v>11362</v>
      </c>
      <c r="BE7" s="141">
        <f t="shared" si="0"/>
        <v>0</v>
      </c>
      <c r="BF7" s="141">
        <f t="shared" si="0"/>
        <v>10868</v>
      </c>
      <c r="BG7" s="141">
        <f t="shared" si="0"/>
        <v>0</v>
      </c>
      <c r="BH7" s="141">
        <f t="shared" si="0"/>
        <v>494</v>
      </c>
      <c r="BI7" s="141">
        <f t="shared" si="0"/>
        <v>9286</v>
      </c>
      <c r="BJ7" s="141">
        <f t="shared" si="0"/>
        <v>47147</v>
      </c>
      <c r="BK7" s="141">
        <f t="shared" si="0"/>
        <v>2691084</v>
      </c>
      <c r="BL7" s="141">
        <f t="shared" si="0"/>
        <v>986393</v>
      </c>
      <c r="BM7" s="141">
        <f t="shared" si="0"/>
        <v>665513</v>
      </c>
      <c r="BN7" s="141">
        <f t="shared" si="0"/>
        <v>43931</v>
      </c>
      <c r="BO7" s="141">
        <f t="shared" si="0"/>
        <v>621582</v>
      </c>
      <c r="BP7" s="141">
        <f t="shared" si="0"/>
        <v>0</v>
      </c>
      <c r="BQ7" s="141">
        <f aca="true" t="shared" si="1" ref="BQ7:CX7">SUM(BQ8:BQ200)</f>
        <v>19678</v>
      </c>
      <c r="BR7" s="141">
        <f t="shared" si="1"/>
        <v>1019500</v>
      </c>
      <c r="BS7" s="141">
        <f t="shared" si="1"/>
        <v>330765</v>
      </c>
      <c r="BT7" s="141">
        <f t="shared" si="1"/>
        <v>673114</v>
      </c>
      <c r="BU7" s="141">
        <f t="shared" si="1"/>
        <v>5918</v>
      </c>
      <c r="BV7" s="141">
        <f t="shared" si="1"/>
        <v>9703</v>
      </c>
      <c r="BW7" s="141">
        <f t="shared" si="1"/>
        <v>1870895</v>
      </c>
      <c r="BX7" s="141">
        <f t="shared" si="1"/>
        <v>0</v>
      </c>
      <c r="BY7" s="141">
        <f t="shared" si="1"/>
        <v>148580</v>
      </c>
      <c r="BZ7" s="141">
        <f t="shared" si="1"/>
        <v>2860312</v>
      </c>
      <c r="CA7" s="141">
        <f t="shared" si="1"/>
        <v>2312854</v>
      </c>
      <c r="CB7" s="141">
        <f t="shared" si="1"/>
        <v>2303568</v>
      </c>
      <c r="CC7" s="141">
        <f t="shared" si="1"/>
        <v>0</v>
      </c>
      <c r="CD7" s="141">
        <f t="shared" si="1"/>
        <v>301307</v>
      </c>
      <c r="CE7" s="141">
        <f t="shared" si="1"/>
        <v>1993196</v>
      </c>
      <c r="CF7" s="141">
        <f t="shared" si="1"/>
        <v>9065</v>
      </c>
      <c r="CG7" s="141">
        <f t="shared" si="1"/>
        <v>9286</v>
      </c>
      <c r="CH7" s="141">
        <f t="shared" si="1"/>
        <v>65733</v>
      </c>
      <c r="CI7" s="141">
        <f t="shared" si="1"/>
        <v>23134296</v>
      </c>
      <c r="CJ7" s="141">
        <f t="shared" si="1"/>
        <v>8199100</v>
      </c>
      <c r="CK7" s="141">
        <f t="shared" si="1"/>
        <v>4121419</v>
      </c>
      <c r="CL7" s="141">
        <f t="shared" si="1"/>
        <v>571339</v>
      </c>
      <c r="CM7" s="141">
        <f t="shared" si="1"/>
        <v>3019309</v>
      </c>
      <c r="CN7" s="141">
        <f t="shared" si="1"/>
        <v>530771</v>
      </c>
      <c r="CO7" s="141">
        <f t="shared" si="1"/>
        <v>79910</v>
      </c>
      <c r="CP7" s="141">
        <f t="shared" si="1"/>
        <v>10713519</v>
      </c>
      <c r="CQ7" s="141">
        <f t="shared" si="1"/>
        <v>4161844</v>
      </c>
      <c r="CR7" s="141">
        <f t="shared" si="1"/>
        <v>5903777</v>
      </c>
      <c r="CS7" s="141">
        <f t="shared" si="1"/>
        <v>606272</v>
      </c>
      <c r="CT7" s="141">
        <f t="shared" si="1"/>
        <v>41626</v>
      </c>
      <c r="CU7" s="141">
        <f t="shared" si="1"/>
        <v>4743131</v>
      </c>
      <c r="CV7" s="141">
        <f t="shared" si="1"/>
        <v>20348</v>
      </c>
      <c r="CW7" s="141">
        <f t="shared" si="1"/>
        <v>939523</v>
      </c>
      <c r="CX7" s="141">
        <f t="shared" si="1"/>
        <v>26386673</v>
      </c>
    </row>
    <row r="8" spans="1:102" ht="13.5">
      <c r="A8" s="208" t="s">
        <v>212</v>
      </c>
      <c r="B8" s="208">
        <v>33201</v>
      </c>
      <c r="C8" s="208" t="s">
        <v>234</v>
      </c>
      <c r="D8" s="209">
        <f aca="true" t="shared" si="2" ref="D8:D34">SUM(E8,L8)</f>
        <v>9619126</v>
      </c>
      <c r="E8" s="209">
        <f aca="true" t="shared" si="3" ref="E8:E34">SUM(F8:K8)-J8</f>
        <v>1546443</v>
      </c>
      <c r="F8" s="210"/>
      <c r="G8" s="210"/>
      <c r="H8" s="210"/>
      <c r="I8" s="210">
        <v>1133198</v>
      </c>
      <c r="J8" s="210"/>
      <c r="K8" s="210">
        <v>413245</v>
      </c>
      <c r="L8" s="210">
        <v>8072683</v>
      </c>
      <c r="M8" s="209">
        <f aca="true" t="shared" si="4" ref="M8:M34">SUM(N8,U8)</f>
        <v>1604573</v>
      </c>
      <c r="N8" s="209">
        <f aca="true" t="shared" si="5" ref="N8:N34">SUM(O8:T8)-S8</f>
        <v>79848</v>
      </c>
      <c r="O8" s="210"/>
      <c r="P8" s="210"/>
      <c r="Q8" s="210"/>
      <c r="R8" s="210">
        <v>62571</v>
      </c>
      <c r="S8" s="210"/>
      <c r="T8" s="210">
        <v>17277</v>
      </c>
      <c r="U8" s="210">
        <v>1524725</v>
      </c>
      <c r="V8" s="209">
        <f aca="true" t="shared" si="6" ref="V8:V34">SUM(W8,AD8)</f>
        <v>11223699</v>
      </c>
      <c r="W8" s="209">
        <f aca="true" t="shared" si="7" ref="W8:W34">SUM(X8:AC8)-AB8</f>
        <v>1626291</v>
      </c>
      <c r="X8" s="209">
        <f aca="true" t="shared" si="8" ref="X8:AA34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1195769</v>
      </c>
      <c r="AB8" s="210"/>
      <c r="AC8" s="209">
        <f aca="true" t="shared" si="9" ref="AC8:AD34">SUM(K8,T8)</f>
        <v>430522</v>
      </c>
      <c r="AD8" s="209">
        <f t="shared" si="9"/>
        <v>9597408</v>
      </c>
      <c r="AE8" s="209">
        <f aca="true" t="shared" si="10" ref="AE8:AE34">SUM(AF8,AK8)</f>
        <v>150492</v>
      </c>
      <c r="AF8" s="209">
        <f aca="true" t="shared" si="11" ref="AF8:AF34">SUM(AG8:AJ8)</f>
        <v>150492</v>
      </c>
      <c r="AG8" s="210"/>
      <c r="AH8" s="210">
        <v>136535</v>
      </c>
      <c r="AI8" s="210">
        <v>13957</v>
      </c>
      <c r="AJ8" s="210"/>
      <c r="AK8" s="210"/>
      <c r="AL8" s="210"/>
      <c r="AM8" s="209">
        <f aca="true" t="shared" si="12" ref="AM8:AM34">SUM(AN8:AO8,AS8:AT8,AZ8)</f>
        <v>9026475</v>
      </c>
      <c r="AN8" s="210">
        <v>3808458</v>
      </c>
      <c r="AO8" s="209">
        <f aca="true" t="shared" si="13" ref="AO8:AO34">SUM(AP8:AR8)</f>
        <v>1888761</v>
      </c>
      <c r="AP8" s="210">
        <v>210335</v>
      </c>
      <c r="AQ8" s="210">
        <v>1457456</v>
      </c>
      <c r="AR8" s="210">
        <v>220970</v>
      </c>
      <c r="AS8" s="210"/>
      <c r="AT8" s="209">
        <f aca="true" t="shared" si="14" ref="AT8:AT34">SUM(AU8:AX8)</f>
        <v>3329256</v>
      </c>
      <c r="AU8" s="210">
        <v>1455304</v>
      </c>
      <c r="AV8" s="210">
        <v>1816741</v>
      </c>
      <c r="AW8" s="210">
        <v>52701</v>
      </c>
      <c r="AX8" s="210">
        <v>4510</v>
      </c>
      <c r="AY8" s="210">
        <v>83705</v>
      </c>
      <c r="AZ8" s="210"/>
      <c r="BA8" s="210">
        <v>358454</v>
      </c>
      <c r="BB8" s="209">
        <f aca="true" t="shared" si="15" ref="BB8:BB34">SUM(AE8,AM8,BA8)</f>
        <v>9535421</v>
      </c>
      <c r="BC8" s="209">
        <f aca="true" t="shared" si="16" ref="BC8:BC34">SUM(BD8,BI8)</f>
        <v>9286</v>
      </c>
      <c r="BD8" s="209">
        <f aca="true" t="shared" si="17" ref="BD8:BD34">SUM(BE8:BH8)</f>
        <v>0</v>
      </c>
      <c r="BE8" s="210"/>
      <c r="BF8" s="210"/>
      <c r="BG8" s="210"/>
      <c r="BH8" s="210"/>
      <c r="BI8" s="210">
        <v>9286</v>
      </c>
      <c r="BJ8" s="210"/>
      <c r="BK8" s="209">
        <f aca="true" t="shared" si="18" ref="BK8:BK34">SUM(BL8:BM8,BQ8:BR8,BX8)</f>
        <v>1152108</v>
      </c>
      <c r="BL8" s="210">
        <v>430067</v>
      </c>
      <c r="BM8" s="209">
        <f aca="true" t="shared" si="19" ref="BM8:BM34">SUM(BN8:BP8)</f>
        <v>280590</v>
      </c>
      <c r="BN8" s="210">
        <v>13662</v>
      </c>
      <c r="BO8" s="210">
        <v>266928</v>
      </c>
      <c r="BP8" s="210"/>
      <c r="BQ8" s="210"/>
      <c r="BR8" s="209">
        <f aca="true" t="shared" si="20" ref="BR8:BR34">SUM(BS8:BV8)</f>
        <v>441451</v>
      </c>
      <c r="BS8" s="210"/>
      <c r="BT8" s="210">
        <v>434407</v>
      </c>
      <c r="BU8" s="210"/>
      <c r="BV8" s="210">
        <v>7044</v>
      </c>
      <c r="BW8" s="210">
        <v>417652</v>
      </c>
      <c r="BX8" s="210"/>
      <c r="BY8" s="210">
        <v>25527</v>
      </c>
      <c r="BZ8" s="209">
        <f aca="true" t="shared" si="21" ref="BZ8:BZ34">SUM(BC8,BK8,BY8)</f>
        <v>1186921</v>
      </c>
      <c r="CA8" s="209">
        <f aca="true" t="shared" si="22" ref="CA8:CA34">SUM(CB8,CG8)</f>
        <v>159778</v>
      </c>
      <c r="CB8" s="209">
        <f aca="true" t="shared" si="23" ref="CB8:CB34">SUM(CC8:CF8)</f>
        <v>150492</v>
      </c>
      <c r="CC8" s="209">
        <f aca="true" t="shared" si="24" ref="CC8:CH34">SUM(AG8,BE8)</f>
        <v>0</v>
      </c>
      <c r="CD8" s="209">
        <f t="shared" si="24"/>
        <v>136535</v>
      </c>
      <c r="CE8" s="209">
        <f t="shared" si="24"/>
        <v>13957</v>
      </c>
      <c r="CF8" s="209">
        <f t="shared" si="24"/>
        <v>0</v>
      </c>
      <c r="CG8" s="209">
        <f t="shared" si="24"/>
        <v>9286</v>
      </c>
      <c r="CH8" s="209">
        <f t="shared" si="24"/>
        <v>0</v>
      </c>
      <c r="CI8" s="209">
        <f aca="true" t="shared" si="25" ref="CI8:CI34">SUM(CJ8:CK8,CO8:CP8,CV8)</f>
        <v>10178583</v>
      </c>
      <c r="CJ8" s="209">
        <f aca="true" t="shared" si="26" ref="CJ8:CJ34">SUM(AN8,BL8)</f>
        <v>4238525</v>
      </c>
      <c r="CK8" s="209">
        <f aca="true" t="shared" si="27" ref="CK8:CK34">SUM(CL8:CN8)</f>
        <v>2169351</v>
      </c>
      <c r="CL8" s="209">
        <f aca="true" t="shared" si="28" ref="CL8:CO34">SUM(AP8,BN8)</f>
        <v>223997</v>
      </c>
      <c r="CM8" s="209">
        <f t="shared" si="28"/>
        <v>1724384</v>
      </c>
      <c r="CN8" s="209">
        <f t="shared" si="28"/>
        <v>220970</v>
      </c>
      <c r="CO8" s="209">
        <f t="shared" si="28"/>
        <v>0</v>
      </c>
      <c r="CP8" s="209">
        <f aca="true" t="shared" si="29" ref="CP8:CP34">SUM(CQ8:CT8)</f>
        <v>3770707</v>
      </c>
      <c r="CQ8" s="209">
        <f aca="true" t="shared" si="30" ref="CQ8:CW34">SUM(AU8,BS8)</f>
        <v>1455304</v>
      </c>
      <c r="CR8" s="209">
        <f t="shared" si="30"/>
        <v>2251148</v>
      </c>
      <c r="CS8" s="209">
        <f t="shared" si="30"/>
        <v>52701</v>
      </c>
      <c r="CT8" s="209">
        <f t="shared" si="30"/>
        <v>11554</v>
      </c>
      <c r="CU8" s="209">
        <f t="shared" si="30"/>
        <v>501357</v>
      </c>
      <c r="CV8" s="209">
        <f t="shared" si="30"/>
        <v>0</v>
      </c>
      <c r="CW8" s="209">
        <f t="shared" si="30"/>
        <v>383981</v>
      </c>
      <c r="CX8" s="209">
        <f aca="true" t="shared" si="31" ref="CX8:CX34">SUM(CA8,CI8,CW8)</f>
        <v>10722342</v>
      </c>
    </row>
    <row r="9" spans="1:102" ht="13.5">
      <c r="A9" s="208" t="s">
        <v>212</v>
      </c>
      <c r="B9" s="208">
        <v>33202</v>
      </c>
      <c r="C9" s="208" t="s">
        <v>235</v>
      </c>
      <c r="D9" s="209">
        <f t="shared" si="2"/>
        <v>6091187</v>
      </c>
      <c r="E9" s="209">
        <f t="shared" si="3"/>
        <v>1035456</v>
      </c>
      <c r="F9" s="210"/>
      <c r="G9" s="210">
        <v>5000</v>
      </c>
      <c r="H9" s="210"/>
      <c r="I9" s="210">
        <v>795247</v>
      </c>
      <c r="J9" s="210"/>
      <c r="K9" s="210">
        <v>235209</v>
      </c>
      <c r="L9" s="210">
        <v>5055731</v>
      </c>
      <c r="M9" s="209">
        <f t="shared" si="4"/>
        <v>772307</v>
      </c>
      <c r="N9" s="209">
        <f t="shared" si="5"/>
        <v>83759</v>
      </c>
      <c r="O9" s="210"/>
      <c r="P9" s="210"/>
      <c r="Q9" s="210"/>
      <c r="R9" s="210">
        <v>83278</v>
      </c>
      <c r="S9" s="210"/>
      <c r="T9" s="210">
        <v>481</v>
      </c>
      <c r="U9" s="210">
        <v>688548</v>
      </c>
      <c r="V9" s="209">
        <f t="shared" si="6"/>
        <v>6863494</v>
      </c>
      <c r="W9" s="209">
        <f t="shared" si="7"/>
        <v>1119215</v>
      </c>
      <c r="X9" s="209">
        <f t="shared" si="8"/>
        <v>0</v>
      </c>
      <c r="Y9" s="209">
        <f t="shared" si="8"/>
        <v>5000</v>
      </c>
      <c r="Z9" s="209">
        <f t="shared" si="8"/>
        <v>0</v>
      </c>
      <c r="AA9" s="209">
        <f t="shared" si="8"/>
        <v>878525</v>
      </c>
      <c r="AB9" s="210"/>
      <c r="AC9" s="209">
        <f t="shared" si="9"/>
        <v>235690</v>
      </c>
      <c r="AD9" s="209">
        <f t="shared" si="9"/>
        <v>5744279</v>
      </c>
      <c r="AE9" s="209">
        <f t="shared" si="10"/>
        <v>704</v>
      </c>
      <c r="AF9" s="209">
        <f t="shared" si="11"/>
        <v>704</v>
      </c>
      <c r="AG9" s="210"/>
      <c r="AH9" s="210"/>
      <c r="AI9" s="210">
        <v>704</v>
      </c>
      <c r="AJ9" s="210"/>
      <c r="AK9" s="210"/>
      <c r="AL9" s="210">
        <v>525</v>
      </c>
      <c r="AM9" s="209">
        <f t="shared" si="12"/>
        <v>5456074</v>
      </c>
      <c r="AN9" s="210">
        <v>1586245</v>
      </c>
      <c r="AO9" s="209">
        <f t="shared" si="13"/>
        <v>318860</v>
      </c>
      <c r="AP9" s="210">
        <v>91772</v>
      </c>
      <c r="AQ9" s="210">
        <v>100793</v>
      </c>
      <c r="AR9" s="210">
        <v>126295</v>
      </c>
      <c r="AS9" s="210">
        <v>2645</v>
      </c>
      <c r="AT9" s="209">
        <f t="shared" si="14"/>
        <v>3548324</v>
      </c>
      <c r="AU9" s="210">
        <v>790102</v>
      </c>
      <c r="AV9" s="210">
        <v>2601436</v>
      </c>
      <c r="AW9" s="210">
        <v>156786</v>
      </c>
      <c r="AX9" s="210"/>
      <c r="AY9" s="210">
        <v>478790</v>
      </c>
      <c r="AZ9" s="210"/>
      <c r="BA9" s="210">
        <v>155094</v>
      </c>
      <c r="BB9" s="209">
        <f t="shared" si="15"/>
        <v>5611872</v>
      </c>
      <c r="BC9" s="209">
        <f t="shared" si="16"/>
        <v>977</v>
      </c>
      <c r="BD9" s="209">
        <f t="shared" si="17"/>
        <v>977</v>
      </c>
      <c r="BE9" s="210"/>
      <c r="BF9" s="210">
        <v>977</v>
      </c>
      <c r="BG9" s="210"/>
      <c r="BH9" s="210"/>
      <c r="BI9" s="210"/>
      <c r="BJ9" s="210">
        <v>2127</v>
      </c>
      <c r="BK9" s="209">
        <f t="shared" si="18"/>
        <v>543776</v>
      </c>
      <c r="BL9" s="210">
        <v>310692</v>
      </c>
      <c r="BM9" s="209">
        <f t="shared" si="19"/>
        <v>78973</v>
      </c>
      <c r="BN9" s="210">
        <v>7355</v>
      </c>
      <c r="BO9" s="210">
        <v>71618</v>
      </c>
      <c r="BP9" s="210"/>
      <c r="BQ9" s="210">
        <v>5250</v>
      </c>
      <c r="BR9" s="209">
        <f t="shared" si="20"/>
        <v>148861</v>
      </c>
      <c r="BS9" s="210">
        <v>59045</v>
      </c>
      <c r="BT9" s="210">
        <v>89816</v>
      </c>
      <c r="BU9" s="210"/>
      <c r="BV9" s="210"/>
      <c r="BW9" s="210">
        <v>132755</v>
      </c>
      <c r="BX9" s="210"/>
      <c r="BY9" s="210">
        <v>92672</v>
      </c>
      <c r="BZ9" s="209">
        <f t="shared" si="21"/>
        <v>637425</v>
      </c>
      <c r="CA9" s="209">
        <f t="shared" si="22"/>
        <v>1681</v>
      </c>
      <c r="CB9" s="209">
        <f t="shared" si="23"/>
        <v>1681</v>
      </c>
      <c r="CC9" s="209">
        <f t="shared" si="24"/>
        <v>0</v>
      </c>
      <c r="CD9" s="209">
        <f t="shared" si="24"/>
        <v>977</v>
      </c>
      <c r="CE9" s="209">
        <f t="shared" si="24"/>
        <v>704</v>
      </c>
      <c r="CF9" s="209">
        <f t="shared" si="24"/>
        <v>0</v>
      </c>
      <c r="CG9" s="209">
        <f t="shared" si="24"/>
        <v>0</v>
      </c>
      <c r="CH9" s="209">
        <f t="shared" si="24"/>
        <v>2652</v>
      </c>
      <c r="CI9" s="209">
        <f t="shared" si="25"/>
        <v>5999850</v>
      </c>
      <c r="CJ9" s="209">
        <f t="shared" si="26"/>
        <v>1896937</v>
      </c>
      <c r="CK9" s="209">
        <f t="shared" si="27"/>
        <v>397833</v>
      </c>
      <c r="CL9" s="209">
        <f t="shared" si="28"/>
        <v>99127</v>
      </c>
      <c r="CM9" s="209">
        <f t="shared" si="28"/>
        <v>172411</v>
      </c>
      <c r="CN9" s="209">
        <f t="shared" si="28"/>
        <v>126295</v>
      </c>
      <c r="CO9" s="209">
        <f t="shared" si="28"/>
        <v>7895</v>
      </c>
      <c r="CP9" s="209">
        <f t="shared" si="29"/>
        <v>3697185</v>
      </c>
      <c r="CQ9" s="209">
        <f t="shared" si="30"/>
        <v>849147</v>
      </c>
      <c r="CR9" s="209">
        <f t="shared" si="30"/>
        <v>2691252</v>
      </c>
      <c r="CS9" s="209">
        <f t="shared" si="30"/>
        <v>156786</v>
      </c>
      <c r="CT9" s="209">
        <f t="shared" si="30"/>
        <v>0</v>
      </c>
      <c r="CU9" s="209">
        <f t="shared" si="30"/>
        <v>611545</v>
      </c>
      <c r="CV9" s="209">
        <f t="shared" si="30"/>
        <v>0</v>
      </c>
      <c r="CW9" s="209">
        <f t="shared" si="30"/>
        <v>247766</v>
      </c>
      <c r="CX9" s="209">
        <f t="shared" si="31"/>
        <v>6249297</v>
      </c>
    </row>
    <row r="10" spans="1:102" ht="13.5">
      <c r="A10" s="208" t="s">
        <v>212</v>
      </c>
      <c r="B10" s="208">
        <v>33203</v>
      </c>
      <c r="C10" s="208" t="s">
        <v>236</v>
      </c>
      <c r="D10" s="209">
        <f t="shared" si="2"/>
        <v>1471838</v>
      </c>
      <c r="E10" s="209">
        <f t="shared" si="3"/>
        <v>346726</v>
      </c>
      <c r="F10" s="210"/>
      <c r="G10" s="210">
        <v>332</v>
      </c>
      <c r="H10" s="210">
        <v>11900</v>
      </c>
      <c r="I10" s="210">
        <v>265815</v>
      </c>
      <c r="J10" s="210"/>
      <c r="K10" s="210">
        <v>68679</v>
      </c>
      <c r="L10" s="210">
        <v>1125112</v>
      </c>
      <c r="M10" s="209">
        <f t="shared" si="4"/>
        <v>301753</v>
      </c>
      <c r="N10" s="209">
        <f t="shared" si="5"/>
        <v>1824</v>
      </c>
      <c r="O10" s="210"/>
      <c r="P10" s="210"/>
      <c r="Q10" s="210"/>
      <c r="R10" s="210">
        <v>24</v>
      </c>
      <c r="S10" s="210"/>
      <c r="T10" s="210">
        <v>1800</v>
      </c>
      <c r="U10" s="210">
        <v>299929</v>
      </c>
      <c r="V10" s="209">
        <f t="shared" si="6"/>
        <v>1773591</v>
      </c>
      <c r="W10" s="209">
        <f t="shared" si="7"/>
        <v>348550</v>
      </c>
      <c r="X10" s="209">
        <f t="shared" si="8"/>
        <v>0</v>
      </c>
      <c r="Y10" s="209">
        <f t="shared" si="8"/>
        <v>332</v>
      </c>
      <c r="Z10" s="209">
        <f t="shared" si="8"/>
        <v>11900</v>
      </c>
      <c r="AA10" s="209">
        <f t="shared" si="8"/>
        <v>265839</v>
      </c>
      <c r="AB10" s="210"/>
      <c r="AC10" s="209">
        <f t="shared" si="9"/>
        <v>70479</v>
      </c>
      <c r="AD10" s="209">
        <f t="shared" si="9"/>
        <v>1425041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1316586</v>
      </c>
      <c r="AN10" s="210">
        <v>470450</v>
      </c>
      <c r="AO10" s="209">
        <f t="shared" si="13"/>
        <v>249026</v>
      </c>
      <c r="AP10" s="210">
        <v>46270</v>
      </c>
      <c r="AQ10" s="210">
        <v>180250</v>
      </c>
      <c r="AR10" s="210">
        <v>22506</v>
      </c>
      <c r="AS10" s="210">
        <v>13232</v>
      </c>
      <c r="AT10" s="209">
        <f t="shared" si="14"/>
        <v>583459</v>
      </c>
      <c r="AU10" s="210">
        <v>133343</v>
      </c>
      <c r="AV10" s="210">
        <v>275521</v>
      </c>
      <c r="AW10" s="210">
        <v>172652</v>
      </c>
      <c r="AX10" s="210">
        <v>1943</v>
      </c>
      <c r="AY10" s="210">
        <v>98291</v>
      </c>
      <c r="AZ10" s="210">
        <v>419</v>
      </c>
      <c r="BA10" s="210">
        <v>56961</v>
      </c>
      <c r="BB10" s="209">
        <f t="shared" si="15"/>
        <v>1373547</v>
      </c>
      <c r="BC10" s="209">
        <f t="shared" si="16"/>
        <v>494</v>
      </c>
      <c r="BD10" s="209">
        <f t="shared" si="17"/>
        <v>494</v>
      </c>
      <c r="BE10" s="210"/>
      <c r="BF10" s="210"/>
      <c r="BG10" s="210"/>
      <c r="BH10" s="210">
        <v>494</v>
      </c>
      <c r="BI10" s="210"/>
      <c r="BJ10" s="210"/>
      <c r="BK10" s="209">
        <f t="shared" si="18"/>
        <v>132</v>
      </c>
      <c r="BL10" s="210">
        <v>20</v>
      </c>
      <c r="BM10" s="209">
        <f t="shared" si="19"/>
        <v>0</v>
      </c>
      <c r="BN10" s="210"/>
      <c r="BO10" s="210"/>
      <c r="BP10" s="210"/>
      <c r="BQ10" s="210"/>
      <c r="BR10" s="209">
        <f t="shared" si="20"/>
        <v>112</v>
      </c>
      <c r="BS10" s="210"/>
      <c r="BT10" s="210"/>
      <c r="BU10" s="210"/>
      <c r="BV10" s="210">
        <v>112</v>
      </c>
      <c r="BW10" s="210">
        <v>301108</v>
      </c>
      <c r="BX10" s="210"/>
      <c r="BY10" s="210">
        <v>19</v>
      </c>
      <c r="BZ10" s="209">
        <f t="shared" si="21"/>
        <v>645</v>
      </c>
      <c r="CA10" s="209">
        <f t="shared" si="22"/>
        <v>494</v>
      </c>
      <c r="CB10" s="209">
        <f t="shared" si="23"/>
        <v>494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494</v>
      </c>
      <c r="CG10" s="209">
        <f t="shared" si="24"/>
        <v>0</v>
      </c>
      <c r="CH10" s="209">
        <f t="shared" si="24"/>
        <v>0</v>
      </c>
      <c r="CI10" s="209">
        <f t="shared" si="25"/>
        <v>1316718</v>
      </c>
      <c r="CJ10" s="209">
        <f t="shared" si="26"/>
        <v>470470</v>
      </c>
      <c r="CK10" s="209">
        <f t="shared" si="27"/>
        <v>249026</v>
      </c>
      <c r="CL10" s="209">
        <f t="shared" si="28"/>
        <v>46270</v>
      </c>
      <c r="CM10" s="209">
        <f t="shared" si="28"/>
        <v>180250</v>
      </c>
      <c r="CN10" s="209">
        <f t="shared" si="28"/>
        <v>22506</v>
      </c>
      <c r="CO10" s="209">
        <f t="shared" si="28"/>
        <v>13232</v>
      </c>
      <c r="CP10" s="209">
        <f t="shared" si="29"/>
        <v>583571</v>
      </c>
      <c r="CQ10" s="209">
        <f t="shared" si="30"/>
        <v>133343</v>
      </c>
      <c r="CR10" s="209">
        <f t="shared" si="30"/>
        <v>275521</v>
      </c>
      <c r="CS10" s="209">
        <f t="shared" si="30"/>
        <v>172652</v>
      </c>
      <c r="CT10" s="209">
        <f t="shared" si="30"/>
        <v>2055</v>
      </c>
      <c r="CU10" s="209">
        <f t="shared" si="30"/>
        <v>399399</v>
      </c>
      <c r="CV10" s="209">
        <f t="shared" si="30"/>
        <v>419</v>
      </c>
      <c r="CW10" s="209">
        <f t="shared" si="30"/>
        <v>56980</v>
      </c>
      <c r="CX10" s="209">
        <f t="shared" si="31"/>
        <v>1374192</v>
      </c>
    </row>
    <row r="11" spans="1:102" ht="13.5">
      <c r="A11" s="208" t="s">
        <v>212</v>
      </c>
      <c r="B11" s="208">
        <v>33204</v>
      </c>
      <c r="C11" s="208" t="s">
        <v>237</v>
      </c>
      <c r="D11" s="209">
        <f t="shared" si="2"/>
        <v>747550</v>
      </c>
      <c r="E11" s="209">
        <f t="shared" si="3"/>
        <v>74152</v>
      </c>
      <c r="F11" s="210"/>
      <c r="G11" s="210"/>
      <c r="H11" s="210"/>
      <c r="I11" s="210">
        <v>68206</v>
      </c>
      <c r="J11" s="210"/>
      <c r="K11" s="210">
        <v>5946</v>
      </c>
      <c r="L11" s="210">
        <v>673398</v>
      </c>
      <c r="M11" s="209">
        <f t="shared" si="4"/>
        <v>82204</v>
      </c>
      <c r="N11" s="209">
        <f t="shared" si="5"/>
        <v>885</v>
      </c>
      <c r="O11" s="210"/>
      <c r="P11" s="210"/>
      <c r="Q11" s="210"/>
      <c r="R11" s="210">
        <v>885</v>
      </c>
      <c r="S11" s="210"/>
      <c r="T11" s="210"/>
      <c r="U11" s="210">
        <v>81319</v>
      </c>
      <c r="V11" s="209">
        <f t="shared" si="6"/>
        <v>829754</v>
      </c>
      <c r="W11" s="209">
        <f t="shared" si="7"/>
        <v>75037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69091</v>
      </c>
      <c r="AB11" s="210"/>
      <c r="AC11" s="209">
        <f t="shared" si="9"/>
        <v>5946</v>
      </c>
      <c r="AD11" s="209">
        <f t="shared" si="9"/>
        <v>754717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/>
      <c r="AM11" s="209">
        <f t="shared" si="12"/>
        <v>746664</v>
      </c>
      <c r="AN11" s="210">
        <v>206625</v>
      </c>
      <c r="AO11" s="209">
        <f t="shared" si="13"/>
        <v>170948</v>
      </c>
      <c r="AP11" s="210">
        <v>14162</v>
      </c>
      <c r="AQ11" s="210">
        <v>134516</v>
      </c>
      <c r="AR11" s="210">
        <v>22270</v>
      </c>
      <c r="AS11" s="210"/>
      <c r="AT11" s="209">
        <f t="shared" si="14"/>
        <v>369091</v>
      </c>
      <c r="AU11" s="210">
        <v>141039</v>
      </c>
      <c r="AV11" s="210">
        <v>204933</v>
      </c>
      <c r="AW11" s="210">
        <v>23119</v>
      </c>
      <c r="AX11" s="210"/>
      <c r="AY11" s="210"/>
      <c r="AZ11" s="210"/>
      <c r="BA11" s="210">
        <v>886</v>
      </c>
      <c r="BB11" s="209">
        <f t="shared" si="15"/>
        <v>747550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57470</v>
      </c>
      <c r="BL11" s="210">
        <v>23298</v>
      </c>
      <c r="BM11" s="209">
        <f t="shared" si="19"/>
        <v>25021</v>
      </c>
      <c r="BN11" s="210">
        <v>620</v>
      </c>
      <c r="BO11" s="210">
        <v>24401</v>
      </c>
      <c r="BP11" s="210"/>
      <c r="BQ11" s="210"/>
      <c r="BR11" s="209">
        <f t="shared" si="20"/>
        <v>9151</v>
      </c>
      <c r="BS11" s="210">
        <v>4772</v>
      </c>
      <c r="BT11" s="210">
        <v>4379</v>
      </c>
      <c r="BU11" s="210"/>
      <c r="BV11" s="210"/>
      <c r="BW11" s="210"/>
      <c r="BX11" s="210"/>
      <c r="BY11" s="210">
        <v>24734</v>
      </c>
      <c r="BZ11" s="209">
        <f t="shared" si="21"/>
        <v>82204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804134</v>
      </c>
      <c r="CJ11" s="209">
        <f t="shared" si="26"/>
        <v>229923</v>
      </c>
      <c r="CK11" s="209">
        <f t="shared" si="27"/>
        <v>195969</v>
      </c>
      <c r="CL11" s="209">
        <f t="shared" si="28"/>
        <v>14782</v>
      </c>
      <c r="CM11" s="209">
        <f t="shared" si="28"/>
        <v>158917</v>
      </c>
      <c r="CN11" s="209">
        <f t="shared" si="28"/>
        <v>22270</v>
      </c>
      <c r="CO11" s="209">
        <f t="shared" si="28"/>
        <v>0</v>
      </c>
      <c r="CP11" s="209">
        <f t="shared" si="29"/>
        <v>378242</v>
      </c>
      <c r="CQ11" s="209">
        <f t="shared" si="30"/>
        <v>145811</v>
      </c>
      <c r="CR11" s="209">
        <f t="shared" si="30"/>
        <v>209312</v>
      </c>
      <c r="CS11" s="209">
        <f t="shared" si="30"/>
        <v>23119</v>
      </c>
      <c r="CT11" s="209">
        <f t="shared" si="30"/>
        <v>0</v>
      </c>
      <c r="CU11" s="209">
        <f t="shared" si="30"/>
        <v>0</v>
      </c>
      <c r="CV11" s="209">
        <f t="shared" si="30"/>
        <v>0</v>
      </c>
      <c r="CW11" s="209">
        <f t="shared" si="30"/>
        <v>25620</v>
      </c>
      <c r="CX11" s="209">
        <f t="shared" si="31"/>
        <v>829754</v>
      </c>
    </row>
    <row r="12" spans="1:102" ht="13.5">
      <c r="A12" s="208" t="s">
        <v>212</v>
      </c>
      <c r="B12" s="208">
        <v>33205</v>
      </c>
      <c r="C12" s="208" t="s">
        <v>238</v>
      </c>
      <c r="D12" s="209">
        <f t="shared" si="2"/>
        <v>674189</v>
      </c>
      <c r="E12" s="209">
        <f t="shared" si="3"/>
        <v>18003</v>
      </c>
      <c r="F12" s="210"/>
      <c r="G12" s="210">
        <v>331</v>
      </c>
      <c r="H12" s="210"/>
      <c r="I12" s="210">
        <v>17066</v>
      </c>
      <c r="J12" s="210"/>
      <c r="K12" s="210">
        <v>606</v>
      </c>
      <c r="L12" s="210">
        <v>656186</v>
      </c>
      <c r="M12" s="209">
        <f t="shared" si="4"/>
        <v>298159</v>
      </c>
      <c r="N12" s="209">
        <f t="shared" si="5"/>
        <v>114432</v>
      </c>
      <c r="O12" s="210"/>
      <c r="P12" s="210"/>
      <c r="Q12" s="210"/>
      <c r="R12" s="210">
        <v>114432</v>
      </c>
      <c r="S12" s="210"/>
      <c r="T12" s="210"/>
      <c r="U12" s="210">
        <v>183727</v>
      </c>
      <c r="V12" s="209">
        <f t="shared" si="6"/>
        <v>972348</v>
      </c>
      <c r="W12" s="209">
        <f t="shared" si="7"/>
        <v>132435</v>
      </c>
      <c r="X12" s="209">
        <f t="shared" si="8"/>
        <v>0</v>
      </c>
      <c r="Y12" s="209">
        <f t="shared" si="8"/>
        <v>331</v>
      </c>
      <c r="Z12" s="209">
        <f t="shared" si="8"/>
        <v>0</v>
      </c>
      <c r="AA12" s="209">
        <f t="shared" si="8"/>
        <v>131498</v>
      </c>
      <c r="AB12" s="210"/>
      <c r="AC12" s="209">
        <f t="shared" si="9"/>
        <v>606</v>
      </c>
      <c r="AD12" s="209">
        <f t="shared" si="9"/>
        <v>839913</v>
      </c>
      <c r="AE12" s="209">
        <f t="shared" si="10"/>
        <v>1746</v>
      </c>
      <c r="AF12" s="209">
        <f t="shared" si="11"/>
        <v>1746</v>
      </c>
      <c r="AG12" s="210"/>
      <c r="AH12" s="210"/>
      <c r="AI12" s="210"/>
      <c r="AJ12" s="210">
        <v>1746</v>
      </c>
      <c r="AK12" s="210"/>
      <c r="AL12" s="210">
        <v>9522</v>
      </c>
      <c r="AM12" s="209">
        <f t="shared" si="12"/>
        <v>371343</v>
      </c>
      <c r="AN12" s="210">
        <v>209600</v>
      </c>
      <c r="AO12" s="209">
        <f t="shared" si="13"/>
        <v>41231</v>
      </c>
      <c r="AP12" s="210">
        <v>41231</v>
      </c>
      <c r="AQ12" s="210"/>
      <c r="AR12" s="210"/>
      <c r="AS12" s="210">
        <v>6776</v>
      </c>
      <c r="AT12" s="209">
        <f t="shared" si="14"/>
        <v>113736</v>
      </c>
      <c r="AU12" s="210">
        <v>113736</v>
      </c>
      <c r="AV12" s="210"/>
      <c r="AW12" s="210"/>
      <c r="AX12" s="210"/>
      <c r="AY12" s="210">
        <v>275519</v>
      </c>
      <c r="AZ12" s="210"/>
      <c r="BA12" s="210">
        <v>16059</v>
      </c>
      <c r="BB12" s="209">
        <f t="shared" si="15"/>
        <v>389148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>
        <v>6046</v>
      </c>
      <c r="BK12" s="209">
        <f t="shared" si="18"/>
        <v>188145</v>
      </c>
      <c r="BL12" s="210">
        <v>57922</v>
      </c>
      <c r="BM12" s="209">
        <f t="shared" si="19"/>
        <v>16313</v>
      </c>
      <c r="BN12" s="210">
        <v>16313</v>
      </c>
      <c r="BO12" s="210"/>
      <c r="BP12" s="210"/>
      <c r="BQ12" s="210">
        <v>3518</v>
      </c>
      <c r="BR12" s="209">
        <f t="shared" si="20"/>
        <v>110392</v>
      </c>
      <c r="BS12" s="210">
        <v>110392</v>
      </c>
      <c r="BT12" s="210"/>
      <c r="BU12" s="210"/>
      <c r="BV12" s="210"/>
      <c r="BW12" s="210">
        <v>103968</v>
      </c>
      <c r="BX12" s="210"/>
      <c r="BY12" s="210"/>
      <c r="BZ12" s="209">
        <f t="shared" si="21"/>
        <v>188145</v>
      </c>
      <c r="CA12" s="209">
        <f t="shared" si="22"/>
        <v>1746</v>
      </c>
      <c r="CB12" s="209">
        <f t="shared" si="23"/>
        <v>1746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1746</v>
      </c>
      <c r="CG12" s="209">
        <f t="shared" si="24"/>
        <v>0</v>
      </c>
      <c r="CH12" s="209">
        <f t="shared" si="24"/>
        <v>15568</v>
      </c>
      <c r="CI12" s="209">
        <f t="shared" si="25"/>
        <v>559488</v>
      </c>
      <c r="CJ12" s="209">
        <f t="shared" si="26"/>
        <v>267522</v>
      </c>
      <c r="CK12" s="209">
        <f t="shared" si="27"/>
        <v>57544</v>
      </c>
      <c r="CL12" s="209">
        <f t="shared" si="28"/>
        <v>57544</v>
      </c>
      <c r="CM12" s="209">
        <f t="shared" si="28"/>
        <v>0</v>
      </c>
      <c r="CN12" s="209">
        <f t="shared" si="28"/>
        <v>0</v>
      </c>
      <c r="CO12" s="209">
        <f t="shared" si="28"/>
        <v>10294</v>
      </c>
      <c r="CP12" s="209">
        <f t="shared" si="29"/>
        <v>224128</v>
      </c>
      <c r="CQ12" s="209">
        <f t="shared" si="30"/>
        <v>224128</v>
      </c>
      <c r="CR12" s="209">
        <f t="shared" si="30"/>
        <v>0</v>
      </c>
      <c r="CS12" s="209">
        <f t="shared" si="30"/>
        <v>0</v>
      </c>
      <c r="CT12" s="209">
        <f t="shared" si="30"/>
        <v>0</v>
      </c>
      <c r="CU12" s="209">
        <f t="shared" si="30"/>
        <v>379487</v>
      </c>
      <c r="CV12" s="209">
        <f t="shared" si="30"/>
        <v>0</v>
      </c>
      <c r="CW12" s="209">
        <f t="shared" si="30"/>
        <v>16059</v>
      </c>
      <c r="CX12" s="209">
        <f t="shared" si="31"/>
        <v>577293</v>
      </c>
    </row>
    <row r="13" spans="1:102" ht="13.5">
      <c r="A13" s="208" t="s">
        <v>212</v>
      </c>
      <c r="B13" s="208">
        <v>33207</v>
      </c>
      <c r="C13" s="208" t="s">
        <v>239</v>
      </c>
      <c r="D13" s="209">
        <f t="shared" si="2"/>
        <v>443734</v>
      </c>
      <c r="E13" s="209">
        <f t="shared" si="3"/>
        <v>2980</v>
      </c>
      <c r="F13" s="210"/>
      <c r="G13" s="210"/>
      <c r="H13" s="210"/>
      <c r="I13" s="210">
        <v>28</v>
      </c>
      <c r="J13" s="210"/>
      <c r="K13" s="210">
        <v>2952</v>
      </c>
      <c r="L13" s="210">
        <v>440754</v>
      </c>
      <c r="M13" s="209">
        <f t="shared" si="4"/>
        <v>161108</v>
      </c>
      <c r="N13" s="209">
        <f t="shared" si="5"/>
        <v>16842</v>
      </c>
      <c r="O13" s="210"/>
      <c r="P13" s="210"/>
      <c r="Q13" s="210"/>
      <c r="R13" s="210">
        <v>16842</v>
      </c>
      <c r="S13" s="210"/>
      <c r="T13" s="210"/>
      <c r="U13" s="210">
        <v>144266</v>
      </c>
      <c r="V13" s="209">
        <f t="shared" si="6"/>
        <v>604842</v>
      </c>
      <c r="W13" s="209">
        <f t="shared" si="7"/>
        <v>19822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16870</v>
      </c>
      <c r="AB13" s="210"/>
      <c r="AC13" s="209">
        <f t="shared" si="9"/>
        <v>2952</v>
      </c>
      <c r="AD13" s="209">
        <f t="shared" si="9"/>
        <v>585020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>
        <v>1737</v>
      </c>
      <c r="AM13" s="209">
        <f t="shared" si="12"/>
        <v>206136</v>
      </c>
      <c r="AN13" s="210">
        <v>17154</v>
      </c>
      <c r="AO13" s="209">
        <f t="shared" si="13"/>
        <v>0</v>
      </c>
      <c r="AP13" s="210"/>
      <c r="AQ13" s="210"/>
      <c r="AR13" s="210"/>
      <c r="AS13" s="210"/>
      <c r="AT13" s="209">
        <f t="shared" si="14"/>
        <v>188982</v>
      </c>
      <c r="AU13" s="210">
        <v>146115</v>
      </c>
      <c r="AV13" s="210">
        <v>39684</v>
      </c>
      <c r="AW13" s="210">
        <v>2306</v>
      </c>
      <c r="AX13" s="210">
        <v>877</v>
      </c>
      <c r="AY13" s="210">
        <v>226095</v>
      </c>
      <c r="AZ13" s="210"/>
      <c r="BA13" s="210">
        <v>9766</v>
      </c>
      <c r="BB13" s="209">
        <f t="shared" si="15"/>
        <v>215902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>
        <v>8456</v>
      </c>
      <c r="BK13" s="209">
        <f t="shared" si="18"/>
        <v>16806</v>
      </c>
      <c r="BL13" s="210"/>
      <c r="BM13" s="209">
        <f t="shared" si="19"/>
        <v>0</v>
      </c>
      <c r="BN13" s="210"/>
      <c r="BO13" s="210"/>
      <c r="BP13" s="210"/>
      <c r="BQ13" s="210"/>
      <c r="BR13" s="209">
        <f t="shared" si="20"/>
        <v>16806</v>
      </c>
      <c r="BS13" s="210">
        <v>16574</v>
      </c>
      <c r="BT13" s="210"/>
      <c r="BU13" s="210"/>
      <c r="BV13" s="210">
        <v>232</v>
      </c>
      <c r="BW13" s="210">
        <v>135846</v>
      </c>
      <c r="BX13" s="210"/>
      <c r="BY13" s="210"/>
      <c r="BZ13" s="209">
        <f t="shared" si="21"/>
        <v>16806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10193</v>
      </c>
      <c r="CI13" s="209">
        <f t="shared" si="25"/>
        <v>222942</v>
      </c>
      <c r="CJ13" s="209">
        <f t="shared" si="26"/>
        <v>17154</v>
      </c>
      <c r="CK13" s="209">
        <f t="shared" si="27"/>
        <v>0</v>
      </c>
      <c r="CL13" s="209">
        <f t="shared" si="28"/>
        <v>0</v>
      </c>
      <c r="CM13" s="209">
        <f t="shared" si="28"/>
        <v>0</v>
      </c>
      <c r="CN13" s="209">
        <f t="shared" si="28"/>
        <v>0</v>
      </c>
      <c r="CO13" s="209">
        <f t="shared" si="28"/>
        <v>0</v>
      </c>
      <c r="CP13" s="209">
        <f t="shared" si="29"/>
        <v>205788</v>
      </c>
      <c r="CQ13" s="209">
        <f t="shared" si="30"/>
        <v>162689</v>
      </c>
      <c r="CR13" s="209">
        <f t="shared" si="30"/>
        <v>39684</v>
      </c>
      <c r="CS13" s="209">
        <f t="shared" si="30"/>
        <v>2306</v>
      </c>
      <c r="CT13" s="209">
        <f t="shared" si="30"/>
        <v>1109</v>
      </c>
      <c r="CU13" s="209">
        <f t="shared" si="30"/>
        <v>361941</v>
      </c>
      <c r="CV13" s="209">
        <f t="shared" si="30"/>
        <v>0</v>
      </c>
      <c r="CW13" s="209">
        <f t="shared" si="30"/>
        <v>9766</v>
      </c>
      <c r="CX13" s="209">
        <f t="shared" si="31"/>
        <v>232708</v>
      </c>
    </row>
    <row r="14" spans="1:102" ht="13.5">
      <c r="A14" s="208" t="s">
        <v>212</v>
      </c>
      <c r="B14" s="208">
        <v>33208</v>
      </c>
      <c r="C14" s="208" t="s">
        <v>240</v>
      </c>
      <c r="D14" s="209">
        <f t="shared" si="2"/>
        <v>621300</v>
      </c>
      <c r="E14" s="209">
        <f t="shared" si="3"/>
        <v>89525</v>
      </c>
      <c r="F14" s="210"/>
      <c r="G14" s="210"/>
      <c r="H14" s="210"/>
      <c r="I14" s="210">
        <v>77988</v>
      </c>
      <c r="J14" s="210"/>
      <c r="K14" s="210">
        <v>11537</v>
      </c>
      <c r="L14" s="210">
        <v>531775</v>
      </c>
      <c r="M14" s="209">
        <f t="shared" si="4"/>
        <v>142720</v>
      </c>
      <c r="N14" s="209">
        <f t="shared" si="5"/>
        <v>58992</v>
      </c>
      <c r="O14" s="210"/>
      <c r="P14" s="210"/>
      <c r="Q14" s="210"/>
      <c r="R14" s="210">
        <v>58992</v>
      </c>
      <c r="S14" s="210"/>
      <c r="T14" s="210"/>
      <c r="U14" s="210">
        <v>83728</v>
      </c>
      <c r="V14" s="209">
        <f t="shared" si="6"/>
        <v>764020</v>
      </c>
      <c r="W14" s="209">
        <f t="shared" si="7"/>
        <v>148517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136980</v>
      </c>
      <c r="AB14" s="210"/>
      <c r="AC14" s="209">
        <f t="shared" si="9"/>
        <v>11537</v>
      </c>
      <c r="AD14" s="209">
        <f t="shared" si="9"/>
        <v>615503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>
        <v>1355</v>
      </c>
      <c r="AM14" s="209">
        <f t="shared" si="12"/>
        <v>209236</v>
      </c>
      <c r="AN14" s="210">
        <v>40330</v>
      </c>
      <c r="AO14" s="209">
        <f t="shared" si="13"/>
        <v>6782</v>
      </c>
      <c r="AP14" s="210"/>
      <c r="AQ14" s="210"/>
      <c r="AR14" s="210">
        <v>6782</v>
      </c>
      <c r="AS14" s="210"/>
      <c r="AT14" s="209">
        <f t="shared" si="14"/>
        <v>162124</v>
      </c>
      <c r="AU14" s="210">
        <v>162124</v>
      </c>
      <c r="AV14" s="210"/>
      <c r="AW14" s="210"/>
      <c r="AX14" s="210"/>
      <c r="AY14" s="210">
        <v>410709</v>
      </c>
      <c r="AZ14" s="210"/>
      <c r="BA14" s="210"/>
      <c r="BB14" s="209">
        <f t="shared" si="15"/>
        <v>209236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>
        <v>2664</v>
      </c>
      <c r="BK14" s="209">
        <f t="shared" si="18"/>
        <v>64284</v>
      </c>
      <c r="BL14" s="210"/>
      <c r="BM14" s="209">
        <f t="shared" si="19"/>
        <v>0</v>
      </c>
      <c r="BN14" s="210"/>
      <c r="BO14" s="210"/>
      <c r="BP14" s="210"/>
      <c r="BQ14" s="210"/>
      <c r="BR14" s="209">
        <f t="shared" si="20"/>
        <v>64284</v>
      </c>
      <c r="BS14" s="210">
        <v>63504</v>
      </c>
      <c r="BT14" s="210"/>
      <c r="BU14" s="210"/>
      <c r="BV14" s="210">
        <v>780</v>
      </c>
      <c r="BW14" s="210">
        <v>75650</v>
      </c>
      <c r="BX14" s="210"/>
      <c r="BY14" s="210">
        <v>122</v>
      </c>
      <c r="BZ14" s="209">
        <f t="shared" si="21"/>
        <v>64406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4019</v>
      </c>
      <c r="CI14" s="209">
        <f t="shared" si="25"/>
        <v>273520</v>
      </c>
      <c r="CJ14" s="209">
        <f t="shared" si="26"/>
        <v>40330</v>
      </c>
      <c r="CK14" s="209">
        <f t="shared" si="27"/>
        <v>6782</v>
      </c>
      <c r="CL14" s="209">
        <f t="shared" si="28"/>
        <v>0</v>
      </c>
      <c r="CM14" s="209">
        <f t="shared" si="28"/>
        <v>0</v>
      </c>
      <c r="CN14" s="209">
        <f t="shared" si="28"/>
        <v>6782</v>
      </c>
      <c r="CO14" s="209">
        <f t="shared" si="28"/>
        <v>0</v>
      </c>
      <c r="CP14" s="209">
        <f t="shared" si="29"/>
        <v>226408</v>
      </c>
      <c r="CQ14" s="209">
        <f t="shared" si="30"/>
        <v>225628</v>
      </c>
      <c r="CR14" s="209">
        <f t="shared" si="30"/>
        <v>0</v>
      </c>
      <c r="CS14" s="209">
        <f t="shared" si="30"/>
        <v>0</v>
      </c>
      <c r="CT14" s="209">
        <f t="shared" si="30"/>
        <v>780</v>
      </c>
      <c r="CU14" s="209">
        <f t="shared" si="30"/>
        <v>486359</v>
      </c>
      <c r="CV14" s="209">
        <f t="shared" si="30"/>
        <v>0</v>
      </c>
      <c r="CW14" s="209">
        <f t="shared" si="30"/>
        <v>122</v>
      </c>
      <c r="CX14" s="209">
        <f t="shared" si="31"/>
        <v>273642</v>
      </c>
    </row>
    <row r="15" spans="1:102" ht="13.5">
      <c r="A15" s="208" t="s">
        <v>212</v>
      </c>
      <c r="B15" s="208">
        <v>33209</v>
      </c>
      <c r="C15" s="208" t="s">
        <v>241</v>
      </c>
      <c r="D15" s="209">
        <f t="shared" si="2"/>
        <v>518192</v>
      </c>
      <c r="E15" s="209">
        <f t="shared" si="3"/>
        <v>46</v>
      </c>
      <c r="F15" s="210"/>
      <c r="G15" s="210"/>
      <c r="H15" s="210"/>
      <c r="I15" s="210"/>
      <c r="J15" s="210"/>
      <c r="K15" s="210">
        <v>46</v>
      </c>
      <c r="L15" s="210">
        <v>518146</v>
      </c>
      <c r="M15" s="209">
        <f t="shared" si="4"/>
        <v>185209</v>
      </c>
      <c r="N15" s="209">
        <f t="shared" si="5"/>
        <v>68002</v>
      </c>
      <c r="O15" s="210"/>
      <c r="P15" s="210"/>
      <c r="Q15" s="210"/>
      <c r="R15" s="210">
        <v>68002</v>
      </c>
      <c r="S15" s="210"/>
      <c r="T15" s="210"/>
      <c r="U15" s="210">
        <v>117207</v>
      </c>
      <c r="V15" s="209">
        <f t="shared" si="6"/>
        <v>703401</v>
      </c>
      <c r="W15" s="209">
        <f t="shared" si="7"/>
        <v>68048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68002</v>
      </c>
      <c r="AB15" s="210"/>
      <c r="AC15" s="209">
        <f t="shared" si="9"/>
        <v>46</v>
      </c>
      <c r="AD15" s="209">
        <f t="shared" si="9"/>
        <v>635353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233486</v>
      </c>
      <c r="AN15" s="210">
        <v>45208</v>
      </c>
      <c r="AO15" s="209">
        <f t="shared" si="13"/>
        <v>4592</v>
      </c>
      <c r="AP15" s="210">
        <v>4592</v>
      </c>
      <c r="AQ15" s="210"/>
      <c r="AR15" s="210"/>
      <c r="AS15" s="210"/>
      <c r="AT15" s="209">
        <f t="shared" si="14"/>
        <v>183686</v>
      </c>
      <c r="AU15" s="210">
        <v>183686</v>
      </c>
      <c r="AV15" s="210"/>
      <c r="AW15" s="210"/>
      <c r="AX15" s="210"/>
      <c r="AY15" s="210">
        <v>276758</v>
      </c>
      <c r="AZ15" s="210"/>
      <c r="BA15" s="210">
        <v>7948</v>
      </c>
      <c r="BB15" s="209">
        <f t="shared" si="15"/>
        <v>241434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120723</v>
      </c>
      <c r="BL15" s="210">
        <v>57851</v>
      </c>
      <c r="BM15" s="209">
        <f t="shared" si="19"/>
        <v>5678</v>
      </c>
      <c r="BN15" s="210">
        <v>5678</v>
      </c>
      <c r="BO15" s="210"/>
      <c r="BP15" s="210"/>
      <c r="BQ15" s="210">
        <v>10910</v>
      </c>
      <c r="BR15" s="209">
        <f t="shared" si="20"/>
        <v>46284</v>
      </c>
      <c r="BS15" s="210">
        <v>46284</v>
      </c>
      <c r="BT15" s="210"/>
      <c r="BU15" s="210"/>
      <c r="BV15" s="210"/>
      <c r="BW15" s="210">
        <v>64486</v>
      </c>
      <c r="BX15" s="210"/>
      <c r="BY15" s="210"/>
      <c r="BZ15" s="209">
        <f t="shared" si="21"/>
        <v>120723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354209</v>
      </c>
      <c r="CJ15" s="209">
        <f t="shared" si="26"/>
        <v>103059</v>
      </c>
      <c r="CK15" s="209">
        <f t="shared" si="27"/>
        <v>10270</v>
      </c>
      <c r="CL15" s="209">
        <f t="shared" si="28"/>
        <v>10270</v>
      </c>
      <c r="CM15" s="209">
        <f t="shared" si="28"/>
        <v>0</v>
      </c>
      <c r="CN15" s="209">
        <f t="shared" si="28"/>
        <v>0</v>
      </c>
      <c r="CO15" s="209">
        <f t="shared" si="28"/>
        <v>10910</v>
      </c>
      <c r="CP15" s="209">
        <f t="shared" si="29"/>
        <v>229970</v>
      </c>
      <c r="CQ15" s="209">
        <f t="shared" si="30"/>
        <v>229970</v>
      </c>
      <c r="CR15" s="209">
        <f t="shared" si="30"/>
        <v>0</v>
      </c>
      <c r="CS15" s="209">
        <f t="shared" si="30"/>
        <v>0</v>
      </c>
      <c r="CT15" s="209">
        <f t="shared" si="30"/>
        <v>0</v>
      </c>
      <c r="CU15" s="209">
        <f t="shared" si="30"/>
        <v>341244</v>
      </c>
      <c r="CV15" s="209">
        <f t="shared" si="30"/>
        <v>0</v>
      </c>
      <c r="CW15" s="209">
        <f t="shared" si="30"/>
        <v>7948</v>
      </c>
      <c r="CX15" s="209">
        <f t="shared" si="31"/>
        <v>362157</v>
      </c>
    </row>
    <row r="16" spans="1:102" ht="13.5">
      <c r="A16" s="208" t="s">
        <v>212</v>
      </c>
      <c r="B16" s="208">
        <v>33210</v>
      </c>
      <c r="C16" s="208" t="s">
        <v>242</v>
      </c>
      <c r="D16" s="209">
        <f t="shared" si="2"/>
        <v>2360712</v>
      </c>
      <c r="E16" s="209">
        <f t="shared" si="3"/>
        <v>1878316</v>
      </c>
      <c r="F16" s="210">
        <v>352818</v>
      </c>
      <c r="G16" s="210"/>
      <c r="H16" s="210">
        <v>1436900</v>
      </c>
      <c r="I16" s="210">
        <v>88568</v>
      </c>
      <c r="J16" s="210"/>
      <c r="K16" s="210">
        <v>30</v>
      </c>
      <c r="L16" s="210">
        <v>482396</v>
      </c>
      <c r="M16" s="209">
        <f t="shared" si="4"/>
        <v>90291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90291</v>
      </c>
      <c r="V16" s="209">
        <f t="shared" si="6"/>
        <v>2451003</v>
      </c>
      <c r="W16" s="209">
        <f t="shared" si="7"/>
        <v>1878316</v>
      </c>
      <c r="X16" s="209">
        <f t="shared" si="8"/>
        <v>352818</v>
      </c>
      <c r="Y16" s="209">
        <f t="shared" si="8"/>
        <v>0</v>
      </c>
      <c r="Z16" s="209">
        <f t="shared" si="8"/>
        <v>1436900</v>
      </c>
      <c r="AA16" s="209">
        <f t="shared" si="8"/>
        <v>88568</v>
      </c>
      <c r="AB16" s="210"/>
      <c r="AC16" s="209">
        <f t="shared" si="9"/>
        <v>30</v>
      </c>
      <c r="AD16" s="209">
        <f t="shared" si="9"/>
        <v>572687</v>
      </c>
      <c r="AE16" s="209">
        <f t="shared" si="10"/>
        <v>1978535</v>
      </c>
      <c r="AF16" s="209">
        <f t="shared" si="11"/>
        <v>1978535</v>
      </c>
      <c r="AG16" s="210"/>
      <c r="AH16" s="210"/>
      <c r="AI16" s="210">
        <v>1978535</v>
      </c>
      <c r="AJ16" s="210"/>
      <c r="AK16" s="210"/>
      <c r="AL16" s="210"/>
      <c r="AM16" s="209">
        <f t="shared" si="12"/>
        <v>370799</v>
      </c>
      <c r="AN16" s="210">
        <v>55347</v>
      </c>
      <c r="AO16" s="209">
        <f t="shared" si="13"/>
        <v>111676</v>
      </c>
      <c r="AP16" s="210">
        <v>18896</v>
      </c>
      <c r="AQ16" s="210">
        <v>87967</v>
      </c>
      <c r="AR16" s="210">
        <v>4813</v>
      </c>
      <c r="AS16" s="210"/>
      <c r="AT16" s="209">
        <f t="shared" si="14"/>
        <v>203776</v>
      </c>
      <c r="AU16" s="210">
        <v>143858</v>
      </c>
      <c r="AV16" s="210">
        <v>56188</v>
      </c>
      <c r="AW16" s="210"/>
      <c r="AX16" s="210">
        <v>3730</v>
      </c>
      <c r="AY16" s="210"/>
      <c r="AZ16" s="210"/>
      <c r="BA16" s="210">
        <v>11378</v>
      </c>
      <c r="BB16" s="209">
        <f t="shared" si="15"/>
        <v>2360712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90291</v>
      </c>
      <c r="BL16" s="210">
        <v>2000</v>
      </c>
      <c r="BM16" s="209">
        <f t="shared" si="19"/>
        <v>52772</v>
      </c>
      <c r="BN16" s="210">
        <v>255</v>
      </c>
      <c r="BO16" s="210">
        <v>52517</v>
      </c>
      <c r="BP16" s="210"/>
      <c r="BQ16" s="210"/>
      <c r="BR16" s="209">
        <f t="shared" si="20"/>
        <v>35519</v>
      </c>
      <c r="BS16" s="210"/>
      <c r="BT16" s="210">
        <v>35519</v>
      </c>
      <c r="BU16" s="210"/>
      <c r="BV16" s="210"/>
      <c r="BW16" s="210"/>
      <c r="BX16" s="210"/>
      <c r="BY16" s="210"/>
      <c r="BZ16" s="209">
        <f t="shared" si="21"/>
        <v>90291</v>
      </c>
      <c r="CA16" s="209">
        <f t="shared" si="22"/>
        <v>1978535</v>
      </c>
      <c r="CB16" s="209">
        <f t="shared" si="23"/>
        <v>1978535</v>
      </c>
      <c r="CC16" s="209">
        <f t="shared" si="24"/>
        <v>0</v>
      </c>
      <c r="CD16" s="209">
        <f t="shared" si="24"/>
        <v>0</v>
      </c>
      <c r="CE16" s="209">
        <f t="shared" si="24"/>
        <v>1978535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461090</v>
      </c>
      <c r="CJ16" s="209">
        <f t="shared" si="26"/>
        <v>57347</v>
      </c>
      <c r="CK16" s="209">
        <f t="shared" si="27"/>
        <v>164448</v>
      </c>
      <c r="CL16" s="209">
        <f t="shared" si="28"/>
        <v>19151</v>
      </c>
      <c r="CM16" s="209">
        <f t="shared" si="28"/>
        <v>140484</v>
      </c>
      <c r="CN16" s="209">
        <f t="shared" si="28"/>
        <v>4813</v>
      </c>
      <c r="CO16" s="209">
        <f t="shared" si="28"/>
        <v>0</v>
      </c>
      <c r="CP16" s="209">
        <f t="shared" si="29"/>
        <v>239295</v>
      </c>
      <c r="CQ16" s="209">
        <f t="shared" si="30"/>
        <v>143858</v>
      </c>
      <c r="CR16" s="209">
        <f t="shared" si="30"/>
        <v>91707</v>
      </c>
      <c r="CS16" s="209">
        <f t="shared" si="30"/>
        <v>0</v>
      </c>
      <c r="CT16" s="209">
        <f t="shared" si="30"/>
        <v>3730</v>
      </c>
      <c r="CU16" s="209">
        <f t="shared" si="30"/>
        <v>0</v>
      </c>
      <c r="CV16" s="209">
        <f t="shared" si="30"/>
        <v>0</v>
      </c>
      <c r="CW16" s="209">
        <f t="shared" si="30"/>
        <v>11378</v>
      </c>
      <c r="CX16" s="209">
        <f t="shared" si="31"/>
        <v>2451003</v>
      </c>
    </row>
    <row r="17" spans="1:102" ht="13.5">
      <c r="A17" s="208" t="s">
        <v>212</v>
      </c>
      <c r="B17" s="208">
        <v>33211</v>
      </c>
      <c r="C17" s="208" t="s">
        <v>243</v>
      </c>
      <c r="D17" s="209">
        <f t="shared" si="2"/>
        <v>542753</v>
      </c>
      <c r="E17" s="209">
        <f t="shared" si="3"/>
        <v>105787</v>
      </c>
      <c r="F17" s="210">
        <v>28105</v>
      </c>
      <c r="G17" s="210"/>
      <c r="H17" s="210"/>
      <c r="I17" s="210">
        <v>68221</v>
      </c>
      <c r="J17" s="210"/>
      <c r="K17" s="210">
        <v>9461</v>
      </c>
      <c r="L17" s="210">
        <v>436966</v>
      </c>
      <c r="M17" s="209">
        <f t="shared" si="4"/>
        <v>83450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>
        <v>83450</v>
      </c>
      <c r="V17" s="209">
        <f t="shared" si="6"/>
        <v>626203</v>
      </c>
      <c r="W17" s="209">
        <f t="shared" si="7"/>
        <v>105787</v>
      </c>
      <c r="X17" s="209">
        <f t="shared" si="8"/>
        <v>28105</v>
      </c>
      <c r="Y17" s="209">
        <f t="shared" si="8"/>
        <v>0</v>
      </c>
      <c r="Z17" s="209">
        <f t="shared" si="8"/>
        <v>0</v>
      </c>
      <c r="AA17" s="209">
        <f t="shared" si="8"/>
        <v>68221</v>
      </c>
      <c r="AB17" s="210"/>
      <c r="AC17" s="209">
        <f t="shared" si="9"/>
        <v>9461</v>
      </c>
      <c r="AD17" s="209">
        <f t="shared" si="9"/>
        <v>520416</v>
      </c>
      <c r="AE17" s="209">
        <f t="shared" si="10"/>
        <v>33537</v>
      </c>
      <c r="AF17" s="209">
        <f t="shared" si="11"/>
        <v>33537</v>
      </c>
      <c r="AG17" s="210"/>
      <c r="AH17" s="210">
        <v>33537</v>
      </c>
      <c r="AI17" s="210"/>
      <c r="AJ17" s="210"/>
      <c r="AK17" s="210"/>
      <c r="AL17" s="210"/>
      <c r="AM17" s="209">
        <f t="shared" si="12"/>
        <v>391851</v>
      </c>
      <c r="AN17" s="210">
        <v>186018</v>
      </c>
      <c r="AO17" s="209">
        <f t="shared" si="13"/>
        <v>83928</v>
      </c>
      <c r="AP17" s="210">
        <v>25761</v>
      </c>
      <c r="AQ17" s="210">
        <v>46450</v>
      </c>
      <c r="AR17" s="210">
        <v>11717</v>
      </c>
      <c r="AS17" s="210">
        <v>5826</v>
      </c>
      <c r="AT17" s="209">
        <f t="shared" si="14"/>
        <v>116079</v>
      </c>
      <c r="AU17" s="210">
        <v>62171</v>
      </c>
      <c r="AV17" s="210">
        <v>47744</v>
      </c>
      <c r="AW17" s="210">
        <v>6164</v>
      </c>
      <c r="AX17" s="210"/>
      <c r="AY17" s="210">
        <v>33617</v>
      </c>
      <c r="AZ17" s="210"/>
      <c r="BA17" s="210">
        <v>83748</v>
      </c>
      <c r="BB17" s="209">
        <f t="shared" si="15"/>
        <v>509136</v>
      </c>
      <c r="BC17" s="209">
        <f t="shared" si="16"/>
        <v>9891</v>
      </c>
      <c r="BD17" s="209">
        <f t="shared" si="17"/>
        <v>9891</v>
      </c>
      <c r="BE17" s="210"/>
      <c r="BF17" s="210">
        <v>9891</v>
      </c>
      <c r="BG17" s="210"/>
      <c r="BH17" s="210"/>
      <c r="BI17" s="210"/>
      <c r="BJ17" s="210"/>
      <c r="BK17" s="209">
        <f t="shared" si="18"/>
        <v>66832</v>
      </c>
      <c r="BL17" s="210">
        <v>35060</v>
      </c>
      <c r="BM17" s="209">
        <f t="shared" si="19"/>
        <v>30052</v>
      </c>
      <c r="BN17" s="210"/>
      <c r="BO17" s="210">
        <v>30052</v>
      </c>
      <c r="BP17" s="210"/>
      <c r="BQ17" s="210"/>
      <c r="BR17" s="209">
        <f t="shared" si="20"/>
        <v>1720</v>
      </c>
      <c r="BS17" s="210"/>
      <c r="BT17" s="210">
        <v>1247</v>
      </c>
      <c r="BU17" s="210">
        <v>473</v>
      </c>
      <c r="BV17" s="210"/>
      <c r="BW17" s="210">
        <v>6727</v>
      </c>
      <c r="BX17" s="210"/>
      <c r="BY17" s="210"/>
      <c r="BZ17" s="209">
        <f t="shared" si="21"/>
        <v>76723</v>
      </c>
      <c r="CA17" s="209">
        <f t="shared" si="22"/>
        <v>43428</v>
      </c>
      <c r="CB17" s="209">
        <f t="shared" si="23"/>
        <v>43428</v>
      </c>
      <c r="CC17" s="209">
        <f t="shared" si="24"/>
        <v>0</v>
      </c>
      <c r="CD17" s="209">
        <f t="shared" si="24"/>
        <v>43428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458683</v>
      </c>
      <c r="CJ17" s="209">
        <f t="shared" si="26"/>
        <v>221078</v>
      </c>
      <c r="CK17" s="209">
        <f t="shared" si="27"/>
        <v>113980</v>
      </c>
      <c r="CL17" s="209">
        <f t="shared" si="28"/>
        <v>25761</v>
      </c>
      <c r="CM17" s="209">
        <f t="shared" si="28"/>
        <v>76502</v>
      </c>
      <c r="CN17" s="209">
        <f t="shared" si="28"/>
        <v>11717</v>
      </c>
      <c r="CO17" s="209">
        <f t="shared" si="28"/>
        <v>5826</v>
      </c>
      <c r="CP17" s="209">
        <f t="shared" si="29"/>
        <v>117799</v>
      </c>
      <c r="CQ17" s="209">
        <f t="shared" si="30"/>
        <v>62171</v>
      </c>
      <c r="CR17" s="209">
        <f t="shared" si="30"/>
        <v>48991</v>
      </c>
      <c r="CS17" s="209">
        <f t="shared" si="30"/>
        <v>6637</v>
      </c>
      <c r="CT17" s="209">
        <f t="shared" si="30"/>
        <v>0</v>
      </c>
      <c r="CU17" s="209">
        <f t="shared" si="30"/>
        <v>40344</v>
      </c>
      <c r="CV17" s="209">
        <f t="shared" si="30"/>
        <v>0</v>
      </c>
      <c r="CW17" s="209">
        <f t="shared" si="30"/>
        <v>83748</v>
      </c>
      <c r="CX17" s="209">
        <f t="shared" si="31"/>
        <v>585859</v>
      </c>
    </row>
    <row r="18" spans="1:102" ht="13.5">
      <c r="A18" s="208" t="s">
        <v>212</v>
      </c>
      <c r="B18" s="208">
        <v>33212</v>
      </c>
      <c r="C18" s="208" t="s">
        <v>244</v>
      </c>
      <c r="D18" s="209">
        <f t="shared" si="2"/>
        <v>387890</v>
      </c>
      <c r="E18" s="209">
        <f t="shared" si="3"/>
        <v>73712</v>
      </c>
      <c r="F18" s="210"/>
      <c r="G18" s="210"/>
      <c r="H18" s="210"/>
      <c r="I18" s="210">
        <v>41503</v>
      </c>
      <c r="J18" s="210"/>
      <c r="K18" s="210">
        <v>32209</v>
      </c>
      <c r="L18" s="210">
        <v>314178</v>
      </c>
      <c r="M18" s="209">
        <f t="shared" si="4"/>
        <v>162117</v>
      </c>
      <c r="N18" s="209">
        <f t="shared" si="5"/>
        <v>16375</v>
      </c>
      <c r="O18" s="210"/>
      <c r="P18" s="210"/>
      <c r="Q18" s="210"/>
      <c r="R18" s="210">
        <v>16375</v>
      </c>
      <c r="S18" s="210"/>
      <c r="T18" s="210"/>
      <c r="U18" s="210">
        <v>145742</v>
      </c>
      <c r="V18" s="209">
        <f t="shared" si="6"/>
        <v>550007</v>
      </c>
      <c r="W18" s="209">
        <f t="shared" si="7"/>
        <v>90087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57878</v>
      </c>
      <c r="AB18" s="210"/>
      <c r="AC18" s="209">
        <f t="shared" si="9"/>
        <v>32209</v>
      </c>
      <c r="AD18" s="209">
        <f t="shared" si="9"/>
        <v>459920</v>
      </c>
      <c r="AE18" s="209">
        <f t="shared" si="10"/>
        <v>6136</v>
      </c>
      <c r="AF18" s="209">
        <f t="shared" si="11"/>
        <v>6136</v>
      </c>
      <c r="AG18" s="210"/>
      <c r="AH18" s="210">
        <v>6136</v>
      </c>
      <c r="AI18" s="210"/>
      <c r="AJ18" s="210"/>
      <c r="AK18" s="210"/>
      <c r="AL18" s="210"/>
      <c r="AM18" s="209">
        <f t="shared" si="12"/>
        <v>381754</v>
      </c>
      <c r="AN18" s="210">
        <v>72129</v>
      </c>
      <c r="AO18" s="209">
        <f t="shared" si="13"/>
        <v>84923</v>
      </c>
      <c r="AP18" s="210"/>
      <c r="AQ18" s="210">
        <v>84723</v>
      </c>
      <c r="AR18" s="210">
        <v>200</v>
      </c>
      <c r="AS18" s="210"/>
      <c r="AT18" s="209">
        <f t="shared" si="14"/>
        <v>224702</v>
      </c>
      <c r="AU18" s="210">
        <v>105802</v>
      </c>
      <c r="AV18" s="210"/>
      <c r="AW18" s="210">
        <v>118900</v>
      </c>
      <c r="AX18" s="210"/>
      <c r="AY18" s="210"/>
      <c r="AZ18" s="210"/>
      <c r="BA18" s="210"/>
      <c r="BB18" s="209">
        <f t="shared" si="15"/>
        <v>387890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>
        <v>20044</v>
      </c>
      <c r="BK18" s="209">
        <f t="shared" si="18"/>
        <v>38889</v>
      </c>
      <c r="BL18" s="210">
        <v>11891</v>
      </c>
      <c r="BM18" s="209">
        <f t="shared" si="19"/>
        <v>21545</v>
      </c>
      <c r="BN18" s="210"/>
      <c r="BO18" s="210">
        <v>21545</v>
      </c>
      <c r="BP18" s="210"/>
      <c r="BQ18" s="210"/>
      <c r="BR18" s="209">
        <f t="shared" si="20"/>
        <v>5453</v>
      </c>
      <c r="BS18" s="210">
        <v>8</v>
      </c>
      <c r="BT18" s="210"/>
      <c r="BU18" s="210">
        <v>5445</v>
      </c>
      <c r="BV18" s="210"/>
      <c r="BW18" s="210">
        <v>103184</v>
      </c>
      <c r="BX18" s="210"/>
      <c r="BY18" s="210"/>
      <c r="BZ18" s="209">
        <f t="shared" si="21"/>
        <v>38889</v>
      </c>
      <c r="CA18" s="209">
        <f t="shared" si="22"/>
        <v>6136</v>
      </c>
      <c r="CB18" s="209">
        <f t="shared" si="23"/>
        <v>6136</v>
      </c>
      <c r="CC18" s="209">
        <f t="shared" si="24"/>
        <v>0</v>
      </c>
      <c r="CD18" s="209">
        <f t="shared" si="24"/>
        <v>6136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20044</v>
      </c>
      <c r="CI18" s="209">
        <f t="shared" si="25"/>
        <v>420643</v>
      </c>
      <c r="CJ18" s="209">
        <f t="shared" si="26"/>
        <v>84020</v>
      </c>
      <c r="CK18" s="209">
        <f t="shared" si="27"/>
        <v>106468</v>
      </c>
      <c r="CL18" s="209">
        <f t="shared" si="28"/>
        <v>0</v>
      </c>
      <c r="CM18" s="209">
        <f t="shared" si="28"/>
        <v>106268</v>
      </c>
      <c r="CN18" s="209">
        <f t="shared" si="28"/>
        <v>200</v>
      </c>
      <c r="CO18" s="209">
        <f t="shared" si="28"/>
        <v>0</v>
      </c>
      <c r="CP18" s="209">
        <f t="shared" si="29"/>
        <v>230155</v>
      </c>
      <c r="CQ18" s="209">
        <f t="shared" si="30"/>
        <v>105810</v>
      </c>
      <c r="CR18" s="209">
        <f t="shared" si="30"/>
        <v>0</v>
      </c>
      <c r="CS18" s="209">
        <f t="shared" si="30"/>
        <v>124345</v>
      </c>
      <c r="CT18" s="209">
        <f t="shared" si="30"/>
        <v>0</v>
      </c>
      <c r="CU18" s="209">
        <f t="shared" si="30"/>
        <v>103184</v>
      </c>
      <c r="CV18" s="209">
        <f t="shared" si="30"/>
        <v>0</v>
      </c>
      <c r="CW18" s="209">
        <f t="shared" si="30"/>
        <v>0</v>
      </c>
      <c r="CX18" s="209">
        <f t="shared" si="31"/>
        <v>426779</v>
      </c>
    </row>
    <row r="19" spans="1:102" ht="13.5">
      <c r="A19" s="208" t="s">
        <v>212</v>
      </c>
      <c r="B19" s="208">
        <v>33213</v>
      </c>
      <c r="C19" s="208" t="s">
        <v>245</v>
      </c>
      <c r="D19" s="209">
        <f t="shared" si="2"/>
        <v>466811</v>
      </c>
      <c r="E19" s="209">
        <f t="shared" si="3"/>
        <v>68949</v>
      </c>
      <c r="F19" s="210"/>
      <c r="G19" s="210"/>
      <c r="H19" s="210"/>
      <c r="I19" s="210">
        <v>64503</v>
      </c>
      <c r="J19" s="210"/>
      <c r="K19" s="210">
        <v>4446</v>
      </c>
      <c r="L19" s="210">
        <v>397862</v>
      </c>
      <c r="M19" s="209">
        <f t="shared" si="4"/>
        <v>106011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106011</v>
      </c>
      <c r="V19" s="209">
        <f t="shared" si="6"/>
        <v>572822</v>
      </c>
      <c r="W19" s="209">
        <f t="shared" si="7"/>
        <v>68949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64503</v>
      </c>
      <c r="AB19" s="210"/>
      <c r="AC19" s="209">
        <f t="shared" si="9"/>
        <v>4446</v>
      </c>
      <c r="AD19" s="209">
        <f t="shared" si="9"/>
        <v>503873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396006</v>
      </c>
      <c r="AN19" s="210">
        <v>78209</v>
      </c>
      <c r="AO19" s="209">
        <f t="shared" si="13"/>
        <v>228566</v>
      </c>
      <c r="AP19" s="210">
        <v>20423</v>
      </c>
      <c r="AQ19" s="210">
        <v>111023</v>
      </c>
      <c r="AR19" s="210">
        <v>97120</v>
      </c>
      <c r="AS19" s="210">
        <v>7834</v>
      </c>
      <c r="AT19" s="209">
        <f t="shared" si="14"/>
        <v>61468</v>
      </c>
      <c r="AU19" s="210">
        <v>44365</v>
      </c>
      <c r="AV19" s="210">
        <v>5535</v>
      </c>
      <c r="AW19" s="210">
        <v>11568</v>
      </c>
      <c r="AX19" s="210"/>
      <c r="AY19" s="210">
        <v>48606</v>
      </c>
      <c r="AZ19" s="210">
        <v>19929</v>
      </c>
      <c r="BA19" s="210">
        <v>22199</v>
      </c>
      <c r="BB19" s="209">
        <f t="shared" si="15"/>
        <v>418205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106011</v>
      </c>
      <c r="BX19" s="210"/>
      <c r="BY19" s="210"/>
      <c r="BZ19" s="209">
        <f t="shared" si="21"/>
        <v>0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396006</v>
      </c>
      <c r="CJ19" s="209">
        <f t="shared" si="26"/>
        <v>78209</v>
      </c>
      <c r="CK19" s="209">
        <f t="shared" si="27"/>
        <v>228566</v>
      </c>
      <c r="CL19" s="209">
        <f t="shared" si="28"/>
        <v>20423</v>
      </c>
      <c r="CM19" s="209">
        <f t="shared" si="28"/>
        <v>111023</v>
      </c>
      <c r="CN19" s="209">
        <f t="shared" si="28"/>
        <v>97120</v>
      </c>
      <c r="CO19" s="209">
        <f t="shared" si="28"/>
        <v>7834</v>
      </c>
      <c r="CP19" s="209">
        <f t="shared" si="29"/>
        <v>61468</v>
      </c>
      <c r="CQ19" s="209">
        <f t="shared" si="30"/>
        <v>44365</v>
      </c>
      <c r="CR19" s="209">
        <f t="shared" si="30"/>
        <v>5535</v>
      </c>
      <c r="CS19" s="209">
        <f t="shared" si="30"/>
        <v>11568</v>
      </c>
      <c r="CT19" s="209">
        <f t="shared" si="30"/>
        <v>0</v>
      </c>
      <c r="CU19" s="209">
        <f t="shared" si="30"/>
        <v>154617</v>
      </c>
      <c r="CV19" s="209">
        <f t="shared" si="30"/>
        <v>19929</v>
      </c>
      <c r="CW19" s="209">
        <f t="shared" si="30"/>
        <v>22199</v>
      </c>
      <c r="CX19" s="209">
        <f t="shared" si="31"/>
        <v>418205</v>
      </c>
    </row>
    <row r="20" spans="1:102" ht="13.5">
      <c r="A20" s="208" t="s">
        <v>212</v>
      </c>
      <c r="B20" s="208">
        <v>33214</v>
      </c>
      <c r="C20" s="208" t="s">
        <v>246</v>
      </c>
      <c r="D20" s="209">
        <f t="shared" si="2"/>
        <v>588415</v>
      </c>
      <c r="E20" s="209">
        <f t="shared" si="3"/>
        <v>158310</v>
      </c>
      <c r="F20" s="210"/>
      <c r="G20" s="210"/>
      <c r="H20" s="210"/>
      <c r="I20" s="210">
        <v>97454</v>
      </c>
      <c r="J20" s="210"/>
      <c r="K20" s="210">
        <v>60856</v>
      </c>
      <c r="L20" s="210">
        <v>430105</v>
      </c>
      <c r="M20" s="209">
        <f t="shared" si="4"/>
        <v>229503</v>
      </c>
      <c r="N20" s="209">
        <f t="shared" si="5"/>
        <v>24104</v>
      </c>
      <c r="O20" s="210"/>
      <c r="P20" s="210"/>
      <c r="Q20" s="210"/>
      <c r="R20" s="210"/>
      <c r="S20" s="210"/>
      <c r="T20" s="210">
        <v>24104</v>
      </c>
      <c r="U20" s="210">
        <v>205399</v>
      </c>
      <c r="V20" s="209">
        <f t="shared" si="6"/>
        <v>817918</v>
      </c>
      <c r="W20" s="209">
        <f t="shared" si="7"/>
        <v>182414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97454</v>
      </c>
      <c r="AB20" s="210"/>
      <c r="AC20" s="209">
        <f t="shared" si="9"/>
        <v>84960</v>
      </c>
      <c r="AD20" s="209">
        <f t="shared" si="9"/>
        <v>635504</v>
      </c>
      <c r="AE20" s="209">
        <f t="shared" si="10"/>
        <v>40415</v>
      </c>
      <c r="AF20" s="209">
        <f t="shared" si="11"/>
        <v>40415</v>
      </c>
      <c r="AG20" s="210"/>
      <c r="AH20" s="210">
        <v>40415</v>
      </c>
      <c r="AI20" s="210"/>
      <c r="AJ20" s="210"/>
      <c r="AK20" s="210"/>
      <c r="AL20" s="210"/>
      <c r="AM20" s="209">
        <f t="shared" si="12"/>
        <v>358372</v>
      </c>
      <c r="AN20" s="210">
        <v>156022</v>
      </c>
      <c r="AO20" s="209">
        <f t="shared" si="13"/>
        <v>96287</v>
      </c>
      <c r="AP20" s="210">
        <v>6144</v>
      </c>
      <c r="AQ20" s="210">
        <v>80352</v>
      </c>
      <c r="AR20" s="210">
        <v>9791</v>
      </c>
      <c r="AS20" s="210">
        <v>15492</v>
      </c>
      <c r="AT20" s="209">
        <f t="shared" si="14"/>
        <v>90571</v>
      </c>
      <c r="AU20" s="210">
        <v>47394</v>
      </c>
      <c r="AV20" s="210">
        <v>18813</v>
      </c>
      <c r="AW20" s="210">
        <v>15199</v>
      </c>
      <c r="AX20" s="210">
        <v>9165</v>
      </c>
      <c r="AY20" s="210">
        <v>187294</v>
      </c>
      <c r="AZ20" s="210"/>
      <c r="BA20" s="210">
        <v>2334</v>
      </c>
      <c r="BB20" s="209">
        <f t="shared" si="15"/>
        <v>401121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229503</v>
      </c>
      <c r="BL20" s="210">
        <v>57592</v>
      </c>
      <c r="BM20" s="209">
        <f t="shared" si="19"/>
        <v>103490</v>
      </c>
      <c r="BN20" s="210"/>
      <c r="BO20" s="210">
        <v>103490</v>
      </c>
      <c r="BP20" s="210"/>
      <c r="BQ20" s="210"/>
      <c r="BR20" s="209">
        <f t="shared" si="20"/>
        <v>68421</v>
      </c>
      <c r="BS20" s="210"/>
      <c r="BT20" s="210">
        <v>68421</v>
      </c>
      <c r="BU20" s="210"/>
      <c r="BV20" s="210"/>
      <c r="BW20" s="210"/>
      <c r="BX20" s="210"/>
      <c r="BY20" s="210"/>
      <c r="BZ20" s="209">
        <f t="shared" si="21"/>
        <v>229503</v>
      </c>
      <c r="CA20" s="209">
        <f t="shared" si="22"/>
        <v>40415</v>
      </c>
      <c r="CB20" s="209">
        <f t="shared" si="23"/>
        <v>40415</v>
      </c>
      <c r="CC20" s="209">
        <f t="shared" si="24"/>
        <v>0</v>
      </c>
      <c r="CD20" s="209">
        <f t="shared" si="24"/>
        <v>40415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587875</v>
      </c>
      <c r="CJ20" s="209">
        <f t="shared" si="26"/>
        <v>213614</v>
      </c>
      <c r="CK20" s="209">
        <f t="shared" si="27"/>
        <v>199777</v>
      </c>
      <c r="CL20" s="209">
        <f t="shared" si="28"/>
        <v>6144</v>
      </c>
      <c r="CM20" s="209">
        <f t="shared" si="28"/>
        <v>183842</v>
      </c>
      <c r="CN20" s="209">
        <f t="shared" si="28"/>
        <v>9791</v>
      </c>
      <c r="CO20" s="209">
        <f t="shared" si="28"/>
        <v>15492</v>
      </c>
      <c r="CP20" s="209">
        <f t="shared" si="29"/>
        <v>158992</v>
      </c>
      <c r="CQ20" s="209">
        <f t="shared" si="30"/>
        <v>47394</v>
      </c>
      <c r="CR20" s="209">
        <f t="shared" si="30"/>
        <v>87234</v>
      </c>
      <c r="CS20" s="209">
        <f t="shared" si="30"/>
        <v>15199</v>
      </c>
      <c r="CT20" s="209">
        <f t="shared" si="30"/>
        <v>9165</v>
      </c>
      <c r="CU20" s="209">
        <f t="shared" si="30"/>
        <v>187294</v>
      </c>
      <c r="CV20" s="209">
        <f t="shared" si="30"/>
        <v>0</v>
      </c>
      <c r="CW20" s="209">
        <f t="shared" si="30"/>
        <v>2334</v>
      </c>
      <c r="CX20" s="209">
        <f t="shared" si="31"/>
        <v>630624</v>
      </c>
    </row>
    <row r="21" spans="1:102" ht="13.5">
      <c r="A21" s="208" t="s">
        <v>212</v>
      </c>
      <c r="B21" s="208">
        <v>33215</v>
      </c>
      <c r="C21" s="208" t="s">
        <v>247</v>
      </c>
      <c r="D21" s="209">
        <f t="shared" si="2"/>
        <v>422449</v>
      </c>
      <c r="E21" s="209">
        <f t="shared" si="3"/>
        <v>59125</v>
      </c>
      <c r="F21" s="210"/>
      <c r="G21" s="210"/>
      <c r="H21" s="210"/>
      <c r="I21" s="210">
        <v>48444</v>
      </c>
      <c r="J21" s="210"/>
      <c r="K21" s="210">
        <v>10681</v>
      </c>
      <c r="L21" s="210">
        <v>363324</v>
      </c>
      <c r="M21" s="209">
        <f t="shared" si="4"/>
        <v>75341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75341</v>
      </c>
      <c r="V21" s="209">
        <f t="shared" si="6"/>
        <v>497790</v>
      </c>
      <c r="W21" s="209">
        <f t="shared" si="7"/>
        <v>59125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48444</v>
      </c>
      <c r="AB21" s="210"/>
      <c r="AC21" s="209">
        <f t="shared" si="9"/>
        <v>10681</v>
      </c>
      <c r="AD21" s="209">
        <f t="shared" si="9"/>
        <v>438665</v>
      </c>
      <c r="AE21" s="209">
        <f t="shared" si="10"/>
        <v>70481</v>
      </c>
      <c r="AF21" s="209">
        <f t="shared" si="11"/>
        <v>70481</v>
      </c>
      <c r="AG21" s="210"/>
      <c r="AH21" s="210">
        <v>63736</v>
      </c>
      <c r="AI21" s="210"/>
      <c r="AJ21" s="210">
        <v>6745</v>
      </c>
      <c r="AK21" s="210"/>
      <c r="AL21" s="210"/>
      <c r="AM21" s="209">
        <f t="shared" si="12"/>
        <v>351968</v>
      </c>
      <c r="AN21" s="210">
        <v>117268</v>
      </c>
      <c r="AO21" s="209">
        <f t="shared" si="13"/>
        <v>107034</v>
      </c>
      <c r="AP21" s="210">
        <v>21163</v>
      </c>
      <c r="AQ21" s="210">
        <v>83386</v>
      </c>
      <c r="AR21" s="210">
        <v>2485</v>
      </c>
      <c r="AS21" s="210"/>
      <c r="AT21" s="209">
        <f t="shared" si="14"/>
        <v>127666</v>
      </c>
      <c r="AU21" s="210">
        <v>61156</v>
      </c>
      <c r="AV21" s="210">
        <v>42032</v>
      </c>
      <c r="AW21" s="210">
        <v>24478</v>
      </c>
      <c r="AX21" s="210"/>
      <c r="AY21" s="210"/>
      <c r="AZ21" s="210"/>
      <c r="BA21" s="210"/>
      <c r="BB21" s="209">
        <f t="shared" si="15"/>
        <v>422449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0</v>
      </c>
      <c r="BL21" s="210"/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75341</v>
      </c>
      <c r="BX21" s="210"/>
      <c r="BY21" s="210"/>
      <c r="BZ21" s="209">
        <f t="shared" si="21"/>
        <v>0</v>
      </c>
      <c r="CA21" s="209">
        <f t="shared" si="22"/>
        <v>70481</v>
      </c>
      <c r="CB21" s="209">
        <f t="shared" si="23"/>
        <v>70481</v>
      </c>
      <c r="CC21" s="209">
        <f t="shared" si="24"/>
        <v>0</v>
      </c>
      <c r="CD21" s="209">
        <f t="shared" si="24"/>
        <v>63736</v>
      </c>
      <c r="CE21" s="209">
        <f t="shared" si="24"/>
        <v>0</v>
      </c>
      <c r="CF21" s="209">
        <f t="shared" si="24"/>
        <v>6745</v>
      </c>
      <c r="CG21" s="209">
        <f t="shared" si="24"/>
        <v>0</v>
      </c>
      <c r="CH21" s="209">
        <f t="shared" si="24"/>
        <v>0</v>
      </c>
      <c r="CI21" s="209">
        <f t="shared" si="25"/>
        <v>351968</v>
      </c>
      <c r="CJ21" s="209">
        <f t="shared" si="26"/>
        <v>117268</v>
      </c>
      <c r="CK21" s="209">
        <f t="shared" si="27"/>
        <v>107034</v>
      </c>
      <c r="CL21" s="209">
        <f t="shared" si="28"/>
        <v>21163</v>
      </c>
      <c r="CM21" s="209">
        <f t="shared" si="28"/>
        <v>83386</v>
      </c>
      <c r="CN21" s="209">
        <f t="shared" si="28"/>
        <v>2485</v>
      </c>
      <c r="CO21" s="209">
        <f t="shared" si="28"/>
        <v>0</v>
      </c>
      <c r="CP21" s="209">
        <f t="shared" si="29"/>
        <v>127666</v>
      </c>
      <c r="CQ21" s="209">
        <f t="shared" si="30"/>
        <v>61156</v>
      </c>
      <c r="CR21" s="209">
        <f t="shared" si="30"/>
        <v>42032</v>
      </c>
      <c r="CS21" s="209">
        <f t="shared" si="30"/>
        <v>24478</v>
      </c>
      <c r="CT21" s="209">
        <f t="shared" si="30"/>
        <v>0</v>
      </c>
      <c r="CU21" s="209">
        <f t="shared" si="30"/>
        <v>75341</v>
      </c>
      <c r="CV21" s="209">
        <f t="shared" si="30"/>
        <v>0</v>
      </c>
      <c r="CW21" s="209">
        <f t="shared" si="30"/>
        <v>0</v>
      </c>
      <c r="CX21" s="209">
        <f t="shared" si="31"/>
        <v>422449</v>
      </c>
    </row>
    <row r="22" spans="1:102" ht="13.5">
      <c r="A22" s="208" t="s">
        <v>212</v>
      </c>
      <c r="B22" s="208">
        <v>33216</v>
      </c>
      <c r="C22" s="208" t="s">
        <v>248</v>
      </c>
      <c r="D22" s="209">
        <f t="shared" si="2"/>
        <v>338417</v>
      </c>
      <c r="E22" s="209">
        <f t="shared" si="3"/>
        <v>19361</v>
      </c>
      <c r="F22" s="210"/>
      <c r="G22" s="210"/>
      <c r="H22" s="210"/>
      <c r="I22" s="210">
        <v>997</v>
      </c>
      <c r="J22" s="210"/>
      <c r="K22" s="210">
        <v>18364</v>
      </c>
      <c r="L22" s="210">
        <v>319056</v>
      </c>
      <c r="M22" s="209">
        <f t="shared" si="4"/>
        <v>131933</v>
      </c>
      <c r="N22" s="209">
        <f t="shared" si="5"/>
        <v>2</v>
      </c>
      <c r="O22" s="210"/>
      <c r="P22" s="210"/>
      <c r="Q22" s="210"/>
      <c r="R22" s="210">
        <v>2</v>
      </c>
      <c r="S22" s="210"/>
      <c r="T22" s="210"/>
      <c r="U22" s="210">
        <v>131931</v>
      </c>
      <c r="V22" s="209">
        <f t="shared" si="6"/>
        <v>470350</v>
      </c>
      <c r="W22" s="209">
        <f t="shared" si="7"/>
        <v>19363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999</v>
      </c>
      <c r="AB22" s="210"/>
      <c r="AC22" s="209">
        <f t="shared" si="9"/>
        <v>18364</v>
      </c>
      <c r="AD22" s="209">
        <f t="shared" si="9"/>
        <v>450987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>
        <v>2322</v>
      </c>
      <c r="AM22" s="209">
        <f t="shared" si="12"/>
        <v>137306</v>
      </c>
      <c r="AN22" s="210">
        <v>68848</v>
      </c>
      <c r="AO22" s="209">
        <f t="shared" si="13"/>
        <v>11548</v>
      </c>
      <c r="AP22" s="210">
        <v>5498</v>
      </c>
      <c r="AQ22" s="210">
        <v>1314</v>
      </c>
      <c r="AR22" s="210">
        <v>4736</v>
      </c>
      <c r="AS22" s="210">
        <v>5381</v>
      </c>
      <c r="AT22" s="209">
        <f t="shared" si="14"/>
        <v>51529</v>
      </c>
      <c r="AU22" s="210">
        <v>38377</v>
      </c>
      <c r="AV22" s="210">
        <v>50</v>
      </c>
      <c r="AW22" s="210">
        <v>2990</v>
      </c>
      <c r="AX22" s="210">
        <v>10112</v>
      </c>
      <c r="AY22" s="210">
        <v>179231</v>
      </c>
      <c r="AZ22" s="210"/>
      <c r="BA22" s="210">
        <v>19558</v>
      </c>
      <c r="BB22" s="209">
        <f t="shared" si="15"/>
        <v>156864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>
        <v>3503</v>
      </c>
      <c r="BK22" s="209">
        <f t="shared" si="18"/>
        <v>70647</v>
      </c>
      <c r="BL22" s="210"/>
      <c r="BM22" s="209">
        <f t="shared" si="19"/>
        <v>51031</v>
      </c>
      <c r="BN22" s="210"/>
      <c r="BO22" s="210">
        <v>51031</v>
      </c>
      <c r="BP22" s="210"/>
      <c r="BQ22" s="210"/>
      <c r="BR22" s="209">
        <f t="shared" si="20"/>
        <v>19616</v>
      </c>
      <c r="BS22" s="210">
        <v>122</v>
      </c>
      <c r="BT22" s="210">
        <v>17959</v>
      </c>
      <c r="BU22" s="210"/>
      <c r="BV22" s="210">
        <v>1535</v>
      </c>
      <c r="BW22" s="210">
        <v>56334</v>
      </c>
      <c r="BX22" s="210"/>
      <c r="BY22" s="210">
        <v>1449</v>
      </c>
      <c r="BZ22" s="209">
        <f t="shared" si="21"/>
        <v>72096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5825</v>
      </c>
      <c r="CI22" s="209">
        <f t="shared" si="25"/>
        <v>207953</v>
      </c>
      <c r="CJ22" s="209">
        <f t="shared" si="26"/>
        <v>68848</v>
      </c>
      <c r="CK22" s="209">
        <f t="shared" si="27"/>
        <v>62579</v>
      </c>
      <c r="CL22" s="209">
        <f t="shared" si="28"/>
        <v>5498</v>
      </c>
      <c r="CM22" s="209">
        <f t="shared" si="28"/>
        <v>52345</v>
      </c>
      <c r="CN22" s="209">
        <f t="shared" si="28"/>
        <v>4736</v>
      </c>
      <c r="CO22" s="209">
        <f t="shared" si="28"/>
        <v>5381</v>
      </c>
      <c r="CP22" s="209">
        <f t="shared" si="29"/>
        <v>71145</v>
      </c>
      <c r="CQ22" s="209">
        <f t="shared" si="30"/>
        <v>38499</v>
      </c>
      <c r="CR22" s="209">
        <f t="shared" si="30"/>
        <v>18009</v>
      </c>
      <c r="CS22" s="209">
        <f t="shared" si="30"/>
        <v>2990</v>
      </c>
      <c r="CT22" s="209">
        <f t="shared" si="30"/>
        <v>11647</v>
      </c>
      <c r="CU22" s="209">
        <f t="shared" si="30"/>
        <v>235565</v>
      </c>
      <c r="CV22" s="209">
        <f t="shared" si="30"/>
        <v>0</v>
      </c>
      <c r="CW22" s="209">
        <f t="shared" si="30"/>
        <v>21007</v>
      </c>
      <c r="CX22" s="209">
        <f t="shared" si="31"/>
        <v>228960</v>
      </c>
    </row>
    <row r="23" spans="1:102" ht="13.5">
      <c r="A23" s="208" t="s">
        <v>212</v>
      </c>
      <c r="B23" s="208">
        <v>33346</v>
      </c>
      <c r="C23" s="208" t="s">
        <v>249</v>
      </c>
      <c r="D23" s="209">
        <f t="shared" si="2"/>
        <v>66986</v>
      </c>
      <c r="E23" s="209">
        <f t="shared" si="3"/>
        <v>0</v>
      </c>
      <c r="F23" s="210"/>
      <c r="G23" s="210"/>
      <c r="H23" s="210"/>
      <c r="I23" s="210"/>
      <c r="J23" s="210"/>
      <c r="K23" s="210"/>
      <c r="L23" s="210">
        <v>66986</v>
      </c>
      <c r="M23" s="209">
        <f t="shared" si="4"/>
        <v>12377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12377</v>
      </c>
      <c r="V23" s="209">
        <f t="shared" si="6"/>
        <v>79363</v>
      </c>
      <c r="W23" s="209">
        <f t="shared" si="7"/>
        <v>0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0</v>
      </c>
      <c r="AB23" s="210"/>
      <c r="AC23" s="209">
        <f t="shared" si="9"/>
        <v>0</v>
      </c>
      <c r="AD23" s="209">
        <f t="shared" si="9"/>
        <v>79363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0</v>
      </c>
      <c r="AN23" s="210"/>
      <c r="AO23" s="209">
        <f t="shared" si="13"/>
        <v>0</v>
      </c>
      <c r="AP23" s="210"/>
      <c r="AQ23" s="210"/>
      <c r="AR23" s="210"/>
      <c r="AS23" s="210"/>
      <c r="AT23" s="209">
        <f t="shared" si="14"/>
        <v>0</v>
      </c>
      <c r="AU23" s="210"/>
      <c r="AV23" s="210"/>
      <c r="AW23" s="210"/>
      <c r="AX23" s="210"/>
      <c r="AY23" s="210">
        <v>66986</v>
      </c>
      <c r="AZ23" s="210"/>
      <c r="BA23" s="210"/>
      <c r="BB23" s="209">
        <f t="shared" si="15"/>
        <v>0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0</v>
      </c>
      <c r="BL23" s="210"/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12377</v>
      </c>
      <c r="BX23" s="210"/>
      <c r="BY23" s="210"/>
      <c r="BZ23" s="209">
        <f t="shared" si="21"/>
        <v>0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0</v>
      </c>
      <c r="CJ23" s="209">
        <f t="shared" si="26"/>
        <v>0</v>
      </c>
      <c r="CK23" s="209">
        <f t="shared" si="27"/>
        <v>0</v>
      </c>
      <c r="CL23" s="209">
        <f t="shared" si="28"/>
        <v>0</v>
      </c>
      <c r="CM23" s="209">
        <f t="shared" si="28"/>
        <v>0</v>
      </c>
      <c r="CN23" s="209">
        <f t="shared" si="28"/>
        <v>0</v>
      </c>
      <c r="CO23" s="209">
        <f t="shared" si="28"/>
        <v>0</v>
      </c>
      <c r="CP23" s="209">
        <f t="shared" si="29"/>
        <v>0</v>
      </c>
      <c r="CQ23" s="209">
        <f t="shared" si="30"/>
        <v>0</v>
      </c>
      <c r="CR23" s="209">
        <f t="shared" si="30"/>
        <v>0</v>
      </c>
      <c r="CS23" s="209">
        <f t="shared" si="30"/>
        <v>0</v>
      </c>
      <c r="CT23" s="209">
        <f t="shared" si="30"/>
        <v>0</v>
      </c>
      <c r="CU23" s="209">
        <f t="shared" si="30"/>
        <v>79363</v>
      </c>
      <c r="CV23" s="209">
        <f t="shared" si="30"/>
        <v>0</v>
      </c>
      <c r="CW23" s="209">
        <f t="shared" si="30"/>
        <v>0</v>
      </c>
      <c r="CX23" s="209">
        <f t="shared" si="31"/>
        <v>0</v>
      </c>
    </row>
    <row r="24" spans="1:102" ht="13.5">
      <c r="A24" s="208" t="s">
        <v>212</v>
      </c>
      <c r="B24" s="208">
        <v>33423</v>
      </c>
      <c r="C24" s="208" t="s">
        <v>250</v>
      </c>
      <c r="D24" s="209">
        <f t="shared" si="2"/>
        <v>164125</v>
      </c>
      <c r="E24" s="209">
        <f t="shared" si="3"/>
        <v>33728</v>
      </c>
      <c r="F24" s="210"/>
      <c r="G24" s="210"/>
      <c r="H24" s="210"/>
      <c r="I24" s="210">
        <v>20985</v>
      </c>
      <c r="J24" s="210"/>
      <c r="K24" s="210">
        <v>12743</v>
      </c>
      <c r="L24" s="210">
        <v>130397</v>
      </c>
      <c r="M24" s="209">
        <f t="shared" si="4"/>
        <v>5333</v>
      </c>
      <c r="N24" s="209">
        <f t="shared" si="5"/>
        <v>0</v>
      </c>
      <c r="O24" s="210"/>
      <c r="P24" s="210"/>
      <c r="Q24" s="210"/>
      <c r="R24" s="210"/>
      <c r="S24" s="210"/>
      <c r="T24" s="210"/>
      <c r="U24" s="210">
        <v>5333</v>
      </c>
      <c r="V24" s="209">
        <f t="shared" si="6"/>
        <v>169458</v>
      </c>
      <c r="W24" s="209">
        <f t="shared" si="7"/>
        <v>33728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20985</v>
      </c>
      <c r="AB24" s="210"/>
      <c r="AC24" s="209">
        <f t="shared" si="9"/>
        <v>12743</v>
      </c>
      <c r="AD24" s="209">
        <f t="shared" si="9"/>
        <v>135730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164125</v>
      </c>
      <c r="AN24" s="210">
        <v>33375</v>
      </c>
      <c r="AO24" s="209">
        <f t="shared" si="13"/>
        <v>4344</v>
      </c>
      <c r="AP24" s="210">
        <v>776</v>
      </c>
      <c r="AQ24" s="210">
        <v>3568</v>
      </c>
      <c r="AR24" s="210"/>
      <c r="AS24" s="210"/>
      <c r="AT24" s="209">
        <f t="shared" si="14"/>
        <v>126406</v>
      </c>
      <c r="AU24" s="210">
        <v>32566</v>
      </c>
      <c r="AV24" s="210">
        <v>82325</v>
      </c>
      <c r="AW24" s="210">
        <v>10437</v>
      </c>
      <c r="AX24" s="210">
        <v>1078</v>
      </c>
      <c r="AY24" s="210"/>
      <c r="AZ24" s="210"/>
      <c r="BA24" s="210"/>
      <c r="BB24" s="209">
        <f t="shared" si="15"/>
        <v>164125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48</v>
      </c>
      <c r="BL24" s="210"/>
      <c r="BM24" s="209">
        <f t="shared" si="19"/>
        <v>48</v>
      </c>
      <c r="BN24" s="210">
        <v>48</v>
      </c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5285</v>
      </c>
      <c r="BX24" s="210"/>
      <c r="BY24" s="210"/>
      <c r="BZ24" s="209">
        <f t="shared" si="21"/>
        <v>48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164173</v>
      </c>
      <c r="CJ24" s="209">
        <f t="shared" si="26"/>
        <v>33375</v>
      </c>
      <c r="CK24" s="209">
        <f t="shared" si="27"/>
        <v>4392</v>
      </c>
      <c r="CL24" s="209">
        <f t="shared" si="28"/>
        <v>824</v>
      </c>
      <c r="CM24" s="209">
        <f t="shared" si="28"/>
        <v>3568</v>
      </c>
      <c r="CN24" s="209">
        <f t="shared" si="28"/>
        <v>0</v>
      </c>
      <c r="CO24" s="209">
        <f t="shared" si="28"/>
        <v>0</v>
      </c>
      <c r="CP24" s="209">
        <f t="shared" si="29"/>
        <v>126406</v>
      </c>
      <c r="CQ24" s="209">
        <f t="shared" si="30"/>
        <v>32566</v>
      </c>
      <c r="CR24" s="209">
        <f t="shared" si="30"/>
        <v>82325</v>
      </c>
      <c r="CS24" s="209">
        <f t="shared" si="30"/>
        <v>10437</v>
      </c>
      <c r="CT24" s="209">
        <f t="shared" si="30"/>
        <v>1078</v>
      </c>
      <c r="CU24" s="209">
        <f t="shared" si="30"/>
        <v>5285</v>
      </c>
      <c r="CV24" s="209">
        <f t="shared" si="30"/>
        <v>0</v>
      </c>
      <c r="CW24" s="209">
        <f t="shared" si="30"/>
        <v>0</v>
      </c>
      <c r="CX24" s="209">
        <f t="shared" si="31"/>
        <v>164173</v>
      </c>
    </row>
    <row r="25" spans="1:102" ht="13.5">
      <c r="A25" s="208" t="s">
        <v>212</v>
      </c>
      <c r="B25" s="208">
        <v>33445</v>
      </c>
      <c r="C25" s="208" t="s">
        <v>251</v>
      </c>
      <c r="D25" s="209">
        <f t="shared" si="2"/>
        <v>109076</v>
      </c>
      <c r="E25" s="209">
        <f t="shared" si="3"/>
        <v>4804</v>
      </c>
      <c r="F25" s="210"/>
      <c r="G25" s="210"/>
      <c r="H25" s="210"/>
      <c r="I25" s="210"/>
      <c r="J25" s="210"/>
      <c r="K25" s="210">
        <v>4804</v>
      </c>
      <c r="L25" s="210">
        <v>104272</v>
      </c>
      <c r="M25" s="209">
        <f t="shared" si="4"/>
        <v>36417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>
        <v>36417</v>
      </c>
      <c r="V25" s="209">
        <f t="shared" si="6"/>
        <v>145493</v>
      </c>
      <c r="W25" s="209">
        <f t="shared" si="7"/>
        <v>4804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0</v>
      </c>
      <c r="AB25" s="210"/>
      <c r="AC25" s="209">
        <f t="shared" si="9"/>
        <v>4804</v>
      </c>
      <c r="AD25" s="209">
        <f t="shared" si="9"/>
        <v>140689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>
        <v>1270</v>
      </c>
      <c r="AM25" s="209">
        <f t="shared" si="12"/>
        <v>45024</v>
      </c>
      <c r="AN25" s="210"/>
      <c r="AO25" s="209">
        <f t="shared" si="13"/>
        <v>0</v>
      </c>
      <c r="AP25" s="210"/>
      <c r="AQ25" s="210"/>
      <c r="AR25" s="210"/>
      <c r="AS25" s="210"/>
      <c r="AT25" s="209">
        <f t="shared" si="14"/>
        <v>45024</v>
      </c>
      <c r="AU25" s="210">
        <v>44516</v>
      </c>
      <c r="AV25" s="210"/>
      <c r="AW25" s="210"/>
      <c r="AX25" s="210">
        <v>508</v>
      </c>
      <c r="AY25" s="210">
        <v>62782</v>
      </c>
      <c r="AZ25" s="210"/>
      <c r="BA25" s="210"/>
      <c r="BB25" s="209">
        <f t="shared" si="15"/>
        <v>45024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>
        <v>2120</v>
      </c>
      <c r="BK25" s="209">
        <f t="shared" si="18"/>
        <v>0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0</v>
      </c>
      <c r="BS25" s="210"/>
      <c r="BT25" s="210"/>
      <c r="BU25" s="210"/>
      <c r="BV25" s="210"/>
      <c r="BW25" s="210">
        <v>34297</v>
      </c>
      <c r="BX25" s="210"/>
      <c r="BY25" s="210"/>
      <c r="BZ25" s="209">
        <f t="shared" si="21"/>
        <v>0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3390</v>
      </c>
      <c r="CI25" s="209">
        <f t="shared" si="25"/>
        <v>45024</v>
      </c>
      <c r="CJ25" s="209">
        <f t="shared" si="26"/>
        <v>0</v>
      </c>
      <c r="CK25" s="209">
        <f t="shared" si="27"/>
        <v>0</v>
      </c>
      <c r="CL25" s="209">
        <f t="shared" si="28"/>
        <v>0</v>
      </c>
      <c r="CM25" s="209">
        <f t="shared" si="28"/>
        <v>0</v>
      </c>
      <c r="CN25" s="209">
        <f t="shared" si="28"/>
        <v>0</v>
      </c>
      <c r="CO25" s="209">
        <f t="shared" si="28"/>
        <v>0</v>
      </c>
      <c r="CP25" s="209">
        <f t="shared" si="29"/>
        <v>45024</v>
      </c>
      <c r="CQ25" s="209">
        <f t="shared" si="30"/>
        <v>44516</v>
      </c>
      <c r="CR25" s="209">
        <f t="shared" si="30"/>
        <v>0</v>
      </c>
      <c r="CS25" s="209">
        <f t="shared" si="30"/>
        <v>0</v>
      </c>
      <c r="CT25" s="209">
        <f t="shared" si="30"/>
        <v>508</v>
      </c>
      <c r="CU25" s="209">
        <f t="shared" si="30"/>
        <v>97079</v>
      </c>
      <c r="CV25" s="209">
        <f t="shared" si="30"/>
        <v>0</v>
      </c>
      <c r="CW25" s="209">
        <f t="shared" si="30"/>
        <v>0</v>
      </c>
      <c r="CX25" s="209">
        <f t="shared" si="31"/>
        <v>45024</v>
      </c>
    </row>
    <row r="26" spans="1:102" ht="13.5">
      <c r="A26" s="208" t="s">
        <v>212</v>
      </c>
      <c r="B26" s="208">
        <v>33461</v>
      </c>
      <c r="C26" s="208" t="s">
        <v>252</v>
      </c>
      <c r="D26" s="209">
        <f t="shared" si="2"/>
        <v>122768</v>
      </c>
      <c r="E26" s="209">
        <f t="shared" si="3"/>
        <v>0</v>
      </c>
      <c r="F26" s="210"/>
      <c r="G26" s="210"/>
      <c r="H26" s="210"/>
      <c r="I26" s="210"/>
      <c r="J26" s="210"/>
      <c r="K26" s="210"/>
      <c r="L26" s="210">
        <v>122768</v>
      </c>
      <c r="M26" s="209">
        <f t="shared" si="4"/>
        <v>37472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37472</v>
      </c>
      <c r="V26" s="209">
        <f t="shared" si="6"/>
        <v>160240</v>
      </c>
      <c r="W26" s="209">
        <f t="shared" si="7"/>
        <v>0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0</v>
      </c>
      <c r="AB26" s="210"/>
      <c r="AC26" s="209">
        <f t="shared" si="9"/>
        <v>0</v>
      </c>
      <c r="AD26" s="209">
        <f t="shared" si="9"/>
        <v>160240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>
        <v>1855</v>
      </c>
      <c r="AM26" s="209">
        <f t="shared" si="12"/>
        <v>38670</v>
      </c>
      <c r="AN26" s="210"/>
      <c r="AO26" s="209">
        <f t="shared" si="13"/>
        <v>0</v>
      </c>
      <c r="AP26" s="210"/>
      <c r="AQ26" s="210"/>
      <c r="AR26" s="210"/>
      <c r="AS26" s="210"/>
      <c r="AT26" s="209">
        <f t="shared" si="14"/>
        <v>38670</v>
      </c>
      <c r="AU26" s="210">
        <v>38670</v>
      </c>
      <c r="AV26" s="210"/>
      <c r="AW26" s="210"/>
      <c r="AX26" s="210"/>
      <c r="AY26" s="210">
        <v>78660</v>
      </c>
      <c r="AZ26" s="210"/>
      <c r="BA26" s="210">
        <v>3583</v>
      </c>
      <c r="BB26" s="209">
        <f t="shared" si="15"/>
        <v>42253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>
        <v>2187</v>
      </c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35285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4042</v>
      </c>
      <c r="CI26" s="209">
        <f t="shared" si="25"/>
        <v>38670</v>
      </c>
      <c r="CJ26" s="209">
        <f t="shared" si="26"/>
        <v>0</v>
      </c>
      <c r="CK26" s="209">
        <f t="shared" si="27"/>
        <v>0</v>
      </c>
      <c r="CL26" s="209">
        <f t="shared" si="28"/>
        <v>0</v>
      </c>
      <c r="CM26" s="209">
        <f t="shared" si="28"/>
        <v>0</v>
      </c>
      <c r="CN26" s="209">
        <f t="shared" si="28"/>
        <v>0</v>
      </c>
      <c r="CO26" s="209">
        <f t="shared" si="28"/>
        <v>0</v>
      </c>
      <c r="CP26" s="209">
        <f t="shared" si="29"/>
        <v>38670</v>
      </c>
      <c r="CQ26" s="209">
        <f t="shared" si="30"/>
        <v>38670</v>
      </c>
      <c r="CR26" s="209">
        <f t="shared" si="30"/>
        <v>0</v>
      </c>
      <c r="CS26" s="209">
        <f t="shared" si="30"/>
        <v>0</v>
      </c>
      <c r="CT26" s="209">
        <f t="shared" si="30"/>
        <v>0</v>
      </c>
      <c r="CU26" s="209">
        <f t="shared" si="30"/>
        <v>113945</v>
      </c>
      <c r="CV26" s="209">
        <f t="shared" si="30"/>
        <v>0</v>
      </c>
      <c r="CW26" s="209">
        <f t="shared" si="30"/>
        <v>3583</v>
      </c>
      <c r="CX26" s="209">
        <f t="shared" si="31"/>
        <v>42253</v>
      </c>
    </row>
    <row r="27" spans="1:102" ht="13.5">
      <c r="A27" s="208" t="s">
        <v>212</v>
      </c>
      <c r="B27" s="208">
        <v>33586</v>
      </c>
      <c r="C27" s="208" t="s">
        <v>253</v>
      </c>
      <c r="D27" s="209">
        <f t="shared" si="2"/>
        <v>42752</v>
      </c>
      <c r="E27" s="209">
        <f t="shared" si="3"/>
        <v>0</v>
      </c>
      <c r="F27" s="210"/>
      <c r="G27" s="210"/>
      <c r="H27" s="210"/>
      <c r="I27" s="210"/>
      <c r="J27" s="210"/>
      <c r="K27" s="210"/>
      <c r="L27" s="210">
        <v>42752</v>
      </c>
      <c r="M27" s="209">
        <f t="shared" si="4"/>
        <v>5950</v>
      </c>
      <c r="N27" s="209">
        <f t="shared" si="5"/>
        <v>0</v>
      </c>
      <c r="O27" s="210"/>
      <c r="P27" s="210"/>
      <c r="Q27" s="210"/>
      <c r="R27" s="210"/>
      <c r="S27" s="210"/>
      <c r="T27" s="210"/>
      <c r="U27" s="210">
        <v>5950</v>
      </c>
      <c r="V27" s="209">
        <f t="shared" si="6"/>
        <v>48702</v>
      </c>
      <c r="W27" s="209">
        <f t="shared" si="7"/>
        <v>0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0</v>
      </c>
      <c r="AB27" s="210"/>
      <c r="AC27" s="209">
        <f t="shared" si="9"/>
        <v>0</v>
      </c>
      <c r="AD27" s="209">
        <f t="shared" si="9"/>
        <v>48702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/>
      <c r="AM27" s="209">
        <f t="shared" si="12"/>
        <v>0</v>
      </c>
      <c r="AN27" s="210"/>
      <c r="AO27" s="209">
        <f t="shared" si="13"/>
        <v>0</v>
      </c>
      <c r="AP27" s="210"/>
      <c r="AQ27" s="210"/>
      <c r="AR27" s="210"/>
      <c r="AS27" s="210"/>
      <c r="AT27" s="209">
        <f t="shared" si="14"/>
        <v>0</v>
      </c>
      <c r="AU27" s="210"/>
      <c r="AV27" s="210"/>
      <c r="AW27" s="210"/>
      <c r="AX27" s="210"/>
      <c r="AY27" s="210"/>
      <c r="AZ27" s="210"/>
      <c r="BA27" s="210">
        <v>42752</v>
      </c>
      <c r="BB27" s="209">
        <f t="shared" si="15"/>
        <v>42752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5950</v>
      </c>
      <c r="BL27" s="210"/>
      <c r="BM27" s="209">
        <f t="shared" si="19"/>
        <v>0</v>
      </c>
      <c r="BN27" s="210"/>
      <c r="BO27" s="210"/>
      <c r="BP27" s="210"/>
      <c r="BQ27" s="210"/>
      <c r="BR27" s="209">
        <f t="shared" si="20"/>
        <v>5950</v>
      </c>
      <c r="BS27" s="210"/>
      <c r="BT27" s="210">
        <v>5950</v>
      </c>
      <c r="BU27" s="210"/>
      <c r="BV27" s="210"/>
      <c r="BW27" s="210"/>
      <c r="BX27" s="210"/>
      <c r="BY27" s="210"/>
      <c r="BZ27" s="209">
        <f t="shared" si="21"/>
        <v>5950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0</v>
      </c>
      <c r="CI27" s="209">
        <f t="shared" si="25"/>
        <v>5950</v>
      </c>
      <c r="CJ27" s="209">
        <f t="shared" si="26"/>
        <v>0</v>
      </c>
      <c r="CK27" s="209">
        <f t="shared" si="27"/>
        <v>0</v>
      </c>
      <c r="CL27" s="209">
        <f t="shared" si="28"/>
        <v>0</v>
      </c>
      <c r="CM27" s="209">
        <f t="shared" si="28"/>
        <v>0</v>
      </c>
      <c r="CN27" s="209">
        <f t="shared" si="28"/>
        <v>0</v>
      </c>
      <c r="CO27" s="209">
        <f t="shared" si="28"/>
        <v>0</v>
      </c>
      <c r="CP27" s="209">
        <f t="shared" si="29"/>
        <v>5950</v>
      </c>
      <c r="CQ27" s="209">
        <f t="shared" si="30"/>
        <v>0</v>
      </c>
      <c r="CR27" s="209">
        <f t="shared" si="30"/>
        <v>5950</v>
      </c>
      <c r="CS27" s="209">
        <f t="shared" si="30"/>
        <v>0</v>
      </c>
      <c r="CT27" s="209">
        <f t="shared" si="30"/>
        <v>0</v>
      </c>
      <c r="CU27" s="209">
        <f t="shared" si="30"/>
        <v>0</v>
      </c>
      <c r="CV27" s="209">
        <f t="shared" si="30"/>
        <v>0</v>
      </c>
      <c r="CW27" s="209">
        <f t="shared" si="30"/>
        <v>42752</v>
      </c>
      <c r="CX27" s="209">
        <f t="shared" si="31"/>
        <v>48702</v>
      </c>
    </row>
    <row r="28" spans="1:102" ht="13.5">
      <c r="A28" s="208" t="s">
        <v>212</v>
      </c>
      <c r="B28" s="208">
        <v>33606</v>
      </c>
      <c r="C28" s="208" t="s">
        <v>254</v>
      </c>
      <c r="D28" s="209">
        <f t="shared" si="2"/>
        <v>171614</v>
      </c>
      <c r="E28" s="209">
        <f t="shared" si="3"/>
        <v>20667</v>
      </c>
      <c r="F28" s="210"/>
      <c r="G28" s="210">
        <v>10080</v>
      </c>
      <c r="H28" s="210"/>
      <c r="I28" s="210">
        <v>5964</v>
      </c>
      <c r="J28" s="210"/>
      <c r="K28" s="210">
        <v>4623</v>
      </c>
      <c r="L28" s="210">
        <v>150947</v>
      </c>
      <c r="M28" s="209">
        <f t="shared" si="4"/>
        <v>51055</v>
      </c>
      <c r="N28" s="209">
        <f t="shared" si="5"/>
        <v>0</v>
      </c>
      <c r="O28" s="210"/>
      <c r="P28" s="210"/>
      <c r="Q28" s="210"/>
      <c r="R28" s="210"/>
      <c r="S28" s="210"/>
      <c r="T28" s="210"/>
      <c r="U28" s="210">
        <v>51055</v>
      </c>
      <c r="V28" s="209">
        <f t="shared" si="6"/>
        <v>222669</v>
      </c>
      <c r="W28" s="209">
        <f t="shared" si="7"/>
        <v>20667</v>
      </c>
      <c r="X28" s="209">
        <f t="shared" si="8"/>
        <v>0</v>
      </c>
      <c r="Y28" s="209">
        <f t="shared" si="8"/>
        <v>10080</v>
      </c>
      <c r="Z28" s="209">
        <f t="shared" si="8"/>
        <v>0</v>
      </c>
      <c r="AA28" s="209">
        <f t="shared" si="8"/>
        <v>5964</v>
      </c>
      <c r="AB28" s="210"/>
      <c r="AC28" s="209">
        <f t="shared" si="9"/>
        <v>4623</v>
      </c>
      <c r="AD28" s="209">
        <f t="shared" si="9"/>
        <v>202002</v>
      </c>
      <c r="AE28" s="209">
        <f t="shared" si="10"/>
        <v>10160</v>
      </c>
      <c r="AF28" s="209">
        <f t="shared" si="11"/>
        <v>10160</v>
      </c>
      <c r="AG28" s="210"/>
      <c r="AH28" s="210">
        <v>10080</v>
      </c>
      <c r="AI28" s="210"/>
      <c r="AJ28" s="210">
        <v>80</v>
      </c>
      <c r="AK28" s="210"/>
      <c r="AL28" s="210"/>
      <c r="AM28" s="209">
        <f t="shared" si="12"/>
        <v>63870</v>
      </c>
      <c r="AN28" s="210">
        <v>21154</v>
      </c>
      <c r="AO28" s="209">
        <f t="shared" si="13"/>
        <v>26857</v>
      </c>
      <c r="AP28" s="210">
        <v>890</v>
      </c>
      <c r="AQ28" s="210">
        <v>25454</v>
      </c>
      <c r="AR28" s="210">
        <v>513</v>
      </c>
      <c r="AS28" s="210"/>
      <c r="AT28" s="209">
        <f t="shared" si="14"/>
        <v>15859</v>
      </c>
      <c r="AU28" s="210">
        <v>9079</v>
      </c>
      <c r="AV28" s="210">
        <v>6780</v>
      </c>
      <c r="AW28" s="210"/>
      <c r="AX28" s="210"/>
      <c r="AY28" s="210">
        <v>97361</v>
      </c>
      <c r="AZ28" s="210"/>
      <c r="BA28" s="210">
        <v>223</v>
      </c>
      <c r="BB28" s="209">
        <f t="shared" si="15"/>
        <v>74253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0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46998</v>
      </c>
      <c r="BX28" s="210"/>
      <c r="BY28" s="210">
        <v>4057</v>
      </c>
      <c r="BZ28" s="209">
        <f t="shared" si="21"/>
        <v>4057</v>
      </c>
      <c r="CA28" s="209">
        <f t="shared" si="22"/>
        <v>10160</v>
      </c>
      <c r="CB28" s="209">
        <f t="shared" si="23"/>
        <v>10160</v>
      </c>
      <c r="CC28" s="209">
        <f t="shared" si="24"/>
        <v>0</v>
      </c>
      <c r="CD28" s="209">
        <f t="shared" si="24"/>
        <v>10080</v>
      </c>
      <c r="CE28" s="209">
        <f t="shared" si="24"/>
        <v>0</v>
      </c>
      <c r="CF28" s="209">
        <f t="shared" si="24"/>
        <v>80</v>
      </c>
      <c r="CG28" s="209">
        <f t="shared" si="24"/>
        <v>0</v>
      </c>
      <c r="CH28" s="209">
        <f t="shared" si="24"/>
        <v>0</v>
      </c>
      <c r="CI28" s="209">
        <f t="shared" si="25"/>
        <v>63870</v>
      </c>
      <c r="CJ28" s="209">
        <f t="shared" si="26"/>
        <v>21154</v>
      </c>
      <c r="CK28" s="209">
        <f t="shared" si="27"/>
        <v>26857</v>
      </c>
      <c r="CL28" s="209">
        <f t="shared" si="28"/>
        <v>890</v>
      </c>
      <c r="CM28" s="209">
        <f t="shared" si="28"/>
        <v>25454</v>
      </c>
      <c r="CN28" s="209">
        <f t="shared" si="28"/>
        <v>513</v>
      </c>
      <c r="CO28" s="209">
        <f t="shared" si="28"/>
        <v>0</v>
      </c>
      <c r="CP28" s="209">
        <f t="shared" si="29"/>
        <v>15859</v>
      </c>
      <c r="CQ28" s="209">
        <f t="shared" si="30"/>
        <v>9079</v>
      </c>
      <c r="CR28" s="209">
        <f t="shared" si="30"/>
        <v>6780</v>
      </c>
      <c r="CS28" s="209">
        <f t="shared" si="30"/>
        <v>0</v>
      </c>
      <c r="CT28" s="209">
        <f t="shared" si="30"/>
        <v>0</v>
      </c>
      <c r="CU28" s="209">
        <f t="shared" si="30"/>
        <v>144359</v>
      </c>
      <c r="CV28" s="209">
        <f t="shared" si="30"/>
        <v>0</v>
      </c>
      <c r="CW28" s="209">
        <f t="shared" si="30"/>
        <v>4280</v>
      </c>
      <c r="CX28" s="209">
        <f t="shared" si="31"/>
        <v>78310</v>
      </c>
    </row>
    <row r="29" spans="1:102" ht="13.5">
      <c r="A29" s="208" t="s">
        <v>212</v>
      </c>
      <c r="B29" s="208">
        <v>33622</v>
      </c>
      <c r="C29" s="208" t="s">
        <v>255</v>
      </c>
      <c r="D29" s="209">
        <f t="shared" si="2"/>
        <v>71862</v>
      </c>
      <c r="E29" s="209">
        <f t="shared" si="3"/>
        <v>8260</v>
      </c>
      <c r="F29" s="210"/>
      <c r="G29" s="210"/>
      <c r="H29" s="210"/>
      <c r="I29" s="210">
        <v>8260</v>
      </c>
      <c r="J29" s="210"/>
      <c r="K29" s="210"/>
      <c r="L29" s="210">
        <v>63602</v>
      </c>
      <c r="M29" s="209">
        <f t="shared" si="4"/>
        <v>18625</v>
      </c>
      <c r="N29" s="209">
        <f t="shared" si="5"/>
        <v>0</v>
      </c>
      <c r="O29" s="210"/>
      <c r="P29" s="210"/>
      <c r="Q29" s="210"/>
      <c r="R29" s="210"/>
      <c r="S29" s="210"/>
      <c r="T29" s="210"/>
      <c r="U29" s="210">
        <v>18625</v>
      </c>
      <c r="V29" s="209">
        <f t="shared" si="6"/>
        <v>90487</v>
      </c>
      <c r="W29" s="209">
        <f t="shared" si="7"/>
        <v>8260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8260</v>
      </c>
      <c r="AB29" s="210"/>
      <c r="AC29" s="209">
        <f t="shared" si="9"/>
        <v>0</v>
      </c>
      <c r="AD29" s="209">
        <f t="shared" si="9"/>
        <v>82227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/>
      <c r="AM29" s="209">
        <f t="shared" si="12"/>
        <v>28287</v>
      </c>
      <c r="AN29" s="210">
        <v>21989</v>
      </c>
      <c r="AO29" s="209">
        <f t="shared" si="13"/>
        <v>6298</v>
      </c>
      <c r="AP29" s="210">
        <v>6298</v>
      </c>
      <c r="AQ29" s="210"/>
      <c r="AR29" s="210"/>
      <c r="AS29" s="210"/>
      <c r="AT29" s="209">
        <f t="shared" si="14"/>
        <v>0</v>
      </c>
      <c r="AU29" s="210"/>
      <c r="AV29" s="210"/>
      <c r="AW29" s="210"/>
      <c r="AX29" s="210"/>
      <c r="AY29" s="210">
        <v>43575</v>
      </c>
      <c r="AZ29" s="210"/>
      <c r="BA29" s="210"/>
      <c r="BB29" s="209">
        <f t="shared" si="15"/>
        <v>28287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0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0</v>
      </c>
      <c r="BS29" s="210"/>
      <c r="BT29" s="210"/>
      <c r="BU29" s="210"/>
      <c r="BV29" s="210"/>
      <c r="BW29" s="210">
        <v>18625</v>
      </c>
      <c r="BX29" s="210"/>
      <c r="BY29" s="210"/>
      <c r="BZ29" s="209">
        <f t="shared" si="21"/>
        <v>0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0</v>
      </c>
      <c r="CI29" s="209">
        <f t="shared" si="25"/>
        <v>28287</v>
      </c>
      <c r="CJ29" s="209">
        <f t="shared" si="26"/>
        <v>21989</v>
      </c>
      <c r="CK29" s="209">
        <f t="shared" si="27"/>
        <v>6298</v>
      </c>
      <c r="CL29" s="209">
        <f t="shared" si="28"/>
        <v>6298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0</v>
      </c>
      <c r="CQ29" s="209">
        <f t="shared" si="30"/>
        <v>0</v>
      </c>
      <c r="CR29" s="209">
        <f t="shared" si="30"/>
        <v>0</v>
      </c>
      <c r="CS29" s="209">
        <f t="shared" si="30"/>
        <v>0</v>
      </c>
      <c r="CT29" s="209">
        <f t="shared" si="30"/>
        <v>0</v>
      </c>
      <c r="CU29" s="209">
        <f t="shared" si="30"/>
        <v>62200</v>
      </c>
      <c r="CV29" s="209">
        <f t="shared" si="30"/>
        <v>0</v>
      </c>
      <c r="CW29" s="209">
        <f t="shared" si="30"/>
        <v>0</v>
      </c>
      <c r="CX29" s="209">
        <f t="shared" si="31"/>
        <v>28287</v>
      </c>
    </row>
    <row r="30" spans="1:102" ht="13.5">
      <c r="A30" s="208" t="s">
        <v>212</v>
      </c>
      <c r="B30" s="208">
        <v>33623</v>
      </c>
      <c r="C30" s="208" t="s">
        <v>256</v>
      </c>
      <c r="D30" s="209">
        <f t="shared" si="2"/>
        <v>45875</v>
      </c>
      <c r="E30" s="209">
        <f t="shared" si="3"/>
        <v>0</v>
      </c>
      <c r="F30" s="210"/>
      <c r="G30" s="210"/>
      <c r="H30" s="210"/>
      <c r="I30" s="210"/>
      <c r="J30" s="210"/>
      <c r="K30" s="210"/>
      <c r="L30" s="210">
        <v>45875</v>
      </c>
      <c r="M30" s="209">
        <f t="shared" si="4"/>
        <v>35243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35243</v>
      </c>
      <c r="V30" s="209">
        <f t="shared" si="6"/>
        <v>81118</v>
      </c>
      <c r="W30" s="209">
        <f t="shared" si="7"/>
        <v>0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0</v>
      </c>
      <c r="AB30" s="210"/>
      <c r="AC30" s="209">
        <f t="shared" si="9"/>
        <v>0</v>
      </c>
      <c r="AD30" s="209">
        <f t="shared" si="9"/>
        <v>81118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/>
      <c r="AM30" s="209">
        <f t="shared" si="12"/>
        <v>11582</v>
      </c>
      <c r="AN30" s="210">
        <v>9758</v>
      </c>
      <c r="AO30" s="209">
        <f t="shared" si="13"/>
        <v>1824</v>
      </c>
      <c r="AP30" s="210">
        <v>1824</v>
      </c>
      <c r="AQ30" s="210"/>
      <c r="AR30" s="210"/>
      <c r="AS30" s="210"/>
      <c r="AT30" s="209">
        <f t="shared" si="14"/>
        <v>0</v>
      </c>
      <c r="AU30" s="210"/>
      <c r="AV30" s="210"/>
      <c r="AW30" s="210"/>
      <c r="AX30" s="210"/>
      <c r="AY30" s="210">
        <v>34293</v>
      </c>
      <c r="AZ30" s="210"/>
      <c r="BA30" s="210"/>
      <c r="BB30" s="209">
        <f t="shared" si="15"/>
        <v>11582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0</v>
      </c>
      <c r="BL30" s="210"/>
      <c r="BM30" s="209">
        <f t="shared" si="19"/>
        <v>0</v>
      </c>
      <c r="BN30" s="210"/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35243</v>
      </c>
      <c r="BX30" s="210"/>
      <c r="BY30" s="210"/>
      <c r="BZ30" s="209">
        <f t="shared" si="21"/>
        <v>0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0</v>
      </c>
      <c r="CI30" s="209">
        <f t="shared" si="25"/>
        <v>11582</v>
      </c>
      <c r="CJ30" s="209">
        <f t="shared" si="26"/>
        <v>9758</v>
      </c>
      <c r="CK30" s="209">
        <f t="shared" si="27"/>
        <v>1824</v>
      </c>
      <c r="CL30" s="209">
        <f t="shared" si="28"/>
        <v>1824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0</v>
      </c>
      <c r="CQ30" s="209">
        <f t="shared" si="30"/>
        <v>0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69536</v>
      </c>
      <c r="CV30" s="209">
        <f t="shared" si="30"/>
        <v>0</v>
      </c>
      <c r="CW30" s="209">
        <f t="shared" si="30"/>
        <v>0</v>
      </c>
      <c r="CX30" s="209">
        <f t="shared" si="31"/>
        <v>11582</v>
      </c>
    </row>
    <row r="31" spans="1:102" ht="13.5">
      <c r="A31" s="208" t="s">
        <v>212</v>
      </c>
      <c r="B31" s="208">
        <v>33643</v>
      </c>
      <c r="C31" s="208" t="s">
        <v>257</v>
      </c>
      <c r="D31" s="209">
        <f t="shared" si="2"/>
        <v>20320</v>
      </c>
      <c r="E31" s="209">
        <f t="shared" si="3"/>
        <v>0</v>
      </c>
      <c r="F31" s="210"/>
      <c r="G31" s="210"/>
      <c r="H31" s="210"/>
      <c r="I31" s="210"/>
      <c r="J31" s="210"/>
      <c r="K31" s="210"/>
      <c r="L31" s="210">
        <v>20320</v>
      </c>
      <c r="M31" s="209">
        <f t="shared" si="4"/>
        <v>1019</v>
      </c>
      <c r="N31" s="209">
        <f t="shared" si="5"/>
        <v>0</v>
      </c>
      <c r="O31" s="210"/>
      <c r="P31" s="210"/>
      <c r="Q31" s="210"/>
      <c r="R31" s="210"/>
      <c r="S31" s="210"/>
      <c r="T31" s="210"/>
      <c r="U31" s="210">
        <v>1019</v>
      </c>
      <c r="V31" s="209">
        <f t="shared" si="6"/>
        <v>21339</v>
      </c>
      <c r="W31" s="209">
        <f t="shared" si="7"/>
        <v>0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0</v>
      </c>
      <c r="AB31" s="210"/>
      <c r="AC31" s="209">
        <f t="shared" si="9"/>
        <v>0</v>
      </c>
      <c r="AD31" s="209">
        <f t="shared" si="9"/>
        <v>21339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/>
      <c r="AM31" s="209">
        <f t="shared" si="12"/>
        <v>20320</v>
      </c>
      <c r="AN31" s="210"/>
      <c r="AO31" s="209">
        <f t="shared" si="13"/>
        <v>0</v>
      </c>
      <c r="AP31" s="210"/>
      <c r="AQ31" s="210"/>
      <c r="AR31" s="210"/>
      <c r="AS31" s="210"/>
      <c r="AT31" s="209">
        <f t="shared" si="14"/>
        <v>20320</v>
      </c>
      <c r="AU31" s="210">
        <v>20320</v>
      </c>
      <c r="AV31" s="210"/>
      <c r="AW31" s="210"/>
      <c r="AX31" s="210"/>
      <c r="AY31" s="210"/>
      <c r="AZ31" s="210"/>
      <c r="BA31" s="210"/>
      <c r="BB31" s="209">
        <f t="shared" si="15"/>
        <v>20320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/>
      <c r="BK31" s="209">
        <f t="shared" si="18"/>
        <v>0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1019</v>
      </c>
      <c r="BX31" s="210"/>
      <c r="BY31" s="210"/>
      <c r="BZ31" s="209">
        <f t="shared" si="21"/>
        <v>0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0</v>
      </c>
      <c r="CI31" s="209">
        <f t="shared" si="25"/>
        <v>20320</v>
      </c>
      <c r="CJ31" s="209">
        <f t="shared" si="26"/>
        <v>0</v>
      </c>
      <c r="CK31" s="209">
        <f t="shared" si="27"/>
        <v>0</v>
      </c>
      <c r="CL31" s="209">
        <f t="shared" si="28"/>
        <v>0</v>
      </c>
      <c r="CM31" s="209">
        <f t="shared" si="28"/>
        <v>0</v>
      </c>
      <c r="CN31" s="209">
        <f t="shared" si="28"/>
        <v>0</v>
      </c>
      <c r="CO31" s="209">
        <f t="shared" si="28"/>
        <v>0</v>
      </c>
      <c r="CP31" s="209">
        <f t="shared" si="29"/>
        <v>20320</v>
      </c>
      <c r="CQ31" s="209">
        <f t="shared" si="30"/>
        <v>20320</v>
      </c>
      <c r="CR31" s="209">
        <f t="shared" si="30"/>
        <v>0</v>
      </c>
      <c r="CS31" s="209">
        <f t="shared" si="30"/>
        <v>0</v>
      </c>
      <c r="CT31" s="209">
        <f t="shared" si="30"/>
        <v>0</v>
      </c>
      <c r="CU31" s="209">
        <f t="shared" si="30"/>
        <v>1019</v>
      </c>
      <c r="CV31" s="209">
        <f t="shared" si="30"/>
        <v>0</v>
      </c>
      <c r="CW31" s="209">
        <f t="shared" si="30"/>
        <v>0</v>
      </c>
      <c r="CX31" s="209">
        <f t="shared" si="31"/>
        <v>20320</v>
      </c>
    </row>
    <row r="32" spans="1:102" ht="13.5">
      <c r="A32" s="208" t="s">
        <v>212</v>
      </c>
      <c r="B32" s="208">
        <v>33663</v>
      </c>
      <c r="C32" s="208" t="s">
        <v>258</v>
      </c>
      <c r="D32" s="209">
        <f t="shared" si="2"/>
        <v>46540</v>
      </c>
      <c r="E32" s="209">
        <f t="shared" si="3"/>
        <v>0</v>
      </c>
      <c r="F32" s="210"/>
      <c r="G32" s="210"/>
      <c r="H32" s="210"/>
      <c r="I32" s="210"/>
      <c r="J32" s="210"/>
      <c r="K32" s="210"/>
      <c r="L32" s="210">
        <v>46540</v>
      </c>
      <c r="M32" s="209">
        <f t="shared" si="4"/>
        <v>16006</v>
      </c>
      <c r="N32" s="209">
        <f t="shared" si="5"/>
        <v>0</v>
      </c>
      <c r="O32" s="210"/>
      <c r="P32" s="210"/>
      <c r="Q32" s="210"/>
      <c r="R32" s="210"/>
      <c r="S32" s="210"/>
      <c r="T32" s="210"/>
      <c r="U32" s="210">
        <v>16006</v>
      </c>
      <c r="V32" s="209">
        <f t="shared" si="6"/>
        <v>62546</v>
      </c>
      <c r="W32" s="209">
        <f t="shared" si="7"/>
        <v>0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0</v>
      </c>
      <c r="AB32" s="210"/>
      <c r="AC32" s="209">
        <f t="shared" si="9"/>
        <v>0</v>
      </c>
      <c r="AD32" s="209">
        <f t="shared" si="9"/>
        <v>62546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0</v>
      </c>
      <c r="AN32" s="210"/>
      <c r="AO32" s="209">
        <f t="shared" si="13"/>
        <v>0</v>
      </c>
      <c r="AP32" s="210"/>
      <c r="AQ32" s="210"/>
      <c r="AR32" s="210"/>
      <c r="AS32" s="210"/>
      <c r="AT32" s="209">
        <f t="shared" si="14"/>
        <v>0</v>
      </c>
      <c r="AU32" s="210"/>
      <c r="AV32" s="210"/>
      <c r="AW32" s="210"/>
      <c r="AX32" s="210"/>
      <c r="AY32" s="210">
        <v>46540</v>
      </c>
      <c r="AZ32" s="210"/>
      <c r="BA32" s="210"/>
      <c r="BB32" s="209">
        <f t="shared" si="15"/>
        <v>0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0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16006</v>
      </c>
      <c r="BX32" s="210"/>
      <c r="BY32" s="210"/>
      <c r="BZ32" s="209">
        <f t="shared" si="21"/>
        <v>0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0</v>
      </c>
      <c r="CI32" s="209">
        <f t="shared" si="25"/>
        <v>0</v>
      </c>
      <c r="CJ32" s="209">
        <f t="shared" si="26"/>
        <v>0</v>
      </c>
      <c r="CK32" s="209">
        <f t="shared" si="27"/>
        <v>0</v>
      </c>
      <c r="CL32" s="209">
        <f t="shared" si="28"/>
        <v>0</v>
      </c>
      <c r="CM32" s="209">
        <f t="shared" si="28"/>
        <v>0</v>
      </c>
      <c r="CN32" s="209">
        <f t="shared" si="28"/>
        <v>0</v>
      </c>
      <c r="CO32" s="209">
        <f t="shared" si="28"/>
        <v>0</v>
      </c>
      <c r="CP32" s="209">
        <f t="shared" si="29"/>
        <v>0</v>
      </c>
      <c r="CQ32" s="209">
        <f t="shared" si="30"/>
        <v>0</v>
      </c>
      <c r="CR32" s="209">
        <f t="shared" si="30"/>
        <v>0</v>
      </c>
      <c r="CS32" s="209">
        <f t="shared" si="30"/>
        <v>0</v>
      </c>
      <c r="CT32" s="209">
        <f t="shared" si="30"/>
        <v>0</v>
      </c>
      <c r="CU32" s="209">
        <f t="shared" si="30"/>
        <v>62546</v>
      </c>
      <c r="CV32" s="209">
        <f t="shared" si="30"/>
        <v>0</v>
      </c>
      <c r="CW32" s="209">
        <f t="shared" si="30"/>
        <v>0</v>
      </c>
      <c r="CX32" s="209">
        <f t="shared" si="31"/>
        <v>0</v>
      </c>
    </row>
    <row r="33" spans="1:102" ht="13.5">
      <c r="A33" s="208" t="s">
        <v>212</v>
      </c>
      <c r="B33" s="208">
        <v>33666</v>
      </c>
      <c r="C33" s="208" t="s">
        <v>259</v>
      </c>
      <c r="D33" s="209">
        <f t="shared" si="2"/>
        <v>153446</v>
      </c>
      <c r="E33" s="209">
        <f t="shared" si="3"/>
        <v>15126</v>
      </c>
      <c r="F33" s="210"/>
      <c r="G33" s="210"/>
      <c r="H33" s="210"/>
      <c r="I33" s="210">
        <v>3701</v>
      </c>
      <c r="J33" s="210"/>
      <c r="K33" s="210">
        <v>11425</v>
      </c>
      <c r="L33" s="210">
        <v>138320</v>
      </c>
      <c r="M33" s="209">
        <f t="shared" si="4"/>
        <v>67499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67499</v>
      </c>
      <c r="V33" s="209">
        <f t="shared" si="6"/>
        <v>220945</v>
      </c>
      <c r="W33" s="209">
        <f t="shared" si="7"/>
        <v>15126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3701</v>
      </c>
      <c r="AB33" s="210"/>
      <c r="AC33" s="209">
        <f t="shared" si="9"/>
        <v>11425</v>
      </c>
      <c r="AD33" s="209">
        <f t="shared" si="9"/>
        <v>205819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/>
      <c r="AM33" s="209">
        <f t="shared" si="12"/>
        <v>75285</v>
      </c>
      <c r="AN33" s="210"/>
      <c r="AO33" s="209">
        <f t="shared" si="13"/>
        <v>12421</v>
      </c>
      <c r="AP33" s="210">
        <v>11373</v>
      </c>
      <c r="AQ33" s="210">
        <v>475</v>
      </c>
      <c r="AR33" s="210">
        <v>573</v>
      </c>
      <c r="AS33" s="210">
        <v>3046</v>
      </c>
      <c r="AT33" s="209">
        <f t="shared" si="14"/>
        <v>59818</v>
      </c>
      <c r="AU33" s="210">
        <v>23883</v>
      </c>
      <c r="AV33" s="210">
        <v>32881</v>
      </c>
      <c r="AW33" s="210">
        <v>3054</v>
      </c>
      <c r="AX33" s="210"/>
      <c r="AY33" s="210">
        <v>78161</v>
      </c>
      <c r="AZ33" s="210"/>
      <c r="BA33" s="210"/>
      <c r="BB33" s="209">
        <f t="shared" si="15"/>
        <v>75285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15416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15416</v>
      </c>
      <c r="BS33" s="210"/>
      <c r="BT33" s="210">
        <v>15416</v>
      </c>
      <c r="BU33" s="210"/>
      <c r="BV33" s="210"/>
      <c r="BW33" s="210">
        <v>52083</v>
      </c>
      <c r="BX33" s="210"/>
      <c r="BY33" s="210"/>
      <c r="BZ33" s="209">
        <f t="shared" si="21"/>
        <v>15416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0</v>
      </c>
      <c r="CI33" s="209">
        <f t="shared" si="25"/>
        <v>90701</v>
      </c>
      <c r="CJ33" s="209">
        <f t="shared" si="26"/>
        <v>0</v>
      </c>
      <c r="CK33" s="209">
        <f t="shared" si="27"/>
        <v>12421</v>
      </c>
      <c r="CL33" s="209">
        <f t="shared" si="28"/>
        <v>11373</v>
      </c>
      <c r="CM33" s="209">
        <f t="shared" si="28"/>
        <v>475</v>
      </c>
      <c r="CN33" s="209">
        <f t="shared" si="28"/>
        <v>573</v>
      </c>
      <c r="CO33" s="209">
        <f t="shared" si="28"/>
        <v>3046</v>
      </c>
      <c r="CP33" s="209">
        <f t="shared" si="29"/>
        <v>75234</v>
      </c>
      <c r="CQ33" s="209">
        <f t="shared" si="30"/>
        <v>23883</v>
      </c>
      <c r="CR33" s="209">
        <f t="shared" si="30"/>
        <v>48297</v>
      </c>
      <c r="CS33" s="209">
        <f t="shared" si="30"/>
        <v>3054</v>
      </c>
      <c r="CT33" s="209">
        <f t="shared" si="30"/>
        <v>0</v>
      </c>
      <c r="CU33" s="209">
        <f t="shared" si="30"/>
        <v>130244</v>
      </c>
      <c r="CV33" s="209">
        <f t="shared" si="30"/>
        <v>0</v>
      </c>
      <c r="CW33" s="209">
        <f t="shared" si="30"/>
        <v>0</v>
      </c>
      <c r="CX33" s="209">
        <f t="shared" si="31"/>
        <v>90701</v>
      </c>
    </row>
    <row r="34" spans="1:102" ht="13.5">
      <c r="A34" s="208" t="s">
        <v>212</v>
      </c>
      <c r="B34" s="208">
        <v>33681</v>
      </c>
      <c r="C34" s="208" t="s">
        <v>260</v>
      </c>
      <c r="D34" s="209">
        <f t="shared" si="2"/>
        <v>107256</v>
      </c>
      <c r="E34" s="209">
        <f t="shared" si="3"/>
        <v>2814</v>
      </c>
      <c r="F34" s="210"/>
      <c r="G34" s="210"/>
      <c r="H34" s="210"/>
      <c r="I34" s="210">
        <v>2766</v>
      </c>
      <c r="J34" s="210"/>
      <c r="K34" s="210">
        <v>48</v>
      </c>
      <c r="L34" s="210">
        <v>104442</v>
      </c>
      <c r="M34" s="209">
        <f t="shared" si="4"/>
        <v>64679</v>
      </c>
      <c r="N34" s="209">
        <f t="shared" si="5"/>
        <v>24552</v>
      </c>
      <c r="O34" s="210"/>
      <c r="P34" s="210"/>
      <c r="Q34" s="210"/>
      <c r="R34" s="210">
        <v>24544</v>
      </c>
      <c r="S34" s="210"/>
      <c r="T34" s="210">
        <v>8</v>
      </c>
      <c r="U34" s="210">
        <v>40127</v>
      </c>
      <c r="V34" s="209">
        <f t="shared" si="6"/>
        <v>171935</v>
      </c>
      <c r="W34" s="209">
        <f t="shared" si="7"/>
        <v>27366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27310</v>
      </c>
      <c r="AB34" s="210"/>
      <c r="AC34" s="209">
        <f t="shared" si="9"/>
        <v>56</v>
      </c>
      <c r="AD34" s="209">
        <f t="shared" si="9"/>
        <v>144569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/>
      <c r="AM34" s="209">
        <f t="shared" si="12"/>
        <v>41993</v>
      </c>
      <c r="AN34" s="210">
        <v>8520</v>
      </c>
      <c r="AO34" s="209">
        <f t="shared" si="13"/>
        <v>0</v>
      </c>
      <c r="AP34" s="210"/>
      <c r="AQ34" s="210"/>
      <c r="AR34" s="210"/>
      <c r="AS34" s="210"/>
      <c r="AT34" s="209">
        <f t="shared" si="14"/>
        <v>33473</v>
      </c>
      <c r="AU34" s="210">
        <v>33473</v>
      </c>
      <c r="AV34" s="210"/>
      <c r="AW34" s="210"/>
      <c r="AX34" s="210"/>
      <c r="AY34" s="210">
        <v>65263</v>
      </c>
      <c r="AZ34" s="210"/>
      <c r="BA34" s="210"/>
      <c r="BB34" s="209">
        <f t="shared" si="15"/>
        <v>41993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30064</v>
      </c>
      <c r="BL34" s="210"/>
      <c r="BM34" s="209">
        <f t="shared" si="19"/>
        <v>0</v>
      </c>
      <c r="BN34" s="210"/>
      <c r="BO34" s="210"/>
      <c r="BP34" s="210"/>
      <c r="BQ34" s="210"/>
      <c r="BR34" s="209">
        <f t="shared" si="20"/>
        <v>30064</v>
      </c>
      <c r="BS34" s="210">
        <v>30064</v>
      </c>
      <c r="BT34" s="210"/>
      <c r="BU34" s="210"/>
      <c r="BV34" s="210"/>
      <c r="BW34" s="210">
        <v>34615</v>
      </c>
      <c r="BX34" s="210"/>
      <c r="BY34" s="210"/>
      <c r="BZ34" s="209">
        <f t="shared" si="21"/>
        <v>30064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0</v>
      </c>
      <c r="CI34" s="209">
        <f t="shared" si="25"/>
        <v>72057</v>
      </c>
      <c r="CJ34" s="209">
        <f t="shared" si="26"/>
        <v>8520</v>
      </c>
      <c r="CK34" s="209">
        <f t="shared" si="27"/>
        <v>0</v>
      </c>
      <c r="CL34" s="209">
        <f t="shared" si="28"/>
        <v>0</v>
      </c>
      <c r="CM34" s="209">
        <f t="shared" si="28"/>
        <v>0</v>
      </c>
      <c r="CN34" s="209">
        <f t="shared" si="28"/>
        <v>0</v>
      </c>
      <c r="CO34" s="209">
        <f t="shared" si="28"/>
        <v>0</v>
      </c>
      <c r="CP34" s="209">
        <f t="shared" si="29"/>
        <v>63537</v>
      </c>
      <c r="CQ34" s="209">
        <f t="shared" si="30"/>
        <v>63537</v>
      </c>
      <c r="CR34" s="209">
        <f t="shared" si="30"/>
        <v>0</v>
      </c>
      <c r="CS34" s="209">
        <f t="shared" si="30"/>
        <v>0</v>
      </c>
      <c r="CT34" s="209">
        <f t="shared" si="30"/>
        <v>0</v>
      </c>
      <c r="CU34" s="209">
        <f t="shared" si="30"/>
        <v>99878</v>
      </c>
      <c r="CV34" s="209">
        <f t="shared" si="30"/>
        <v>0</v>
      </c>
      <c r="CW34" s="209">
        <f t="shared" si="30"/>
        <v>0</v>
      </c>
      <c r="CX34" s="209">
        <f t="shared" si="31"/>
        <v>72057</v>
      </c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5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岡山県</v>
      </c>
      <c r="B7" s="140">
        <f>INT(B8/1000)*1000</f>
        <v>33000</v>
      </c>
      <c r="C7" s="140" t="s">
        <v>179</v>
      </c>
      <c r="D7" s="141">
        <f>SUM(D8:D200)</f>
        <v>910013</v>
      </c>
      <c r="E7" s="141">
        <f aca="true" t="shared" si="0" ref="E7:BP7">SUM(E8:E200)</f>
        <v>693776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493693</v>
      </c>
      <c r="J7" s="141">
        <f t="shared" si="0"/>
        <v>2890822</v>
      </c>
      <c r="K7" s="141">
        <f t="shared" si="0"/>
        <v>200083</v>
      </c>
      <c r="L7" s="141">
        <f t="shared" si="0"/>
        <v>216237</v>
      </c>
      <c r="M7" s="141">
        <f t="shared" si="0"/>
        <v>1729641</v>
      </c>
      <c r="N7" s="141">
        <f t="shared" si="0"/>
        <v>1638043</v>
      </c>
      <c r="O7" s="141">
        <f t="shared" si="0"/>
        <v>0</v>
      </c>
      <c r="P7" s="141">
        <f t="shared" si="0"/>
        <v>0</v>
      </c>
      <c r="Q7" s="141">
        <f t="shared" si="0"/>
        <v>1148300</v>
      </c>
      <c r="R7" s="141">
        <f t="shared" si="0"/>
        <v>205622</v>
      </c>
      <c r="S7" s="141">
        <f t="shared" si="0"/>
        <v>1918042</v>
      </c>
      <c r="T7" s="141">
        <f t="shared" si="0"/>
        <v>284121</v>
      </c>
      <c r="U7" s="141">
        <f t="shared" si="0"/>
        <v>91598</v>
      </c>
      <c r="V7" s="141">
        <f t="shared" si="0"/>
        <v>2639654</v>
      </c>
      <c r="W7" s="141">
        <f t="shared" si="0"/>
        <v>2331819</v>
      </c>
      <c r="X7" s="141">
        <f t="shared" si="0"/>
        <v>0</v>
      </c>
      <c r="Y7" s="141">
        <f t="shared" si="0"/>
        <v>0</v>
      </c>
      <c r="Z7" s="141">
        <f t="shared" si="0"/>
        <v>1148300</v>
      </c>
      <c r="AA7" s="141">
        <f t="shared" si="0"/>
        <v>699315</v>
      </c>
      <c r="AB7" s="141">
        <f t="shared" si="0"/>
        <v>4808864</v>
      </c>
      <c r="AC7" s="141">
        <f t="shared" si="0"/>
        <v>484204</v>
      </c>
      <c r="AD7" s="141">
        <f t="shared" si="0"/>
        <v>307835</v>
      </c>
      <c r="AE7" s="141">
        <f t="shared" si="0"/>
        <v>18586</v>
      </c>
      <c r="AF7" s="141">
        <f t="shared" si="0"/>
        <v>18586</v>
      </c>
      <c r="AG7" s="141">
        <f t="shared" si="0"/>
        <v>0</v>
      </c>
      <c r="AH7" s="141">
        <f t="shared" si="0"/>
        <v>18586</v>
      </c>
      <c r="AI7" s="141">
        <f t="shared" si="0"/>
        <v>0</v>
      </c>
      <c r="AJ7" s="141">
        <f t="shared" si="0"/>
        <v>0</v>
      </c>
      <c r="AK7" s="141">
        <f t="shared" si="0"/>
        <v>0</v>
      </c>
      <c r="AL7" s="141">
        <f t="shared" si="0"/>
        <v>0</v>
      </c>
      <c r="AM7" s="141">
        <f t="shared" si="0"/>
        <v>3621212</v>
      </c>
      <c r="AN7" s="141">
        <f t="shared" si="0"/>
        <v>651722</v>
      </c>
      <c r="AO7" s="141">
        <f t="shared" si="0"/>
        <v>1845055</v>
      </c>
      <c r="AP7" s="141">
        <f t="shared" si="0"/>
        <v>24071</v>
      </c>
      <c r="AQ7" s="141">
        <f t="shared" si="0"/>
        <v>1765915</v>
      </c>
      <c r="AR7" s="141">
        <f t="shared" si="0"/>
        <v>55069</v>
      </c>
      <c r="AS7" s="141">
        <f t="shared" si="0"/>
        <v>0</v>
      </c>
      <c r="AT7" s="141">
        <f t="shared" si="0"/>
        <v>1124435</v>
      </c>
      <c r="AU7" s="141">
        <f t="shared" si="0"/>
        <v>75989</v>
      </c>
      <c r="AV7" s="141">
        <f t="shared" si="0"/>
        <v>875979</v>
      </c>
      <c r="AW7" s="141">
        <f t="shared" si="0"/>
        <v>53696</v>
      </c>
      <c r="AX7" s="141">
        <f t="shared" si="0"/>
        <v>118771</v>
      </c>
      <c r="AY7" s="141">
        <f t="shared" si="0"/>
        <v>0</v>
      </c>
      <c r="AZ7" s="141">
        <f t="shared" si="0"/>
        <v>0</v>
      </c>
      <c r="BA7" s="141">
        <f t="shared" si="0"/>
        <v>161037</v>
      </c>
      <c r="BB7" s="141">
        <f t="shared" si="0"/>
        <v>3800835</v>
      </c>
      <c r="BC7" s="141">
        <f t="shared" si="0"/>
        <v>1512401</v>
      </c>
      <c r="BD7" s="141">
        <f t="shared" si="0"/>
        <v>1507991</v>
      </c>
      <c r="BE7" s="141">
        <f t="shared" si="0"/>
        <v>0</v>
      </c>
      <c r="BF7" s="141">
        <f t="shared" si="0"/>
        <v>1453964</v>
      </c>
      <c r="BG7" s="141">
        <f t="shared" si="0"/>
        <v>0</v>
      </c>
      <c r="BH7" s="141">
        <f t="shared" si="0"/>
        <v>54027</v>
      </c>
      <c r="BI7" s="141">
        <f t="shared" si="0"/>
        <v>4410</v>
      </c>
      <c r="BJ7" s="141">
        <f t="shared" si="0"/>
        <v>0</v>
      </c>
      <c r="BK7" s="141">
        <f t="shared" si="0"/>
        <v>1927825</v>
      </c>
      <c r="BL7" s="141">
        <f t="shared" si="0"/>
        <v>455522</v>
      </c>
      <c r="BM7" s="141">
        <f t="shared" si="0"/>
        <v>794973</v>
      </c>
      <c r="BN7" s="141">
        <f t="shared" si="0"/>
        <v>0</v>
      </c>
      <c r="BO7" s="141">
        <f t="shared" si="0"/>
        <v>794973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677330</v>
      </c>
      <c r="BS7" s="141">
        <f t="shared" si="1"/>
        <v>173692</v>
      </c>
      <c r="BT7" s="141">
        <f t="shared" si="1"/>
        <v>413599</v>
      </c>
      <c r="BU7" s="141">
        <f t="shared" si="1"/>
        <v>39529</v>
      </c>
      <c r="BV7" s="141">
        <f t="shared" si="1"/>
        <v>50510</v>
      </c>
      <c r="BW7" s="141">
        <f t="shared" si="1"/>
        <v>0</v>
      </c>
      <c r="BX7" s="141">
        <f t="shared" si="1"/>
        <v>0</v>
      </c>
      <c r="BY7" s="141">
        <f t="shared" si="1"/>
        <v>207457</v>
      </c>
      <c r="BZ7" s="141">
        <f t="shared" si="1"/>
        <v>3647683</v>
      </c>
      <c r="CA7" s="141">
        <f t="shared" si="1"/>
        <v>1530987</v>
      </c>
      <c r="CB7" s="141">
        <f t="shared" si="1"/>
        <v>1526577</v>
      </c>
      <c r="CC7" s="141">
        <f t="shared" si="1"/>
        <v>0</v>
      </c>
      <c r="CD7" s="141">
        <f t="shared" si="1"/>
        <v>1472550</v>
      </c>
      <c r="CE7" s="141">
        <f t="shared" si="1"/>
        <v>0</v>
      </c>
      <c r="CF7" s="141">
        <f t="shared" si="1"/>
        <v>54027</v>
      </c>
      <c r="CG7" s="141">
        <f t="shared" si="1"/>
        <v>4410</v>
      </c>
      <c r="CH7" s="141">
        <f t="shared" si="1"/>
        <v>0</v>
      </c>
      <c r="CI7" s="141">
        <f t="shared" si="1"/>
        <v>5549037</v>
      </c>
      <c r="CJ7" s="141">
        <f t="shared" si="1"/>
        <v>1107244</v>
      </c>
      <c r="CK7" s="141">
        <f t="shared" si="1"/>
        <v>2640028</v>
      </c>
      <c r="CL7" s="141">
        <f t="shared" si="1"/>
        <v>24071</v>
      </c>
      <c r="CM7" s="141">
        <f t="shared" si="1"/>
        <v>2560888</v>
      </c>
      <c r="CN7" s="141">
        <f t="shared" si="1"/>
        <v>55069</v>
      </c>
      <c r="CO7" s="141">
        <f t="shared" si="1"/>
        <v>0</v>
      </c>
      <c r="CP7" s="141">
        <f t="shared" si="1"/>
        <v>1801765</v>
      </c>
      <c r="CQ7" s="141">
        <f t="shared" si="1"/>
        <v>249681</v>
      </c>
      <c r="CR7" s="141">
        <f t="shared" si="1"/>
        <v>1289578</v>
      </c>
      <c r="CS7" s="141">
        <f t="shared" si="1"/>
        <v>93225</v>
      </c>
      <c r="CT7" s="141">
        <f t="shared" si="1"/>
        <v>169281</v>
      </c>
      <c r="CU7" s="141">
        <f t="shared" si="1"/>
        <v>0</v>
      </c>
      <c r="CV7" s="141">
        <f t="shared" si="1"/>
        <v>0</v>
      </c>
      <c r="CW7" s="141">
        <f t="shared" si="1"/>
        <v>368494</v>
      </c>
      <c r="CX7" s="141">
        <f t="shared" si="1"/>
        <v>7448518</v>
      </c>
    </row>
    <row r="8" spans="1:102" ht="13.5">
      <c r="A8" s="208" t="s">
        <v>212</v>
      </c>
      <c r="B8" s="208">
        <v>33846</v>
      </c>
      <c r="C8" s="208" t="s">
        <v>261</v>
      </c>
      <c r="D8" s="209">
        <f aca="true" t="shared" si="2" ref="D8:D25">SUM(E8,L8)</f>
        <v>0</v>
      </c>
      <c r="E8" s="209">
        <f aca="true" t="shared" si="3" ref="E8:E25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25">SUM(N8,U8)</f>
        <v>99341</v>
      </c>
      <c r="N8" s="209">
        <f aca="true" t="shared" si="5" ref="N8:N25">SUM(O8:T8)-S8</f>
        <v>96255</v>
      </c>
      <c r="O8" s="210"/>
      <c r="P8" s="210"/>
      <c r="Q8" s="210"/>
      <c r="R8" s="210">
        <v>17222</v>
      </c>
      <c r="S8" s="210">
        <v>359266</v>
      </c>
      <c r="T8" s="210">
        <v>79033</v>
      </c>
      <c r="U8" s="210">
        <v>3086</v>
      </c>
      <c r="V8" s="209">
        <f aca="true" t="shared" si="6" ref="V8:V25">SUM(W8,AD8)</f>
        <v>99341</v>
      </c>
      <c r="W8" s="209">
        <f aca="true" t="shared" si="7" ref="W8:W25">SUM(X8:AC8)-AB8</f>
        <v>96255</v>
      </c>
      <c r="X8" s="209">
        <f aca="true" t="shared" si="8" ref="X8:AD25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17222</v>
      </c>
      <c r="AB8" s="209">
        <f t="shared" si="8"/>
        <v>359266</v>
      </c>
      <c r="AC8" s="209">
        <f t="shared" si="8"/>
        <v>79033</v>
      </c>
      <c r="AD8" s="209">
        <f t="shared" si="8"/>
        <v>3086</v>
      </c>
      <c r="AE8" s="209">
        <f aca="true" t="shared" si="9" ref="AE8:AE25">SUM(AF8,AK8:AL8)</f>
        <v>0</v>
      </c>
      <c r="AF8" s="209">
        <f aca="true" t="shared" si="10" ref="AF8:AF25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25">SUM(AN8:AO8,AS8:AT8,AZ8)</f>
        <v>0</v>
      </c>
      <c r="AN8" s="210"/>
      <c r="AO8" s="209">
        <f aca="true" t="shared" si="12" ref="AO8:AO25">SUM(AP8:AR8)</f>
        <v>0</v>
      </c>
      <c r="AP8" s="210"/>
      <c r="AQ8" s="210"/>
      <c r="AR8" s="210"/>
      <c r="AS8" s="210"/>
      <c r="AT8" s="209">
        <f aca="true" t="shared" si="13" ref="AT8:AT25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25">SUM(AE8,AM8,BA8)</f>
        <v>0</v>
      </c>
      <c r="BC8" s="209">
        <f aca="true" t="shared" si="15" ref="BC8:BC25">SUM(BD8,BI8:BJ8)</f>
        <v>58437</v>
      </c>
      <c r="BD8" s="209">
        <f aca="true" t="shared" si="16" ref="BD8:BD25">SUM(BE8:BH8)</f>
        <v>54027</v>
      </c>
      <c r="BE8" s="210"/>
      <c r="BF8" s="210"/>
      <c r="BG8" s="210"/>
      <c r="BH8" s="210">
        <v>54027</v>
      </c>
      <c r="BI8" s="210">
        <v>4410</v>
      </c>
      <c r="BJ8" s="210"/>
      <c r="BK8" s="209">
        <f aca="true" t="shared" si="17" ref="BK8:BK25">SUM(BL8:BM8,BQ8:BR8,BX8)</f>
        <v>259737</v>
      </c>
      <c r="BL8" s="210">
        <v>76499</v>
      </c>
      <c r="BM8" s="209">
        <f aca="true" t="shared" si="18" ref="BM8:BM25">SUM(BN8:BP8)</f>
        <v>183238</v>
      </c>
      <c r="BN8" s="210"/>
      <c r="BO8" s="210">
        <v>183238</v>
      </c>
      <c r="BP8" s="210"/>
      <c r="BQ8" s="210"/>
      <c r="BR8" s="209">
        <f aca="true" t="shared" si="19" ref="BR8:BR25">SUM(BS8:BV8)</f>
        <v>0</v>
      </c>
      <c r="BS8" s="210"/>
      <c r="BT8" s="210"/>
      <c r="BU8" s="210"/>
      <c r="BV8" s="210"/>
      <c r="BW8" s="210"/>
      <c r="BX8" s="210"/>
      <c r="BY8" s="210">
        <v>140433</v>
      </c>
      <c r="BZ8" s="209">
        <f aca="true" t="shared" si="20" ref="BZ8:BZ25">SUM(BC8,BK8,BY8)</f>
        <v>458607</v>
      </c>
      <c r="CA8" s="209">
        <f aca="true" t="shared" si="21" ref="CA8:CA25">SUM(CB8,CG8:CH8)</f>
        <v>58437</v>
      </c>
      <c r="CB8" s="209">
        <f aca="true" t="shared" si="22" ref="CB8:CB25">SUM(CC8:CF8)</f>
        <v>54027</v>
      </c>
      <c r="CC8" s="209">
        <f aca="true" t="shared" si="23" ref="CC8:CG25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54027</v>
      </c>
      <c r="CG8" s="209">
        <f t="shared" si="23"/>
        <v>4410</v>
      </c>
      <c r="CH8" s="210"/>
      <c r="CI8" s="209">
        <f aca="true" t="shared" si="24" ref="CI8:CI25">SUM(CJ8:CK8,CO8:CP8,CV8)</f>
        <v>259737</v>
      </c>
      <c r="CJ8" s="209">
        <f aca="true" t="shared" si="25" ref="CJ8:CJ25">SUM(AN8,BL8)</f>
        <v>76499</v>
      </c>
      <c r="CK8" s="209">
        <f aca="true" t="shared" si="26" ref="CK8:CK25">SUM(CL8:CN8)</f>
        <v>183238</v>
      </c>
      <c r="CL8" s="209">
        <f aca="true" t="shared" si="27" ref="CL8:CO25">SUM(AP8,BN8)</f>
        <v>0</v>
      </c>
      <c r="CM8" s="209">
        <f t="shared" si="27"/>
        <v>183238</v>
      </c>
      <c r="CN8" s="209">
        <f t="shared" si="27"/>
        <v>0</v>
      </c>
      <c r="CO8" s="209">
        <f t="shared" si="27"/>
        <v>0</v>
      </c>
      <c r="CP8" s="209">
        <f aca="true" t="shared" si="28" ref="CP8:CP25">SUM(CQ8:CT8)</f>
        <v>0</v>
      </c>
      <c r="CQ8" s="209">
        <f aca="true" t="shared" si="29" ref="CQ8:CT25">SUM(AU8,BS8)</f>
        <v>0</v>
      </c>
      <c r="CR8" s="209">
        <f t="shared" si="29"/>
        <v>0</v>
      </c>
      <c r="CS8" s="209">
        <f t="shared" si="29"/>
        <v>0</v>
      </c>
      <c r="CT8" s="209">
        <f t="shared" si="29"/>
        <v>0</v>
      </c>
      <c r="CU8" s="210"/>
      <c r="CV8" s="209">
        <f aca="true" t="shared" si="30" ref="CV8:CW25">SUM(AZ8,BX8)</f>
        <v>0</v>
      </c>
      <c r="CW8" s="209">
        <f t="shared" si="30"/>
        <v>140433</v>
      </c>
      <c r="CX8" s="209">
        <f aca="true" t="shared" si="31" ref="CX8:CX25">SUM(CA8,CI8,CW8)</f>
        <v>458607</v>
      </c>
    </row>
    <row r="9" spans="1:102" ht="13.5">
      <c r="A9" s="208" t="s">
        <v>212</v>
      </c>
      <c r="B9" s="208">
        <v>33847</v>
      </c>
      <c r="C9" s="208" t="s">
        <v>262</v>
      </c>
      <c r="D9" s="209">
        <f t="shared" si="2"/>
        <v>0</v>
      </c>
      <c r="E9" s="209">
        <f t="shared" si="3"/>
        <v>0</v>
      </c>
      <c r="F9" s="210"/>
      <c r="G9" s="210"/>
      <c r="H9" s="210"/>
      <c r="I9" s="210"/>
      <c r="J9" s="210"/>
      <c r="K9" s="210"/>
      <c r="L9" s="210"/>
      <c r="M9" s="209">
        <f t="shared" si="4"/>
        <v>4671</v>
      </c>
      <c r="N9" s="209">
        <f t="shared" si="5"/>
        <v>0</v>
      </c>
      <c r="O9" s="210"/>
      <c r="P9" s="210"/>
      <c r="Q9" s="210"/>
      <c r="R9" s="210"/>
      <c r="S9" s="210">
        <v>218959</v>
      </c>
      <c r="T9" s="210"/>
      <c r="U9" s="210">
        <v>4671</v>
      </c>
      <c r="V9" s="209">
        <f t="shared" si="6"/>
        <v>4671</v>
      </c>
      <c r="W9" s="209">
        <f t="shared" si="7"/>
        <v>0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0</v>
      </c>
      <c r="AB9" s="209">
        <f t="shared" si="8"/>
        <v>218959</v>
      </c>
      <c r="AC9" s="209">
        <f t="shared" si="8"/>
        <v>0</v>
      </c>
      <c r="AD9" s="209">
        <f t="shared" si="8"/>
        <v>4671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0</v>
      </c>
      <c r="AN9" s="210"/>
      <c r="AO9" s="209">
        <f t="shared" si="12"/>
        <v>0</v>
      </c>
      <c r="AP9" s="210"/>
      <c r="AQ9" s="210"/>
      <c r="AR9" s="210"/>
      <c r="AS9" s="210"/>
      <c r="AT9" s="209">
        <f t="shared" si="13"/>
        <v>0</v>
      </c>
      <c r="AU9" s="210"/>
      <c r="AV9" s="210"/>
      <c r="AW9" s="210"/>
      <c r="AX9" s="210"/>
      <c r="AY9" s="210"/>
      <c r="AZ9" s="210"/>
      <c r="BA9" s="210"/>
      <c r="BB9" s="209">
        <f t="shared" si="14"/>
        <v>0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190359</v>
      </c>
      <c r="BL9" s="210">
        <v>45033</v>
      </c>
      <c r="BM9" s="209">
        <f t="shared" si="18"/>
        <v>120991</v>
      </c>
      <c r="BN9" s="210"/>
      <c r="BO9" s="210">
        <v>120991</v>
      </c>
      <c r="BP9" s="210"/>
      <c r="BQ9" s="210"/>
      <c r="BR9" s="209">
        <f t="shared" si="19"/>
        <v>24335</v>
      </c>
      <c r="BS9" s="210"/>
      <c r="BT9" s="210">
        <v>15654</v>
      </c>
      <c r="BU9" s="210">
        <v>5176</v>
      </c>
      <c r="BV9" s="210">
        <v>3505</v>
      </c>
      <c r="BW9" s="210"/>
      <c r="BX9" s="210"/>
      <c r="BY9" s="210">
        <v>33271</v>
      </c>
      <c r="BZ9" s="209">
        <f t="shared" si="20"/>
        <v>223630</v>
      </c>
      <c r="CA9" s="209">
        <f t="shared" si="21"/>
        <v>0</v>
      </c>
      <c r="CB9" s="209">
        <f t="shared" si="22"/>
        <v>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190359</v>
      </c>
      <c r="CJ9" s="209">
        <f t="shared" si="25"/>
        <v>45033</v>
      </c>
      <c r="CK9" s="209">
        <f t="shared" si="26"/>
        <v>120991</v>
      </c>
      <c r="CL9" s="209">
        <f t="shared" si="27"/>
        <v>0</v>
      </c>
      <c r="CM9" s="209">
        <f t="shared" si="27"/>
        <v>120991</v>
      </c>
      <c r="CN9" s="209">
        <f t="shared" si="27"/>
        <v>0</v>
      </c>
      <c r="CO9" s="209">
        <f t="shared" si="27"/>
        <v>0</v>
      </c>
      <c r="CP9" s="209">
        <f t="shared" si="28"/>
        <v>24335</v>
      </c>
      <c r="CQ9" s="209">
        <f t="shared" si="29"/>
        <v>0</v>
      </c>
      <c r="CR9" s="209">
        <f t="shared" si="29"/>
        <v>15654</v>
      </c>
      <c r="CS9" s="209">
        <f t="shared" si="29"/>
        <v>5176</v>
      </c>
      <c r="CT9" s="209">
        <f t="shared" si="29"/>
        <v>3505</v>
      </c>
      <c r="CU9" s="210"/>
      <c r="CV9" s="209">
        <f t="shared" si="30"/>
        <v>0</v>
      </c>
      <c r="CW9" s="209">
        <f t="shared" si="30"/>
        <v>33271</v>
      </c>
      <c r="CX9" s="209">
        <f t="shared" si="31"/>
        <v>223630</v>
      </c>
    </row>
    <row r="10" spans="1:102" ht="13.5">
      <c r="A10" s="208" t="s">
        <v>212</v>
      </c>
      <c r="B10" s="208">
        <v>33849</v>
      </c>
      <c r="C10" s="208" t="s">
        <v>263</v>
      </c>
      <c r="D10" s="209">
        <f t="shared" si="2"/>
        <v>0</v>
      </c>
      <c r="E10" s="209">
        <f t="shared" si="3"/>
        <v>0</v>
      </c>
      <c r="F10" s="210"/>
      <c r="G10" s="210"/>
      <c r="H10" s="210"/>
      <c r="I10" s="210"/>
      <c r="J10" s="210"/>
      <c r="K10" s="210"/>
      <c r="L10" s="210"/>
      <c r="M10" s="209">
        <f t="shared" si="4"/>
        <v>9214</v>
      </c>
      <c r="N10" s="209">
        <f t="shared" si="5"/>
        <v>0</v>
      </c>
      <c r="O10" s="210"/>
      <c r="P10" s="210"/>
      <c r="Q10" s="210"/>
      <c r="R10" s="210"/>
      <c r="S10" s="210">
        <v>159183</v>
      </c>
      <c r="T10" s="210"/>
      <c r="U10" s="210">
        <v>9214</v>
      </c>
      <c r="V10" s="209">
        <f t="shared" si="6"/>
        <v>9214</v>
      </c>
      <c r="W10" s="209">
        <f t="shared" si="7"/>
        <v>0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0</v>
      </c>
      <c r="AB10" s="209">
        <f t="shared" si="8"/>
        <v>159183</v>
      </c>
      <c r="AC10" s="209">
        <f t="shared" si="8"/>
        <v>0</v>
      </c>
      <c r="AD10" s="209">
        <f t="shared" si="8"/>
        <v>9214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0</v>
      </c>
      <c r="AN10" s="210"/>
      <c r="AO10" s="209">
        <f t="shared" si="12"/>
        <v>0</v>
      </c>
      <c r="AP10" s="210"/>
      <c r="AQ10" s="210"/>
      <c r="AR10" s="210"/>
      <c r="AS10" s="210"/>
      <c r="AT10" s="209">
        <f t="shared" si="13"/>
        <v>0</v>
      </c>
      <c r="AU10" s="210"/>
      <c r="AV10" s="210"/>
      <c r="AW10" s="210"/>
      <c r="AX10" s="210"/>
      <c r="AY10" s="210"/>
      <c r="AZ10" s="210"/>
      <c r="BA10" s="210"/>
      <c r="BB10" s="209">
        <f t="shared" si="14"/>
        <v>0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168397</v>
      </c>
      <c r="BL10" s="210">
        <v>61784</v>
      </c>
      <c r="BM10" s="209">
        <f t="shared" si="18"/>
        <v>61237</v>
      </c>
      <c r="BN10" s="210"/>
      <c r="BO10" s="210">
        <v>61237</v>
      </c>
      <c r="BP10" s="210"/>
      <c r="BQ10" s="210"/>
      <c r="BR10" s="209">
        <f t="shared" si="19"/>
        <v>45376</v>
      </c>
      <c r="BS10" s="210">
        <v>3790</v>
      </c>
      <c r="BT10" s="210">
        <v>16830</v>
      </c>
      <c r="BU10" s="210"/>
      <c r="BV10" s="210">
        <v>24756</v>
      </c>
      <c r="BW10" s="210"/>
      <c r="BX10" s="210"/>
      <c r="BY10" s="210"/>
      <c r="BZ10" s="209">
        <f t="shared" si="20"/>
        <v>168397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168397</v>
      </c>
      <c r="CJ10" s="209">
        <f t="shared" si="25"/>
        <v>61784</v>
      </c>
      <c r="CK10" s="209">
        <f t="shared" si="26"/>
        <v>61237</v>
      </c>
      <c r="CL10" s="209">
        <f t="shared" si="27"/>
        <v>0</v>
      </c>
      <c r="CM10" s="209">
        <f t="shared" si="27"/>
        <v>61237</v>
      </c>
      <c r="CN10" s="209">
        <f t="shared" si="27"/>
        <v>0</v>
      </c>
      <c r="CO10" s="209">
        <f t="shared" si="27"/>
        <v>0</v>
      </c>
      <c r="CP10" s="209">
        <f t="shared" si="28"/>
        <v>45376</v>
      </c>
      <c r="CQ10" s="209">
        <f t="shared" si="29"/>
        <v>3790</v>
      </c>
      <c r="CR10" s="209">
        <f t="shared" si="29"/>
        <v>16830</v>
      </c>
      <c r="CS10" s="209">
        <f t="shared" si="29"/>
        <v>0</v>
      </c>
      <c r="CT10" s="209">
        <f t="shared" si="29"/>
        <v>24756</v>
      </c>
      <c r="CU10" s="210"/>
      <c r="CV10" s="209">
        <f t="shared" si="30"/>
        <v>0</v>
      </c>
      <c r="CW10" s="209">
        <f t="shared" si="30"/>
        <v>0</v>
      </c>
      <c r="CX10" s="209">
        <f t="shared" si="31"/>
        <v>168397</v>
      </c>
    </row>
    <row r="11" spans="1:102" ht="13.5">
      <c r="A11" s="208" t="s">
        <v>212</v>
      </c>
      <c r="B11" s="208">
        <v>33850</v>
      </c>
      <c r="C11" s="208" t="s">
        <v>264</v>
      </c>
      <c r="D11" s="209">
        <f t="shared" si="2"/>
        <v>0</v>
      </c>
      <c r="E11" s="209">
        <f t="shared" si="3"/>
        <v>0</v>
      </c>
      <c r="F11" s="210"/>
      <c r="G11" s="210"/>
      <c r="H11" s="210"/>
      <c r="I11" s="210"/>
      <c r="J11" s="210">
        <v>187386</v>
      </c>
      <c r="K11" s="210"/>
      <c r="L11" s="210"/>
      <c r="M11" s="209">
        <f t="shared" si="4"/>
        <v>0</v>
      </c>
      <c r="N11" s="209">
        <f t="shared" si="5"/>
        <v>0</v>
      </c>
      <c r="O11" s="210"/>
      <c r="P11" s="210"/>
      <c r="Q11" s="210"/>
      <c r="R11" s="210"/>
      <c r="S11" s="210">
        <v>388042</v>
      </c>
      <c r="T11" s="210"/>
      <c r="U11" s="210"/>
      <c r="V11" s="209">
        <f t="shared" si="6"/>
        <v>0</v>
      </c>
      <c r="W11" s="209">
        <f t="shared" si="7"/>
        <v>0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0</v>
      </c>
      <c r="AB11" s="209">
        <f t="shared" si="8"/>
        <v>575428</v>
      </c>
      <c r="AC11" s="209">
        <f t="shared" si="8"/>
        <v>0</v>
      </c>
      <c r="AD11" s="209">
        <f t="shared" si="8"/>
        <v>0</v>
      </c>
      <c r="AE11" s="209">
        <f t="shared" si="9"/>
        <v>16706</v>
      </c>
      <c r="AF11" s="209">
        <f t="shared" si="10"/>
        <v>16706</v>
      </c>
      <c r="AG11" s="210"/>
      <c r="AH11" s="210">
        <v>16706</v>
      </c>
      <c r="AI11" s="210"/>
      <c r="AJ11" s="210"/>
      <c r="AK11" s="210"/>
      <c r="AL11" s="210"/>
      <c r="AM11" s="209">
        <f t="shared" si="11"/>
        <v>165680</v>
      </c>
      <c r="AN11" s="210">
        <v>45433</v>
      </c>
      <c r="AO11" s="209">
        <f t="shared" si="12"/>
        <v>49241</v>
      </c>
      <c r="AP11" s="210"/>
      <c r="AQ11" s="210">
        <v>37820</v>
      </c>
      <c r="AR11" s="210">
        <v>11421</v>
      </c>
      <c r="AS11" s="210"/>
      <c r="AT11" s="209">
        <f t="shared" si="13"/>
        <v>71006</v>
      </c>
      <c r="AU11" s="210">
        <v>5718</v>
      </c>
      <c r="AV11" s="210">
        <v>53925</v>
      </c>
      <c r="AW11" s="210">
        <v>2795</v>
      </c>
      <c r="AX11" s="210">
        <v>8568</v>
      </c>
      <c r="AY11" s="210"/>
      <c r="AZ11" s="210"/>
      <c r="BA11" s="210">
        <v>5000</v>
      </c>
      <c r="BB11" s="209">
        <f t="shared" si="14"/>
        <v>187386</v>
      </c>
      <c r="BC11" s="209">
        <f t="shared" si="15"/>
        <v>22312</v>
      </c>
      <c r="BD11" s="209">
        <f t="shared" si="16"/>
        <v>22312</v>
      </c>
      <c r="BE11" s="210"/>
      <c r="BF11" s="210">
        <v>22312</v>
      </c>
      <c r="BG11" s="210"/>
      <c r="BH11" s="210"/>
      <c r="BI11" s="210"/>
      <c r="BJ11" s="210"/>
      <c r="BK11" s="209">
        <f t="shared" si="17"/>
        <v>363930</v>
      </c>
      <c r="BL11" s="210">
        <v>74971</v>
      </c>
      <c r="BM11" s="209">
        <f t="shared" si="18"/>
        <v>122069</v>
      </c>
      <c r="BN11" s="210"/>
      <c r="BO11" s="210">
        <v>122069</v>
      </c>
      <c r="BP11" s="210"/>
      <c r="BQ11" s="210"/>
      <c r="BR11" s="209">
        <f t="shared" si="19"/>
        <v>166890</v>
      </c>
      <c r="BS11" s="210">
        <v>125609</v>
      </c>
      <c r="BT11" s="210">
        <v>31071</v>
      </c>
      <c r="BU11" s="210">
        <v>2911</v>
      </c>
      <c r="BV11" s="210">
        <v>7299</v>
      </c>
      <c r="BW11" s="210"/>
      <c r="BX11" s="210"/>
      <c r="BY11" s="210">
        <v>1800</v>
      </c>
      <c r="BZ11" s="209">
        <f t="shared" si="20"/>
        <v>388042</v>
      </c>
      <c r="CA11" s="209">
        <f t="shared" si="21"/>
        <v>39018</v>
      </c>
      <c r="CB11" s="209">
        <f t="shared" si="22"/>
        <v>39018</v>
      </c>
      <c r="CC11" s="209">
        <f t="shared" si="23"/>
        <v>0</v>
      </c>
      <c r="CD11" s="209">
        <f t="shared" si="23"/>
        <v>39018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529610</v>
      </c>
      <c r="CJ11" s="209">
        <f t="shared" si="25"/>
        <v>120404</v>
      </c>
      <c r="CK11" s="209">
        <f t="shared" si="26"/>
        <v>171310</v>
      </c>
      <c r="CL11" s="209">
        <f t="shared" si="27"/>
        <v>0</v>
      </c>
      <c r="CM11" s="209">
        <f t="shared" si="27"/>
        <v>159889</v>
      </c>
      <c r="CN11" s="209">
        <f t="shared" si="27"/>
        <v>11421</v>
      </c>
      <c r="CO11" s="209">
        <f t="shared" si="27"/>
        <v>0</v>
      </c>
      <c r="CP11" s="209">
        <f t="shared" si="28"/>
        <v>237896</v>
      </c>
      <c r="CQ11" s="209">
        <f t="shared" si="29"/>
        <v>131327</v>
      </c>
      <c r="CR11" s="209">
        <f t="shared" si="29"/>
        <v>84996</v>
      </c>
      <c r="CS11" s="209">
        <f t="shared" si="29"/>
        <v>5706</v>
      </c>
      <c r="CT11" s="209">
        <f t="shared" si="29"/>
        <v>15867</v>
      </c>
      <c r="CU11" s="210"/>
      <c r="CV11" s="209">
        <f t="shared" si="30"/>
        <v>0</v>
      </c>
      <c r="CW11" s="209">
        <f t="shared" si="30"/>
        <v>6800</v>
      </c>
      <c r="CX11" s="209">
        <f t="shared" si="31"/>
        <v>575428</v>
      </c>
    </row>
    <row r="12" spans="1:102" ht="13.5">
      <c r="A12" s="208" t="s">
        <v>212</v>
      </c>
      <c r="B12" s="208">
        <v>33851</v>
      </c>
      <c r="C12" s="208" t="s">
        <v>265</v>
      </c>
      <c r="D12" s="209">
        <f t="shared" si="2"/>
        <v>0</v>
      </c>
      <c r="E12" s="209">
        <f t="shared" si="3"/>
        <v>0</v>
      </c>
      <c r="F12" s="210"/>
      <c r="G12" s="210"/>
      <c r="H12" s="210"/>
      <c r="I12" s="210"/>
      <c r="J12" s="210"/>
      <c r="K12" s="210"/>
      <c r="L12" s="210"/>
      <c r="M12" s="209">
        <f t="shared" si="4"/>
        <v>107342</v>
      </c>
      <c r="N12" s="209">
        <f t="shared" si="5"/>
        <v>107342</v>
      </c>
      <c r="O12" s="210"/>
      <c r="P12" s="210"/>
      <c r="Q12" s="210"/>
      <c r="R12" s="210">
        <v>93522</v>
      </c>
      <c r="S12" s="210">
        <v>72683</v>
      </c>
      <c r="T12" s="210">
        <v>13820</v>
      </c>
      <c r="U12" s="210"/>
      <c r="V12" s="209">
        <f t="shared" si="6"/>
        <v>107342</v>
      </c>
      <c r="W12" s="209">
        <f t="shared" si="7"/>
        <v>107342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93522</v>
      </c>
      <c r="AB12" s="209">
        <f t="shared" si="8"/>
        <v>72683</v>
      </c>
      <c r="AC12" s="209">
        <f t="shared" si="8"/>
        <v>13820</v>
      </c>
      <c r="AD12" s="209">
        <f t="shared" si="8"/>
        <v>0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0</v>
      </c>
      <c r="AN12" s="210"/>
      <c r="AO12" s="209">
        <f t="shared" si="12"/>
        <v>0</v>
      </c>
      <c r="AP12" s="210"/>
      <c r="AQ12" s="210"/>
      <c r="AR12" s="210"/>
      <c r="AS12" s="210"/>
      <c r="AT12" s="209">
        <f t="shared" si="13"/>
        <v>0</v>
      </c>
      <c r="AU12" s="210"/>
      <c r="AV12" s="210"/>
      <c r="AW12" s="210"/>
      <c r="AX12" s="210"/>
      <c r="AY12" s="210"/>
      <c r="AZ12" s="210"/>
      <c r="BA12" s="210"/>
      <c r="BB12" s="209">
        <f t="shared" si="14"/>
        <v>0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166644</v>
      </c>
      <c r="BL12" s="210">
        <v>70399</v>
      </c>
      <c r="BM12" s="209">
        <f t="shared" si="18"/>
        <v>57199</v>
      </c>
      <c r="BN12" s="210"/>
      <c r="BO12" s="210">
        <v>57199</v>
      </c>
      <c r="BP12" s="210"/>
      <c r="BQ12" s="210"/>
      <c r="BR12" s="209">
        <f t="shared" si="19"/>
        <v>39046</v>
      </c>
      <c r="BS12" s="210">
        <v>39046</v>
      </c>
      <c r="BT12" s="210"/>
      <c r="BU12" s="210"/>
      <c r="BV12" s="210"/>
      <c r="BW12" s="210"/>
      <c r="BX12" s="210"/>
      <c r="BY12" s="210">
        <v>13381</v>
      </c>
      <c r="BZ12" s="209">
        <f t="shared" si="20"/>
        <v>180025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166644</v>
      </c>
      <c r="CJ12" s="209">
        <f t="shared" si="25"/>
        <v>70399</v>
      </c>
      <c r="CK12" s="209">
        <f t="shared" si="26"/>
        <v>57199</v>
      </c>
      <c r="CL12" s="209">
        <f t="shared" si="27"/>
        <v>0</v>
      </c>
      <c r="CM12" s="209">
        <f t="shared" si="27"/>
        <v>57199</v>
      </c>
      <c r="CN12" s="209">
        <f t="shared" si="27"/>
        <v>0</v>
      </c>
      <c r="CO12" s="209">
        <f t="shared" si="27"/>
        <v>0</v>
      </c>
      <c r="CP12" s="209">
        <f t="shared" si="28"/>
        <v>39046</v>
      </c>
      <c r="CQ12" s="209">
        <f t="shared" si="29"/>
        <v>39046</v>
      </c>
      <c r="CR12" s="209">
        <f t="shared" si="29"/>
        <v>0</v>
      </c>
      <c r="CS12" s="209">
        <f t="shared" si="29"/>
        <v>0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13381</v>
      </c>
      <c r="CX12" s="209">
        <f t="shared" si="31"/>
        <v>180025</v>
      </c>
    </row>
    <row r="13" spans="1:102" ht="13.5">
      <c r="A13" s="208" t="s">
        <v>212</v>
      </c>
      <c r="B13" s="208">
        <v>33852</v>
      </c>
      <c r="C13" s="208" t="s">
        <v>266</v>
      </c>
      <c r="D13" s="209">
        <f t="shared" si="2"/>
        <v>0</v>
      </c>
      <c r="E13" s="209">
        <f t="shared" si="3"/>
        <v>0</v>
      </c>
      <c r="F13" s="210"/>
      <c r="G13" s="210"/>
      <c r="H13" s="210"/>
      <c r="I13" s="210"/>
      <c r="J13" s="210"/>
      <c r="K13" s="210"/>
      <c r="L13" s="210"/>
      <c r="M13" s="209">
        <f t="shared" si="4"/>
        <v>107565</v>
      </c>
      <c r="N13" s="209">
        <f t="shared" si="5"/>
        <v>94829</v>
      </c>
      <c r="O13" s="210"/>
      <c r="P13" s="210"/>
      <c r="Q13" s="210"/>
      <c r="R13" s="210">
        <v>94829</v>
      </c>
      <c r="S13" s="210">
        <v>125115</v>
      </c>
      <c r="T13" s="210"/>
      <c r="U13" s="210">
        <v>12736</v>
      </c>
      <c r="V13" s="209">
        <f t="shared" si="6"/>
        <v>107565</v>
      </c>
      <c r="W13" s="209">
        <f t="shared" si="7"/>
        <v>94829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94829</v>
      </c>
      <c r="AB13" s="209">
        <f t="shared" si="8"/>
        <v>125115</v>
      </c>
      <c r="AC13" s="209">
        <f t="shared" si="8"/>
        <v>0</v>
      </c>
      <c r="AD13" s="209">
        <f t="shared" si="8"/>
        <v>12736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0</v>
      </c>
      <c r="AN13" s="210"/>
      <c r="AO13" s="209">
        <f t="shared" si="12"/>
        <v>0</v>
      </c>
      <c r="AP13" s="210"/>
      <c r="AQ13" s="210"/>
      <c r="AR13" s="210"/>
      <c r="AS13" s="210"/>
      <c r="AT13" s="209">
        <f t="shared" si="13"/>
        <v>0</v>
      </c>
      <c r="AU13" s="210"/>
      <c r="AV13" s="210"/>
      <c r="AW13" s="210"/>
      <c r="AX13" s="210"/>
      <c r="AY13" s="210"/>
      <c r="AZ13" s="210"/>
      <c r="BA13" s="210"/>
      <c r="BB13" s="209">
        <f t="shared" si="14"/>
        <v>0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232680</v>
      </c>
      <c r="BL13" s="210">
        <v>46944</v>
      </c>
      <c r="BM13" s="209">
        <f t="shared" si="18"/>
        <v>56779</v>
      </c>
      <c r="BN13" s="210"/>
      <c r="BO13" s="210">
        <v>56779</v>
      </c>
      <c r="BP13" s="210"/>
      <c r="BQ13" s="210"/>
      <c r="BR13" s="209">
        <f t="shared" si="19"/>
        <v>128957</v>
      </c>
      <c r="BS13" s="210"/>
      <c r="BT13" s="210">
        <v>128957</v>
      </c>
      <c r="BU13" s="210"/>
      <c r="BV13" s="210"/>
      <c r="BW13" s="210"/>
      <c r="BX13" s="210"/>
      <c r="BY13" s="210"/>
      <c r="BZ13" s="209">
        <f t="shared" si="20"/>
        <v>232680</v>
      </c>
      <c r="CA13" s="209">
        <f t="shared" si="21"/>
        <v>0</v>
      </c>
      <c r="CB13" s="209">
        <f t="shared" si="22"/>
        <v>0</v>
      </c>
      <c r="CC13" s="209">
        <f t="shared" si="23"/>
        <v>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232680</v>
      </c>
      <c r="CJ13" s="209">
        <f t="shared" si="25"/>
        <v>46944</v>
      </c>
      <c r="CK13" s="209">
        <f t="shared" si="26"/>
        <v>56779</v>
      </c>
      <c r="CL13" s="209">
        <f t="shared" si="27"/>
        <v>0</v>
      </c>
      <c r="CM13" s="209">
        <f t="shared" si="27"/>
        <v>56779</v>
      </c>
      <c r="CN13" s="209">
        <f t="shared" si="27"/>
        <v>0</v>
      </c>
      <c r="CO13" s="209">
        <f t="shared" si="27"/>
        <v>0</v>
      </c>
      <c r="CP13" s="209">
        <f t="shared" si="28"/>
        <v>128957</v>
      </c>
      <c r="CQ13" s="209">
        <f t="shared" si="29"/>
        <v>0</v>
      </c>
      <c r="CR13" s="209">
        <f t="shared" si="29"/>
        <v>128957</v>
      </c>
      <c r="CS13" s="209">
        <f t="shared" si="29"/>
        <v>0</v>
      </c>
      <c r="CT13" s="209">
        <f t="shared" si="29"/>
        <v>0</v>
      </c>
      <c r="CU13" s="210"/>
      <c r="CV13" s="209">
        <f t="shared" si="30"/>
        <v>0</v>
      </c>
      <c r="CW13" s="209">
        <f t="shared" si="30"/>
        <v>0</v>
      </c>
      <c r="CX13" s="209">
        <f t="shared" si="31"/>
        <v>232680</v>
      </c>
    </row>
    <row r="14" spans="1:102" ht="13.5">
      <c r="A14" s="208" t="s">
        <v>212</v>
      </c>
      <c r="B14" s="208">
        <v>33855</v>
      </c>
      <c r="C14" s="208" t="s">
        <v>267</v>
      </c>
      <c r="D14" s="209">
        <f t="shared" si="2"/>
        <v>130696</v>
      </c>
      <c r="E14" s="209">
        <f t="shared" si="3"/>
        <v>130696</v>
      </c>
      <c r="F14" s="210"/>
      <c r="G14" s="210"/>
      <c r="H14" s="210"/>
      <c r="I14" s="210">
        <v>130696</v>
      </c>
      <c r="J14" s="210">
        <v>336949</v>
      </c>
      <c r="K14" s="210"/>
      <c r="L14" s="210"/>
      <c r="M14" s="209">
        <f t="shared" si="4"/>
        <v>0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/>
      <c r="V14" s="209">
        <f t="shared" si="6"/>
        <v>130696</v>
      </c>
      <c r="W14" s="209">
        <f t="shared" si="7"/>
        <v>130696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130696</v>
      </c>
      <c r="AB14" s="209">
        <f t="shared" si="8"/>
        <v>336949</v>
      </c>
      <c r="AC14" s="209">
        <f t="shared" si="8"/>
        <v>0</v>
      </c>
      <c r="AD14" s="209">
        <f t="shared" si="8"/>
        <v>0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467645</v>
      </c>
      <c r="AN14" s="210">
        <v>99568</v>
      </c>
      <c r="AO14" s="209">
        <f t="shared" si="12"/>
        <v>298668</v>
      </c>
      <c r="AP14" s="210"/>
      <c r="AQ14" s="210">
        <v>298668</v>
      </c>
      <c r="AR14" s="210"/>
      <c r="AS14" s="210"/>
      <c r="AT14" s="209">
        <f t="shared" si="13"/>
        <v>69409</v>
      </c>
      <c r="AU14" s="210">
        <v>5620</v>
      </c>
      <c r="AV14" s="210"/>
      <c r="AW14" s="210"/>
      <c r="AX14" s="210">
        <v>63789</v>
      </c>
      <c r="AY14" s="210"/>
      <c r="AZ14" s="210"/>
      <c r="BA14" s="210"/>
      <c r="BB14" s="209">
        <f t="shared" si="14"/>
        <v>467645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0</v>
      </c>
      <c r="BL14" s="210"/>
      <c r="BM14" s="209">
        <f t="shared" si="18"/>
        <v>0</v>
      </c>
      <c r="BN14" s="210"/>
      <c r="BO14" s="210"/>
      <c r="BP14" s="210"/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/>
      <c r="BZ14" s="209">
        <f t="shared" si="20"/>
        <v>0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467645</v>
      </c>
      <c r="CJ14" s="209">
        <f t="shared" si="25"/>
        <v>99568</v>
      </c>
      <c r="CK14" s="209">
        <f t="shared" si="26"/>
        <v>298668</v>
      </c>
      <c r="CL14" s="209">
        <f t="shared" si="27"/>
        <v>0</v>
      </c>
      <c r="CM14" s="209">
        <f t="shared" si="27"/>
        <v>298668</v>
      </c>
      <c r="CN14" s="209">
        <f t="shared" si="27"/>
        <v>0</v>
      </c>
      <c r="CO14" s="209">
        <f t="shared" si="27"/>
        <v>0</v>
      </c>
      <c r="CP14" s="209">
        <f t="shared" si="28"/>
        <v>69409</v>
      </c>
      <c r="CQ14" s="209">
        <f t="shared" si="29"/>
        <v>5620</v>
      </c>
      <c r="CR14" s="209">
        <f t="shared" si="29"/>
        <v>0</v>
      </c>
      <c r="CS14" s="209">
        <f t="shared" si="29"/>
        <v>0</v>
      </c>
      <c r="CT14" s="209">
        <f t="shared" si="29"/>
        <v>63789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467645</v>
      </c>
    </row>
    <row r="15" spans="1:102" ht="13.5">
      <c r="A15" s="208" t="s">
        <v>212</v>
      </c>
      <c r="B15" s="208">
        <v>33856</v>
      </c>
      <c r="C15" s="208" t="s">
        <v>268</v>
      </c>
      <c r="D15" s="209">
        <f t="shared" si="2"/>
        <v>118348</v>
      </c>
      <c r="E15" s="209">
        <f t="shared" si="3"/>
        <v>81598</v>
      </c>
      <c r="F15" s="210"/>
      <c r="G15" s="210"/>
      <c r="H15" s="210"/>
      <c r="I15" s="210">
        <v>81598</v>
      </c>
      <c r="J15" s="210">
        <v>149209</v>
      </c>
      <c r="K15" s="210"/>
      <c r="L15" s="210">
        <v>36750</v>
      </c>
      <c r="M15" s="209">
        <f t="shared" si="4"/>
        <v>0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/>
      <c r="V15" s="209">
        <f t="shared" si="6"/>
        <v>118348</v>
      </c>
      <c r="W15" s="209">
        <f t="shared" si="7"/>
        <v>81598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81598</v>
      </c>
      <c r="AB15" s="209">
        <f t="shared" si="8"/>
        <v>149209</v>
      </c>
      <c r="AC15" s="209">
        <f t="shared" si="8"/>
        <v>0</v>
      </c>
      <c r="AD15" s="209">
        <f t="shared" si="8"/>
        <v>36750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247518</v>
      </c>
      <c r="AN15" s="210">
        <v>146978</v>
      </c>
      <c r="AO15" s="209">
        <f t="shared" si="12"/>
        <v>98288</v>
      </c>
      <c r="AP15" s="210">
        <v>7169</v>
      </c>
      <c r="AQ15" s="210">
        <v>89214</v>
      </c>
      <c r="AR15" s="210">
        <v>1905</v>
      </c>
      <c r="AS15" s="210"/>
      <c r="AT15" s="209">
        <f t="shared" si="13"/>
        <v>2252</v>
      </c>
      <c r="AU15" s="210"/>
      <c r="AV15" s="210">
        <v>2252</v>
      </c>
      <c r="AW15" s="210"/>
      <c r="AX15" s="210"/>
      <c r="AY15" s="210"/>
      <c r="AZ15" s="210"/>
      <c r="BA15" s="210">
        <v>20039</v>
      </c>
      <c r="BB15" s="209">
        <f t="shared" si="14"/>
        <v>267557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0</v>
      </c>
      <c r="BL15" s="210"/>
      <c r="BM15" s="209">
        <f t="shared" si="18"/>
        <v>0</v>
      </c>
      <c r="BN15" s="210"/>
      <c r="BO15" s="210"/>
      <c r="BP15" s="210"/>
      <c r="BQ15" s="210"/>
      <c r="BR15" s="209">
        <f t="shared" si="19"/>
        <v>0</v>
      </c>
      <c r="BS15" s="210"/>
      <c r="BT15" s="210"/>
      <c r="BU15" s="210"/>
      <c r="BV15" s="210"/>
      <c r="BW15" s="210"/>
      <c r="BX15" s="210"/>
      <c r="BY15" s="210"/>
      <c r="BZ15" s="209">
        <f t="shared" si="20"/>
        <v>0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247518</v>
      </c>
      <c r="CJ15" s="209">
        <f t="shared" si="25"/>
        <v>146978</v>
      </c>
      <c r="CK15" s="209">
        <f t="shared" si="26"/>
        <v>98288</v>
      </c>
      <c r="CL15" s="209">
        <f t="shared" si="27"/>
        <v>7169</v>
      </c>
      <c r="CM15" s="209">
        <f t="shared" si="27"/>
        <v>89214</v>
      </c>
      <c r="CN15" s="209">
        <f t="shared" si="27"/>
        <v>1905</v>
      </c>
      <c r="CO15" s="209">
        <f t="shared" si="27"/>
        <v>0</v>
      </c>
      <c r="CP15" s="209">
        <f t="shared" si="28"/>
        <v>2252</v>
      </c>
      <c r="CQ15" s="209">
        <f t="shared" si="29"/>
        <v>0</v>
      </c>
      <c r="CR15" s="209">
        <f t="shared" si="29"/>
        <v>2252</v>
      </c>
      <c r="CS15" s="209">
        <f t="shared" si="29"/>
        <v>0</v>
      </c>
      <c r="CT15" s="209">
        <f t="shared" si="29"/>
        <v>0</v>
      </c>
      <c r="CU15" s="210"/>
      <c r="CV15" s="209">
        <f t="shared" si="30"/>
        <v>0</v>
      </c>
      <c r="CW15" s="209">
        <f t="shared" si="30"/>
        <v>20039</v>
      </c>
      <c r="CX15" s="209">
        <f t="shared" si="31"/>
        <v>267557</v>
      </c>
    </row>
    <row r="16" spans="1:102" ht="13.5">
      <c r="A16" s="208" t="s">
        <v>212</v>
      </c>
      <c r="B16" s="208">
        <v>33859</v>
      </c>
      <c r="C16" s="208" t="s">
        <v>269</v>
      </c>
      <c r="D16" s="209">
        <f t="shared" si="2"/>
        <v>185330</v>
      </c>
      <c r="E16" s="209">
        <f t="shared" si="3"/>
        <v>89466</v>
      </c>
      <c r="F16" s="210"/>
      <c r="G16" s="210"/>
      <c r="H16" s="210"/>
      <c r="I16" s="210">
        <v>89466</v>
      </c>
      <c r="J16" s="210">
        <v>387211</v>
      </c>
      <c r="K16" s="210"/>
      <c r="L16" s="210">
        <v>95864</v>
      </c>
      <c r="M16" s="209">
        <f t="shared" si="4"/>
        <v>0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/>
      <c r="V16" s="209">
        <f t="shared" si="6"/>
        <v>185330</v>
      </c>
      <c r="W16" s="209">
        <f t="shared" si="7"/>
        <v>89466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89466</v>
      </c>
      <c r="AB16" s="209">
        <f t="shared" si="8"/>
        <v>387211</v>
      </c>
      <c r="AC16" s="209">
        <f t="shared" si="8"/>
        <v>0</v>
      </c>
      <c r="AD16" s="209">
        <f t="shared" si="8"/>
        <v>95864</v>
      </c>
      <c r="AE16" s="209">
        <f t="shared" si="9"/>
        <v>0</v>
      </c>
      <c r="AF16" s="209">
        <f t="shared" si="10"/>
        <v>0</v>
      </c>
      <c r="AG16" s="210"/>
      <c r="AH16" s="210"/>
      <c r="AI16" s="210"/>
      <c r="AJ16" s="210"/>
      <c r="AK16" s="210"/>
      <c r="AL16" s="210"/>
      <c r="AM16" s="209">
        <f t="shared" si="11"/>
        <v>548834</v>
      </c>
      <c r="AN16" s="210">
        <v>61355</v>
      </c>
      <c r="AO16" s="209">
        <f t="shared" si="12"/>
        <v>270494</v>
      </c>
      <c r="AP16" s="210"/>
      <c r="AQ16" s="210">
        <v>270494</v>
      </c>
      <c r="AR16" s="210"/>
      <c r="AS16" s="210"/>
      <c r="AT16" s="209">
        <f t="shared" si="13"/>
        <v>216985</v>
      </c>
      <c r="AU16" s="210"/>
      <c r="AV16" s="210">
        <v>208970</v>
      </c>
      <c r="AW16" s="210"/>
      <c r="AX16" s="210">
        <v>8015</v>
      </c>
      <c r="AY16" s="210"/>
      <c r="AZ16" s="210"/>
      <c r="BA16" s="210">
        <v>23707</v>
      </c>
      <c r="BB16" s="209">
        <f t="shared" si="14"/>
        <v>572541</v>
      </c>
      <c r="BC16" s="209">
        <f t="shared" si="15"/>
        <v>0</v>
      </c>
      <c r="BD16" s="209">
        <f t="shared" si="16"/>
        <v>0</v>
      </c>
      <c r="BE16" s="210"/>
      <c r="BF16" s="210"/>
      <c r="BG16" s="210"/>
      <c r="BH16" s="210"/>
      <c r="BI16" s="210"/>
      <c r="BJ16" s="210"/>
      <c r="BK16" s="209">
        <f t="shared" si="17"/>
        <v>0</v>
      </c>
      <c r="BL16" s="210"/>
      <c r="BM16" s="209">
        <f t="shared" si="18"/>
        <v>0</v>
      </c>
      <c r="BN16" s="210"/>
      <c r="BO16" s="210"/>
      <c r="BP16" s="210"/>
      <c r="BQ16" s="210"/>
      <c r="BR16" s="209">
        <f t="shared" si="19"/>
        <v>0</v>
      </c>
      <c r="BS16" s="210"/>
      <c r="BT16" s="210"/>
      <c r="BU16" s="210"/>
      <c r="BV16" s="210"/>
      <c r="BW16" s="210"/>
      <c r="BX16" s="210"/>
      <c r="BY16" s="210"/>
      <c r="BZ16" s="209">
        <f t="shared" si="20"/>
        <v>0</v>
      </c>
      <c r="CA16" s="209">
        <f t="shared" si="21"/>
        <v>0</v>
      </c>
      <c r="CB16" s="209">
        <f t="shared" si="22"/>
        <v>0</v>
      </c>
      <c r="CC16" s="209">
        <f t="shared" si="23"/>
        <v>0</v>
      </c>
      <c r="CD16" s="209">
        <f t="shared" si="23"/>
        <v>0</v>
      </c>
      <c r="CE16" s="209">
        <f t="shared" si="23"/>
        <v>0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548834</v>
      </c>
      <c r="CJ16" s="209">
        <f t="shared" si="25"/>
        <v>61355</v>
      </c>
      <c r="CK16" s="209">
        <f t="shared" si="26"/>
        <v>270494</v>
      </c>
      <c r="CL16" s="209">
        <f t="shared" si="27"/>
        <v>0</v>
      </c>
      <c r="CM16" s="209">
        <f t="shared" si="27"/>
        <v>270494</v>
      </c>
      <c r="CN16" s="209">
        <f t="shared" si="27"/>
        <v>0</v>
      </c>
      <c r="CO16" s="209">
        <f t="shared" si="27"/>
        <v>0</v>
      </c>
      <c r="CP16" s="209">
        <f t="shared" si="28"/>
        <v>216985</v>
      </c>
      <c r="CQ16" s="209">
        <f t="shared" si="29"/>
        <v>0</v>
      </c>
      <c r="CR16" s="209">
        <f t="shared" si="29"/>
        <v>208970</v>
      </c>
      <c r="CS16" s="209">
        <f t="shared" si="29"/>
        <v>0</v>
      </c>
      <c r="CT16" s="209">
        <f t="shared" si="29"/>
        <v>8015</v>
      </c>
      <c r="CU16" s="210"/>
      <c r="CV16" s="209">
        <f t="shared" si="30"/>
        <v>0</v>
      </c>
      <c r="CW16" s="209">
        <f t="shared" si="30"/>
        <v>23707</v>
      </c>
      <c r="CX16" s="209">
        <f t="shared" si="31"/>
        <v>572541</v>
      </c>
    </row>
    <row r="17" spans="1:102" ht="13.5">
      <c r="A17" s="208" t="s">
        <v>212</v>
      </c>
      <c r="B17" s="208">
        <v>33895</v>
      </c>
      <c r="C17" s="208" t="s">
        <v>270</v>
      </c>
      <c r="D17" s="209">
        <f t="shared" si="2"/>
        <v>26643</v>
      </c>
      <c r="E17" s="209">
        <f t="shared" si="3"/>
        <v>26643</v>
      </c>
      <c r="F17" s="210"/>
      <c r="G17" s="210"/>
      <c r="H17" s="210"/>
      <c r="I17" s="210">
        <v>22409</v>
      </c>
      <c r="J17" s="210">
        <v>103743</v>
      </c>
      <c r="K17" s="210">
        <v>4234</v>
      </c>
      <c r="L17" s="210"/>
      <c r="M17" s="209">
        <f t="shared" si="4"/>
        <v>0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/>
      <c r="V17" s="209">
        <f t="shared" si="6"/>
        <v>26643</v>
      </c>
      <c r="W17" s="209">
        <f t="shared" si="7"/>
        <v>26643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22409</v>
      </c>
      <c r="AB17" s="209">
        <f t="shared" si="8"/>
        <v>103743</v>
      </c>
      <c r="AC17" s="209">
        <f t="shared" si="8"/>
        <v>4234</v>
      </c>
      <c r="AD17" s="209">
        <f t="shared" si="8"/>
        <v>0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130386</v>
      </c>
      <c r="AN17" s="210">
        <v>66455</v>
      </c>
      <c r="AO17" s="209">
        <f t="shared" si="12"/>
        <v>33282</v>
      </c>
      <c r="AP17" s="210">
        <v>12129</v>
      </c>
      <c r="AQ17" s="210">
        <v>20953</v>
      </c>
      <c r="AR17" s="210">
        <v>200</v>
      </c>
      <c r="AS17" s="210"/>
      <c r="AT17" s="209">
        <f t="shared" si="13"/>
        <v>30649</v>
      </c>
      <c r="AU17" s="210">
        <v>868</v>
      </c>
      <c r="AV17" s="210">
        <v>8108</v>
      </c>
      <c r="AW17" s="210">
        <v>9370</v>
      </c>
      <c r="AX17" s="210">
        <v>12303</v>
      </c>
      <c r="AY17" s="210"/>
      <c r="AZ17" s="210"/>
      <c r="BA17" s="210"/>
      <c r="BB17" s="209">
        <f t="shared" si="14"/>
        <v>130386</v>
      </c>
      <c r="BC17" s="209">
        <f t="shared" si="15"/>
        <v>0</v>
      </c>
      <c r="BD17" s="209">
        <f t="shared" si="16"/>
        <v>0</v>
      </c>
      <c r="BE17" s="210"/>
      <c r="BF17" s="210"/>
      <c r="BG17" s="210"/>
      <c r="BH17" s="210"/>
      <c r="BI17" s="210"/>
      <c r="BJ17" s="210"/>
      <c r="BK17" s="209">
        <f t="shared" si="17"/>
        <v>0</v>
      </c>
      <c r="BL17" s="210"/>
      <c r="BM17" s="209">
        <f t="shared" si="18"/>
        <v>0</v>
      </c>
      <c r="BN17" s="210"/>
      <c r="BO17" s="210"/>
      <c r="BP17" s="210"/>
      <c r="BQ17" s="210"/>
      <c r="BR17" s="209">
        <f t="shared" si="19"/>
        <v>0</v>
      </c>
      <c r="BS17" s="210"/>
      <c r="BT17" s="210"/>
      <c r="BU17" s="210"/>
      <c r="BV17" s="210"/>
      <c r="BW17" s="210"/>
      <c r="BX17" s="210"/>
      <c r="BY17" s="210"/>
      <c r="BZ17" s="209">
        <f t="shared" si="20"/>
        <v>0</v>
      </c>
      <c r="CA17" s="209">
        <f t="shared" si="21"/>
        <v>0</v>
      </c>
      <c r="CB17" s="209">
        <f t="shared" si="22"/>
        <v>0</v>
      </c>
      <c r="CC17" s="209">
        <f t="shared" si="23"/>
        <v>0</v>
      </c>
      <c r="CD17" s="209">
        <f t="shared" si="23"/>
        <v>0</v>
      </c>
      <c r="CE17" s="209">
        <f t="shared" si="23"/>
        <v>0</v>
      </c>
      <c r="CF17" s="209">
        <f t="shared" si="23"/>
        <v>0</v>
      </c>
      <c r="CG17" s="209">
        <f t="shared" si="23"/>
        <v>0</v>
      </c>
      <c r="CH17" s="210"/>
      <c r="CI17" s="209">
        <f t="shared" si="24"/>
        <v>130386</v>
      </c>
      <c r="CJ17" s="209">
        <f t="shared" si="25"/>
        <v>66455</v>
      </c>
      <c r="CK17" s="209">
        <f t="shared" si="26"/>
        <v>33282</v>
      </c>
      <c r="CL17" s="209">
        <f t="shared" si="27"/>
        <v>12129</v>
      </c>
      <c r="CM17" s="209">
        <f t="shared" si="27"/>
        <v>20953</v>
      </c>
      <c r="CN17" s="209">
        <f t="shared" si="27"/>
        <v>200</v>
      </c>
      <c r="CO17" s="209">
        <f t="shared" si="27"/>
        <v>0</v>
      </c>
      <c r="CP17" s="209">
        <f t="shared" si="28"/>
        <v>30649</v>
      </c>
      <c r="CQ17" s="209">
        <f t="shared" si="29"/>
        <v>868</v>
      </c>
      <c r="CR17" s="209">
        <f t="shared" si="29"/>
        <v>8108</v>
      </c>
      <c r="CS17" s="209">
        <f t="shared" si="29"/>
        <v>9370</v>
      </c>
      <c r="CT17" s="209">
        <f t="shared" si="29"/>
        <v>12303</v>
      </c>
      <c r="CU17" s="210"/>
      <c r="CV17" s="209">
        <f t="shared" si="30"/>
        <v>0</v>
      </c>
      <c r="CW17" s="209">
        <f t="shared" si="30"/>
        <v>0</v>
      </c>
      <c r="CX17" s="209">
        <f t="shared" si="31"/>
        <v>130386</v>
      </c>
    </row>
    <row r="18" spans="1:102" ht="13.5">
      <c r="A18" s="208" t="s">
        <v>212</v>
      </c>
      <c r="B18" s="208">
        <v>33896</v>
      </c>
      <c r="C18" s="208" t="s">
        <v>271</v>
      </c>
      <c r="D18" s="209">
        <f t="shared" si="2"/>
        <v>16451</v>
      </c>
      <c r="E18" s="209">
        <f t="shared" si="3"/>
        <v>16451</v>
      </c>
      <c r="F18" s="210"/>
      <c r="G18" s="210"/>
      <c r="H18" s="210"/>
      <c r="I18" s="210">
        <v>16451</v>
      </c>
      <c r="J18" s="210">
        <v>210572</v>
      </c>
      <c r="K18" s="210"/>
      <c r="L18" s="210"/>
      <c r="M18" s="209">
        <f t="shared" si="4"/>
        <v>0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/>
      <c r="V18" s="209">
        <f t="shared" si="6"/>
        <v>16451</v>
      </c>
      <c r="W18" s="209">
        <f t="shared" si="7"/>
        <v>16451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16451</v>
      </c>
      <c r="AB18" s="209">
        <f t="shared" si="8"/>
        <v>210572</v>
      </c>
      <c r="AC18" s="209">
        <f t="shared" si="8"/>
        <v>0</v>
      </c>
      <c r="AD18" s="209">
        <f t="shared" si="8"/>
        <v>0</v>
      </c>
      <c r="AE18" s="209">
        <f t="shared" si="9"/>
        <v>0</v>
      </c>
      <c r="AF18" s="209">
        <f t="shared" si="10"/>
        <v>0</v>
      </c>
      <c r="AG18" s="210"/>
      <c r="AH18" s="210"/>
      <c r="AI18" s="210"/>
      <c r="AJ18" s="210"/>
      <c r="AK18" s="210"/>
      <c r="AL18" s="210"/>
      <c r="AM18" s="209">
        <f t="shared" si="11"/>
        <v>226701</v>
      </c>
      <c r="AN18" s="210">
        <v>64590</v>
      </c>
      <c r="AO18" s="209">
        <f t="shared" si="12"/>
        <v>134702</v>
      </c>
      <c r="AP18" s="210"/>
      <c r="AQ18" s="210">
        <v>109348</v>
      </c>
      <c r="AR18" s="210">
        <v>25354</v>
      </c>
      <c r="AS18" s="210"/>
      <c r="AT18" s="209">
        <f t="shared" si="13"/>
        <v>27409</v>
      </c>
      <c r="AU18" s="210"/>
      <c r="AV18" s="210">
        <v>13490</v>
      </c>
      <c r="AW18" s="210">
        <v>7408</v>
      </c>
      <c r="AX18" s="210">
        <v>6511</v>
      </c>
      <c r="AY18" s="210"/>
      <c r="AZ18" s="210"/>
      <c r="BA18" s="210">
        <v>322</v>
      </c>
      <c r="BB18" s="209">
        <f t="shared" si="14"/>
        <v>227023</v>
      </c>
      <c r="BC18" s="209">
        <f t="shared" si="15"/>
        <v>0</v>
      </c>
      <c r="BD18" s="209">
        <f t="shared" si="16"/>
        <v>0</v>
      </c>
      <c r="BE18" s="210"/>
      <c r="BF18" s="210"/>
      <c r="BG18" s="210"/>
      <c r="BH18" s="210"/>
      <c r="BI18" s="210"/>
      <c r="BJ18" s="210"/>
      <c r="BK18" s="209">
        <f t="shared" si="17"/>
        <v>0</v>
      </c>
      <c r="BL18" s="210"/>
      <c r="BM18" s="209">
        <f t="shared" si="18"/>
        <v>0</v>
      </c>
      <c r="BN18" s="210"/>
      <c r="BO18" s="210"/>
      <c r="BP18" s="210"/>
      <c r="BQ18" s="210"/>
      <c r="BR18" s="209">
        <f t="shared" si="19"/>
        <v>0</v>
      </c>
      <c r="BS18" s="210"/>
      <c r="BT18" s="210"/>
      <c r="BU18" s="210"/>
      <c r="BV18" s="210"/>
      <c r="BW18" s="210"/>
      <c r="BX18" s="210"/>
      <c r="BY18" s="210"/>
      <c r="BZ18" s="209">
        <f t="shared" si="20"/>
        <v>0</v>
      </c>
      <c r="CA18" s="209">
        <f t="shared" si="21"/>
        <v>0</v>
      </c>
      <c r="CB18" s="209">
        <f t="shared" si="22"/>
        <v>0</v>
      </c>
      <c r="CC18" s="209">
        <f t="shared" si="23"/>
        <v>0</v>
      </c>
      <c r="CD18" s="209">
        <f t="shared" si="23"/>
        <v>0</v>
      </c>
      <c r="CE18" s="209">
        <f t="shared" si="23"/>
        <v>0</v>
      </c>
      <c r="CF18" s="209">
        <f t="shared" si="23"/>
        <v>0</v>
      </c>
      <c r="CG18" s="209">
        <f t="shared" si="23"/>
        <v>0</v>
      </c>
      <c r="CH18" s="210"/>
      <c r="CI18" s="209">
        <f t="shared" si="24"/>
        <v>226701</v>
      </c>
      <c r="CJ18" s="209">
        <f t="shared" si="25"/>
        <v>64590</v>
      </c>
      <c r="CK18" s="209">
        <f t="shared" si="26"/>
        <v>134702</v>
      </c>
      <c r="CL18" s="209">
        <f t="shared" si="27"/>
        <v>0</v>
      </c>
      <c r="CM18" s="209">
        <f t="shared" si="27"/>
        <v>109348</v>
      </c>
      <c r="CN18" s="209">
        <f t="shared" si="27"/>
        <v>25354</v>
      </c>
      <c r="CO18" s="209">
        <f t="shared" si="27"/>
        <v>0</v>
      </c>
      <c r="CP18" s="209">
        <f t="shared" si="28"/>
        <v>27409</v>
      </c>
      <c r="CQ18" s="209">
        <f t="shared" si="29"/>
        <v>0</v>
      </c>
      <c r="CR18" s="209">
        <f t="shared" si="29"/>
        <v>13490</v>
      </c>
      <c r="CS18" s="209">
        <f t="shared" si="29"/>
        <v>7408</v>
      </c>
      <c r="CT18" s="209">
        <f t="shared" si="29"/>
        <v>6511</v>
      </c>
      <c r="CU18" s="210"/>
      <c r="CV18" s="209">
        <f t="shared" si="30"/>
        <v>0</v>
      </c>
      <c r="CW18" s="209">
        <f t="shared" si="30"/>
        <v>322</v>
      </c>
      <c r="CX18" s="209">
        <f t="shared" si="31"/>
        <v>227023</v>
      </c>
    </row>
    <row r="19" spans="1:102" ht="13.5">
      <c r="A19" s="208" t="s">
        <v>212</v>
      </c>
      <c r="B19" s="208">
        <v>33897</v>
      </c>
      <c r="C19" s="208" t="s">
        <v>272</v>
      </c>
      <c r="D19" s="209">
        <f t="shared" si="2"/>
        <v>129179</v>
      </c>
      <c r="E19" s="209">
        <f t="shared" si="3"/>
        <v>116565</v>
      </c>
      <c r="F19" s="210"/>
      <c r="G19" s="210"/>
      <c r="H19" s="210"/>
      <c r="I19" s="210">
        <v>26565</v>
      </c>
      <c r="J19" s="210">
        <v>270245</v>
      </c>
      <c r="K19" s="210">
        <v>90000</v>
      </c>
      <c r="L19" s="210">
        <v>12614</v>
      </c>
      <c r="M19" s="209">
        <f t="shared" si="4"/>
        <v>0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/>
      <c r="V19" s="209">
        <f t="shared" si="6"/>
        <v>129179</v>
      </c>
      <c r="W19" s="209">
        <f t="shared" si="7"/>
        <v>116565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26565</v>
      </c>
      <c r="AB19" s="209">
        <f t="shared" si="8"/>
        <v>270245</v>
      </c>
      <c r="AC19" s="209">
        <f t="shared" si="8"/>
        <v>90000</v>
      </c>
      <c r="AD19" s="209">
        <f t="shared" si="8"/>
        <v>12614</v>
      </c>
      <c r="AE19" s="209">
        <f t="shared" si="9"/>
        <v>0</v>
      </c>
      <c r="AF19" s="209">
        <f t="shared" si="10"/>
        <v>0</v>
      </c>
      <c r="AG19" s="210"/>
      <c r="AH19" s="210"/>
      <c r="AI19" s="210"/>
      <c r="AJ19" s="210"/>
      <c r="AK19" s="210"/>
      <c r="AL19" s="210"/>
      <c r="AM19" s="209">
        <f t="shared" si="11"/>
        <v>399424</v>
      </c>
      <c r="AN19" s="210">
        <v>15427</v>
      </c>
      <c r="AO19" s="209">
        <f t="shared" si="12"/>
        <v>237933</v>
      </c>
      <c r="AP19" s="210"/>
      <c r="AQ19" s="210">
        <v>237933</v>
      </c>
      <c r="AR19" s="210"/>
      <c r="AS19" s="210"/>
      <c r="AT19" s="209">
        <f t="shared" si="13"/>
        <v>146064</v>
      </c>
      <c r="AU19" s="210">
        <v>10368</v>
      </c>
      <c r="AV19" s="210">
        <v>135696</v>
      </c>
      <c r="AW19" s="210"/>
      <c r="AX19" s="210"/>
      <c r="AY19" s="210"/>
      <c r="AZ19" s="210"/>
      <c r="BA19" s="210"/>
      <c r="BB19" s="209">
        <f t="shared" si="14"/>
        <v>399424</v>
      </c>
      <c r="BC19" s="209">
        <f t="shared" si="15"/>
        <v>0</v>
      </c>
      <c r="BD19" s="209">
        <f t="shared" si="16"/>
        <v>0</v>
      </c>
      <c r="BE19" s="210"/>
      <c r="BF19" s="210"/>
      <c r="BG19" s="210"/>
      <c r="BH19" s="210"/>
      <c r="BI19" s="210"/>
      <c r="BJ19" s="210"/>
      <c r="BK19" s="209">
        <f t="shared" si="17"/>
        <v>0</v>
      </c>
      <c r="BL19" s="210"/>
      <c r="BM19" s="209">
        <f t="shared" si="18"/>
        <v>0</v>
      </c>
      <c r="BN19" s="210"/>
      <c r="BO19" s="210"/>
      <c r="BP19" s="210"/>
      <c r="BQ19" s="210"/>
      <c r="BR19" s="209">
        <f t="shared" si="19"/>
        <v>0</v>
      </c>
      <c r="BS19" s="210"/>
      <c r="BT19" s="210"/>
      <c r="BU19" s="210"/>
      <c r="BV19" s="210"/>
      <c r="BW19" s="210"/>
      <c r="BX19" s="210"/>
      <c r="BY19" s="210"/>
      <c r="BZ19" s="209">
        <f t="shared" si="20"/>
        <v>0</v>
      </c>
      <c r="CA19" s="209">
        <f t="shared" si="21"/>
        <v>0</v>
      </c>
      <c r="CB19" s="209">
        <f t="shared" si="22"/>
        <v>0</v>
      </c>
      <c r="CC19" s="209">
        <f t="shared" si="23"/>
        <v>0</v>
      </c>
      <c r="CD19" s="209">
        <f t="shared" si="23"/>
        <v>0</v>
      </c>
      <c r="CE19" s="209">
        <f t="shared" si="23"/>
        <v>0</v>
      </c>
      <c r="CF19" s="209">
        <f t="shared" si="23"/>
        <v>0</v>
      </c>
      <c r="CG19" s="209">
        <f t="shared" si="23"/>
        <v>0</v>
      </c>
      <c r="CH19" s="210"/>
      <c r="CI19" s="209">
        <f t="shared" si="24"/>
        <v>399424</v>
      </c>
      <c r="CJ19" s="209">
        <f t="shared" si="25"/>
        <v>15427</v>
      </c>
      <c r="CK19" s="209">
        <f t="shared" si="26"/>
        <v>237933</v>
      </c>
      <c r="CL19" s="209">
        <f t="shared" si="27"/>
        <v>0</v>
      </c>
      <c r="CM19" s="209">
        <f t="shared" si="27"/>
        <v>237933</v>
      </c>
      <c r="CN19" s="209">
        <f t="shared" si="27"/>
        <v>0</v>
      </c>
      <c r="CO19" s="209">
        <f t="shared" si="27"/>
        <v>0</v>
      </c>
      <c r="CP19" s="209">
        <f t="shared" si="28"/>
        <v>146064</v>
      </c>
      <c r="CQ19" s="209">
        <f t="shared" si="29"/>
        <v>10368</v>
      </c>
      <c r="CR19" s="209">
        <f t="shared" si="29"/>
        <v>135696</v>
      </c>
      <c r="CS19" s="209">
        <f t="shared" si="29"/>
        <v>0</v>
      </c>
      <c r="CT19" s="209">
        <f t="shared" si="29"/>
        <v>0</v>
      </c>
      <c r="CU19" s="210"/>
      <c r="CV19" s="209">
        <f t="shared" si="30"/>
        <v>0</v>
      </c>
      <c r="CW19" s="209">
        <f t="shared" si="30"/>
        <v>0</v>
      </c>
      <c r="CX19" s="209">
        <f t="shared" si="31"/>
        <v>399424</v>
      </c>
    </row>
    <row r="20" spans="1:102" ht="13.5">
      <c r="A20" s="208" t="s">
        <v>212</v>
      </c>
      <c r="B20" s="208">
        <v>33898</v>
      </c>
      <c r="C20" s="208" t="s">
        <v>273</v>
      </c>
      <c r="D20" s="209">
        <f t="shared" si="2"/>
        <v>0</v>
      </c>
      <c r="E20" s="209">
        <f t="shared" si="3"/>
        <v>0</v>
      </c>
      <c r="F20" s="210"/>
      <c r="G20" s="210"/>
      <c r="H20" s="210"/>
      <c r="I20" s="210"/>
      <c r="J20" s="210"/>
      <c r="K20" s="210"/>
      <c r="L20" s="210"/>
      <c r="M20" s="209">
        <f t="shared" si="4"/>
        <v>88791</v>
      </c>
      <c r="N20" s="209">
        <f t="shared" si="5"/>
        <v>26900</v>
      </c>
      <c r="O20" s="210"/>
      <c r="P20" s="210"/>
      <c r="Q20" s="210">
        <v>26900</v>
      </c>
      <c r="R20" s="210"/>
      <c r="S20" s="210">
        <v>371234</v>
      </c>
      <c r="T20" s="210"/>
      <c r="U20" s="210">
        <v>61891</v>
      </c>
      <c r="V20" s="209">
        <f t="shared" si="6"/>
        <v>88791</v>
      </c>
      <c r="W20" s="209">
        <f t="shared" si="7"/>
        <v>26900</v>
      </c>
      <c r="X20" s="209">
        <f t="shared" si="8"/>
        <v>0</v>
      </c>
      <c r="Y20" s="209">
        <f t="shared" si="8"/>
        <v>0</v>
      </c>
      <c r="Z20" s="209">
        <f t="shared" si="8"/>
        <v>26900</v>
      </c>
      <c r="AA20" s="209">
        <f t="shared" si="8"/>
        <v>0</v>
      </c>
      <c r="AB20" s="209">
        <f t="shared" si="8"/>
        <v>371234</v>
      </c>
      <c r="AC20" s="209">
        <f t="shared" si="8"/>
        <v>0</v>
      </c>
      <c r="AD20" s="209">
        <f t="shared" si="8"/>
        <v>61891</v>
      </c>
      <c r="AE20" s="209">
        <f t="shared" si="9"/>
        <v>0</v>
      </c>
      <c r="AF20" s="209">
        <f t="shared" si="10"/>
        <v>0</v>
      </c>
      <c r="AG20" s="210"/>
      <c r="AH20" s="210"/>
      <c r="AI20" s="210"/>
      <c r="AJ20" s="210"/>
      <c r="AK20" s="210"/>
      <c r="AL20" s="210"/>
      <c r="AM20" s="209">
        <f t="shared" si="11"/>
        <v>0</v>
      </c>
      <c r="AN20" s="210"/>
      <c r="AO20" s="209">
        <f t="shared" si="12"/>
        <v>0</v>
      </c>
      <c r="AP20" s="210"/>
      <c r="AQ20" s="210"/>
      <c r="AR20" s="210"/>
      <c r="AS20" s="210"/>
      <c r="AT20" s="209">
        <f t="shared" si="13"/>
        <v>0</v>
      </c>
      <c r="AU20" s="210"/>
      <c r="AV20" s="210"/>
      <c r="AW20" s="210"/>
      <c r="AX20" s="210"/>
      <c r="AY20" s="210"/>
      <c r="AZ20" s="210"/>
      <c r="BA20" s="210"/>
      <c r="BB20" s="209">
        <f t="shared" si="14"/>
        <v>0</v>
      </c>
      <c r="BC20" s="209">
        <f t="shared" si="15"/>
        <v>114450</v>
      </c>
      <c r="BD20" s="209">
        <f t="shared" si="16"/>
        <v>114450</v>
      </c>
      <c r="BE20" s="210"/>
      <c r="BF20" s="210">
        <v>114450</v>
      </c>
      <c r="BG20" s="210"/>
      <c r="BH20" s="210"/>
      <c r="BI20" s="210"/>
      <c r="BJ20" s="210"/>
      <c r="BK20" s="209">
        <f t="shared" si="17"/>
        <v>345575</v>
      </c>
      <c r="BL20" s="210">
        <v>30843</v>
      </c>
      <c r="BM20" s="209">
        <f t="shared" si="18"/>
        <v>93434</v>
      </c>
      <c r="BN20" s="210"/>
      <c r="BO20" s="210">
        <v>93434</v>
      </c>
      <c r="BP20" s="210"/>
      <c r="BQ20" s="210"/>
      <c r="BR20" s="209">
        <f t="shared" si="19"/>
        <v>221298</v>
      </c>
      <c r="BS20" s="210">
        <v>5247</v>
      </c>
      <c r="BT20" s="210">
        <v>170730</v>
      </c>
      <c r="BU20" s="210">
        <v>30371</v>
      </c>
      <c r="BV20" s="210">
        <v>14950</v>
      </c>
      <c r="BW20" s="210"/>
      <c r="BX20" s="210"/>
      <c r="BY20" s="210"/>
      <c r="BZ20" s="209">
        <f t="shared" si="20"/>
        <v>460025</v>
      </c>
      <c r="CA20" s="209">
        <f t="shared" si="21"/>
        <v>114450</v>
      </c>
      <c r="CB20" s="209">
        <f t="shared" si="22"/>
        <v>114450</v>
      </c>
      <c r="CC20" s="209">
        <f t="shared" si="23"/>
        <v>0</v>
      </c>
      <c r="CD20" s="209">
        <f t="shared" si="23"/>
        <v>114450</v>
      </c>
      <c r="CE20" s="209">
        <f t="shared" si="23"/>
        <v>0</v>
      </c>
      <c r="CF20" s="209">
        <f t="shared" si="23"/>
        <v>0</v>
      </c>
      <c r="CG20" s="209">
        <f t="shared" si="23"/>
        <v>0</v>
      </c>
      <c r="CH20" s="210"/>
      <c r="CI20" s="209">
        <f t="shared" si="24"/>
        <v>345575</v>
      </c>
      <c r="CJ20" s="209">
        <f t="shared" si="25"/>
        <v>30843</v>
      </c>
      <c r="CK20" s="209">
        <f t="shared" si="26"/>
        <v>93434</v>
      </c>
      <c r="CL20" s="209">
        <f t="shared" si="27"/>
        <v>0</v>
      </c>
      <c r="CM20" s="209">
        <f t="shared" si="27"/>
        <v>93434</v>
      </c>
      <c r="CN20" s="209">
        <f t="shared" si="27"/>
        <v>0</v>
      </c>
      <c r="CO20" s="209">
        <f t="shared" si="27"/>
        <v>0</v>
      </c>
      <c r="CP20" s="209">
        <f t="shared" si="28"/>
        <v>221298</v>
      </c>
      <c r="CQ20" s="209">
        <f t="shared" si="29"/>
        <v>5247</v>
      </c>
      <c r="CR20" s="209">
        <f t="shared" si="29"/>
        <v>170730</v>
      </c>
      <c r="CS20" s="209">
        <f t="shared" si="29"/>
        <v>30371</v>
      </c>
      <c r="CT20" s="209">
        <f t="shared" si="29"/>
        <v>14950</v>
      </c>
      <c r="CU20" s="210"/>
      <c r="CV20" s="209">
        <f t="shared" si="30"/>
        <v>0</v>
      </c>
      <c r="CW20" s="209">
        <f t="shared" si="30"/>
        <v>0</v>
      </c>
      <c r="CX20" s="209">
        <f t="shared" si="31"/>
        <v>460025</v>
      </c>
    </row>
    <row r="21" spans="1:102" ht="13.5">
      <c r="A21" s="208" t="s">
        <v>212</v>
      </c>
      <c r="B21" s="208">
        <v>33902</v>
      </c>
      <c r="C21" s="208" t="s">
        <v>274</v>
      </c>
      <c r="D21" s="209">
        <f t="shared" si="2"/>
        <v>79007</v>
      </c>
      <c r="E21" s="209">
        <f t="shared" si="3"/>
        <v>79007</v>
      </c>
      <c r="F21" s="210"/>
      <c r="G21" s="210"/>
      <c r="H21" s="210"/>
      <c r="I21" s="210">
        <v>9038</v>
      </c>
      <c r="J21" s="210">
        <v>116334</v>
      </c>
      <c r="K21" s="210">
        <v>69969</v>
      </c>
      <c r="L21" s="210"/>
      <c r="M21" s="209">
        <f t="shared" si="4"/>
        <v>0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/>
      <c r="V21" s="209">
        <f t="shared" si="6"/>
        <v>79007</v>
      </c>
      <c r="W21" s="209">
        <f t="shared" si="7"/>
        <v>79007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9038</v>
      </c>
      <c r="AB21" s="209">
        <f t="shared" si="8"/>
        <v>116334</v>
      </c>
      <c r="AC21" s="209">
        <f t="shared" si="8"/>
        <v>69969</v>
      </c>
      <c r="AD21" s="209">
        <f t="shared" si="8"/>
        <v>0</v>
      </c>
      <c r="AE21" s="209">
        <f t="shared" si="9"/>
        <v>0</v>
      </c>
      <c r="AF21" s="209">
        <f t="shared" si="10"/>
        <v>0</v>
      </c>
      <c r="AG21" s="210"/>
      <c r="AH21" s="210"/>
      <c r="AI21" s="210"/>
      <c r="AJ21" s="210"/>
      <c r="AK21" s="210"/>
      <c r="AL21" s="210"/>
      <c r="AM21" s="209">
        <f t="shared" si="11"/>
        <v>131060</v>
      </c>
      <c r="AN21" s="210">
        <v>38594</v>
      </c>
      <c r="AO21" s="209">
        <f t="shared" si="12"/>
        <v>43169</v>
      </c>
      <c r="AP21" s="210"/>
      <c r="AQ21" s="210">
        <v>43169</v>
      </c>
      <c r="AR21" s="210"/>
      <c r="AS21" s="210"/>
      <c r="AT21" s="209">
        <f t="shared" si="13"/>
        <v>49297</v>
      </c>
      <c r="AU21" s="210"/>
      <c r="AV21" s="210">
        <v>11736</v>
      </c>
      <c r="AW21" s="210">
        <v>17976</v>
      </c>
      <c r="AX21" s="210">
        <v>19585</v>
      </c>
      <c r="AY21" s="210"/>
      <c r="AZ21" s="210"/>
      <c r="BA21" s="210">
        <v>64281</v>
      </c>
      <c r="BB21" s="209">
        <f t="shared" si="14"/>
        <v>195341</v>
      </c>
      <c r="BC21" s="209">
        <f t="shared" si="15"/>
        <v>0</v>
      </c>
      <c r="BD21" s="209">
        <f t="shared" si="16"/>
        <v>0</v>
      </c>
      <c r="BE21" s="210"/>
      <c r="BF21" s="210"/>
      <c r="BG21" s="210"/>
      <c r="BH21" s="210"/>
      <c r="BI21" s="210"/>
      <c r="BJ21" s="210"/>
      <c r="BK21" s="209">
        <f t="shared" si="17"/>
        <v>0</v>
      </c>
      <c r="BL21" s="210"/>
      <c r="BM21" s="209">
        <f t="shared" si="18"/>
        <v>0</v>
      </c>
      <c r="BN21" s="210"/>
      <c r="BO21" s="210"/>
      <c r="BP21" s="210"/>
      <c r="BQ21" s="210"/>
      <c r="BR21" s="209">
        <f t="shared" si="19"/>
        <v>0</v>
      </c>
      <c r="BS21" s="210"/>
      <c r="BT21" s="210"/>
      <c r="BU21" s="210"/>
      <c r="BV21" s="210"/>
      <c r="BW21" s="210"/>
      <c r="BX21" s="210"/>
      <c r="BY21" s="210"/>
      <c r="BZ21" s="209">
        <f t="shared" si="20"/>
        <v>0</v>
      </c>
      <c r="CA21" s="209">
        <f t="shared" si="21"/>
        <v>0</v>
      </c>
      <c r="CB21" s="209">
        <f t="shared" si="22"/>
        <v>0</v>
      </c>
      <c r="CC21" s="209">
        <f t="shared" si="23"/>
        <v>0</v>
      </c>
      <c r="CD21" s="209">
        <f t="shared" si="23"/>
        <v>0</v>
      </c>
      <c r="CE21" s="209">
        <f t="shared" si="23"/>
        <v>0</v>
      </c>
      <c r="CF21" s="209">
        <f t="shared" si="23"/>
        <v>0</v>
      </c>
      <c r="CG21" s="209">
        <f t="shared" si="23"/>
        <v>0</v>
      </c>
      <c r="CH21" s="210"/>
      <c r="CI21" s="209">
        <f t="shared" si="24"/>
        <v>131060</v>
      </c>
      <c r="CJ21" s="209">
        <f t="shared" si="25"/>
        <v>38594</v>
      </c>
      <c r="CK21" s="209">
        <f t="shared" si="26"/>
        <v>43169</v>
      </c>
      <c r="CL21" s="209">
        <f t="shared" si="27"/>
        <v>0</v>
      </c>
      <c r="CM21" s="209">
        <f t="shared" si="27"/>
        <v>43169</v>
      </c>
      <c r="CN21" s="209">
        <f t="shared" si="27"/>
        <v>0</v>
      </c>
      <c r="CO21" s="209">
        <f t="shared" si="27"/>
        <v>0</v>
      </c>
      <c r="CP21" s="209">
        <f t="shared" si="28"/>
        <v>49297</v>
      </c>
      <c r="CQ21" s="209">
        <f t="shared" si="29"/>
        <v>0</v>
      </c>
      <c r="CR21" s="209">
        <f t="shared" si="29"/>
        <v>11736</v>
      </c>
      <c r="CS21" s="209">
        <f t="shared" si="29"/>
        <v>17976</v>
      </c>
      <c r="CT21" s="209">
        <f t="shared" si="29"/>
        <v>19585</v>
      </c>
      <c r="CU21" s="210"/>
      <c r="CV21" s="209">
        <f t="shared" si="30"/>
        <v>0</v>
      </c>
      <c r="CW21" s="209">
        <f t="shared" si="30"/>
        <v>64281</v>
      </c>
      <c r="CX21" s="209">
        <f t="shared" si="31"/>
        <v>195341</v>
      </c>
    </row>
    <row r="22" spans="1:102" ht="13.5">
      <c r="A22" s="208" t="s">
        <v>212</v>
      </c>
      <c r="B22" s="208">
        <v>33904</v>
      </c>
      <c r="C22" s="208" t="s">
        <v>275</v>
      </c>
      <c r="D22" s="209">
        <f t="shared" si="2"/>
        <v>23749</v>
      </c>
      <c r="E22" s="209">
        <f t="shared" si="3"/>
        <v>697</v>
      </c>
      <c r="F22" s="210"/>
      <c r="G22" s="210"/>
      <c r="H22" s="210"/>
      <c r="I22" s="210">
        <v>697</v>
      </c>
      <c r="J22" s="210">
        <v>212069</v>
      </c>
      <c r="K22" s="210"/>
      <c r="L22" s="210">
        <v>23052</v>
      </c>
      <c r="M22" s="209">
        <f t="shared" si="4"/>
        <v>0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/>
      <c r="V22" s="209">
        <f t="shared" si="6"/>
        <v>23749</v>
      </c>
      <c r="W22" s="209">
        <f t="shared" si="7"/>
        <v>697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697</v>
      </c>
      <c r="AB22" s="209">
        <f t="shared" si="8"/>
        <v>212069</v>
      </c>
      <c r="AC22" s="209">
        <f t="shared" si="8"/>
        <v>0</v>
      </c>
      <c r="AD22" s="209">
        <f t="shared" si="8"/>
        <v>23052</v>
      </c>
      <c r="AE22" s="209">
        <f t="shared" si="9"/>
        <v>0</v>
      </c>
      <c r="AF22" s="209">
        <f t="shared" si="10"/>
        <v>0</v>
      </c>
      <c r="AG22" s="210"/>
      <c r="AH22" s="210"/>
      <c r="AI22" s="210"/>
      <c r="AJ22" s="210"/>
      <c r="AK22" s="210"/>
      <c r="AL22" s="210"/>
      <c r="AM22" s="209">
        <f t="shared" si="11"/>
        <v>235818</v>
      </c>
      <c r="AN22" s="210">
        <v>29270</v>
      </c>
      <c r="AO22" s="209">
        <f t="shared" si="12"/>
        <v>89431</v>
      </c>
      <c r="AP22" s="210">
        <v>4270</v>
      </c>
      <c r="AQ22" s="210">
        <v>78311</v>
      </c>
      <c r="AR22" s="210">
        <v>6850</v>
      </c>
      <c r="AS22" s="210"/>
      <c r="AT22" s="209">
        <f t="shared" si="13"/>
        <v>117117</v>
      </c>
      <c r="AU22" s="210">
        <v>49005</v>
      </c>
      <c r="AV22" s="210">
        <v>57945</v>
      </c>
      <c r="AW22" s="210">
        <v>10167</v>
      </c>
      <c r="AX22" s="210"/>
      <c r="AY22" s="210"/>
      <c r="AZ22" s="210"/>
      <c r="BA22" s="210"/>
      <c r="BB22" s="209">
        <f t="shared" si="14"/>
        <v>235818</v>
      </c>
      <c r="BC22" s="209">
        <f t="shared" si="15"/>
        <v>0</v>
      </c>
      <c r="BD22" s="209">
        <f t="shared" si="16"/>
        <v>0</v>
      </c>
      <c r="BE22" s="210"/>
      <c r="BF22" s="210"/>
      <c r="BG22" s="210"/>
      <c r="BH22" s="210"/>
      <c r="BI22" s="210"/>
      <c r="BJ22" s="210"/>
      <c r="BK22" s="209">
        <f t="shared" si="17"/>
        <v>0</v>
      </c>
      <c r="BL22" s="210"/>
      <c r="BM22" s="209">
        <f t="shared" si="18"/>
        <v>0</v>
      </c>
      <c r="BN22" s="210"/>
      <c r="BO22" s="210"/>
      <c r="BP22" s="210"/>
      <c r="BQ22" s="210"/>
      <c r="BR22" s="209">
        <f t="shared" si="19"/>
        <v>0</v>
      </c>
      <c r="BS22" s="210"/>
      <c r="BT22" s="210"/>
      <c r="BU22" s="210"/>
      <c r="BV22" s="210"/>
      <c r="BW22" s="210"/>
      <c r="BX22" s="210"/>
      <c r="BY22" s="210"/>
      <c r="BZ22" s="209">
        <f t="shared" si="20"/>
        <v>0</v>
      </c>
      <c r="CA22" s="209">
        <f t="shared" si="21"/>
        <v>0</v>
      </c>
      <c r="CB22" s="209">
        <f t="shared" si="22"/>
        <v>0</v>
      </c>
      <c r="CC22" s="209">
        <f t="shared" si="23"/>
        <v>0</v>
      </c>
      <c r="CD22" s="209">
        <f t="shared" si="23"/>
        <v>0</v>
      </c>
      <c r="CE22" s="209">
        <f t="shared" si="23"/>
        <v>0</v>
      </c>
      <c r="CF22" s="209">
        <f t="shared" si="23"/>
        <v>0</v>
      </c>
      <c r="CG22" s="209">
        <f t="shared" si="23"/>
        <v>0</v>
      </c>
      <c r="CH22" s="210"/>
      <c r="CI22" s="209">
        <f t="shared" si="24"/>
        <v>235818</v>
      </c>
      <c r="CJ22" s="209">
        <f t="shared" si="25"/>
        <v>29270</v>
      </c>
      <c r="CK22" s="209">
        <f t="shared" si="26"/>
        <v>89431</v>
      </c>
      <c r="CL22" s="209">
        <f t="shared" si="27"/>
        <v>4270</v>
      </c>
      <c r="CM22" s="209">
        <f t="shared" si="27"/>
        <v>78311</v>
      </c>
      <c r="CN22" s="209">
        <f t="shared" si="27"/>
        <v>6850</v>
      </c>
      <c r="CO22" s="209">
        <f t="shared" si="27"/>
        <v>0</v>
      </c>
      <c r="CP22" s="209">
        <f t="shared" si="28"/>
        <v>117117</v>
      </c>
      <c r="CQ22" s="209">
        <f t="shared" si="29"/>
        <v>49005</v>
      </c>
      <c r="CR22" s="209">
        <f t="shared" si="29"/>
        <v>57945</v>
      </c>
      <c r="CS22" s="209">
        <f t="shared" si="29"/>
        <v>10167</v>
      </c>
      <c r="CT22" s="209">
        <f t="shared" si="29"/>
        <v>0</v>
      </c>
      <c r="CU22" s="210"/>
      <c r="CV22" s="209">
        <f t="shared" si="30"/>
        <v>0</v>
      </c>
      <c r="CW22" s="209">
        <f t="shared" si="30"/>
        <v>0</v>
      </c>
      <c r="CX22" s="209">
        <f t="shared" si="31"/>
        <v>235818</v>
      </c>
    </row>
    <row r="23" spans="1:102" ht="13.5">
      <c r="A23" s="208" t="s">
        <v>212</v>
      </c>
      <c r="B23" s="208">
        <v>33911</v>
      </c>
      <c r="C23" s="208" t="s">
        <v>276</v>
      </c>
      <c r="D23" s="209">
        <f t="shared" si="2"/>
        <v>37447</v>
      </c>
      <c r="E23" s="209">
        <f t="shared" si="3"/>
        <v>2179</v>
      </c>
      <c r="F23" s="210"/>
      <c r="G23" s="210"/>
      <c r="H23" s="210"/>
      <c r="I23" s="210">
        <v>2179</v>
      </c>
      <c r="J23" s="210">
        <v>41912</v>
      </c>
      <c r="K23" s="210"/>
      <c r="L23" s="210">
        <v>35268</v>
      </c>
      <c r="M23" s="209">
        <f t="shared" si="4"/>
        <v>0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/>
      <c r="V23" s="209">
        <f t="shared" si="6"/>
        <v>37447</v>
      </c>
      <c r="W23" s="209">
        <f t="shared" si="7"/>
        <v>2179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2179</v>
      </c>
      <c r="AB23" s="209">
        <f t="shared" si="8"/>
        <v>41912</v>
      </c>
      <c r="AC23" s="209">
        <f t="shared" si="8"/>
        <v>0</v>
      </c>
      <c r="AD23" s="209">
        <f t="shared" si="8"/>
        <v>35268</v>
      </c>
      <c r="AE23" s="209">
        <f t="shared" si="9"/>
        <v>0</v>
      </c>
      <c r="AF23" s="209">
        <f t="shared" si="10"/>
        <v>0</v>
      </c>
      <c r="AG23" s="210"/>
      <c r="AH23" s="210"/>
      <c r="AI23" s="210"/>
      <c r="AJ23" s="210"/>
      <c r="AK23" s="210"/>
      <c r="AL23" s="210"/>
      <c r="AM23" s="209">
        <f t="shared" si="11"/>
        <v>56236</v>
      </c>
      <c r="AN23" s="210">
        <v>27914</v>
      </c>
      <c r="AO23" s="209">
        <f t="shared" si="12"/>
        <v>15816</v>
      </c>
      <c r="AP23" s="210">
        <v>503</v>
      </c>
      <c r="AQ23" s="210">
        <v>15313</v>
      </c>
      <c r="AR23" s="210"/>
      <c r="AS23" s="210"/>
      <c r="AT23" s="209">
        <f t="shared" si="13"/>
        <v>12506</v>
      </c>
      <c r="AU23" s="210">
        <v>4410</v>
      </c>
      <c r="AV23" s="210">
        <v>8096</v>
      </c>
      <c r="AW23" s="210"/>
      <c r="AX23" s="210"/>
      <c r="AY23" s="210"/>
      <c r="AZ23" s="210"/>
      <c r="BA23" s="210">
        <v>23123</v>
      </c>
      <c r="BB23" s="209">
        <f t="shared" si="14"/>
        <v>79359</v>
      </c>
      <c r="BC23" s="209">
        <f t="shared" si="15"/>
        <v>0</v>
      </c>
      <c r="BD23" s="209">
        <f t="shared" si="16"/>
        <v>0</v>
      </c>
      <c r="BE23" s="210"/>
      <c r="BF23" s="210"/>
      <c r="BG23" s="210"/>
      <c r="BH23" s="210"/>
      <c r="BI23" s="210"/>
      <c r="BJ23" s="210"/>
      <c r="BK23" s="209">
        <f t="shared" si="17"/>
        <v>0</v>
      </c>
      <c r="BL23" s="210"/>
      <c r="BM23" s="209">
        <f t="shared" si="18"/>
        <v>0</v>
      </c>
      <c r="BN23" s="210"/>
      <c r="BO23" s="210"/>
      <c r="BP23" s="210"/>
      <c r="BQ23" s="210"/>
      <c r="BR23" s="209">
        <f t="shared" si="19"/>
        <v>0</v>
      </c>
      <c r="BS23" s="210"/>
      <c r="BT23" s="210"/>
      <c r="BU23" s="210"/>
      <c r="BV23" s="210"/>
      <c r="BW23" s="210"/>
      <c r="BX23" s="210"/>
      <c r="BY23" s="210"/>
      <c r="BZ23" s="209">
        <f t="shared" si="20"/>
        <v>0</v>
      </c>
      <c r="CA23" s="209">
        <f t="shared" si="21"/>
        <v>0</v>
      </c>
      <c r="CB23" s="209">
        <f t="shared" si="22"/>
        <v>0</v>
      </c>
      <c r="CC23" s="209">
        <f t="shared" si="23"/>
        <v>0</v>
      </c>
      <c r="CD23" s="209">
        <f t="shared" si="23"/>
        <v>0</v>
      </c>
      <c r="CE23" s="209">
        <f t="shared" si="23"/>
        <v>0</v>
      </c>
      <c r="CF23" s="209">
        <f t="shared" si="23"/>
        <v>0</v>
      </c>
      <c r="CG23" s="209">
        <f t="shared" si="23"/>
        <v>0</v>
      </c>
      <c r="CH23" s="210"/>
      <c r="CI23" s="209">
        <f t="shared" si="24"/>
        <v>56236</v>
      </c>
      <c r="CJ23" s="209">
        <f t="shared" si="25"/>
        <v>27914</v>
      </c>
      <c r="CK23" s="209">
        <f t="shared" si="26"/>
        <v>15816</v>
      </c>
      <c r="CL23" s="209">
        <f t="shared" si="27"/>
        <v>503</v>
      </c>
      <c r="CM23" s="209">
        <f t="shared" si="27"/>
        <v>15313</v>
      </c>
      <c r="CN23" s="209">
        <f t="shared" si="27"/>
        <v>0</v>
      </c>
      <c r="CO23" s="209">
        <f t="shared" si="27"/>
        <v>0</v>
      </c>
      <c r="CP23" s="209">
        <f t="shared" si="28"/>
        <v>12506</v>
      </c>
      <c r="CQ23" s="209">
        <f t="shared" si="29"/>
        <v>4410</v>
      </c>
      <c r="CR23" s="209">
        <f t="shared" si="29"/>
        <v>8096</v>
      </c>
      <c r="CS23" s="209">
        <f t="shared" si="29"/>
        <v>0</v>
      </c>
      <c r="CT23" s="209">
        <f t="shared" si="29"/>
        <v>0</v>
      </c>
      <c r="CU23" s="210"/>
      <c r="CV23" s="209">
        <f t="shared" si="30"/>
        <v>0</v>
      </c>
      <c r="CW23" s="209">
        <f t="shared" si="30"/>
        <v>23123</v>
      </c>
      <c r="CX23" s="209">
        <f t="shared" si="31"/>
        <v>79359</v>
      </c>
    </row>
    <row r="24" spans="1:102" ht="13.5">
      <c r="A24" s="208" t="s">
        <v>212</v>
      </c>
      <c r="B24" s="208">
        <v>33913</v>
      </c>
      <c r="C24" s="208" t="s">
        <v>277</v>
      </c>
      <c r="D24" s="209">
        <f t="shared" si="2"/>
        <v>110278</v>
      </c>
      <c r="E24" s="209">
        <f t="shared" si="3"/>
        <v>110278</v>
      </c>
      <c r="F24" s="210"/>
      <c r="G24" s="210"/>
      <c r="H24" s="210"/>
      <c r="I24" s="210">
        <v>74398</v>
      </c>
      <c r="J24" s="210">
        <v>548581</v>
      </c>
      <c r="K24" s="210">
        <v>35880</v>
      </c>
      <c r="L24" s="210"/>
      <c r="M24" s="209">
        <f t="shared" si="4"/>
        <v>1312717</v>
      </c>
      <c r="N24" s="209">
        <f t="shared" si="5"/>
        <v>1312717</v>
      </c>
      <c r="O24" s="210"/>
      <c r="P24" s="210"/>
      <c r="Q24" s="210">
        <v>1121400</v>
      </c>
      <c r="R24" s="210">
        <v>49</v>
      </c>
      <c r="S24" s="210">
        <v>139342</v>
      </c>
      <c r="T24" s="210">
        <v>191268</v>
      </c>
      <c r="U24" s="210"/>
      <c r="V24" s="209">
        <f t="shared" si="6"/>
        <v>1422995</v>
      </c>
      <c r="W24" s="209">
        <f t="shared" si="7"/>
        <v>1422995</v>
      </c>
      <c r="X24" s="209">
        <f t="shared" si="8"/>
        <v>0</v>
      </c>
      <c r="Y24" s="209">
        <f t="shared" si="8"/>
        <v>0</v>
      </c>
      <c r="Z24" s="209">
        <f t="shared" si="8"/>
        <v>1121400</v>
      </c>
      <c r="AA24" s="209">
        <f t="shared" si="8"/>
        <v>74447</v>
      </c>
      <c r="AB24" s="209">
        <f t="shared" si="8"/>
        <v>687923</v>
      </c>
      <c r="AC24" s="209">
        <f t="shared" si="8"/>
        <v>227148</v>
      </c>
      <c r="AD24" s="209">
        <f t="shared" si="8"/>
        <v>0</v>
      </c>
      <c r="AE24" s="209">
        <f t="shared" si="9"/>
        <v>1880</v>
      </c>
      <c r="AF24" s="209">
        <f t="shared" si="10"/>
        <v>1880</v>
      </c>
      <c r="AG24" s="210"/>
      <c r="AH24" s="210">
        <v>1880</v>
      </c>
      <c r="AI24" s="210"/>
      <c r="AJ24" s="210"/>
      <c r="AK24" s="210"/>
      <c r="AL24" s="210"/>
      <c r="AM24" s="209">
        <f t="shared" si="11"/>
        <v>632414</v>
      </c>
      <c r="AN24" s="210">
        <v>36839</v>
      </c>
      <c r="AO24" s="209">
        <f t="shared" si="12"/>
        <v>327866</v>
      </c>
      <c r="AP24" s="210"/>
      <c r="AQ24" s="210">
        <v>327866</v>
      </c>
      <c r="AR24" s="210"/>
      <c r="AS24" s="210"/>
      <c r="AT24" s="209">
        <f t="shared" si="13"/>
        <v>267709</v>
      </c>
      <c r="AU24" s="210"/>
      <c r="AV24" s="210">
        <v>267709</v>
      </c>
      <c r="AW24" s="210"/>
      <c r="AX24" s="210"/>
      <c r="AY24" s="210"/>
      <c r="AZ24" s="210"/>
      <c r="BA24" s="210">
        <v>24565</v>
      </c>
      <c r="BB24" s="209">
        <f t="shared" si="14"/>
        <v>658859</v>
      </c>
      <c r="BC24" s="209">
        <f t="shared" si="15"/>
        <v>1317202</v>
      </c>
      <c r="BD24" s="209">
        <f t="shared" si="16"/>
        <v>1317202</v>
      </c>
      <c r="BE24" s="210"/>
      <c r="BF24" s="210">
        <v>1317202</v>
      </c>
      <c r="BG24" s="210"/>
      <c r="BH24" s="210"/>
      <c r="BI24" s="210"/>
      <c r="BJ24" s="210"/>
      <c r="BK24" s="209">
        <f t="shared" si="17"/>
        <v>116285</v>
      </c>
      <c r="BL24" s="210">
        <v>20428</v>
      </c>
      <c r="BM24" s="209">
        <f t="shared" si="18"/>
        <v>50429</v>
      </c>
      <c r="BN24" s="210"/>
      <c r="BO24" s="210">
        <v>50429</v>
      </c>
      <c r="BP24" s="210"/>
      <c r="BQ24" s="210"/>
      <c r="BR24" s="209">
        <f t="shared" si="19"/>
        <v>45428</v>
      </c>
      <c r="BS24" s="210"/>
      <c r="BT24" s="210">
        <v>45428</v>
      </c>
      <c r="BU24" s="210"/>
      <c r="BV24" s="210"/>
      <c r="BW24" s="210"/>
      <c r="BX24" s="210"/>
      <c r="BY24" s="210">
        <v>18572</v>
      </c>
      <c r="BZ24" s="209">
        <f t="shared" si="20"/>
        <v>1452059</v>
      </c>
      <c r="CA24" s="209">
        <f t="shared" si="21"/>
        <v>1319082</v>
      </c>
      <c r="CB24" s="209">
        <f t="shared" si="22"/>
        <v>1319082</v>
      </c>
      <c r="CC24" s="209">
        <f t="shared" si="23"/>
        <v>0</v>
      </c>
      <c r="CD24" s="209">
        <f t="shared" si="23"/>
        <v>1319082</v>
      </c>
      <c r="CE24" s="209">
        <f t="shared" si="23"/>
        <v>0</v>
      </c>
      <c r="CF24" s="209">
        <f t="shared" si="23"/>
        <v>0</v>
      </c>
      <c r="CG24" s="209">
        <f t="shared" si="23"/>
        <v>0</v>
      </c>
      <c r="CH24" s="210"/>
      <c r="CI24" s="209">
        <f t="shared" si="24"/>
        <v>748699</v>
      </c>
      <c r="CJ24" s="209">
        <f t="shared" si="25"/>
        <v>57267</v>
      </c>
      <c r="CK24" s="209">
        <f t="shared" si="26"/>
        <v>378295</v>
      </c>
      <c r="CL24" s="209">
        <f t="shared" si="27"/>
        <v>0</v>
      </c>
      <c r="CM24" s="209">
        <f t="shared" si="27"/>
        <v>378295</v>
      </c>
      <c r="CN24" s="209">
        <f t="shared" si="27"/>
        <v>0</v>
      </c>
      <c r="CO24" s="209">
        <f t="shared" si="27"/>
        <v>0</v>
      </c>
      <c r="CP24" s="209">
        <f t="shared" si="28"/>
        <v>313137</v>
      </c>
      <c r="CQ24" s="209">
        <f t="shared" si="29"/>
        <v>0</v>
      </c>
      <c r="CR24" s="209">
        <f t="shared" si="29"/>
        <v>313137</v>
      </c>
      <c r="CS24" s="209">
        <f t="shared" si="29"/>
        <v>0</v>
      </c>
      <c r="CT24" s="209">
        <f t="shared" si="29"/>
        <v>0</v>
      </c>
      <c r="CU24" s="210"/>
      <c r="CV24" s="209">
        <f t="shared" si="30"/>
        <v>0</v>
      </c>
      <c r="CW24" s="209">
        <f t="shared" si="30"/>
        <v>43137</v>
      </c>
      <c r="CX24" s="209">
        <f t="shared" si="31"/>
        <v>2110918</v>
      </c>
    </row>
    <row r="25" spans="1:102" ht="13.5">
      <c r="A25" s="208" t="s">
        <v>212</v>
      </c>
      <c r="B25" s="208">
        <v>33946</v>
      </c>
      <c r="C25" s="208" t="s">
        <v>278</v>
      </c>
      <c r="D25" s="209">
        <f t="shared" si="2"/>
        <v>52885</v>
      </c>
      <c r="E25" s="209">
        <f t="shared" si="3"/>
        <v>40196</v>
      </c>
      <c r="F25" s="210"/>
      <c r="G25" s="210"/>
      <c r="H25" s="210"/>
      <c r="I25" s="210">
        <v>40196</v>
      </c>
      <c r="J25" s="210">
        <v>326611</v>
      </c>
      <c r="K25" s="210"/>
      <c r="L25" s="210">
        <v>12689</v>
      </c>
      <c r="M25" s="209">
        <f t="shared" si="4"/>
        <v>0</v>
      </c>
      <c r="N25" s="209">
        <f t="shared" si="5"/>
        <v>0</v>
      </c>
      <c r="O25" s="210"/>
      <c r="P25" s="210"/>
      <c r="Q25" s="210"/>
      <c r="R25" s="210"/>
      <c r="S25" s="210">
        <v>84218</v>
      </c>
      <c r="T25" s="210"/>
      <c r="U25" s="210"/>
      <c r="V25" s="209">
        <f t="shared" si="6"/>
        <v>52885</v>
      </c>
      <c r="W25" s="209">
        <f t="shared" si="7"/>
        <v>40196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40196</v>
      </c>
      <c r="AB25" s="209">
        <f t="shared" si="8"/>
        <v>410829</v>
      </c>
      <c r="AC25" s="209">
        <f t="shared" si="8"/>
        <v>0</v>
      </c>
      <c r="AD25" s="209">
        <f t="shared" si="8"/>
        <v>12689</v>
      </c>
      <c r="AE25" s="209">
        <f t="shared" si="9"/>
        <v>0</v>
      </c>
      <c r="AF25" s="209">
        <f t="shared" si="10"/>
        <v>0</v>
      </c>
      <c r="AG25" s="210"/>
      <c r="AH25" s="210"/>
      <c r="AI25" s="210"/>
      <c r="AJ25" s="210"/>
      <c r="AK25" s="210"/>
      <c r="AL25" s="210"/>
      <c r="AM25" s="209">
        <f t="shared" si="11"/>
        <v>379496</v>
      </c>
      <c r="AN25" s="210">
        <v>19299</v>
      </c>
      <c r="AO25" s="209">
        <f t="shared" si="12"/>
        <v>246165</v>
      </c>
      <c r="AP25" s="210"/>
      <c r="AQ25" s="210">
        <v>236826</v>
      </c>
      <c r="AR25" s="210">
        <v>9339</v>
      </c>
      <c r="AS25" s="210"/>
      <c r="AT25" s="209">
        <f t="shared" si="13"/>
        <v>114032</v>
      </c>
      <c r="AU25" s="210"/>
      <c r="AV25" s="210">
        <v>108052</v>
      </c>
      <c r="AW25" s="210">
        <v>5980</v>
      </c>
      <c r="AX25" s="210"/>
      <c r="AY25" s="210"/>
      <c r="AZ25" s="210"/>
      <c r="BA25" s="210"/>
      <c r="BB25" s="209">
        <f t="shared" si="14"/>
        <v>379496</v>
      </c>
      <c r="BC25" s="209">
        <f t="shared" si="15"/>
        <v>0</v>
      </c>
      <c r="BD25" s="209">
        <f t="shared" si="16"/>
        <v>0</v>
      </c>
      <c r="BE25" s="210"/>
      <c r="BF25" s="210"/>
      <c r="BG25" s="210"/>
      <c r="BH25" s="210"/>
      <c r="BI25" s="210"/>
      <c r="BJ25" s="210"/>
      <c r="BK25" s="209">
        <f t="shared" si="17"/>
        <v>84218</v>
      </c>
      <c r="BL25" s="210">
        <v>28621</v>
      </c>
      <c r="BM25" s="209">
        <f t="shared" si="18"/>
        <v>49597</v>
      </c>
      <c r="BN25" s="210"/>
      <c r="BO25" s="210">
        <v>49597</v>
      </c>
      <c r="BP25" s="210"/>
      <c r="BQ25" s="210"/>
      <c r="BR25" s="209">
        <f t="shared" si="19"/>
        <v>6000</v>
      </c>
      <c r="BS25" s="210"/>
      <c r="BT25" s="210">
        <v>4929</v>
      </c>
      <c r="BU25" s="210">
        <v>1071</v>
      </c>
      <c r="BV25" s="210"/>
      <c r="BW25" s="210"/>
      <c r="BX25" s="210"/>
      <c r="BY25" s="210"/>
      <c r="BZ25" s="209">
        <f t="shared" si="20"/>
        <v>84218</v>
      </c>
      <c r="CA25" s="209">
        <f t="shared" si="21"/>
        <v>0</v>
      </c>
      <c r="CB25" s="209">
        <f t="shared" si="22"/>
        <v>0</v>
      </c>
      <c r="CC25" s="209">
        <f t="shared" si="23"/>
        <v>0</v>
      </c>
      <c r="CD25" s="209">
        <f t="shared" si="23"/>
        <v>0</v>
      </c>
      <c r="CE25" s="209">
        <f t="shared" si="23"/>
        <v>0</v>
      </c>
      <c r="CF25" s="209">
        <f t="shared" si="23"/>
        <v>0</v>
      </c>
      <c r="CG25" s="209">
        <f t="shared" si="23"/>
        <v>0</v>
      </c>
      <c r="CH25" s="210"/>
      <c r="CI25" s="209">
        <f t="shared" si="24"/>
        <v>463714</v>
      </c>
      <c r="CJ25" s="209">
        <f t="shared" si="25"/>
        <v>47920</v>
      </c>
      <c r="CK25" s="209">
        <f t="shared" si="26"/>
        <v>295762</v>
      </c>
      <c r="CL25" s="209">
        <f t="shared" si="27"/>
        <v>0</v>
      </c>
      <c r="CM25" s="209">
        <f t="shared" si="27"/>
        <v>286423</v>
      </c>
      <c r="CN25" s="209">
        <f t="shared" si="27"/>
        <v>9339</v>
      </c>
      <c r="CO25" s="209">
        <f t="shared" si="27"/>
        <v>0</v>
      </c>
      <c r="CP25" s="209">
        <f t="shared" si="28"/>
        <v>120032</v>
      </c>
      <c r="CQ25" s="209">
        <f t="shared" si="29"/>
        <v>0</v>
      </c>
      <c r="CR25" s="209">
        <f t="shared" si="29"/>
        <v>112981</v>
      </c>
      <c r="CS25" s="209">
        <f t="shared" si="29"/>
        <v>7051</v>
      </c>
      <c r="CT25" s="209">
        <f t="shared" si="29"/>
        <v>0</v>
      </c>
      <c r="CU25" s="210"/>
      <c r="CV25" s="209">
        <f t="shared" si="30"/>
        <v>0</v>
      </c>
      <c r="CW25" s="209">
        <f t="shared" si="30"/>
        <v>0</v>
      </c>
      <c r="CX25" s="209">
        <f t="shared" si="31"/>
        <v>463714</v>
      </c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2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5" sqref="D35:AD52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岡山県</v>
      </c>
      <c r="B7" s="140">
        <f>INT(B8/1000)*1000</f>
        <v>33000</v>
      </c>
      <c r="C7" s="140" t="s">
        <v>179</v>
      </c>
      <c r="D7" s="141">
        <f>SUM(D8:D300)</f>
        <v>27327196</v>
      </c>
      <c r="E7" s="141">
        <f aca="true" t="shared" si="0" ref="E7:AD7">SUM(E8:E300)</f>
        <v>6256066</v>
      </c>
      <c r="F7" s="141">
        <f t="shared" si="0"/>
        <v>380923</v>
      </c>
      <c r="G7" s="141">
        <f t="shared" si="0"/>
        <v>15743</v>
      </c>
      <c r="H7" s="141">
        <f t="shared" si="0"/>
        <v>1448800</v>
      </c>
      <c r="I7" s="141">
        <f t="shared" si="0"/>
        <v>3302607</v>
      </c>
      <c r="J7" s="141">
        <f t="shared" si="0"/>
        <v>2890822</v>
      </c>
      <c r="K7" s="141">
        <f t="shared" si="0"/>
        <v>1107993</v>
      </c>
      <c r="L7" s="141">
        <f t="shared" si="0"/>
        <v>21071130</v>
      </c>
      <c r="M7" s="141">
        <f t="shared" si="0"/>
        <v>6507995</v>
      </c>
      <c r="N7" s="141">
        <f t="shared" si="0"/>
        <v>2127660</v>
      </c>
      <c r="O7" s="141">
        <f t="shared" si="0"/>
        <v>0</v>
      </c>
      <c r="P7" s="141">
        <f t="shared" si="0"/>
        <v>0</v>
      </c>
      <c r="Q7" s="141">
        <f t="shared" si="0"/>
        <v>1148300</v>
      </c>
      <c r="R7" s="141">
        <f t="shared" si="0"/>
        <v>651569</v>
      </c>
      <c r="S7" s="141">
        <f t="shared" si="0"/>
        <v>1918042</v>
      </c>
      <c r="T7" s="141">
        <f t="shared" si="0"/>
        <v>327791</v>
      </c>
      <c r="U7" s="141">
        <f t="shared" si="0"/>
        <v>4380335</v>
      </c>
      <c r="V7" s="141">
        <f t="shared" si="0"/>
        <v>33835191</v>
      </c>
      <c r="W7" s="141">
        <f t="shared" si="0"/>
        <v>8383726</v>
      </c>
      <c r="X7" s="141">
        <f t="shared" si="0"/>
        <v>380923</v>
      </c>
      <c r="Y7" s="141">
        <f t="shared" si="0"/>
        <v>15743</v>
      </c>
      <c r="Z7" s="141">
        <f t="shared" si="0"/>
        <v>2597100</v>
      </c>
      <c r="AA7" s="141">
        <f t="shared" si="0"/>
        <v>3954176</v>
      </c>
      <c r="AB7" s="141">
        <f t="shared" si="0"/>
        <v>4808864</v>
      </c>
      <c r="AC7" s="141">
        <f t="shared" si="0"/>
        <v>1435784</v>
      </c>
      <c r="AD7" s="141">
        <f t="shared" si="0"/>
        <v>25451465</v>
      </c>
    </row>
    <row r="8" spans="1:30" ht="13.5">
      <c r="A8" s="208" t="s">
        <v>212</v>
      </c>
      <c r="B8" s="208">
        <v>33201</v>
      </c>
      <c r="C8" s="208" t="s">
        <v>234</v>
      </c>
      <c r="D8" s="142">
        <f>'廃棄物事業経費（市町村）'!D8</f>
        <v>9619126</v>
      </c>
      <c r="E8" s="142">
        <f>'廃棄物事業経費（市町村）'!E8</f>
        <v>1546443</v>
      </c>
      <c r="F8" s="142">
        <f>'廃棄物事業経費（市町村）'!F8</f>
        <v>0</v>
      </c>
      <c r="G8" s="142">
        <f>'廃棄物事業経費（市町村）'!G8</f>
        <v>0</v>
      </c>
      <c r="H8" s="142">
        <f>'廃棄物事業経費（市町村）'!H8</f>
        <v>0</v>
      </c>
      <c r="I8" s="142">
        <f>'廃棄物事業経費（市町村）'!I8</f>
        <v>1133198</v>
      </c>
      <c r="J8" s="142">
        <f>'廃棄物事業経費（市町村）'!J8</f>
        <v>0</v>
      </c>
      <c r="K8" s="142">
        <f>'廃棄物事業経費（市町村）'!K8</f>
        <v>413245</v>
      </c>
      <c r="L8" s="142">
        <f>'廃棄物事業経費（市町村）'!L8</f>
        <v>8072683</v>
      </c>
      <c r="M8" s="142">
        <f>'廃棄物事業経費（市町村）'!M8</f>
        <v>1604573</v>
      </c>
      <c r="N8" s="142">
        <f>'廃棄物事業経費（市町村）'!N8</f>
        <v>79848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62571</v>
      </c>
      <c r="S8" s="142">
        <f>'廃棄物事業経費（市町村）'!S8</f>
        <v>0</v>
      </c>
      <c r="T8" s="142">
        <f>'廃棄物事業経費（市町村）'!T8</f>
        <v>17277</v>
      </c>
      <c r="U8" s="142">
        <f>'廃棄物事業経費（市町村）'!U8</f>
        <v>1524725</v>
      </c>
      <c r="V8" s="142">
        <f>'廃棄物事業経費（市町村）'!V8</f>
        <v>11223699</v>
      </c>
      <c r="W8" s="142">
        <f>'廃棄物事業経費（市町村）'!W8</f>
        <v>1626291</v>
      </c>
      <c r="X8" s="142">
        <f>'廃棄物事業経費（市町村）'!X8</f>
        <v>0</v>
      </c>
      <c r="Y8" s="142">
        <f>'廃棄物事業経費（市町村）'!Y8</f>
        <v>0</v>
      </c>
      <c r="Z8" s="142">
        <f>'廃棄物事業経費（市町村）'!Z8</f>
        <v>0</v>
      </c>
      <c r="AA8" s="142">
        <f>'廃棄物事業経費（市町村）'!AA8</f>
        <v>1195769</v>
      </c>
      <c r="AB8" s="142">
        <f>'廃棄物事業経費（市町村）'!AB8</f>
        <v>0</v>
      </c>
      <c r="AC8" s="142">
        <f>'廃棄物事業経費（市町村）'!AC8</f>
        <v>430522</v>
      </c>
      <c r="AD8" s="142">
        <f>'廃棄物事業経費（市町村）'!AD8</f>
        <v>9597408</v>
      </c>
    </row>
    <row r="9" spans="1:30" ht="13.5">
      <c r="A9" s="208" t="s">
        <v>212</v>
      </c>
      <c r="B9" s="208">
        <v>33202</v>
      </c>
      <c r="C9" s="208" t="s">
        <v>235</v>
      </c>
      <c r="D9" s="142">
        <f>'廃棄物事業経費（市町村）'!D9</f>
        <v>6091187</v>
      </c>
      <c r="E9" s="142">
        <f>'廃棄物事業経費（市町村）'!E9</f>
        <v>1035456</v>
      </c>
      <c r="F9" s="142">
        <f>'廃棄物事業経費（市町村）'!F9</f>
        <v>0</v>
      </c>
      <c r="G9" s="142">
        <f>'廃棄物事業経費（市町村）'!G9</f>
        <v>5000</v>
      </c>
      <c r="H9" s="142">
        <f>'廃棄物事業経費（市町村）'!H9</f>
        <v>0</v>
      </c>
      <c r="I9" s="142">
        <f>'廃棄物事業経費（市町村）'!I9</f>
        <v>795247</v>
      </c>
      <c r="J9" s="142">
        <f>'廃棄物事業経費（市町村）'!J9</f>
        <v>0</v>
      </c>
      <c r="K9" s="142">
        <f>'廃棄物事業経費（市町村）'!K9</f>
        <v>235209</v>
      </c>
      <c r="L9" s="142">
        <f>'廃棄物事業経費（市町村）'!L9</f>
        <v>5055731</v>
      </c>
      <c r="M9" s="142">
        <f>'廃棄物事業経費（市町村）'!M9</f>
        <v>772307</v>
      </c>
      <c r="N9" s="142">
        <f>'廃棄物事業経費（市町村）'!N9</f>
        <v>83759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83278</v>
      </c>
      <c r="S9" s="142">
        <f>'廃棄物事業経費（市町村）'!S9</f>
        <v>0</v>
      </c>
      <c r="T9" s="142">
        <f>'廃棄物事業経費（市町村）'!T9</f>
        <v>481</v>
      </c>
      <c r="U9" s="142">
        <f>'廃棄物事業経費（市町村）'!U9</f>
        <v>688548</v>
      </c>
      <c r="V9" s="142">
        <f>'廃棄物事業経費（市町村）'!V9</f>
        <v>6863494</v>
      </c>
      <c r="W9" s="142">
        <f>'廃棄物事業経費（市町村）'!W9</f>
        <v>1119215</v>
      </c>
      <c r="X9" s="142">
        <f>'廃棄物事業経費（市町村）'!X9</f>
        <v>0</v>
      </c>
      <c r="Y9" s="142">
        <f>'廃棄物事業経費（市町村）'!Y9</f>
        <v>5000</v>
      </c>
      <c r="Z9" s="142">
        <f>'廃棄物事業経費（市町村）'!Z9</f>
        <v>0</v>
      </c>
      <c r="AA9" s="142">
        <f>'廃棄物事業経費（市町村）'!AA9</f>
        <v>878525</v>
      </c>
      <c r="AB9" s="142">
        <f>'廃棄物事業経費（市町村）'!AB9</f>
        <v>0</v>
      </c>
      <c r="AC9" s="142">
        <f>'廃棄物事業経費（市町村）'!AC9</f>
        <v>235690</v>
      </c>
      <c r="AD9" s="142">
        <f>'廃棄物事業経費（市町村）'!AD9</f>
        <v>5744279</v>
      </c>
    </row>
    <row r="10" spans="1:30" ht="13.5">
      <c r="A10" s="208" t="s">
        <v>212</v>
      </c>
      <c r="B10" s="208">
        <v>33203</v>
      </c>
      <c r="C10" s="208" t="s">
        <v>236</v>
      </c>
      <c r="D10" s="142">
        <f>'廃棄物事業経費（市町村）'!D10</f>
        <v>1471838</v>
      </c>
      <c r="E10" s="142">
        <f>'廃棄物事業経費（市町村）'!E10</f>
        <v>346726</v>
      </c>
      <c r="F10" s="142">
        <f>'廃棄物事業経費（市町村）'!F10</f>
        <v>0</v>
      </c>
      <c r="G10" s="142">
        <f>'廃棄物事業経費（市町村）'!G10</f>
        <v>332</v>
      </c>
      <c r="H10" s="142">
        <f>'廃棄物事業経費（市町村）'!H10</f>
        <v>11900</v>
      </c>
      <c r="I10" s="142">
        <f>'廃棄物事業経費（市町村）'!I10</f>
        <v>265815</v>
      </c>
      <c r="J10" s="142">
        <f>'廃棄物事業経費（市町村）'!J10</f>
        <v>0</v>
      </c>
      <c r="K10" s="142">
        <f>'廃棄物事業経費（市町村）'!K10</f>
        <v>68679</v>
      </c>
      <c r="L10" s="142">
        <f>'廃棄物事業経費（市町村）'!L10</f>
        <v>1125112</v>
      </c>
      <c r="M10" s="142">
        <f>'廃棄物事業経費（市町村）'!M10</f>
        <v>301753</v>
      </c>
      <c r="N10" s="142">
        <f>'廃棄物事業経費（市町村）'!N10</f>
        <v>1824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24</v>
      </c>
      <c r="S10" s="142">
        <f>'廃棄物事業経費（市町村）'!S10</f>
        <v>0</v>
      </c>
      <c r="T10" s="142">
        <f>'廃棄物事業経費（市町村）'!T10</f>
        <v>1800</v>
      </c>
      <c r="U10" s="142">
        <f>'廃棄物事業経費（市町村）'!U10</f>
        <v>299929</v>
      </c>
      <c r="V10" s="142">
        <f>'廃棄物事業経費（市町村）'!V10</f>
        <v>1773591</v>
      </c>
      <c r="W10" s="142">
        <f>'廃棄物事業経費（市町村）'!W10</f>
        <v>348550</v>
      </c>
      <c r="X10" s="142">
        <f>'廃棄物事業経費（市町村）'!X10</f>
        <v>0</v>
      </c>
      <c r="Y10" s="142">
        <f>'廃棄物事業経費（市町村）'!Y10</f>
        <v>332</v>
      </c>
      <c r="Z10" s="142">
        <f>'廃棄物事業経費（市町村）'!Z10</f>
        <v>11900</v>
      </c>
      <c r="AA10" s="142">
        <f>'廃棄物事業経費（市町村）'!AA10</f>
        <v>265839</v>
      </c>
      <c r="AB10" s="142">
        <f>'廃棄物事業経費（市町村）'!AB10</f>
        <v>0</v>
      </c>
      <c r="AC10" s="142">
        <f>'廃棄物事業経費（市町村）'!AC10</f>
        <v>70479</v>
      </c>
      <c r="AD10" s="142">
        <f>'廃棄物事業経費（市町村）'!AD10</f>
        <v>1425041</v>
      </c>
    </row>
    <row r="11" spans="1:30" ht="13.5">
      <c r="A11" s="208" t="s">
        <v>212</v>
      </c>
      <c r="B11" s="208">
        <v>33204</v>
      </c>
      <c r="C11" s="208" t="s">
        <v>237</v>
      </c>
      <c r="D11" s="142">
        <f>'廃棄物事業経費（市町村）'!D11</f>
        <v>747550</v>
      </c>
      <c r="E11" s="142">
        <f>'廃棄物事業経費（市町村）'!E11</f>
        <v>74152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68206</v>
      </c>
      <c r="J11" s="142">
        <f>'廃棄物事業経費（市町村）'!J11</f>
        <v>0</v>
      </c>
      <c r="K11" s="142">
        <f>'廃棄物事業経費（市町村）'!K11</f>
        <v>5946</v>
      </c>
      <c r="L11" s="142">
        <f>'廃棄物事業経費（市町村）'!L11</f>
        <v>673398</v>
      </c>
      <c r="M11" s="142">
        <f>'廃棄物事業経費（市町村）'!M11</f>
        <v>82204</v>
      </c>
      <c r="N11" s="142">
        <f>'廃棄物事業経費（市町村）'!N11</f>
        <v>885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885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81319</v>
      </c>
      <c r="V11" s="142">
        <f>'廃棄物事業経費（市町村）'!V11</f>
        <v>829754</v>
      </c>
      <c r="W11" s="142">
        <f>'廃棄物事業経費（市町村）'!W11</f>
        <v>75037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69091</v>
      </c>
      <c r="AB11" s="142">
        <f>'廃棄物事業経費（市町村）'!AB11</f>
        <v>0</v>
      </c>
      <c r="AC11" s="142">
        <f>'廃棄物事業経費（市町村）'!AC11</f>
        <v>5946</v>
      </c>
      <c r="AD11" s="142">
        <f>'廃棄物事業経費（市町村）'!AD11</f>
        <v>754717</v>
      </c>
    </row>
    <row r="12" spans="1:30" ht="13.5">
      <c r="A12" s="208" t="s">
        <v>212</v>
      </c>
      <c r="B12" s="208">
        <v>33205</v>
      </c>
      <c r="C12" s="208" t="s">
        <v>238</v>
      </c>
      <c r="D12" s="142">
        <f>'廃棄物事業経費（市町村）'!D12</f>
        <v>674189</v>
      </c>
      <c r="E12" s="142">
        <f>'廃棄物事業経費（市町村）'!E12</f>
        <v>18003</v>
      </c>
      <c r="F12" s="142">
        <f>'廃棄物事業経費（市町村）'!F12</f>
        <v>0</v>
      </c>
      <c r="G12" s="142">
        <f>'廃棄物事業経費（市町村）'!G12</f>
        <v>331</v>
      </c>
      <c r="H12" s="142">
        <f>'廃棄物事業経費（市町村）'!H12</f>
        <v>0</v>
      </c>
      <c r="I12" s="142">
        <f>'廃棄物事業経費（市町村）'!I12</f>
        <v>17066</v>
      </c>
      <c r="J12" s="142">
        <f>'廃棄物事業経費（市町村）'!J12</f>
        <v>0</v>
      </c>
      <c r="K12" s="142">
        <f>'廃棄物事業経費（市町村）'!K12</f>
        <v>606</v>
      </c>
      <c r="L12" s="142">
        <f>'廃棄物事業経費（市町村）'!L12</f>
        <v>656186</v>
      </c>
      <c r="M12" s="142">
        <f>'廃棄物事業経費（市町村）'!M12</f>
        <v>298159</v>
      </c>
      <c r="N12" s="142">
        <f>'廃棄物事業経費（市町村）'!N12</f>
        <v>114432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114432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183727</v>
      </c>
      <c r="V12" s="142">
        <f>'廃棄物事業経費（市町村）'!V12</f>
        <v>972348</v>
      </c>
      <c r="W12" s="142">
        <f>'廃棄物事業経費（市町村）'!W12</f>
        <v>132435</v>
      </c>
      <c r="X12" s="142">
        <f>'廃棄物事業経費（市町村）'!X12</f>
        <v>0</v>
      </c>
      <c r="Y12" s="142">
        <f>'廃棄物事業経費（市町村）'!Y12</f>
        <v>331</v>
      </c>
      <c r="Z12" s="142">
        <f>'廃棄物事業経費（市町村）'!Z12</f>
        <v>0</v>
      </c>
      <c r="AA12" s="142">
        <f>'廃棄物事業経費（市町村）'!AA12</f>
        <v>131498</v>
      </c>
      <c r="AB12" s="142">
        <f>'廃棄物事業経費（市町村）'!AB12</f>
        <v>0</v>
      </c>
      <c r="AC12" s="142">
        <f>'廃棄物事業経費（市町村）'!AC12</f>
        <v>606</v>
      </c>
      <c r="AD12" s="142">
        <f>'廃棄物事業経費（市町村）'!AD12</f>
        <v>839913</v>
      </c>
    </row>
    <row r="13" spans="1:30" ht="13.5">
      <c r="A13" s="208" t="s">
        <v>212</v>
      </c>
      <c r="B13" s="208">
        <v>33207</v>
      </c>
      <c r="C13" s="208" t="s">
        <v>239</v>
      </c>
      <c r="D13" s="142">
        <f>'廃棄物事業経費（市町村）'!D13</f>
        <v>443734</v>
      </c>
      <c r="E13" s="142">
        <f>'廃棄物事業経費（市町村）'!E13</f>
        <v>2980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28</v>
      </c>
      <c r="J13" s="142">
        <f>'廃棄物事業経費（市町村）'!J13</f>
        <v>0</v>
      </c>
      <c r="K13" s="142">
        <f>'廃棄物事業経費（市町村）'!K13</f>
        <v>2952</v>
      </c>
      <c r="L13" s="142">
        <f>'廃棄物事業経費（市町村）'!L13</f>
        <v>440754</v>
      </c>
      <c r="M13" s="142">
        <f>'廃棄物事業経費（市町村）'!M13</f>
        <v>161108</v>
      </c>
      <c r="N13" s="142">
        <f>'廃棄物事業経費（市町村）'!N13</f>
        <v>16842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16842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144266</v>
      </c>
      <c r="V13" s="142">
        <f>'廃棄物事業経費（市町村）'!V13</f>
        <v>604842</v>
      </c>
      <c r="W13" s="142">
        <f>'廃棄物事業経費（市町村）'!W13</f>
        <v>19822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16870</v>
      </c>
      <c r="AB13" s="142">
        <f>'廃棄物事業経費（市町村）'!AB13</f>
        <v>0</v>
      </c>
      <c r="AC13" s="142">
        <f>'廃棄物事業経費（市町村）'!AC13</f>
        <v>2952</v>
      </c>
      <c r="AD13" s="142">
        <f>'廃棄物事業経費（市町村）'!AD13</f>
        <v>585020</v>
      </c>
    </row>
    <row r="14" spans="1:30" ht="13.5">
      <c r="A14" s="208" t="s">
        <v>212</v>
      </c>
      <c r="B14" s="208">
        <v>33208</v>
      </c>
      <c r="C14" s="208" t="s">
        <v>240</v>
      </c>
      <c r="D14" s="142">
        <f>'廃棄物事業経費（市町村）'!D14</f>
        <v>621300</v>
      </c>
      <c r="E14" s="142">
        <f>'廃棄物事業経費（市町村）'!E14</f>
        <v>89525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77988</v>
      </c>
      <c r="J14" s="142">
        <f>'廃棄物事業経費（市町村）'!J14</f>
        <v>0</v>
      </c>
      <c r="K14" s="142">
        <f>'廃棄物事業経費（市町村）'!K14</f>
        <v>11537</v>
      </c>
      <c r="L14" s="142">
        <f>'廃棄物事業経費（市町村）'!L14</f>
        <v>531775</v>
      </c>
      <c r="M14" s="142">
        <f>'廃棄物事業経費（市町村）'!M14</f>
        <v>142720</v>
      </c>
      <c r="N14" s="142">
        <f>'廃棄物事業経費（市町村）'!N14</f>
        <v>58992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58992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83728</v>
      </c>
      <c r="V14" s="142">
        <f>'廃棄物事業経費（市町村）'!V14</f>
        <v>764020</v>
      </c>
      <c r="W14" s="142">
        <f>'廃棄物事業経費（市町村）'!W14</f>
        <v>148517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136980</v>
      </c>
      <c r="AB14" s="142">
        <f>'廃棄物事業経費（市町村）'!AB14</f>
        <v>0</v>
      </c>
      <c r="AC14" s="142">
        <f>'廃棄物事業経費（市町村）'!AC14</f>
        <v>11537</v>
      </c>
      <c r="AD14" s="142">
        <f>'廃棄物事業経費（市町村）'!AD14</f>
        <v>615503</v>
      </c>
    </row>
    <row r="15" spans="1:30" ht="13.5">
      <c r="A15" s="208" t="s">
        <v>212</v>
      </c>
      <c r="B15" s="208">
        <v>33209</v>
      </c>
      <c r="C15" s="208" t="s">
        <v>241</v>
      </c>
      <c r="D15" s="142">
        <f>'廃棄物事業経費（市町村）'!D15</f>
        <v>518192</v>
      </c>
      <c r="E15" s="142">
        <f>'廃棄物事業経費（市町村）'!E15</f>
        <v>46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0</v>
      </c>
      <c r="J15" s="142">
        <f>'廃棄物事業経費（市町村）'!J15</f>
        <v>0</v>
      </c>
      <c r="K15" s="142">
        <f>'廃棄物事業経費（市町村）'!K15</f>
        <v>46</v>
      </c>
      <c r="L15" s="142">
        <f>'廃棄物事業経費（市町村）'!L15</f>
        <v>518146</v>
      </c>
      <c r="M15" s="142">
        <f>'廃棄物事業経費（市町村）'!M15</f>
        <v>185209</v>
      </c>
      <c r="N15" s="142">
        <f>'廃棄物事業経費（市町村）'!N15</f>
        <v>68002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68002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117207</v>
      </c>
      <c r="V15" s="142">
        <f>'廃棄物事業経費（市町村）'!V15</f>
        <v>703401</v>
      </c>
      <c r="W15" s="142">
        <f>'廃棄物事業経費（市町村）'!W15</f>
        <v>68048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68002</v>
      </c>
      <c r="AB15" s="142">
        <f>'廃棄物事業経費（市町村）'!AB15</f>
        <v>0</v>
      </c>
      <c r="AC15" s="142">
        <f>'廃棄物事業経費（市町村）'!AC15</f>
        <v>46</v>
      </c>
      <c r="AD15" s="142">
        <f>'廃棄物事業経費（市町村）'!AD15</f>
        <v>635353</v>
      </c>
    </row>
    <row r="16" spans="1:30" ht="13.5">
      <c r="A16" s="208" t="s">
        <v>212</v>
      </c>
      <c r="B16" s="208">
        <v>33210</v>
      </c>
      <c r="C16" s="208" t="s">
        <v>242</v>
      </c>
      <c r="D16" s="142">
        <f>'廃棄物事業経費（市町村）'!D16</f>
        <v>2360712</v>
      </c>
      <c r="E16" s="142">
        <f>'廃棄物事業経費（市町村）'!E16</f>
        <v>1878316</v>
      </c>
      <c r="F16" s="142">
        <f>'廃棄物事業経費（市町村）'!F16</f>
        <v>352818</v>
      </c>
      <c r="G16" s="142">
        <f>'廃棄物事業経費（市町村）'!G16</f>
        <v>0</v>
      </c>
      <c r="H16" s="142">
        <f>'廃棄物事業経費（市町村）'!H16</f>
        <v>1436900</v>
      </c>
      <c r="I16" s="142">
        <f>'廃棄物事業経費（市町村）'!I16</f>
        <v>88568</v>
      </c>
      <c r="J16" s="142">
        <f>'廃棄物事業経費（市町村）'!J16</f>
        <v>0</v>
      </c>
      <c r="K16" s="142">
        <f>'廃棄物事業経費（市町村）'!K16</f>
        <v>30</v>
      </c>
      <c r="L16" s="142">
        <f>'廃棄物事業経費（市町村）'!L16</f>
        <v>482396</v>
      </c>
      <c r="M16" s="142">
        <f>'廃棄物事業経費（市町村）'!M16</f>
        <v>90291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90291</v>
      </c>
      <c r="V16" s="142">
        <f>'廃棄物事業経費（市町村）'!V16</f>
        <v>2451003</v>
      </c>
      <c r="W16" s="142">
        <f>'廃棄物事業経費（市町村）'!W16</f>
        <v>1878316</v>
      </c>
      <c r="X16" s="142">
        <f>'廃棄物事業経費（市町村）'!X16</f>
        <v>352818</v>
      </c>
      <c r="Y16" s="142">
        <f>'廃棄物事業経費（市町村）'!Y16</f>
        <v>0</v>
      </c>
      <c r="Z16" s="142">
        <f>'廃棄物事業経費（市町村）'!Z16</f>
        <v>1436900</v>
      </c>
      <c r="AA16" s="142">
        <f>'廃棄物事業経費（市町村）'!AA16</f>
        <v>88568</v>
      </c>
      <c r="AB16" s="142">
        <f>'廃棄物事業経費（市町村）'!AB16</f>
        <v>0</v>
      </c>
      <c r="AC16" s="142">
        <f>'廃棄物事業経費（市町村）'!AC16</f>
        <v>30</v>
      </c>
      <c r="AD16" s="142">
        <f>'廃棄物事業経費（市町村）'!AD16</f>
        <v>572687</v>
      </c>
    </row>
    <row r="17" spans="1:30" ht="13.5">
      <c r="A17" s="208" t="s">
        <v>212</v>
      </c>
      <c r="B17" s="208">
        <v>33211</v>
      </c>
      <c r="C17" s="208" t="s">
        <v>243</v>
      </c>
      <c r="D17" s="142">
        <f>'廃棄物事業経費（市町村）'!D17</f>
        <v>542753</v>
      </c>
      <c r="E17" s="142">
        <f>'廃棄物事業経費（市町村）'!E17</f>
        <v>105787</v>
      </c>
      <c r="F17" s="142">
        <f>'廃棄物事業経費（市町村）'!F17</f>
        <v>28105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68221</v>
      </c>
      <c r="J17" s="142">
        <f>'廃棄物事業経費（市町村）'!J17</f>
        <v>0</v>
      </c>
      <c r="K17" s="142">
        <f>'廃棄物事業経費（市町村）'!K17</f>
        <v>9461</v>
      </c>
      <c r="L17" s="142">
        <f>'廃棄物事業経費（市町村）'!L17</f>
        <v>436966</v>
      </c>
      <c r="M17" s="142">
        <f>'廃棄物事業経費（市町村）'!M17</f>
        <v>83450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83450</v>
      </c>
      <c r="V17" s="142">
        <f>'廃棄物事業経費（市町村）'!V17</f>
        <v>626203</v>
      </c>
      <c r="W17" s="142">
        <f>'廃棄物事業経費（市町村）'!W17</f>
        <v>105787</v>
      </c>
      <c r="X17" s="142">
        <f>'廃棄物事業経費（市町村）'!X17</f>
        <v>28105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68221</v>
      </c>
      <c r="AB17" s="142">
        <f>'廃棄物事業経費（市町村）'!AB17</f>
        <v>0</v>
      </c>
      <c r="AC17" s="142">
        <f>'廃棄物事業経費（市町村）'!AC17</f>
        <v>9461</v>
      </c>
      <c r="AD17" s="142">
        <f>'廃棄物事業経費（市町村）'!AD17</f>
        <v>520416</v>
      </c>
    </row>
    <row r="18" spans="1:30" ht="13.5">
      <c r="A18" s="208" t="s">
        <v>212</v>
      </c>
      <c r="B18" s="208">
        <v>33212</v>
      </c>
      <c r="C18" s="208" t="s">
        <v>244</v>
      </c>
      <c r="D18" s="142">
        <f>'廃棄物事業経費（市町村）'!D18</f>
        <v>387890</v>
      </c>
      <c r="E18" s="142">
        <f>'廃棄物事業経費（市町村）'!E18</f>
        <v>73712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41503</v>
      </c>
      <c r="J18" s="142">
        <f>'廃棄物事業経費（市町村）'!J18</f>
        <v>0</v>
      </c>
      <c r="K18" s="142">
        <f>'廃棄物事業経費（市町村）'!K18</f>
        <v>32209</v>
      </c>
      <c r="L18" s="142">
        <f>'廃棄物事業経費（市町村）'!L18</f>
        <v>314178</v>
      </c>
      <c r="M18" s="142">
        <f>'廃棄物事業経費（市町村）'!M18</f>
        <v>162117</v>
      </c>
      <c r="N18" s="142">
        <f>'廃棄物事業経費（市町村）'!N18</f>
        <v>16375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16375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145742</v>
      </c>
      <c r="V18" s="142">
        <f>'廃棄物事業経費（市町村）'!V18</f>
        <v>550007</v>
      </c>
      <c r="W18" s="142">
        <f>'廃棄物事業経費（市町村）'!W18</f>
        <v>90087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57878</v>
      </c>
      <c r="AB18" s="142">
        <f>'廃棄物事業経費（市町村）'!AB18</f>
        <v>0</v>
      </c>
      <c r="AC18" s="142">
        <f>'廃棄物事業経費（市町村）'!AC18</f>
        <v>32209</v>
      </c>
      <c r="AD18" s="142">
        <f>'廃棄物事業経費（市町村）'!AD18</f>
        <v>459920</v>
      </c>
    </row>
    <row r="19" spans="1:30" ht="13.5">
      <c r="A19" s="208" t="s">
        <v>212</v>
      </c>
      <c r="B19" s="208">
        <v>33213</v>
      </c>
      <c r="C19" s="208" t="s">
        <v>245</v>
      </c>
      <c r="D19" s="142">
        <f>'廃棄物事業経費（市町村）'!D19</f>
        <v>466811</v>
      </c>
      <c r="E19" s="142">
        <f>'廃棄物事業経費（市町村）'!E19</f>
        <v>68949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64503</v>
      </c>
      <c r="J19" s="142">
        <f>'廃棄物事業経費（市町村）'!J19</f>
        <v>0</v>
      </c>
      <c r="K19" s="142">
        <f>'廃棄物事業経費（市町村）'!K19</f>
        <v>4446</v>
      </c>
      <c r="L19" s="142">
        <f>'廃棄物事業経費（市町村）'!L19</f>
        <v>397862</v>
      </c>
      <c r="M19" s="142">
        <f>'廃棄物事業経費（市町村）'!M19</f>
        <v>106011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106011</v>
      </c>
      <c r="V19" s="142">
        <f>'廃棄物事業経費（市町村）'!V19</f>
        <v>572822</v>
      </c>
      <c r="W19" s="142">
        <f>'廃棄物事業経費（市町村）'!W19</f>
        <v>68949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64503</v>
      </c>
      <c r="AB19" s="142">
        <f>'廃棄物事業経費（市町村）'!AB19</f>
        <v>0</v>
      </c>
      <c r="AC19" s="142">
        <f>'廃棄物事業経費（市町村）'!AC19</f>
        <v>4446</v>
      </c>
      <c r="AD19" s="142">
        <f>'廃棄物事業経費（市町村）'!AD19</f>
        <v>503873</v>
      </c>
    </row>
    <row r="20" spans="1:30" ht="13.5">
      <c r="A20" s="208" t="s">
        <v>212</v>
      </c>
      <c r="B20" s="208">
        <v>33214</v>
      </c>
      <c r="C20" s="208" t="s">
        <v>246</v>
      </c>
      <c r="D20" s="142">
        <f>'廃棄物事業経費（市町村）'!D20</f>
        <v>588415</v>
      </c>
      <c r="E20" s="142">
        <f>'廃棄物事業経費（市町村）'!E20</f>
        <v>158310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97454</v>
      </c>
      <c r="J20" s="142">
        <f>'廃棄物事業経費（市町村）'!J20</f>
        <v>0</v>
      </c>
      <c r="K20" s="142">
        <f>'廃棄物事業経費（市町村）'!K20</f>
        <v>60856</v>
      </c>
      <c r="L20" s="142">
        <f>'廃棄物事業経費（市町村）'!L20</f>
        <v>430105</v>
      </c>
      <c r="M20" s="142">
        <f>'廃棄物事業経費（市町村）'!M20</f>
        <v>229503</v>
      </c>
      <c r="N20" s="142">
        <f>'廃棄物事業経費（市町村）'!N20</f>
        <v>24104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24104</v>
      </c>
      <c r="U20" s="142">
        <f>'廃棄物事業経費（市町村）'!U20</f>
        <v>205399</v>
      </c>
      <c r="V20" s="142">
        <f>'廃棄物事業経費（市町村）'!V20</f>
        <v>817918</v>
      </c>
      <c r="W20" s="142">
        <f>'廃棄物事業経費（市町村）'!W20</f>
        <v>182414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97454</v>
      </c>
      <c r="AB20" s="142">
        <f>'廃棄物事業経費（市町村）'!AB20</f>
        <v>0</v>
      </c>
      <c r="AC20" s="142">
        <f>'廃棄物事業経費（市町村）'!AC20</f>
        <v>84960</v>
      </c>
      <c r="AD20" s="142">
        <f>'廃棄物事業経費（市町村）'!AD20</f>
        <v>635504</v>
      </c>
    </row>
    <row r="21" spans="1:30" ht="13.5">
      <c r="A21" s="208" t="s">
        <v>212</v>
      </c>
      <c r="B21" s="208">
        <v>33215</v>
      </c>
      <c r="C21" s="208" t="s">
        <v>247</v>
      </c>
      <c r="D21" s="142">
        <f>'廃棄物事業経費（市町村）'!D21</f>
        <v>422449</v>
      </c>
      <c r="E21" s="142">
        <f>'廃棄物事業経費（市町村）'!E21</f>
        <v>59125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48444</v>
      </c>
      <c r="J21" s="142">
        <f>'廃棄物事業経費（市町村）'!J21</f>
        <v>0</v>
      </c>
      <c r="K21" s="142">
        <f>'廃棄物事業経費（市町村）'!K21</f>
        <v>10681</v>
      </c>
      <c r="L21" s="142">
        <f>'廃棄物事業経費（市町村）'!L21</f>
        <v>363324</v>
      </c>
      <c r="M21" s="142">
        <f>'廃棄物事業経費（市町村）'!M21</f>
        <v>75341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75341</v>
      </c>
      <c r="V21" s="142">
        <f>'廃棄物事業経費（市町村）'!V21</f>
        <v>497790</v>
      </c>
      <c r="W21" s="142">
        <f>'廃棄物事業経費（市町村）'!W21</f>
        <v>59125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48444</v>
      </c>
      <c r="AB21" s="142">
        <f>'廃棄物事業経費（市町村）'!AB21</f>
        <v>0</v>
      </c>
      <c r="AC21" s="142">
        <f>'廃棄物事業経費（市町村）'!AC21</f>
        <v>10681</v>
      </c>
      <c r="AD21" s="142">
        <f>'廃棄物事業経費（市町村）'!AD21</f>
        <v>438665</v>
      </c>
    </row>
    <row r="22" spans="1:30" ht="13.5">
      <c r="A22" s="208" t="s">
        <v>212</v>
      </c>
      <c r="B22" s="208">
        <v>33216</v>
      </c>
      <c r="C22" s="208" t="s">
        <v>248</v>
      </c>
      <c r="D22" s="142">
        <f>'廃棄物事業経費（市町村）'!D22</f>
        <v>338417</v>
      </c>
      <c r="E22" s="142">
        <f>'廃棄物事業経費（市町村）'!E22</f>
        <v>19361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997</v>
      </c>
      <c r="J22" s="142">
        <f>'廃棄物事業経費（市町村）'!J22</f>
        <v>0</v>
      </c>
      <c r="K22" s="142">
        <f>'廃棄物事業経費（市町村）'!K22</f>
        <v>18364</v>
      </c>
      <c r="L22" s="142">
        <f>'廃棄物事業経費（市町村）'!L22</f>
        <v>319056</v>
      </c>
      <c r="M22" s="142">
        <f>'廃棄物事業経費（市町村）'!M22</f>
        <v>131933</v>
      </c>
      <c r="N22" s="142">
        <f>'廃棄物事業経費（市町村）'!N22</f>
        <v>2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2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131931</v>
      </c>
      <c r="V22" s="142">
        <f>'廃棄物事業経費（市町村）'!V22</f>
        <v>470350</v>
      </c>
      <c r="W22" s="142">
        <f>'廃棄物事業経費（市町村）'!W22</f>
        <v>19363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999</v>
      </c>
      <c r="AB22" s="142">
        <f>'廃棄物事業経費（市町村）'!AB22</f>
        <v>0</v>
      </c>
      <c r="AC22" s="142">
        <f>'廃棄物事業経費（市町村）'!AC22</f>
        <v>18364</v>
      </c>
      <c r="AD22" s="142">
        <f>'廃棄物事業経費（市町村）'!AD22</f>
        <v>450987</v>
      </c>
    </row>
    <row r="23" spans="1:30" ht="13.5">
      <c r="A23" s="208" t="s">
        <v>212</v>
      </c>
      <c r="B23" s="208">
        <v>33346</v>
      </c>
      <c r="C23" s="208" t="s">
        <v>249</v>
      </c>
      <c r="D23" s="142">
        <f>'廃棄物事業経費（市町村）'!D23</f>
        <v>66986</v>
      </c>
      <c r="E23" s="142">
        <f>'廃棄物事業経費（市町村）'!E23</f>
        <v>0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0</v>
      </c>
      <c r="J23" s="142">
        <f>'廃棄物事業経費（市町村）'!J23</f>
        <v>0</v>
      </c>
      <c r="K23" s="142">
        <f>'廃棄物事業経費（市町村）'!K23</f>
        <v>0</v>
      </c>
      <c r="L23" s="142">
        <f>'廃棄物事業経費（市町村）'!L23</f>
        <v>66986</v>
      </c>
      <c r="M23" s="142">
        <f>'廃棄物事業経費（市町村）'!M23</f>
        <v>12377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12377</v>
      </c>
      <c r="V23" s="142">
        <f>'廃棄物事業経費（市町村）'!V23</f>
        <v>79363</v>
      </c>
      <c r="W23" s="142">
        <f>'廃棄物事業経費（市町村）'!W23</f>
        <v>0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0</v>
      </c>
      <c r="AB23" s="142">
        <f>'廃棄物事業経費（市町村）'!AB23</f>
        <v>0</v>
      </c>
      <c r="AC23" s="142">
        <f>'廃棄物事業経費（市町村）'!AC23</f>
        <v>0</v>
      </c>
      <c r="AD23" s="142">
        <f>'廃棄物事業経費（市町村）'!AD23</f>
        <v>79363</v>
      </c>
    </row>
    <row r="24" spans="1:30" ht="13.5">
      <c r="A24" s="208" t="s">
        <v>212</v>
      </c>
      <c r="B24" s="208">
        <v>33423</v>
      </c>
      <c r="C24" s="208" t="s">
        <v>250</v>
      </c>
      <c r="D24" s="142">
        <f>'廃棄物事業経費（市町村）'!D24</f>
        <v>164125</v>
      </c>
      <c r="E24" s="142">
        <f>'廃棄物事業経費（市町村）'!E24</f>
        <v>33728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20985</v>
      </c>
      <c r="J24" s="142">
        <f>'廃棄物事業経費（市町村）'!J24</f>
        <v>0</v>
      </c>
      <c r="K24" s="142">
        <f>'廃棄物事業経費（市町村）'!K24</f>
        <v>12743</v>
      </c>
      <c r="L24" s="142">
        <f>'廃棄物事業経費（市町村）'!L24</f>
        <v>130397</v>
      </c>
      <c r="M24" s="142">
        <f>'廃棄物事業経費（市町村）'!M24</f>
        <v>5333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5333</v>
      </c>
      <c r="V24" s="142">
        <f>'廃棄物事業経費（市町村）'!V24</f>
        <v>169458</v>
      </c>
      <c r="W24" s="142">
        <f>'廃棄物事業経費（市町村）'!W24</f>
        <v>33728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20985</v>
      </c>
      <c r="AB24" s="142">
        <f>'廃棄物事業経費（市町村）'!AB24</f>
        <v>0</v>
      </c>
      <c r="AC24" s="142">
        <f>'廃棄物事業経費（市町村）'!AC24</f>
        <v>12743</v>
      </c>
      <c r="AD24" s="142">
        <f>'廃棄物事業経費（市町村）'!AD24</f>
        <v>135730</v>
      </c>
    </row>
    <row r="25" spans="1:30" ht="13.5">
      <c r="A25" s="208" t="s">
        <v>212</v>
      </c>
      <c r="B25" s="208">
        <v>33445</v>
      </c>
      <c r="C25" s="208" t="s">
        <v>251</v>
      </c>
      <c r="D25" s="142">
        <f>'廃棄物事業経費（市町村）'!D25</f>
        <v>109076</v>
      </c>
      <c r="E25" s="142">
        <f>'廃棄物事業経費（市町村）'!E25</f>
        <v>4804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0</v>
      </c>
      <c r="J25" s="142">
        <f>'廃棄物事業経費（市町村）'!J25</f>
        <v>0</v>
      </c>
      <c r="K25" s="142">
        <f>'廃棄物事業経費（市町村）'!K25</f>
        <v>4804</v>
      </c>
      <c r="L25" s="142">
        <f>'廃棄物事業経費（市町村）'!L25</f>
        <v>104272</v>
      </c>
      <c r="M25" s="142">
        <f>'廃棄物事業経費（市町村）'!M25</f>
        <v>36417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36417</v>
      </c>
      <c r="V25" s="142">
        <f>'廃棄物事業経費（市町村）'!V25</f>
        <v>145493</v>
      </c>
      <c r="W25" s="142">
        <f>'廃棄物事業経費（市町村）'!W25</f>
        <v>4804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0</v>
      </c>
      <c r="AB25" s="142">
        <f>'廃棄物事業経費（市町村）'!AB25</f>
        <v>0</v>
      </c>
      <c r="AC25" s="142">
        <f>'廃棄物事業経費（市町村）'!AC25</f>
        <v>4804</v>
      </c>
      <c r="AD25" s="142">
        <f>'廃棄物事業経費（市町村）'!AD25</f>
        <v>140689</v>
      </c>
    </row>
    <row r="26" spans="1:30" ht="13.5">
      <c r="A26" s="208" t="s">
        <v>212</v>
      </c>
      <c r="B26" s="208">
        <v>33461</v>
      </c>
      <c r="C26" s="208" t="s">
        <v>252</v>
      </c>
      <c r="D26" s="142">
        <f>'廃棄物事業経費（市町村）'!D26</f>
        <v>122768</v>
      </c>
      <c r="E26" s="142">
        <f>'廃棄物事業経費（市町村）'!E26</f>
        <v>0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0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122768</v>
      </c>
      <c r="M26" s="142">
        <f>'廃棄物事業経費（市町村）'!M26</f>
        <v>37472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37472</v>
      </c>
      <c r="V26" s="142">
        <f>'廃棄物事業経費（市町村）'!V26</f>
        <v>160240</v>
      </c>
      <c r="W26" s="142">
        <f>'廃棄物事業経費（市町村）'!W26</f>
        <v>0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0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160240</v>
      </c>
    </row>
    <row r="27" spans="1:30" ht="13.5">
      <c r="A27" s="208" t="s">
        <v>212</v>
      </c>
      <c r="B27" s="208">
        <v>33586</v>
      </c>
      <c r="C27" s="208" t="s">
        <v>253</v>
      </c>
      <c r="D27" s="142">
        <f>'廃棄物事業経費（市町村）'!D27</f>
        <v>42752</v>
      </c>
      <c r="E27" s="142">
        <f>'廃棄物事業経費（市町村）'!E27</f>
        <v>0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0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42752</v>
      </c>
      <c r="M27" s="142">
        <f>'廃棄物事業経費（市町村）'!M27</f>
        <v>5950</v>
      </c>
      <c r="N27" s="142">
        <f>'廃棄物事業経費（市町村）'!N27</f>
        <v>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5950</v>
      </c>
      <c r="V27" s="142">
        <f>'廃棄物事業経費（市町村）'!V27</f>
        <v>48702</v>
      </c>
      <c r="W27" s="142">
        <f>'廃棄物事業経費（市町村）'!W27</f>
        <v>0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0</v>
      </c>
      <c r="AB27" s="142">
        <f>'廃棄物事業経費（市町村）'!AB27</f>
        <v>0</v>
      </c>
      <c r="AC27" s="142">
        <f>'廃棄物事業経費（市町村）'!AC27</f>
        <v>0</v>
      </c>
      <c r="AD27" s="142">
        <f>'廃棄物事業経費（市町村）'!AD27</f>
        <v>48702</v>
      </c>
    </row>
    <row r="28" spans="1:30" ht="13.5">
      <c r="A28" s="208" t="s">
        <v>212</v>
      </c>
      <c r="B28" s="208">
        <v>33606</v>
      </c>
      <c r="C28" s="208" t="s">
        <v>254</v>
      </c>
      <c r="D28" s="142">
        <f>'廃棄物事業経費（市町村）'!D28</f>
        <v>171614</v>
      </c>
      <c r="E28" s="142">
        <f>'廃棄物事業経費（市町村）'!E28</f>
        <v>20667</v>
      </c>
      <c r="F28" s="142">
        <f>'廃棄物事業経費（市町村）'!F28</f>
        <v>0</v>
      </c>
      <c r="G28" s="142">
        <f>'廃棄物事業経費（市町村）'!G28</f>
        <v>10080</v>
      </c>
      <c r="H28" s="142">
        <f>'廃棄物事業経費（市町村）'!H28</f>
        <v>0</v>
      </c>
      <c r="I28" s="142">
        <f>'廃棄物事業経費（市町村）'!I28</f>
        <v>5964</v>
      </c>
      <c r="J28" s="142">
        <f>'廃棄物事業経費（市町村）'!J28</f>
        <v>0</v>
      </c>
      <c r="K28" s="142">
        <f>'廃棄物事業経費（市町村）'!K28</f>
        <v>4623</v>
      </c>
      <c r="L28" s="142">
        <f>'廃棄物事業経費（市町村）'!L28</f>
        <v>150947</v>
      </c>
      <c r="M28" s="142">
        <f>'廃棄物事業経費（市町村）'!M28</f>
        <v>51055</v>
      </c>
      <c r="N28" s="142">
        <f>'廃棄物事業経費（市町村）'!N28</f>
        <v>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51055</v>
      </c>
      <c r="V28" s="142">
        <f>'廃棄物事業経費（市町村）'!V28</f>
        <v>222669</v>
      </c>
      <c r="W28" s="142">
        <f>'廃棄物事業経費（市町村）'!W28</f>
        <v>20667</v>
      </c>
      <c r="X28" s="142">
        <f>'廃棄物事業経費（市町村）'!X28</f>
        <v>0</v>
      </c>
      <c r="Y28" s="142">
        <f>'廃棄物事業経費（市町村）'!Y28</f>
        <v>10080</v>
      </c>
      <c r="Z28" s="142">
        <f>'廃棄物事業経費（市町村）'!Z28</f>
        <v>0</v>
      </c>
      <c r="AA28" s="142">
        <f>'廃棄物事業経費（市町村）'!AA28</f>
        <v>5964</v>
      </c>
      <c r="AB28" s="142">
        <f>'廃棄物事業経費（市町村）'!AB28</f>
        <v>0</v>
      </c>
      <c r="AC28" s="142">
        <f>'廃棄物事業経費（市町村）'!AC28</f>
        <v>4623</v>
      </c>
      <c r="AD28" s="142">
        <f>'廃棄物事業経費（市町村）'!AD28</f>
        <v>202002</v>
      </c>
    </row>
    <row r="29" spans="1:30" ht="13.5">
      <c r="A29" s="208" t="s">
        <v>212</v>
      </c>
      <c r="B29" s="208">
        <v>33622</v>
      </c>
      <c r="C29" s="208" t="s">
        <v>255</v>
      </c>
      <c r="D29" s="142">
        <f>'廃棄物事業経費（市町村）'!D29</f>
        <v>71862</v>
      </c>
      <c r="E29" s="142">
        <f>'廃棄物事業経費（市町村）'!E29</f>
        <v>8260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8260</v>
      </c>
      <c r="J29" s="142">
        <f>'廃棄物事業経費（市町村）'!J29</f>
        <v>0</v>
      </c>
      <c r="K29" s="142">
        <f>'廃棄物事業経費（市町村）'!K29</f>
        <v>0</v>
      </c>
      <c r="L29" s="142">
        <f>'廃棄物事業経費（市町村）'!L29</f>
        <v>63602</v>
      </c>
      <c r="M29" s="142">
        <f>'廃棄物事業経費（市町村）'!M29</f>
        <v>18625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18625</v>
      </c>
      <c r="V29" s="142">
        <f>'廃棄物事業経費（市町村）'!V29</f>
        <v>90487</v>
      </c>
      <c r="W29" s="142">
        <f>'廃棄物事業経費（市町村）'!W29</f>
        <v>8260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8260</v>
      </c>
      <c r="AB29" s="142">
        <f>'廃棄物事業経費（市町村）'!AB29</f>
        <v>0</v>
      </c>
      <c r="AC29" s="142">
        <f>'廃棄物事業経費（市町村）'!AC29</f>
        <v>0</v>
      </c>
      <c r="AD29" s="142">
        <f>'廃棄物事業経費（市町村）'!AD29</f>
        <v>82227</v>
      </c>
    </row>
    <row r="30" spans="1:30" ht="13.5">
      <c r="A30" s="208" t="s">
        <v>212</v>
      </c>
      <c r="B30" s="208">
        <v>33623</v>
      </c>
      <c r="C30" s="208" t="s">
        <v>256</v>
      </c>
      <c r="D30" s="142">
        <f>'廃棄物事業経費（市町村）'!D30</f>
        <v>45875</v>
      </c>
      <c r="E30" s="142">
        <f>'廃棄物事業経費（市町村）'!E30</f>
        <v>0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0</v>
      </c>
      <c r="J30" s="142">
        <f>'廃棄物事業経費（市町村）'!J30</f>
        <v>0</v>
      </c>
      <c r="K30" s="142">
        <f>'廃棄物事業経費（市町村）'!K30</f>
        <v>0</v>
      </c>
      <c r="L30" s="142">
        <f>'廃棄物事業経費（市町村）'!L30</f>
        <v>45875</v>
      </c>
      <c r="M30" s="142">
        <f>'廃棄物事業経費（市町村）'!M30</f>
        <v>35243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35243</v>
      </c>
      <c r="V30" s="142">
        <f>'廃棄物事業経費（市町村）'!V30</f>
        <v>81118</v>
      </c>
      <c r="W30" s="142">
        <f>'廃棄物事業経費（市町村）'!W30</f>
        <v>0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0</v>
      </c>
      <c r="AB30" s="142">
        <f>'廃棄物事業経費（市町村）'!AB30</f>
        <v>0</v>
      </c>
      <c r="AC30" s="142">
        <f>'廃棄物事業経費（市町村）'!AC30</f>
        <v>0</v>
      </c>
      <c r="AD30" s="142">
        <f>'廃棄物事業経費（市町村）'!AD30</f>
        <v>81118</v>
      </c>
    </row>
    <row r="31" spans="1:30" ht="13.5">
      <c r="A31" s="208" t="s">
        <v>212</v>
      </c>
      <c r="B31" s="208">
        <v>33643</v>
      </c>
      <c r="C31" s="208" t="s">
        <v>257</v>
      </c>
      <c r="D31" s="142">
        <f>'廃棄物事業経費（市町村）'!D31</f>
        <v>20320</v>
      </c>
      <c r="E31" s="142">
        <f>'廃棄物事業経費（市町村）'!E31</f>
        <v>0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0</v>
      </c>
      <c r="J31" s="142">
        <f>'廃棄物事業経費（市町村）'!J31</f>
        <v>0</v>
      </c>
      <c r="K31" s="142">
        <f>'廃棄物事業経費（市町村）'!K31</f>
        <v>0</v>
      </c>
      <c r="L31" s="142">
        <f>'廃棄物事業経費（市町村）'!L31</f>
        <v>20320</v>
      </c>
      <c r="M31" s="142">
        <f>'廃棄物事業経費（市町村）'!M31</f>
        <v>1019</v>
      </c>
      <c r="N31" s="142">
        <f>'廃棄物事業経費（市町村）'!N31</f>
        <v>0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1019</v>
      </c>
      <c r="V31" s="142">
        <f>'廃棄物事業経費（市町村）'!V31</f>
        <v>21339</v>
      </c>
      <c r="W31" s="142">
        <f>'廃棄物事業経費（市町村）'!W31</f>
        <v>0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0</v>
      </c>
      <c r="AB31" s="142">
        <f>'廃棄物事業経費（市町村）'!AB31</f>
        <v>0</v>
      </c>
      <c r="AC31" s="142">
        <f>'廃棄物事業経費（市町村）'!AC31</f>
        <v>0</v>
      </c>
      <c r="AD31" s="142">
        <f>'廃棄物事業経費（市町村）'!AD31</f>
        <v>21339</v>
      </c>
    </row>
    <row r="32" spans="1:30" ht="13.5">
      <c r="A32" s="208" t="s">
        <v>212</v>
      </c>
      <c r="B32" s="208">
        <v>33663</v>
      </c>
      <c r="C32" s="208" t="s">
        <v>258</v>
      </c>
      <c r="D32" s="142">
        <f>'廃棄物事業経費（市町村）'!D32</f>
        <v>46540</v>
      </c>
      <c r="E32" s="142">
        <f>'廃棄物事業経費（市町村）'!E32</f>
        <v>0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0</v>
      </c>
      <c r="J32" s="142">
        <f>'廃棄物事業経費（市町村）'!J32</f>
        <v>0</v>
      </c>
      <c r="K32" s="142">
        <f>'廃棄物事業経費（市町村）'!K32</f>
        <v>0</v>
      </c>
      <c r="L32" s="142">
        <f>'廃棄物事業経費（市町村）'!L32</f>
        <v>46540</v>
      </c>
      <c r="M32" s="142">
        <f>'廃棄物事業経費（市町村）'!M32</f>
        <v>16006</v>
      </c>
      <c r="N32" s="142">
        <f>'廃棄物事業経費（市町村）'!N32</f>
        <v>0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16006</v>
      </c>
      <c r="V32" s="142">
        <f>'廃棄物事業経費（市町村）'!V32</f>
        <v>62546</v>
      </c>
      <c r="W32" s="142">
        <f>'廃棄物事業経費（市町村）'!W32</f>
        <v>0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0</v>
      </c>
      <c r="AB32" s="142">
        <f>'廃棄物事業経費（市町村）'!AB32</f>
        <v>0</v>
      </c>
      <c r="AC32" s="142">
        <f>'廃棄物事業経費（市町村）'!AC32</f>
        <v>0</v>
      </c>
      <c r="AD32" s="142">
        <f>'廃棄物事業経費（市町村）'!AD32</f>
        <v>62546</v>
      </c>
    </row>
    <row r="33" spans="1:30" ht="13.5">
      <c r="A33" s="208" t="s">
        <v>212</v>
      </c>
      <c r="B33" s="208">
        <v>33666</v>
      </c>
      <c r="C33" s="208" t="s">
        <v>259</v>
      </c>
      <c r="D33" s="142">
        <f>'廃棄物事業経費（市町村）'!D33</f>
        <v>153446</v>
      </c>
      <c r="E33" s="142">
        <f>'廃棄物事業経費（市町村）'!E33</f>
        <v>15126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3701</v>
      </c>
      <c r="J33" s="142">
        <f>'廃棄物事業経費（市町村）'!J33</f>
        <v>0</v>
      </c>
      <c r="K33" s="142">
        <f>'廃棄物事業経費（市町村）'!K33</f>
        <v>11425</v>
      </c>
      <c r="L33" s="142">
        <f>'廃棄物事業経費（市町村）'!L33</f>
        <v>138320</v>
      </c>
      <c r="M33" s="142">
        <f>'廃棄物事業経費（市町村）'!M33</f>
        <v>67499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67499</v>
      </c>
      <c r="V33" s="142">
        <f>'廃棄物事業経費（市町村）'!V33</f>
        <v>220945</v>
      </c>
      <c r="W33" s="142">
        <f>'廃棄物事業経費（市町村）'!W33</f>
        <v>15126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3701</v>
      </c>
      <c r="AB33" s="142">
        <f>'廃棄物事業経費（市町村）'!AB33</f>
        <v>0</v>
      </c>
      <c r="AC33" s="142">
        <f>'廃棄物事業経費（市町村）'!AC33</f>
        <v>11425</v>
      </c>
      <c r="AD33" s="142">
        <f>'廃棄物事業経費（市町村）'!AD33</f>
        <v>205819</v>
      </c>
    </row>
    <row r="34" spans="1:30" ht="13.5">
      <c r="A34" s="208" t="s">
        <v>212</v>
      </c>
      <c r="B34" s="208">
        <v>33681</v>
      </c>
      <c r="C34" s="208" t="s">
        <v>260</v>
      </c>
      <c r="D34" s="142">
        <f>'廃棄物事業経費（市町村）'!D34</f>
        <v>107256</v>
      </c>
      <c r="E34" s="142">
        <f>'廃棄物事業経費（市町村）'!E34</f>
        <v>2814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2766</v>
      </c>
      <c r="J34" s="142">
        <f>'廃棄物事業経費（市町村）'!J34</f>
        <v>0</v>
      </c>
      <c r="K34" s="142">
        <f>'廃棄物事業経費（市町村）'!K34</f>
        <v>48</v>
      </c>
      <c r="L34" s="142">
        <f>'廃棄物事業経費（市町村）'!L34</f>
        <v>104442</v>
      </c>
      <c r="M34" s="142">
        <f>'廃棄物事業経費（市町村）'!M34</f>
        <v>64679</v>
      </c>
      <c r="N34" s="142">
        <f>'廃棄物事業経費（市町村）'!N34</f>
        <v>24552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24544</v>
      </c>
      <c r="S34" s="142">
        <f>'廃棄物事業経費（市町村）'!S34</f>
        <v>0</v>
      </c>
      <c r="T34" s="142">
        <f>'廃棄物事業経費（市町村）'!T34</f>
        <v>8</v>
      </c>
      <c r="U34" s="142">
        <f>'廃棄物事業経費（市町村）'!U34</f>
        <v>40127</v>
      </c>
      <c r="V34" s="142">
        <f>'廃棄物事業経費（市町村）'!V34</f>
        <v>171935</v>
      </c>
      <c r="W34" s="142">
        <f>'廃棄物事業経費（市町村）'!W34</f>
        <v>27366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27310</v>
      </c>
      <c r="AB34" s="142">
        <f>'廃棄物事業経費（市町村）'!AB34</f>
        <v>0</v>
      </c>
      <c r="AC34" s="142">
        <f>'廃棄物事業経費（市町村）'!AC34</f>
        <v>56</v>
      </c>
      <c r="AD34" s="142">
        <f>'廃棄物事業経費（市町村）'!AD34</f>
        <v>144569</v>
      </c>
    </row>
    <row r="35" spans="1:30" ht="13.5">
      <c r="A35" s="208" t="s">
        <v>212</v>
      </c>
      <c r="B35" s="208">
        <v>33846</v>
      </c>
      <c r="C35" s="208" t="s">
        <v>261</v>
      </c>
      <c r="D35" s="142">
        <f>'廃棄物事業経費（組合）'!D8</f>
        <v>0</v>
      </c>
      <c r="E35" s="142">
        <f>'廃棄物事業経費（組合）'!E8</f>
        <v>0</v>
      </c>
      <c r="F35" s="142">
        <f>'廃棄物事業経費（組合）'!F8</f>
        <v>0</v>
      </c>
      <c r="G35" s="142">
        <f>'廃棄物事業経費（組合）'!G8</f>
        <v>0</v>
      </c>
      <c r="H35" s="142">
        <f>'廃棄物事業経費（組合）'!H8</f>
        <v>0</v>
      </c>
      <c r="I35" s="142">
        <f>'廃棄物事業経費（組合）'!I8</f>
        <v>0</v>
      </c>
      <c r="J35" s="142">
        <f>'廃棄物事業経費（組合）'!J8</f>
        <v>0</v>
      </c>
      <c r="K35" s="142">
        <f>'廃棄物事業経費（組合）'!K8</f>
        <v>0</v>
      </c>
      <c r="L35" s="142">
        <f>'廃棄物事業経費（組合）'!L8</f>
        <v>0</v>
      </c>
      <c r="M35" s="142">
        <f>'廃棄物事業経費（組合）'!M8</f>
        <v>99341</v>
      </c>
      <c r="N35" s="142">
        <f>'廃棄物事業経費（組合）'!N8</f>
        <v>96255</v>
      </c>
      <c r="O35" s="142">
        <f>'廃棄物事業経費（組合）'!O8</f>
        <v>0</v>
      </c>
      <c r="P35" s="142">
        <f>'廃棄物事業経費（組合）'!P8</f>
        <v>0</v>
      </c>
      <c r="Q35" s="142">
        <f>'廃棄物事業経費（組合）'!Q8</f>
        <v>0</v>
      </c>
      <c r="R35" s="142">
        <f>'廃棄物事業経費（組合）'!R8</f>
        <v>17222</v>
      </c>
      <c r="S35" s="142">
        <f>'廃棄物事業経費（組合）'!S8</f>
        <v>359266</v>
      </c>
      <c r="T35" s="142">
        <f>'廃棄物事業経費（組合）'!T8</f>
        <v>79033</v>
      </c>
      <c r="U35" s="142">
        <f>'廃棄物事業経費（組合）'!U8</f>
        <v>3086</v>
      </c>
      <c r="V35" s="142">
        <f>'廃棄物事業経費（組合）'!V8</f>
        <v>99341</v>
      </c>
      <c r="W35" s="142">
        <f>'廃棄物事業経費（組合）'!W8</f>
        <v>96255</v>
      </c>
      <c r="X35" s="142">
        <f>'廃棄物事業経費（組合）'!X8</f>
        <v>0</v>
      </c>
      <c r="Y35" s="142">
        <f>'廃棄物事業経費（組合）'!Y8</f>
        <v>0</v>
      </c>
      <c r="Z35" s="142">
        <f>'廃棄物事業経費（組合）'!Z8</f>
        <v>0</v>
      </c>
      <c r="AA35" s="142">
        <f>'廃棄物事業経費（組合）'!AA8</f>
        <v>17222</v>
      </c>
      <c r="AB35" s="142">
        <f>'廃棄物事業経費（組合）'!AB8</f>
        <v>359266</v>
      </c>
      <c r="AC35" s="142">
        <f>'廃棄物事業経費（組合）'!AC8</f>
        <v>79033</v>
      </c>
      <c r="AD35" s="142">
        <f>'廃棄物事業経費（組合）'!AD8</f>
        <v>3086</v>
      </c>
    </row>
    <row r="36" spans="1:30" ht="13.5">
      <c r="A36" s="208" t="s">
        <v>212</v>
      </c>
      <c r="B36" s="208">
        <v>33847</v>
      </c>
      <c r="C36" s="208" t="s">
        <v>262</v>
      </c>
      <c r="D36" s="142">
        <f>'廃棄物事業経費（組合）'!D9</f>
        <v>0</v>
      </c>
      <c r="E36" s="142">
        <f>'廃棄物事業経費（組合）'!E9</f>
        <v>0</v>
      </c>
      <c r="F36" s="142">
        <f>'廃棄物事業経費（組合）'!F9</f>
        <v>0</v>
      </c>
      <c r="G36" s="142">
        <f>'廃棄物事業経費（組合）'!G9</f>
        <v>0</v>
      </c>
      <c r="H36" s="142">
        <f>'廃棄物事業経費（組合）'!H9</f>
        <v>0</v>
      </c>
      <c r="I36" s="142">
        <f>'廃棄物事業経費（組合）'!I9</f>
        <v>0</v>
      </c>
      <c r="J36" s="142">
        <f>'廃棄物事業経費（組合）'!J9</f>
        <v>0</v>
      </c>
      <c r="K36" s="142">
        <f>'廃棄物事業経費（組合）'!K9</f>
        <v>0</v>
      </c>
      <c r="L36" s="142">
        <f>'廃棄物事業経費（組合）'!L9</f>
        <v>0</v>
      </c>
      <c r="M36" s="142">
        <f>'廃棄物事業経費（組合）'!M9</f>
        <v>4671</v>
      </c>
      <c r="N36" s="142">
        <f>'廃棄物事業経費（組合）'!N9</f>
        <v>0</v>
      </c>
      <c r="O36" s="142">
        <f>'廃棄物事業経費（組合）'!O9</f>
        <v>0</v>
      </c>
      <c r="P36" s="142">
        <f>'廃棄物事業経費（組合）'!P9</f>
        <v>0</v>
      </c>
      <c r="Q36" s="142">
        <f>'廃棄物事業経費（組合）'!Q9</f>
        <v>0</v>
      </c>
      <c r="R36" s="142">
        <f>'廃棄物事業経費（組合）'!R9</f>
        <v>0</v>
      </c>
      <c r="S36" s="142">
        <f>'廃棄物事業経費（組合）'!S9</f>
        <v>218959</v>
      </c>
      <c r="T36" s="142">
        <f>'廃棄物事業経費（組合）'!T9</f>
        <v>0</v>
      </c>
      <c r="U36" s="142">
        <f>'廃棄物事業経費（組合）'!U9</f>
        <v>4671</v>
      </c>
      <c r="V36" s="142">
        <f>'廃棄物事業経費（組合）'!V9</f>
        <v>4671</v>
      </c>
      <c r="W36" s="142">
        <f>'廃棄物事業経費（組合）'!W9</f>
        <v>0</v>
      </c>
      <c r="X36" s="142">
        <f>'廃棄物事業経費（組合）'!X9</f>
        <v>0</v>
      </c>
      <c r="Y36" s="142">
        <f>'廃棄物事業経費（組合）'!Y9</f>
        <v>0</v>
      </c>
      <c r="Z36" s="142">
        <f>'廃棄物事業経費（組合）'!Z9</f>
        <v>0</v>
      </c>
      <c r="AA36" s="142">
        <f>'廃棄物事業経費（組合）'!AA9</f>
        <v>0</v>
      </c>
      <c r="AB36" s="142">
        <f>'廃棄物事業経費（組合）'!AB9</f>
        <v>218959</v>
      </c>
      <c r="AC36" s="142">
        <f>'廃棄物事業経費（組合）'!AC9</f>
        <v>0</v>
      </c>
      <c r="AD36" s="142">
        <f>'廃棄物事業経費（組合）'!AD9</f>
        <v>4671</v>
      </c>
    </row>
    <row r="37" spans="1:30" ht="13.5">
      <c r="A37" s="208" t="s">
        <v>212</v>
      </c>
      <c r="B37" s="208">
        <v>33849</v>
      </c>
      <c r="C37" s="208" t="s">
        <v>263</v>
      </c>
      <c r="D37" s="142">
        <f>'廃棄物事業経費（組合）'!D10</f>
        <v>0</v>
      </c>
      <c r="E37" s="142">
        <f>'廃棄物事業経費（組合）'!E10</f>
        <v>0</v>
      </c>
      <c r="F37" s="142">
        <f>'廃棄物事業経費（組合）'!F10</f>
        <v>0</v>
      </c>
      <c r="G37" s="142">
        <f>'廃棄物事業経費（組合）'!G10</f>
        <v>0</v>
      </c>
      <c r="H37" s="142">
        <f>'廃棄物事業経費（組合）'!H10</f>
        <v>0</v>
      </c>
      <c r="I37" s="142">
        <f>'廃棄物事業経費（組合）'!I10</f>
        <v>0</v>
      </c>
      <c r="J37" s="142">
        <f>'廃棄物事業経費（組合）'!J10</f>
        <v>0</v>
      </c>
      <c r="K37" s="142">
        <f>'廃棄物事業経費（組合）'!K10</f>
        <v>0</v>
      </c>
      <c r="L37" s="142">
        <f>'廃棄物事業経費（組合）'!L10</f>
        <v>0</v>
      </c>
      <c r="M37" s="142">
        <f>'廃棄物事業経費（組合）'!M10</f>
        <v>9214</v>
      </c>
      <c r="N37" s="142">
        <f>'廃棄物事業経費（組合）'!N10</f>
        <v>0</v>
      </c>
      <c r="O37" s="142">
        <f>'廃棄物事業経費（組合）'!O10</f>
        <v>0</v>
      </c>
      <c r="P37" s="142">
        <f>'廃棄物事業経費（組合）'!P10</f>
        <v>0</v>
      </c>
      <c r="Q37" s="142">
        <f>'廃棄物事業経費（組合）'!Q10</f>
        <v>0</v>
      </c>
      <c r="R37" s="142">
        <f>'廃棄物事業経費（組合）'!R10</f>
        <v>0</v>
      </c>
      <c r="S37" s="142">
        <f>'廃棄物事業経費（組合）'!S10</f>
        <v>159183</v>
      </c>
      <c r="T37" s="142">
        <f>'廃棄物事業経費（組合）'!T10</f>
        <v>0</v>
      </c>
      <c r="U37" s="142">
        <f>'廃棄物事業経費（組合）'!U10</f>
        <v>9214</v>
      </c>
      <c r="V37" s="142">
        <f>'廃棄物事業経費（組合）'!V10</f>
        <v>9214</v>
      </c>
      <c r="W37" s="142">
        <f>'廃棄物事業経費（組合）'!W10</f>
        <v>0</v>
      </c>
      <c r="X37" s="142">
        <f>'廃棄物事業経費（組合）'!X10</f>
        <v>0</v>
      </c>
      <c r="Y37" s="142">
        <f>'廃棄物事業経費（組合）'!Y10</f>
        <v>0</v>
      </c>
      <c r="Z37" s="142">
        <f>'廃棄物事業経費（組合）'!Z10</f>
        <v>0</v>
      </c>
      <c r="AA37" s="142">
        <f>'廃棄物事業経費（組合）'!AA10</f>
        <v>0</v>
      </c>
      <c r="AB37" s="142">
        <f>'廃棄物事業経費（組合）'!AB10</f>
        <v>159183</v>
      </c>
      <c r="AC37" s="142">
        <f>'廃棄物事業経費（組合）'!AC10</f>
        <v>0</v>
      </c>
      <c r="AD37" s="142">
        <f>'廃棄物事業経費（組合）'!AD10</f>
        <v>9214</v>
      </c>
    </row>
    <row r="38" spans="1:30" ht="13.5">
      <c r="A38" s="208" t="s">
        <v>212</v>
      </c>
      <c r="B38" s="208">
        <v>33850</v>
      </c>
      <c r="C38" s="208" t="s">
        <v>264</v>
      </c>
      <c r="D38" s="142">
        <f>'廃棄物事業経費（組合）'!D11</f>
        <v>0</v>
      </c>
      <c r="E38" s="142">
        <f>'廃棄物事業経費（組合）'!E11</f>
        <v>0</v>
      </c>
      <c r="F38" s="142">
        <f>'廃棄物事業経費（組合）'!F11</f>
        <v>0</v>
      </c>
      <c r="G38" s="142">
        <f>'廃棄物事業経費（組合）'!G11</f>
        <v>0</v>
      </c>
      <c r="H38" s="142">
        <f>'廃棄物事業経費（組合）'!H11</f>
        <v>0</v>
      </c>
      <c r="I38" s="142">
        <f>'廃棄物事業経費（組合）'!I11</f>
        <v>0</v>
      </c>
      <c r="J38" s="142">
        <f>'廃棄物事業経費（組合）'!J11</f>
        <v>187386</v>
      </c>
      <c r="K38" s="142">
        <f>'廃棄物事業経費（組合）'!K11</f>
        <v>0</v>
      </c>
      <c r="L38" s="142">
        <f>'廃棄物事業経費（組合）'!L11</f>
        <v>0</v>
      </c>
      <c r="M38" s="142">
        <f>'廃棄物事業経費（組合）'!M11</f>
        <v>0</v>
      </c>
      <c r="N38" s="142">
        <f>'廃棄物事業経費（組合）'!N11</f>
        <v>0</v>
      </c>
      <c r="O38" s="142">
        <f>'廃棄物事業経費（組合）'!O11</f>
        <v>0</v>
      </c>
      <c r="P38" s="142">
        <f>'廃棄物事業経費（組合）'!P11</f>
        <v>0</v>
      </c>
      <c r="Q38" s="142">
        <f>'廃棄物事業経費（組合）'!Q11</f>
        <v>0</v>
      </c>
      <c r="R38" s="142">
        <f>'廃棄物事業経費（組合）'!R11</f>
        <v>0</v>
      </c>
      <c r="S38" s="142">
        <f>'廃棄物事業経費（組合）'!S11</f>
        <v>388042</v>
      </c>
      <c r="T38" s="142">
        <f>'廃棄物事業経費（組合）'!T11</f>
        <v>0</v>
      </c>
      <c r="U38" s="142">
        <f>'廃棄物事業経費（組合）'!U11</f>
        <v>0</v>
      </c>
      <c r="V38" s="142">
        <f>'廃棄物事業経費（組合）'!V11</f>
        <v>0</v>
      </c>
      <c r="W38" s="142">
        <f>'廃棄物事業経費（組合）'!W11</f>
        <v>0</v>
      </c>
      <c r="X38" s="142">
        <f>'廃棄物事業経費（組合）'!X11</f>
        <v>0</v>
      </c>
      <c r="Y38" s="142">
        <f>'廃棄物事業経費（組合）'!Y11</f>
        <v>0</v>
      </c>
      <c r="Z38" s="142">
        <f>'廃棄物事業経費（組合）'!Z11</f>
        <v>0</v>
      </c>
      <c r="AA38" s="142">
        <f>'廃棄物事業経費（組合）'!AA11</f>
        <v>0</v>
      </c>
      <c r="AB38" s="142">
        <f>'廃棄物事業経費（組合）'!AB11</f>
        <v>575428</v>
      </c>
      <c r="AC38" s="142">
        <f>'廃棄物事業経費（組合）'!AC11</f>
        <v>0</v>
      </c>
      <c r="AD38" s="142">
        <f>'廃棄物事業経費（組合）'!AD11</f>
        <v>0</v>
      </c>
    </row>
    <row r="39" spans="1:30" ht="13.5">
      <c r="A39" s="208" t="s">
        <v>212</v>
      </c>
      <c r="B39" s="208">
        <v>33851</v>
      </c>
      <c r="C39" s="208" t="s">
        <v>265</v>
      </c>
      <c r="D39" s="142">
        <f>'廃棄物事業経費（組合）'!D12</f>
        <v>0</v>
      </c>
      <c r="E39" s="142">
        <f>'廃棄物事業経費（組合）'!E12</f>
        <v>0</v>
      </c>
      <c r="F39" s="142">
        <f>'廃棄物事業経費（組合）'!F12</f>
        <v>0</v>
      </c>
      <c r="G39" s="142">
        <f>'廃棄物事業経費（組合）'!G12</f>
        <v>0</v>
      </c>
      <c r="H39" s="142">
        <f>'廃棄物事業経費（組合）'!H12</f>
        <v>0</v>
      </c>
      <c r="I39" s="142">
        <f>'廃棄物事業経費（組合）'!I12</f>
        <v>0</v>
      </c>
      <c r="J39" s="142">
        <f>'廃棄物事業経費（組合）'!J12</f>
        <v>0</v>
      </c>
      <c r="K39" s="142">
        <f>'廃棄物事業経費（組合）'!K12</f>
        <v>0</v>
      </c>
      <c r="L39" s="142">
        <f>'廃棄物事業経費（組合）'!L12</f>
        <v>0</v>
      </c>
      <c r="M39" s="142">
        <f>'廃棄物事業経費（組合）'!M12</f>
        <v>107342</v>
      </c>
      <c r="N39" s="142">
        <f>'廃棄物事業経費（組合）'!N12</f>
        <v>107342</v>
      </c>
      <c r="O39" s="142">
        <f>'廃棄物事業経費（組合）'!O12</f>
        <v>0</v>
      </c>
      <c r="P39" s="142">
        <f>'廃棄物事業経費（組合）'!P12</f>
        <v>0</v>
      </c>
      <c r="Q39" s="142">
        <f>'廃棄物事業経費（組合）'!Q12</f>
        <v>0</v>
      </c>
      <c r="R39" s="142">
        <f>'廃棄物事業経費（組合）'!R12</f>
        <v>93522</v>
      </c>
      <c r="S39" s="142">
        <f>'廃棄物事業経費（組合）'!S12</f>
        <v>72683</v>
      </c>
      <c r="T39" s="142">
        <f>'廃棄物事業経費（組合）'!T12</f>
        <v>13820</v>
      </c>
      <c r="U39" s="142">
        <f>'廃棄物事業経費（組合）'!U12</f>
        <v>0</v>
      </c>
      <c r="V39" s="142">
        <f>'廃棄物事業経費（組合）'!V12</f>
        <v>107342</v>
      </c>
      <c r="W39" s="142">
        <f>'廃棄物事業経費（組合）'!W12</f>
        <v>107342</v>
      </c>
      <c r="X39" s="142">
        <f>'廃棄物事業経費（組合）'!X12</f>
        <v>0</v>
      </c>
      <c r="Y39" s="142">
        <f>'廃棄物事業経費（組合）'!Y12</f>
        <v>0</v>
      </c>
      <c r="Z39" s="142">
        <f>'廃棄物事業経費（組合）'!Z12</f>
        <v>0</v>
      </c>
      <c r="AA39" s="142">
        <f>'廃棄物事業経費（組合）'!AA12</f>
        <v>93522</v>
      </c>
      <c r="AB39" s="142">
        <f>'廃棄物事業経費（組合）'!AB12</f>
        <v>72683</v>
      </c>
      <c r="AC39" s="142">
        <f>'廃棄物事業経費（組合）'!AC12</f>
        <v>13820</v>
      </c>
      <c r="AD39" s="142">
        <f>'廃棄物事業経費（組合）'!AD12</f>
        <v>0</v>
      </c>
    </row>
    <row r="40" spans="1:30" ht="13.5">
      <c r="A40" s="208" t="s">
        <v>212</v>
      </c>
      <c r="B40" s="208">
        <v>33852</v>
      </c>
      <c r="C40" s="208" t="s">
        <v>266</v>
      </c>
      <c r="D40" s="142">
        <f>'廃棄物事業経費（組合）'!D13</f>
        <v>0</v>
      </c>
      <c r="E40" s="142">
        <f>'廃棄物事業経費（組合）'!E13</f>
        <v>0</v>
      </c>
      <c r="F40" s="142">
        <f>'廃棄物事業経費（組合）'!F13</f>
        <v>0</v>
      </c>
      <c r="G40" s="142">
        <f>'廃棄物事業経費（組合）'!G13</f>
        <v>0</v>
      </c>
      <c r="H40" s="142">
        <f>'廃棄物事業経費（組合）'!H13</f>
        <v>0</v>
      </c>
      <c r="I40" s="142">
        <f>'廃棄物事業経費（組合）'!I13</f>
        <v>0</v>
      </c>
      <c r="J40" s="142">
        <f>'廃棄物事業経費（組合）'!J13</f>
        <v>0</v>
      </c>
      <c r="K40" s="142">
        <f>'廃棄物事業経費（組合）'!K13</f>
        <v>0</v>
      </c>
      <c r="L40" s="142">
        <f>'廃棄物事業経費（組合）'!L13</f>
        <v>0</v>
      </c>
      <c r="M40" s="142">
        <f>'廃棄物事業経費（組合）'!M13</f>
        <v>107565</v>
      </c>
      <c r="N40" s="142">
        <f>'廃棄物事業経費（組合）'!N13</f>
        <v>94829</v>
      </c>
      <c r="O40" s="142">
        <f>'廃棄物事業経費（組合）'!O13</f>
        <v>0</v>
      </c>
      <c r="P40" s="142">
        <f>'廃棄物事業経費（組合）'!P13</f>
        <v>0</v>
      </c>
      <c r="Q40" s="142">
        <f>'廃棄物事業経費（組合）'!Q13</f>
        <v>0</v>
      </c>
      <c r="R40" s="142">
        <f>'廃棄物事業経費（組合）'!R13</f>
        <v>94829</v>
      </c>
      <c r="S40" s="142">
        <f>'廃棄物事業経費（組合）'!S13</f>
        <v>125115</v>
      </c>
      <c r="T40" s="142">
        <f>'廃棄物事業経費（組合）'!T13</f>
        <v>0</v>
      </c>
      <c r="U40" s="142">
        <f>'廃棄物事業経費（組合）'!U13</f>
        <v>12736</v>
      </c>
      <c r="V40" s="142">
        <f>'廃棄物事業経費（組合）'!V13</f>
        <v>107565</v>
      </c>
      <c r="W40" s="142">
        <f>'廃棄物事業経費（組合）'!W13</f>
        <v>94829</v>
      </c>
      <c r="X40" s="142">
        <f>'廃棄物事業経費（組合）'!X13</f>
        <v>0</v>
      </c>
      <c r="Y40" s="142">
        <f>'廃棄物事業経費（組合）'!Y13</f>
        <v>0</v>
      </c>
      <c r="Z40" s="142">
        <f>'廃棄物事業経費（組合）'!Z13</f>
        <v>0</v>
      </c>
      <c r="AA40" s="142">
        <f>'廃棄物事業経費（組合）'!AA13</f>
        <v>94829</v>
      </c>
      <c r="AB40" s="142">
        <f>'廃棄物事業経費（組合）'!AB13</f>
        <v>125115</v>
      </c>
      <c r="AC40" s="142">
        <f>'廃棄物事業経費（組合）'!AC13</f>
        <v>0</v>
      </c>
      <c r="AD40" s="142">
        <f>'廃棄物事業経費（組合）'!AD13</f>
        <v>12736</v>
      </c>
    </row>
    <row r="41" spans="1:30" ht="13.5">
      <c r="A41" s="208" t="s">
        <v>212</v>
      </c>
      <c r="B41" s="208">
        <v>33855</v>
      </c>
      <c r="C41" s="208" t="s">
        <v>267</v>
      </c>
      <c r="D41" s="142">
        <f>'廃棄物事業経費（組合）'!D14</f>
        <v>130696</v>
      </c>
      <c r="E41" s="142">
        <f>'廃棄物事業経費（組合）'!E14</f>
        <v>130696</v>
      </c>
      <c r="F41" s="142">
        <f>'廃棄物事業経費（組合）'!F14</f>
        <v>0</v>
      </c>
      <c r="G41" s="142">
        <f>'廃棄物事業経費（組合）'!G14</f>
        <v>0</v>
      </c>
      <c r="H41" s="142">
        <f>'廃棄物事業経費（組合）'!H14</f>
        <v>0</v>
      </c>
      <c r="I41" s="142">
        <f>'廃棄物事業経費（組合）'!I14</f>
        <v>130696</v>
      </c>
      <c r="J41" s="142">
        <f>'廃棄物事業経費（組合）'!J14</f>
        <v>336949</v>
      </c>
      <c r="K41" s="142">
        <f>'廃棄物事業経費（組合）'!K14</f>
        <v>0</v>
      </c>
      <c r="L41" s="142">
        <f>'廃棄物事業経費（組合）'!L14</f>
        <v>0</v>
      </c>
      <c r="M41" s="142">
        <f>'廃棄物事業経費（組合）'!M14</f>
        <v>0</v>
      </c>
      <c r="N41" s="142">
        <f>'廃棄物事業経費（組合）'!N14</f>
        <v>0</v>
      </c>
      <c r="O41" s="142">
        <f>'廃棄物事業経費（組合）'!O14</f>
        <v>0</v>
      </c>
      <c r="P41" s="142">
        <f>'廃棄物事業経費（組合）'!P14</f>
        <v>0</v>
      </c>
      <c r="Q41" s="142">
        <f>'廃棄物事業経費（組合）'!Q14</f>
        <v>0</v>
      </c>
      <c r="R41" s="142">
        <f>'廃棄物事業経費（組合）'!R14</f>
        <v>0</v>
      </c>
      <c r="S41" s="142">
        <f>'廃棄物事業経費（組合）'!S14</f>
        <v>0</v>
      </c>
      <c r="T41" s="142">
        <f>'廃棄物事業経費（組合）'!T14</f>
        <v>0</v>
      </c>
      <c r="U41" s="142">
        <f>'廃棄物事業経費（組合）'!U14</f>
        <v>0</v>
      </c>
      <c r="V41" s="142">
        <f>'廃棄物事業経費（組合）'!V14</f>
        <v>130696</v>
      </c>
      <c r="W41" s="142">
        <f>'廃棄物事業経費（組合）'!W14</f>
        <v>130696</v>
      </c>
      <c r="X41" s="142">
        <f>'廃棄物事業経費（組合）'!X14</f>
        <v>0</v>
      </c>
      <c r="Y41" s="142">
        <f>'廃棄物事業経費（組合）'!Y14</f>
        <v>0</v>
      </c>
      <c r="Z41" s="142">
        <f>'廃棄物事業経費（組合）'!Z14</f>
        <v>0</v>
      </c>
      <c r="AA41" s="142">
        <f>'廃棄物事業経費（組合）'!AA14</f>
        <v>130696</v>
      </c>
      <c r="AB41" s="142">
        <f>'廃棄物事業経費（組合）'!AB14</f>
        <v>336949</v>
      </c>
      <c r="AC41" s="142">
        <f>'廃棄物事業経費（組合）'!AC14</f>
        <v>0</v>
      </c>
      <c r="AD41" s="142">
        <f>'廃棄物事業経費（組合）'!AD14</f>
        <v>0</v>
      </c>
    </row>
    <row r="42" spans="1:30" ht="13.5">
      <c r="A42" s="208" t="s">
        <v>212</v>
      </c>
      <c r="B42" s="208">
        <v>33856</v>
      </c>
      <c r="C42" s="208" t="s">
        <v>268</v>
      </c>
      <c r="D42" s="142">
        <f>'廃棄物事業経費（組合）'!D15</f>
        <v>118348</v>
      </c>
      <c r="E42" s="142">
        <f>'廃棄物事業経費（組合）'!E15</f>
        <v>81598</v>
      </c>
      <c r="F42" s="142">
        <f>'廃棄物事業経費（組合）'!F15</f>
        <v>0</v>
      </c>
      <c r="G42" s="142">
        <f>'廃棄物事業経費（組合）'!G15</f>
        <v>0</v>
      </c>
      <c r="H42" s="142">
        <f>'廃棄物事業経費（組合）'!H15</f>
        <v>0</v>
      </c>
      <c r="I42" s="142">
        <f>'廃棄物事業経費（組合）'!I15</f>
        <v>81598</v>
      </c>
      <c r="J42" s="142">
        <f>'廃棄物事業経費（組合）'!J15</f>
        <v>149209</v>
      </c>
      <c r="K42" s="142">
        <f>'廃棄物事業経費（組合）'!K15</f>
        <v>0</v>
      </c>
      <c r="L42" s="142">
        <f>'廃棄物事業経費（組合）'!L15</f>
        <v>36750</v>
      </c>
      <c r="M42" s="142">
        <f>'廃棄物事業経費（組合）'!M15</f>
        <v>0</v>
      </c>
      <c r="N42" s="142">
        <f>'廃棄物事業経費（組合）'!N15</f>
        <v>0</v>
      </c>
      <c r="O42" s="142">
        <f>'廃棄物事業経費（組合）'!O15</f>
        <v>0</v>
      </c>
      <c r="P42" s="142">
        <f>'廃棄物事業経費（組合）'!P15</f>
        <v>0</v>
      </c>
      <c r="Q42" s="142">
        <f>'廃棄物事業経費（組合）'!Q15</f>
        <v>0</v>
      </c>
      <c r="R42" s="142">
        <f>'廃棄物事業経費（組合）'!R15</f>
        <v>0</v>
      </c>
      <c r="S42" s="142">
        <f>'廃棄物事業経費（組合）'!S15</f>
        <v>0</v>
      </c>
      <c r="T42" s="142">
        <f>'廃棄物事業経費（組合）'!T15</f>
        <v>0</v>
      </c>
      <c r="U42" s="142">
        <f>'廃棄物事業経費（組合）'!U15</f>
        <v>0</v>
      </c>
      <c r="V42" s="142">
        <f>'廃棄物事業経費（組合）'!V15</f>
        <v>118348</v>
      </c>
      <c r="W42" s="142">
        <f>'廃棄物事業経費（組合）'!W15</f>
        <v>81598</v>
      </c>
      <c r="X42" s="142">
        <f>'廃棄物事業経費（組合）'!X15</f>
        <v>0</v>
      </c>
      <c r="Y42" s="142">
        <f>'廃棄物事業経費（組合）'!Y15</f>
        <v>0</v>
      </c>
      <c r="Z42" s="142">
        <f>'廃棄物事業経費（組合）'!Z15</f>
        <v>0</v>
      </c>
      <c r="AA42" s="142">
        <f>'廃棄物事業経費（組合）'!AA15</f>
        <v>81598</v>
      </c>
      <c r="AB42" s="142">
        <f>'廃棄物事業経費（組合）'!AB15</f>
        <v>149209</v>
      </c>
      <c r="AC42" s="142">
        <f>'廃棄物事業経費（組合）'!AC15</f>
        <v>0</v>
      </c>
      <c r="AD42" s="142">
        <f>'廃棄物事業経費（組合）'!AD15</f>
        <v>36750</v>
      </c>
    </row>
    <row r="43" spans="1:30" ht="13.5">
      <c r="A43" s="208" t="s">
        <v>212</v>
      </c>
      <c r="B43" s="208">
        <v>33859</v>
      </c>
      <c r="C43" s="208" t="s">
        <v>269</v>
      </c>
      <c r="D43" s="142">
        <f>'廃棄物事業経費（組合）'!D16</f>
        <v>185330</v>
      </c>
      <c r="E43" s="142">
        <f>'廃棄物事業経費（組合）'!E16</f>
        <v>89466</v>
      </c>
      <c r="F43" s="142">
        <f>'廃棄物事業経費（組合）'!F16</f>
        <v>0</v>
      </c>
      <c r="G43" s="142">
        <f>'廃棄物事業経費（組合）'!G16</f>
        <v>0</v>
      </c>
      <c r="H43" s="142">
        <f>'廃棄物事業経費（組合）'!H16</f>
        <v>0</v>
      </c>
      <c r="I43" s="142">
        <f>'廃棄物事業経費（組合）'!I16</f>
        <v>89466</v>
      </c>
      <c r="J43" s="142">
        <f>'廃棄物事業経費（組合）'!J16</f>
        <v>387211</v>
      </c>
      <c r="K43" s="142">
        <f>'廃棄物事業経費（組合）'!K16</f>
        <v>0</v>
      </c>
      <c r="L43" s="142">
        <f>'廃棄物事業経費（組合）'!L16</f>
        <v>95864</v>
      </c>
      <c r="M43" s="142">
        <f>'廃棄物事業経費（組合）'!M16</f>
        <v>0</v>
      </c>
      <c r="N43" s="142">
        <f>'廃棄物事業経費（組合）'!N16</f>
        <v>0</v>
      </c>
      <c r="O43" s="142">
        <f>'廃棄物事業経費（組合）'!O16</f>
        <v>0</v>
      </c>
      <c r="P43" s="142">
        <f>'廃棄物事業経費（組合）'!P16</f>
        <v>0</v>
      </c>
      <c r="Q43" s="142">
        <f>'廃棄物事業経費（組合）'!Q16</f>
        <v>0</v>
      </c>
      <c r="R43" s="142">
        <f>'廃棄物事業経費（組合）'!R16</f>
        <v>0</v>
      </c>
      <c r="S43" s="142">
        <f>'廃棄物事業経費（組合）'!S16</f>
        <v>0</v>
      </c>
      <c r="T43" s="142">
        <f>'廃棄物事業経費（組合）'!T16</f>
        <v>0</v>
      </c>
      <c r="U43" s="142">
        <f>'廃棄物事業経費（組合）'!U16</f>
        <v>0</v>
      </c>
      <c r="V43" s="142">
        <f>'廃棄物事業経費（組合）'!V16</f>
        <v>185330</v>
      </c>
      <c r="W43" s="142">
        <f>'廃棄物事業経費（組合）'!W16</f>
        <v>89466</v>
      </c>
      <c r="X43" s="142">
        <f>'廃棄物事業経費（組合）'!X16</f>
        <v>0</v>
      </c>
      <c r="Y43" s="142">
        <f>'廃棄物事業経費（組合）'!Y16</f>
        <v>0</v>
      </c>
      <c r="Z43" s="142">
        <f>'廃棄物事業経費（組合）'!Z16</f>
        <v>0</v>
      </c>
      <c r="AA43" s="142">
        <f>'廃棄物事業経費（組合）'!AA16</f>
        <v>89466</v>
      </c>
      <c r="AB43" s="142">
        <f>'廃棄物事業経費（組合）'!AB16</f>
        <v>387211</v>
      </c>
      <c r="AC43" s="142">
        <f>'廃棄物事業経費（組合）'!AC16</f>
        <v>0</v>
      </c>
      <c r="AD43" s="142">
        <f>'廃棄物事業経費（組合）'!AD16</f>
        <v>95864</v>
      </c>
    </row>
    <row r="44" spans="1:30" ht="13.5">
      <c r="A44" s="208" t="s">
        <v>212</v>
      </c>
      <c r="B44" s="208">
        <v>33895</v>
      </c>
      <c r="C44" s="208" t="s">
        <v>270</v>
      </c>
      <c r="D44" s="142">
        <f>'廃棄物事業経費（組合）'!D17</f>
        <v>26643</v>
      </c>
      <c r="E44" s="142">
        <f>'廃棄物事業経費（組合）'!E17</f>
        <v>26643</v>
      </c>
      <c r="F44" s="142">
        <f>'廃棄物事業経費（組合）'!F17</f>
        <v>0</v>
      </c>
      <c r="G44" s="142">
        <f>'廃棄物事業経費（組合）'!G17</f>
        <v>0</v>
      </c>
      <c r="H44" s="142">
        <f>'廃棄物事業経費（組合）'!H17</f>
        <v>0</v>
      </c>
      <c r="I44" s="142">
        <f>'廃棄物事業経費（組合）'!I17</f>
        <v>22409</v>
      </c>
      <c r="J44" s="142">
        <f>'廃棄物事業経費（組合）'!J17</f>
        <v>103743</v>
      </c>
      <c r="K44" s="142">
        <f>'廃棄物事業経費（組合）'!K17</f>
        <v>4234</v>
      </c>
      <c r="L44" s="142">
        <f>'廃棄物事業経費（組合）'!L17</f>
        <v>0</v>
      </c>
      <c r="M44" s="142">
        <f>'廃棄物事業経費（組合）'!M17</f>
        <v>0</v>
      </c>
      <c r="N44" s="142">
        <f>'廃棄物事業経費（組合）'!N17</f>
        <v>0</v>
      </c>
      <c r="O44" s="142">
        <f>'廃棄物事業経費（組合）'!O17</f>
        <v>0</v>
      </c>
      <c r="P44" s="142">
        <f>'廃棄物事業経費（組合）'!P17</f>
        <v>0</v>
      </c>
      <c r="Q44" s="142">
        <f>'廃棄物事業経費（組合）'!Q17</f>
        <v>0</v>
      </c>
      <c r="R44" s="142">
        <f>'廃棄物事業経費（組合）'!R17</f>
        <v>0</v>
      </c>
      <c r="S44" s="142">
        <f>'廃棄物事業経費（組合）'!S17</f>
        <v>0</v>
      </c>
      <c r="T44" s="142">
        <f>'廃棄物事業経費（組合）'!T17</f>
        <v>0</v>
      </c>
      <c r="U44" s="142">
        <f>'廃棄物事業経費（組合）'!U17</f>
        <v>0</v>
      </c>
      <c r="V44" s="142">
        <f>'廃棄物事業経費（組合）'!V17</f>
        <v>26643</v>
      </c>
      <c r="W44" s="142">
        <f>'廃棄物事業経費（組合）'!W17</f>
        <v>26643</v>
      </c>
      <c r="X44" s="142">
        <f>'廃棄物事業経費（組合）'!X17</f>
        <v>0</v>
      </c>
      <c r="Y44" s="142">
        <f>'廃棄物事業経費（組合）'!Y17</f>
        <v>0</v>
      </c>
      <c r="Z44" s="142">
        <f>'廃棄物事業経費（組合）'!Z17</f>
        <v>0</v>
      </c>
      <c r="AA44" s="142">
        <f>'廃棄物事業経費（組合）'!AA17</f>
        <v>22409</v>
      </c>
      <c r="AB44" s="142">
        <f>'廃棄物事業経費（組合）'!AB17</f>
        <v>103743</v>
      </c>
      <c r="AC44" s="142">
        <f>'廃棄物事業経費（組合）'!AC17</f>
        <v>4234</v>
      </c>
      <c r="AD44" s="142">
        <f>'廃棄物事業経費（組合）'!AD17</f>
        <v>0</v>
      </c>
    </row>
    <row r="45" spans="1:30" ht="13.5">
      <c r="A45" s="208" t="s">
        <v>212</v>
      </c>
      <c r="B45" s="208">
        <v>33896</v>
      </c>
      <c r="C45" s="208" t="s">
        <v>271</v>
      </c>
      <c r="D45" s="142">
        <f>'廃棄物事業経費（組合）'!D18</f>
        <v>16451</v>
      </c>
      <c r="E45" s="142">
        <f>'廃棄物事業経費（組合）'!E18</f>
        <v>16451</v>
      </c>
      <c r="F45" s="142">
        <f>'廃棄物事業経費（組合）'!F18</f>
        <v>0</v>
      </c>
      <c r="G45" s="142">
        <f>'廃棄物事業経費（組合）'!G18</f>
        <v>0</v>
      </c>
      <c r="H45" s="142">
        <f>'廃棄物事業経費（組合）'!H18</f>
        <v>0</v>
      </c>
      <c r="I45" s="142">
        <f>'廃棄物事業経費（組合）'!I18</f>
        <v>16451</v>
      </c>
      <c r="J45" s="142">
        <f>'廃棄物事業経費（組合）'!J18</f>
        <v>210572</v>
      </c>
      <c r="K45" s="142">
        <f>'廃棄物事業経費（組合）'!K18</f>
        <v>0</v>
      </c>
      <c r="L45" s="142">
        <f>'廃棄物事業経費（組合）'!L18</f>
        <v>0</v>
      </c>
      <c r="M45" s="142">
        <f>'廃棄物事業経費（組合）'!M18</f>
        <v>0</v>
      </c>
      <c r="N45" s="142">
        <f>'廃棄物事業経費（組合）'!N18</f>
        <v>0</v>
      </c>
      <c r="O45" s="142">
        <f>'廃棄物事業経費（組合）'!O18</f>
        <v>0</v>
      </c>
      <c r="P45" s="142">
        <f>'廃棄物事業経費（組合）'!P18</f>
        <v>0</v>
      </c>
      <c r="Q45" s="142">
        <f>'廃棄物事業経費（組合）'!Q18</f>
        <v>0</v>
      </c>
      <c r="R45" s="142">
        <f>'廃棄物事業経費（組合）'!R18</f>
        <v>0</v>
      </c>
      <c r="S45" s="142">
        <f>'廃棄物事業経費（組合）'!S18</f>
        <v>0</v>
      </c>
      <c r="T45" s="142">
        <f>'廃棄物事業経費（組合）'!T18</f>
        <v>0</v>
      </c>
      <c r="U45" s="142">
        <f>'廃棄物事業経費（組合）'!U18</f>
        <v>0</v>
      </c>
      <c r="V45" s="142">
        <f>'廃棄物事業経費（組合）'!V18</f>
        <v>16451</v>
      </c>
      <c r="W45" s="142">
        <f>'廃棄物事業経費（組合）'!W18</f>
        <v>16451</v>
      </c>
      <c r="X45" s="142">
        <f>'廃棄物事業経費（組合）'!X18</f>
        <v>0</v>
      </c>
      <c r="Y45" s="142">
        <f>'廃棄物事業経費（組合）'!Y18</f>
        <v>0</v>
      </c>
      <c r="Z45" s="142">
        <f>'廃棄物事業経費（組合）'!Z18</f>
        <v>0</v>
      </c>
      <c r="AA45" s="142">
        <f>'廃棄物事業経費（組合）'!AA18</f>
        <v>16451</v>
      </c>
      <c r="AB45" s="142">
        <f>'廃棄物事業経費（組合）'!AB18</f>
        <v>210572</v>
      </c>
      <c r="AC45" s="142">
        <f>'廃棄物事業経費（組合）'!AC18</f>
        <v>0</v>
      </c>
      <c r="AD45" s="142">
        <f>'廃棄物事業経費（組合）'!AD18</f>
        <v>0</v>
      </c>
    </row>
    <row r="46" spans="1:30" ht="13.5">
      <c r="A46" s="208" t="s">
        <v>212</v>
      </c>
      <c r="B46" s="208">
        <v>33897</v>
      </c>
      <c r="C46" s="208" t="s">
        <v>272</v>
      </c>
      <c r="D46" s="142">
        <f>'廃棄物事業経費（組合）'!D19</f>
        <v>129179</v>
      </c>
      <c r="E46" s="142">
        <f>'廃棄物事業経費（組合）'!E19</f>
        <v>116565</v>
      </c>
      <c r="F46" s="142">
        <f>'廃棄物事業経費（組合）'!F19</f>
        <v>0</v>
      </c>
      <c r="G46" s="142">
        <f>'廃棄物事業経費（組合）'!G19</f>
        <v>0</v>
      </c>
      <c r="H46" s="142">
        <f>'廃棄物事業経費（組合）'!H19</f>
        <v>0</v>
      </c>
      <c r="I46" s="142">
        <f>'廃棄物事業経費（組合）'!I19</f>
        <v>26565</v>
      </c>
      <c r="J46" s="142">
        <f>'廃棄物事業経費（組合）'!J19</f>
        <v>270245</v>
      </c>
      <c r="K46" s="142">
        <f>'廃棄物事業経費（組合）'!K19</f>
        <v>90000</v>
      </c>
      <c r="L46" s="142">
        <f>'廃棄物事業経費（組合）'!L19</f>
        <v>12614</v>
      </c>
      <c r="M46" s="142">
        <f>'廃棄物事業経費（組合）'!M19</f>
        <v>0</v>
      </c>
      <c r="N46" s="142">
        <f>'廃棄物事業経費（組合）'!N19</f>
        <v>0</v>
      </c>
      <c r="O46" s="142">
        <f>'廃棄物事業経費（組合）'!O19</f>
        <v>0</v>
      </c>
      <c r="P46" s="142">
        <f>'廃棄物事業経費（組合）'!P19</f>
        <v>0</v>
      </c>
      <c r="Q46" s="142">
        <f>'廃棄物事業経費（組合）'!Q19</f>
        <v>0</v>
      </c>
      <c r="R46" s="142">
        <f>'廃棄物事業経費（組合）'!R19</f>
        <v>0</v>
      </c>
      <c r="S46" s="142">
        <f>'廃棄物事業経費（組合）'!S19</f>
        <v>0</v>
      </c>
      <c r="T46" s="142">
        <f>'廃棄物事業経費（組合）'!T19</f>
        <v>0</v>
      </c>
      <c r="U46" s="142">
        <f>'廃棄物事業経費（組合）'!U19</f>
        <v>0</v>
      </c>
      <c r="V46" s="142">
        <f>'廃棄物事業経費（組合）'!V19</f>
        <v>129179</v>
      </c>
      <c r="W46" s="142">
        <f>'廃棄物事業経費（組合）'!W19</f>
        <v>116565</v>
      </c>
      <c r="X46" s="142">
        <f>'廃棄物事業経費（組合）'!X19</f>
        <v>0</v>
      </c>
      <c r="Y46" s="142">
        <f>'廃棄物事業経費（組合）'!Y19</f>
        <v>0</v>
      </c>
      <c r="Z46" s="142">
        <f>'廃棄物事業経費（組合）'!Z19</f>
        <v>0</v>
      </c>
      <c r="AA46" s="142">
        <f>'廃棄物事業経費（組合）'!AA19</f>
        <v>26565</v>
      </c>
      <c r="AB46" s="142">
        <f>'廃棄物事業経費（組合）'!AB19</f>
        <v>270245</v>
      </c>
      <c r="AC46" s="142">
        <f>'廃棄物事業経費（組合）'!AC19</f>
        <v>90000</v>
      </c>
      <c r="AD46" s="142">
        <f>'廃棄物事業経費（組合）'!AD19</f>
        <v>12614</v>
      </c>
    </row>
    <row r="47" spans="1:30" ht="13.5">
      <c r="A47" s="208" t="s">
        <v>212</v>
      </c>
      <c r="B47" s="208">
        <v>33898</v>
      </c>
      <c r="C47" s="208" t="s">
        <v>273</v>
      </c>
      <c r="D47" s="142">
        <f>'廃棄物事業経費（組合）'!D20</f>
        <v>0</v>
      </c>
      <c r="E47" s="142">
        <f>'廃棄物事業経費（組合）'!E20</f>
        <v>0</v>
      </c>
      <c r="F47" s="142">
        <f>'廃棄物事業経費（組合）'!F20</f>
        <v>0</v>
      </c>
      <c r="G47" s="142">
        <f>'廃棄物事業経費（組合）'!G20</f>
        <v>0</v>
      </c>
      <c r="H47" s="142">
        <f>'廃棄物事業経費（組合）'!H20</f>
        <v>0</v>
      </c>
      <c r="I47" s="142">
        <f>'廃棄物事業経費（組合）'!I20</f>
        <v>0</v>
      </c>
      <c r="J47" s="142">
        <f>'廃棄物事業経費（組合）'!J20</f>
        <v>0</v>
      </c>
      <c r="K47" s="142">
        <f>'廃棄物事業経費（組合）'!K20</f>
        <v>0</v>
      </c>
      <c r="L47" s="142">
        <f>'廃棄物事業経費（組合）'!L20</f>
        <v>0</v>
      </c>
      <c r="M47" s="142">
        <f>'廃棄物事業経費（組合）'!M20</f>
        <v>88791</v>
      </c>
      <c r="N47" s="142">
        <f>'廃棄物事業経費（組合）'!N20</f>
        <v>26900</v>
      </c>
      <c r="O47" s="142">
        <f>'廃棄物事業経費（組合）'!O20</f>
        <v>0</v>
      </c>
      <c r="P47" s="142">
        <f>'廃棄物事業経費（組合）'!P20</f>
        <v>0</v>
      </c>
      <c r="Q47" s="142">
        <f>'廃棄物事業経費（組合）'!Q20</f>
        <v>26900</v>
      </c>
      <c r="R47" s="142">
        <f>'廃棄物事業経費（組合）'!R20</f>
        <v>0</v>
      </c>
      <c r="S47" s="142">
        <f>'廃棄物事業経費（組合）'!S20</f>
        <v>371234</v>
      </c>
      <c r="T47" s="142">
        <f>'廃棄物事業経費（組合）'!T20</f>
        <v>0</v>
      </c>
      <c r="U47" s="142">
        <f>'廃棄物事業経費（組合）'!U20</f>
        <v>61891</v>
      </c>
      <c r="V47" s="142">
        <f>'廃棄物事業経費（組合）'!V20</f>
        <v>88791</v>
      </c>
      <c r="W47" s="142">
        <f>'廃棄物事業経費（組合）'!W20</f>
        <v>26900</v>
      </c>
      <c r="X47" s="142">
        <f>'廃棄物事業経費（組合）'!X20</f>
        <v>0</v>
      </c>
      <c r="Y47" s="142">
        <f>'廃棄物事業経費（組合）'!Y20</f>
        <v>0</v>
      </c>
      <c r="Z47" s="142">
        <f>'廃棄物事業経費（組合）'!Z20</f>
        <v>26900</v>
      </c>
      <c r="AA47" s="142">
        <f>'廃棄物事業経費（組合）'!AA20</f>
        <v>0</v>
      </c>
      <c r="AB47" s="142">
        <f>'廃棄物事業経費（組合）'!AB20</f>
        <v>371234</v>
      </c>
      <c r="AC47" s="142">
        <f>'廃棄物事業経費（組合）'!AC20</f>
        <v>0</v>
      </c>
      <c r="AD47" s="142">
        <f>'廃棄物事業経費（組合）'!AD20</f>
        <v>61891</v>
      </c>
    </row>
    <row r="48" spans="1:30" ht="13.5">
      <c r="A48" s="208" t="s">
        <v>212</v>
      </c>
      <c r="B48" s="208">
        <v>33902</v>
      </c>
      <c r="C48" s="208" t="s">
        <v>274</v>
      </c>
      <c r="D48" s="142">
        <f>'廃棄物事業経費（組合）'!D21</f>
        <v>79007</v>
      </c>
      <c r="E48" s="142">
        <f>'廃棄物事業経費（組合）'!E21</f>
        <v>79007</v>
      </c>
      <c r="F48" s="142">
        <f>'廃棄物事業経費（組合）'!F21</f>
        <v>0</v>
      </c>
      <c r="G48" s="142">
        <f>'廃棄物事業経費（組合）'!G21</f>
        <v>0</v>
      </c>
      <c r="H48" s="142">
        <f>'廃棄物事業経費（組合）'!H21</f>
        <v>0</v>
      </c>
      <c r="I48" s="142">
        <f>'廃棄物事業経費（組合）'!I21</f>
        <v>9038</v>
      </c>
      <c r="J48" s="142">
        <f>'廃棄物事業経費（組合）'!J21</f>
        <v>116334</v>
      </c>
      <c r="K48" s="142">
        <f>'廃棄物事業経費（組合）'!K21</f>
        <v>69969</v>
      </c>
      <c r="L48" s="142">
        <f>'廃棄物事業経費（組合）'!L21</f>
        <v>0</v>
      </c>
      <c r="M48" s="142">
        <f>'廃棄物事業経費（組合）'!M21</f>
        <v>0</v>
      </c>
      <c r="N48" s="142">
        <f>'廃棄物事業経費（組合）'!N21</f>
        <v>0</v>
      </c>
      <c r="O48" s="142">
        <f>'廃棄物事業経費（組合）'!O21</f>
        <v>0</v>
      </c>
      <c r="P48" s="142">
        <f>'廃棄物事業経費（組合）'!P21</f>
        <v>0</v>
      </c>
      <c r="Q48" s="142">
        <f>'廃棄物事業経費（組合）'!Q21</f>
        <v>0</v>
      </c>
      <c r="R48" s="142">
        <f>'廃棄物事業経費（組合）'!R21</f>
        <v>0</v>
      </c>
      <c r="S48" s="142">
        <f>'廃棄物事業経費（組合）'!S21</f>
        <v>0</v>
      </c>
      <c r="T48" s="142">
        <f>'廃棄物事業経費（組合）'!T21</f>
        <v>0</v>
      </c>
      <c r="U48" s="142">
        <f>'廃棄物事業経費（組合）'!U21</f>
        <v>0</v>
      </c>
      <c r="V48" s="142">
        <f>'廃棄物事業経費（組合）'!V21</f>
        <v>79007</v>
      </c>
      <c r="W48" s="142">
        <f>'廃棄物事業経費（組合）'!W21</f>
        <v>79007</v>
      </c>
      <c r="X48" s="142">
        <f>'廃棄物事業経費（組合）'!X21</f>
        <v>0</v>
      </c>
      <c r="Y48" s="142">
        <f>'廃棄物事業経費（組合）'!Y21</f>
        <v>0</v>
      </c>
      <c r="Z48" s="142">
        <f>'廃棄物事業経費（組合）'!Z21</f>
        <v>0</v>
      </c>
      <c r="AA48" s="142">
        <f>'廃棄物事業経費（組合）'!AA21</f>
        <v>9038</v>
      </c>
      <c r="AB48" s="142">
        <f>'廃棄物事業経費（組合）'!AB21</f>
        <v>116334</v>
      </c>
      <c r="AC48" s="142">
        <f>'廃棄物事業経費（組合）'!AC21</f>
        <v>69969</v>
      </c>
      <c r="AD48" s="142">
        <f>'廃棄物事業経費（組合）'!AD21</f>
        <v>0</v>
      </c>
    </row>
    <row r="49" spans="1:30" ht="13.5">
      <c r="A49" s="208" t="s">
        <v>212</v>
      </c>
      <c r="B49" s="208">
        <v>33904</v>
      </c>
      <c r="C49" s="208" t="s">
        <v>275</v>
      </c>
      <c r="D49" s="142">
        <f>'廃棄物事業経費（組合）'!D22</f>
        <v>23749</v>
      </c>
      <c r="E49" s="142">
        <f>'廃棄物事業経費（組合）'!E22</f>
        <v>697</v>
      </c>
      <c r="F49" s="142">
        <f>'廃棄物事業経費（組合）'!F22</f>
        <v>0</v>
      </c>
      <c r="G49" s="142">
        <f>'廃棄物事業経費（組合）'!G22</f>
        <v>0</v>
      </c>
      <c r="H49" s="142">
        <f>'廃棄物事業経費（組合）'!H22</f>
        <v>0</v>
      </c>
      <c r="I49" s="142">
        <f>'廃棄物事業経費（組合）'!I22</f>
        <v>697</v>
      </c>
      <c r="J49" s="142">
        <f>'廃棄物事業経費（組合）'!J22</f>
        <v>212069</v>
      </c>
      <c r="K49" s="142">
        <f>'廃棄物事業経費（組合）'!K22</f>
        <v>0</v>
      </c>
      <c r="L49" s="142">
        <f>'廃棄物事業経費（組合）'!L22</f>
        <v>23052</v>
      </c>
      <c r="M49" s="142">
        <f>'廃棄物事業経費（組合）'!M22</f>
        <v>0</v>
      </c>
      <c r="N49" s="142">
        <f>'廃棄物事業経費（組合）'!N22</f>
        <v>0</v>
      </c>
      <c r="O49" s="142">
        <f>'廃棄物事業経費（組合）'!O22</f>
        <v>0</v>
      </c>
      <c r="P49" s="142">
        <f>'廃棄物事業経費（組合）'!P22</f>
        <v>0</v>
      </c>
      <c r="Q49" s="142">
        <f>'廃棄物事業経費（組合）'!Q22</f>
        <v>0</v>
      </c>
      <c r="R49" s="142">
        <f>'廃棄物事業経費（組合）'!R22</f>
        <v>0</v>
      </c>
      <c r="S49" s="142">
        <f>'廃棄物事業経費（組合）'!S22</f>
        <v>0</v>
      </c>
      <c r="T49" s="142">
        <f>'廃棄物事業経費（組合）'!T22</f>
        <v>0</v>
      </c>
      <c r="U49" s="142">
        <f>'廃棄物事業経費（組合）'!U22</f>
        <v>0</v>
      </c>
      <c r="V49" s="142">
        <f>'廃棄物事業経費（組合）'!V22</f>
        <v>23749</v>
      </c>
      <c r="W49" s="142">
        <f>'廃棄物事業経費（組合）'!W22</f>
        <v>697</v>
      </c>
      <c r="X49" s="142">
        <f>'廃棄物事業経費（組合）'!X22</f>
        <v>0</v>
      </c>
      <c r="Y49" s="142">
        <f>'廃棄物事業経費（組合）'!Y22</f>
        <v>0</v>
      </c>
      <c r="Z49" s="142">
        <f>'廃棄物事業経費（組合）'!Z22</f>
        <v>0</v>
      </c>
      <c r="AA49" s="142">
        <f>'廃棄物事業経費（組合）'!AA22</f>
        <v>697</v>
      </c>
      <c r="AB49" s="142">
        <f>'廃棄物事業経費（組合）'!AB22</f>
        <v>212069</v>
      </c>
      <c r="AC49" s="142">
        <f>'廃棄物事業経費（組合）'!AC22</f>
        <v>0</v>
      </c>
      <c r="AD49" s="142">
        <f>'廃棄物事業経費（組合）'!AD22</f>
        <v>23052</v>
      </c>
    </row>
    <row r="50" spans="1:30" ht="13.5">
      <c r="A50" s="208" t="s">
        <v>212</v>
      </c>
      <c r="B50" s="208">
        <v>33911</v>
      </c>
      <c r="C50" s="208" t="s">
        <v>276</v>
      </c>
      <c r="D50" s="142">
        <f>'廃棄物事業経費（組合）'!D23</f>
        <v>37447</v>
      </c>
      <c r="E50" s="142">
        <f>'廃棄物事業経費（組合）'!E23</f>
        <v>2179</v>
      </c>
      <c r="F50" s="142">
        <f>'廃棄物事業経費（組合）'!F23</f>
        <v>0</v>
      </c>
      <c r="G50" s="142">
        <f>'廃棄物事業経費（組合）'!G23</f>
        <v>0</v>
      </c>
      <c r="H50" s="142">
        <f>'廃棄物事業経費（組合）'!H23</f>
        <v>0</v>
      </c>
      <c r="I50" s="142">
        <f>'廃棄物事業経費（組合）'!I23</f>
        <v>2179</v>
      </c>
      <c r="J50" s="142">
        <f>'廃棄物事業経費（組合）'!J23</f>
        <v>41912</v>
      </c>
      <c r="K50" s="142">
        <f>'廃棄物事業経費（組合）'!K23</f>
        <v>0</v>
      </c>
      <c r="L50" s="142">
        <f>'廃棄物事業経費（組合）'!L23</f>
        <v>35268</v>
      </c>
      <c r="M50" s="142">
        <f>'廃棄物事業経費（組合）'!M23</f>
        <v>0</v>
      </c>
      <c r="N50" s="142">
        <f>'廃棄物事業経費（組合）'!N23</f>
        <v>0</v>
      </c>
      <c r="O50" s="142">
        <f>'廃棄物事業経費（組合）'!O23</f>
        <v>0</v>
      </c>
      <c r="P50" s="142">
        <f>'廃棄物事業経費（組合）'!P23</f>
        <v>0</v>
      </c>
      <c r="Q50" s="142">
        <f>'廃棄物事業経費（組合）'!Q23</f>
        <v>0</v>
      </c>
      <c r="R50" s="142">
        <f>'廃棄物事業経費（組合）'!R23</f>
        <v>0</v>
      </c>
      <c r="S50" s="142">
        <f>'廃棄物事業経費（組合）'!S23</f>
        <v>0</v>
      </c>
      <c r="T50" s="142">
        <f>'廃棄物事業経費（組合）'!T23</f>
        <v>0</v>
      </c>
      <c r="U50" s="142">
        <f>'廃棄物事業経費（組合）'!U23</f>
        <v>0</v>
      </c>
      <c r="V50" s="142">
        <f>'廃棄物事業経費（組合）'!V23</f>
        <v>37447</v>
      </c>
      <c r="W50" s="142">
        <f>'廃棄物事業経費（組合）'!W23</f>
        <v>2179</v>
      </c>
      <c r="X50" s="142">
        <f>'廃棄物事業経費（組合）'!X23</f>
        <v>0</v>
      </c>
      <c r="Y50" s="142">
        <f>'廃棄物事業経費（組合）'!Y23</f>
        <v>0</v>
      </c>
      <c r="Z50" s="142">
        <f>'廃棄物事業経費（組合）'!Z23</f>
        <v>0</v>
      </c>
      <c r="AA50" s="142">
        <f>'廃棄物事業経費（組合）'!AA23</f>
        <v>2179</v>
      </c>
      <c r="AB50" s="142">
        <f>'廃棄物事業経費（組合）'!AB23</f>
        <v>41912</v>
      </c>
      <c r="AC50" s="142">
        <f>'廃棄物事業経費（組合）'!AC23</f>
        <v>0</v>
      </c>
      <c r="AD50" s="142">
        <f>'廃棄物事業経費（組合）'!AD23</f>
        <v>35268</v>
      </c>
    </row>
    <row r="51" spans="1:30" ht="13.5">
      <c r="A51" s="208" t="s">
        <v>212</v>
      </c>
      <c r="B51" s="208">
        <v>33913</v>
      </c>
      <c r="C51" s="208" t="s">
        <v>277</v>
      </c>
      <c r="D51" s="142">
        <f>'廃棄物事業経費（組合）'!D24</f>
        <v>110278</v>
      </c>
      <c r="E51" s="142">
        <f>'廃棄物事業経費（組合）'!E24</f>
        <v>110278</v>
      </c>
      <c r="F51" s="142">
        <f>'廃棄物事業経費（組合）'!F24</f>
        <v>0</v>
      </c>
      <c r="G51" s="142">
        <f>'廃棄物事業経費（組合）'!G24</f>
        <v>0</v>
      </c>
      <c r="H51" s="142">
        <f>'廃棄物事業経費（組合）'!H24</f>
        <v>0</v>
      </c>
      <c r="I51" s="142">
        <f>'廃棄物事業経費（組合）'!I24</f>
        <v>74398</v>
      </c>
      <c r="J51" s="142">
        <f>'廃棄物事業経費（組合）'!J24</f>
        <v>548581</v>
      </c>
      <c r="K51" s="142">
        <f>'廃棄物事業経費（組合）'!K24</f>
        <v>35880</v>
      </c>
      <c r="L51" s="142">
        <f>'廃棄物事業経費（組合）'!L24</f>
        <v>0</v>
      </c>
      <c r="M51" s="142">
        <f>'廃棄物事業経費（組合）'!M24</f>
        <v>1312717</v>
      </c>
      <c r="N51" s="142">
        <f>'廃棄物事業経費（組合）'!N24</f>
        <v>1312717</v>
      </c>
      <c r="O51" s="142">
        <f>'廃棄物事業経費（組合）'!O24</f>
        <v>0</v>
      </c>
      <c r="P51" s="142">
        <f>'廃棄物事業経費（組合）'!P24</f>
        <v>0</v>
      </c>
      <c r="Q51" s="142">
        <f>'廃棄物事業経費（組合）'!Q24</f>
        <v>1121400</v>
      </c>
      <c r="R51" s="142">
        <f>'廃棄物事業経費（組合）'!R24</f>
        <v>49</v>
      </c>
      <c r="S51" s="142">
        <f>'廃棄物事業経費（組合）'!S24</f>
        <v>139342</v>
      </c>
      <c r="T51" s="142">
        <f>'廃棄物事業経費（組合）'!T24</f>
        <v>191268</v>
      </c>
      <c r="U51" s="142">
        <f>'廃棄物事業経費（組合）'!U24</f>
        <v>0</v>
      </c>
      <c r="V51" s="142">
        <f>'廃棄物事業経費（組合）'!V24</f>
        <v>1422995</v>
      </c>
      <c r="W51" s="142">
        <f>'廃棄物事業経費（組合）'!W24</f>
        <v>1422995</v>
      </c>
      <c r="X51" s="142">
        <f>'廃棄物事業経費（組合）'!X24</f>
        <v>0</v>
      </c>
      <c r="Y51" s="142">
        <f>'廃棄物事業経費（組合）'!Y24</f>
        <v>0</v>
      </c>
      <c r="Z51" s="142">
        <f>'廃棄物事業経費（組合）'!Z24</f>
        <v>1121400</v>
      </c>
      <c r="AA51" s="142">
        <f>'廃棄物事業経費（組合）'!AA24</f>
        <v>74447</v>
      </c>
      <c r="AB51" s="142">
        <f>'廃棄物事業経費（組合）'!AB24</f>
        <v>687923</v>
      </c>
      <c r="AC51" s="142">
        <f>'廃棄物事業経費（組合）'!AC24</f>
        <v>227148</v>
      </c>
      <c r="AD51" s="142">
        <f>'廃棄物事業経費（組合）'!AD24</f>
        <v>0</v>
      </c>
    </row>
    <row r="52" spans="1:30" ht="13.5">
      <c r="A52" s="208" t="s">
        <v>212</v>
      </c>
      <c r="B52" s="208">
        <v>33946</v>
      </c>
      <c r="C52" s="208" t="s">
        <v>278</v>
      </c>
      <c r="D52" s="142">
        <f>'廃棄物事業経費（組合）'!D25</f>
        <v>52885</v>
      </c>
      <c r="E52" s="142">
        <f>'廃棄物事業経費（組合）'!E25</f>
        <v>40196</v>
      </c>
      <c r="F52" s="142">
        <f>'廃棄物事業経費（組合）'!F25</f>
        <v>0</v>
      </c>
      <c r="G52" s="142">
        <f>'廃棄物事業経費（組合）'!G25</f>
        <v>0</v>
      </c>
      <c r="H52" s="142">
        <f>'廃棄物事業経費（組合）'!H25</f>
        <v>0</v>
      </c>
      <c r="I52" s="142">
        <f>'廃棄物事業経費（組合）'!I25</f>
        <v>40196</v>
      </c>
      <c r="J52" s="142">
        <f>'廃棄物事業経費（組合）'!J25</f>
        <v>326611</v>
      </c>
      <c r="K52" s="142">
        <f>'廃棄物事業経費（組合）'!K25</f>
        <v>0</v>
      </c>
      <c r="L52" s="142">
        <f>'廃棄物事業経費（組合）'!L25</f>
        <v>12689</v>
      </c>
      <c r="M52" s="142">
        <f>'廃棄物事業経費（組合）'!M25</f>
        <v>0</v>
      </c>
      <c r="N52" s="142">
        <f>'廃棄物事業経費（組合）'!N25</f>
        <v>0</v>
      </c>
      <c r="O52" s="142">
        <f>'廃棄物事業経費（組合）'!O25</f>
        <v>0</v>
      </c>
      <c r="P52" s="142">
        <f>'廃棄物事業経費（組合）'!P25</f>
        <v>0</v>
      </c>
      <c r="Q52" s="142">
        <f>'廃棄物事業経費（組合）'!Q25</f>
        <v>0</v>
      </c>
      <c r="R52" s="142">
        <f>'廃棄物事業経費（組合）'!R25</f>
        <v>0</v>
      </c>
      <c r="S52" s="142">
        <f>'廃棄物事業経費（組合）'!S25</f>
        <v>84218</v>
      </c>
      <c r="T52" s="142">
        <f>'廃棄物事業経費（組合）'!T25</f>
        <v>0</v>
      </c>
      <c r="U52" s="142">
        <f>'廃棄物事業経費（組合）'!U25</f>
        <v>0</v>
      </c>
      <c r="V52" s="142">
        <f>'廃棄物事業経費（組合）'!V25</f>
        <v>52885</v>
      </c>
      <c r="W52" s="142">
        <f>'廃棄物事業経費（組合）'!W25</f>
        <v>40196</v>
      </c>
      <c r="X52" s="142">
        <f>'廃棄物事業経費（組合）'!X25</f>
        <v>0</v>
      </c>
      <c r="Y52" s="142">
        <f>'廃棄物事業経費（組合）'!Y25</f>
        <v>0</v>
      </c>
      <c r="Z52" s="142">
        <f>'廃棄物事業経費（組合）'!Z25</f>
        <v>0</v>
      </c>
      <c r="AA52" s="142">
        <f>'廃棄物事業経費（組合）'!AA25</f>
        <v>40196</v>
      </c>
      <c r="AB52" s="142">
        <f>'廃棄物事業経費（組合）'!AB25</f>
        <v>410829</v>
      </c>
      <c r="AC52" s="142">
        <f>'廃棄物事業経費（組合）'!AC25</f>
        <v>0</v>
      </c>
      <c r="AD52" s="142">
        <f>'廃棄物事業経費（組合）'!AD25</f>
        <v>12689</v>
      </c>
    </row>
    <row r="53" spans="1:30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2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5" sqref="D35:BW52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岡山県</v>
      </c>
      <c r="B7" s="140">
        <f>INT(B8/1000)*1000</f>
        <v>33000</v>
      </c>
      <c r="C7" s="140" t="s">
        <v>179</v>
      </c>
      <c r="D7" s="141">
        <f>SUM(D8:D300)</f>
        <v>2310792</v>
      </c>
      <c r="E7" s="141">
        <f aca="true" t="shared" si="0" ref="E7:BP7">SUM(E8:E300)</f>
        <v>2310792</v>
      </c>
      <c r="F7" s="141">
        <f t="shared" si="0"/>
        <v>0</v>
      </c>
      <c r="G7" s="141">
        <f t="shared" si="0"/>
        <v>309025</v>
      </c>
      <c r="H7" s="141">
        <f t="shared" si="0"/>
        <v>1993196</v>
      </c>
      <c r="I7" s="141">
        <f t="shared" si="0"/>
        <v>8571</v>
      </c>
      <c r="J7" s="141">
        <f t="shared" si="0"/>
        <v>0</v>
      </c>
      <c r="K7" s="141">
        <f t="shared" si="0"/>
        <v>18586</v>
      </c>
      <c r="L7" s="141">
        <f t="shared" si="0"/>
        <v>24064424</v>
      </c>
      <c r="M7" s="141">
        <f t="shared" si="0"/>
        <v>7864429</v>
      </c>
      <c r="N7" s="141">
        <f t="shared" si="0"/>
        <v>5300961</v>
      </c>
      <c r="O7" s="141">
        <f t="shared" si="0"/>
        <v>551479</v>
      </c>
      <c r="P7" s="141">
        <f t="shared" si="0"/>
        <v>4163642</v>
      </c>
      <c r="Q7" s="141">
        <f t="shared" si="0"/>
        <v>585840</v>
      </c>
      <c r="R7" s="141">
        <f t="shared" si="0"/>
        <v>60232</v>
      </c>
      <c r="S7" s="141">
        <f t="shared" si="0"/>
        <v>10818454</v>
      </c>
      <c r="T7" s="141">
        <f t="shared" si="0"/>
        <v>3907068</v>
      </c>
      <c r="U7" s="141">
        <f t="shared" si="0"/>
        <v>6106642</v>
      </c>
      <c r="V7" s="141">
        <f t="shared" si="0"/>
        <v>654050</v>
      </c>
      <c r="W7" s="141">
        <f t="shared" si="0"/>
        <v>150694</v>
      </c>
      <c r="X7" s="141">
        <f t="shared" si="0"/>
        <v>2872236</v>
      </c>
      <c r="Y7" s="141">
        <f t="shared" si="0"/>
        <v>20348</v>
      </c>
      <c r="Z7" s="141">
        <f t="shared" si="0"/>
        <v>951980</v>
      </c>
      <c r="AA7" s="141">
        <f t="shared" si="0"/>
        <v>27327196</v>
      </c>
      <c r="AB7" s="141">
        <f t="shared" si="0"/>
        <v>1533049</v>
      </c>
      <c r="AC7" s="141">
        <f t="shared" si="0"/>
        <v>1519353</v>
      </c>
      <c r="AD7" s="141">
        <f t="shared" si="0"/>
        <v>0</v>
      </c>
      <c r="AE7" s="141">
        <f t="shared" si="0"/>
        <v>1464832</v>
      </c>
      <c r="AF7" s="141">
        <f t="shared" si="0"/>
        <v>0</v>
      </c>
      <c r="AG7" s="141">
        <f t="shared" si="0"/>
        <v>54521</v>
      </c>
      <c r="AH7" s="141">
        <f t="shared" si="0"/>
        <v>13696</v>
      </c>
      <c r="AI7" s="141">
        <f t="shared" si="0"/>
        <v>47147</v>
      </c>
      <c r="AJ7" s="141">
        <f t="shared" si="0"/>
        <v>4618909</v>
      </c>
      <c r="AK7" s="141">
        <f t="shared" si="0"/>
        <v>1441915</v>
      </c>
      <c r="AL7" s="141">
        <f t="shared" si="0"/>
        <v>1460486</v>
      </c>
      <c r="AM7" s="141">
        <f t="shared" si="0"/>
        <v>43931</v>
      </c>
      <c r="AN7" s="141">
        <f t="shared" si="0"/>
        <v>1416555</v>
      </c>
      <c r="AO7" s="141">
        <f t="shared" si="0"/>
        <v>0</v>
      </c>
      <c r="AP7" s="141">
        <f t="shared" si="0"/>
        <v>19678</v>
      </c>
      <c r="AQ7" s="141">
        <f t="shared" si="0"/>
        <v>1696830</v>
      </c>
      <c r="AR7" s="141">
        <f t="shared" si="0"/>
        <v>504457</v>
      </c>
      <c r="AS7" s="141">
        <f t="shared" si="0"/>
        <v>1086713</v>
      </c>
      <c r="AT7" s="141">
        <f t="shared" si="0"/>
        <v>45447</v>
      </c>
      <c r="AU7" s="141">
        <f t="shared" si="0"/>
        <v>60213</v>
      </c>
      <c r="AV7" s="141">
        <f t="shared" si="0"/>
        <v>1870895</v>
      </c>
      <c r="AW7" s="141">
        <f t="shared" si="0"/>
        <v>0</v>
      </c>
      <c r="AX7" s="141">
        <f t="shared" si="0"/>
        <v>356037</v>
      </c>
      <c r="AY7" s="141">
        <f t="shared" si="0"/>
        <v>6507995</v>
      </c>
      <c r="AZ7" s="141">
        <f t="shared" si="0"/>
        <v>3843841</v>
      </c>
      <c r="BA7" s="141">
        <f t="shared" si="0"/>
        <v>3830145</v>
      </c>
      <c r="BB7" s="141">
        <f t="shared" si="0"/>
        <v>0</v>
      </c>
      <c r="BC7" s="141">
        <f t="shared" si="0"/>
        <v>1773857</v>
      </c>
      <c r="BD7" s="141">
        <f t="shared" si="0"/>
        <v>1993196</v>
      </c>
      <c r="BE7" s="141">
        <f t="shared" si="0"/>
        <v>63092</v>
      </c>
      <c r="BF7" s="141">
        <f t="shared" si="0"/>
        <v>13696</v>
      </c>
      <c r="BG7" s="141">
        <f t="shared" si="0"/>
        <v>65733</v>
      </c>
      <c r="BH7" s="141">
        <f t="shared" si="0"/>
        <v>28683333</v>
      </c>
      <c r="BI7" s="141">
        <f t="shared" si="0"/>
        <v>9306344</v>
      </c>
      <c r="BJ7" s="141">
        <f t="shared" si="0"/>
        <v>6761447</v>
      </c>
      <c r="BK7" s="141">
        <f t="shared" si="0"/>
        <v>595410</v>
      </c>
      <c r="BL7" s="141">
        <f t="shared" si="0"/>
        <v>5580197</v>
      </c>
      <c r="BM7" s="141">
        <f t="shared" si="0"/>
        <v>585840</v>
      </c>
      <c r="BN7" s="141">
        <f t="shared" si="0"/>
        <v>79910</v>
      </c>
      <c r="BO7" s="141">
        <f t="shared" si="0"/>
        <v>12515284</v>
      </c>
      <c r="BP7" s="141">
        <f t="shared" si="0"/>
        <v>4411525</v>
      </c>
      <c r="BQ7" s="141">
        <f aca="true" t="shared" si="1" ref="BQ7:BW7">SUM(BQ8:BQ300)</f>
        <v>7193355</v>
      </c>
      <c r="BR7" s="141">
        <f t="shared" si="1"/>
        <v>699497</v>
      </c>
      <c r="BS7" s="141">
        <f t="shared" si="1"/>
        <v>210907</v>
      </c>
      <c r="BT7" s="141">
        <f t="shared" si="1"/>
        <v>4743131</v>
      </c>
      <c r="BU7" s="141">
        <f t="shared" si="1"/>
        <v>20348</v>
      </c>
      <c r="BV7" s="141">
        <f t="shared" si="1"/>
        <v>1308017</v>
      </c>
      <c r="BW7" s="141">
        <f t="shared" si="1"/>
        <v>33835191</v>
      </c>
    </row>
    <row r="8" spans="1:75" ht="13.5">
      <c r="A8" s="208" t="s">
        <v>212</v>
      </c>
      <c r="B8" s="208">
        <v>33201</v>
      </c>
      <c r="C8" s="208" t="s">
        <v>234</v>
      </c>
      <c r="D8" s="142">
        <f>'廃棄物事業経費（市町村）'!AE8</f>
        <v>150492</v>
      </c>
      <c r="E8" s="142">
        <f>'廃棄物事業経費（市町村）'!AF8</f>
        <v>150492</v>
      </c>
      <c r="F8" s="142">
        <f>'廃棄物事業経費（市町村）'!AG8</f>
        <v>0</v>
      </c>
      <c r="G8" s="142">
        <f>'廃棄物事業経費（市町村）'!AH8</f>
        <v>136535</v>
      </c>
      <c r="H8" s="142">
        <f>'廃棄物事業経費（市町村）'!AI8</f>
        <v>13957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9026475</v>
      </c>
      <c r="M8" s="142">
        <f>'廃棄物事業経費（市町村）'!AN8</f>
        <v>3808458</v>
      </c>
      <c r="N8" s="142">
        <f>'廃棄物事業経費（市町村）'!AO8</f>
        <v>1888761</v>
      </c>
      <c r="O8" s="142">
        <f>'廃棄物事業経費（市町村）'!AP8</f>
        <v>210335</v>
      </c>
      <c r="P8" s="142">
        <f>'廃棄物事業経費（市町村）'!AQ8</f>
        <v>1457456</v>
      </c>
      <c r="Q8" s="142">
        <f>'廃棄物事業経費（市町村）'!AR8</f>
        <v>220970</v>
      </c>
      <c r="R8" s="142">
        <f>'廃棄物事業経費（市町村）'!AS8</f>
        <v>0</v>
      </c>
      <c r="S8" s="142">
        <f>'廃棄物事業経費（市町村）'!AT8</f>
        <v>3329256</v>
      </c>
      <c r="T8" s="142">
        <f>'廃棄物事業経費（市町村）'!AU8</f>
        <v>1455304</v>
      </c>
      <c r="U8" s="142">
        <f>'廃棄物事業経費（市町村）'!AV8</f>
        <v>1816741</v>
      </c>
      <c r="V8" s="142">
        <f>'廃棄物事業経費（市町村）'!AW8</f>
        <v>52701</v>
      </c>
      <c r="W8" s="142">
        <f>'廃棄物事業経費（市町村）'!AX8</f>
        <v>4510</v>
      </c>
      <c r="X8" s="142">
        <f>'廃棄物事業経費（市町村）'!AY8</f>
        <v>83705</v>
      </c>
      <c r="Y8" s="142">
        <f>'廃棄物事業経費（市町村）'!AZ8</f>
        <v>0</v>
      </c>
      <c r="Z8" s="142">
        <f>'廃棄物事業経費（市町村）'!BA8</f>
        <v>358454</v>
      </c>
      <c r="AA8" s="142">
        <f>'廃棄物事業経費（市町村）'!BB8</f>
        <v>9535421</v>
      </c>
      <c r="AB8" s="142">
        <f>'廃棄物事業経費（市町村）'!BC8</f>
        <v>9286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9286</v>
      </c>
      <c r="AI8" s="142">
        <f>'廃棄物事業経費（市町村）'!BJ8</f>
        <v>0</v>
      </c>
      <c r="AJ8" s="142">
        <f>'廃棄物事業経費（市町村）'!BK8</f>
        <v>1152108</v>
      </c>
      <c r="AK8" s="142">
        <f>'廃棄物事業経費（市町村）'!BL8</f>
        <v>430067</v>
      </c>
      <c r="AL8" s="142">
        <f>'廃棄物事業経費（市町村）'!BM8</f>
        <v>280590</v>
      </c>
      <c r="AM8" s="142">
        <f>'廃棄物事業経費（市町村）'!BN8</f>
        <v>13662</v>
      </c>
      <c r="AN8" s="142">
        <f>'廃棄物事業経費（市町村）'!BO8</f>
        <v>266928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441451</v>
      </c>
      <c r="AR8" s="142">
        <f>'廃棄物事業経費（市町村）'!BS8</f>
        <v>0</v>
      </c>
      <c r="AS8" s="142">
        <f>'廃棄物事業経費（市町村）'!BT8</f>
        <v>434407</v>
      </c>
      <c r="AT8" s="142">
        <f>'廃棄物事業経費（市町村）'!BU8</f>
        <v>0</v>
      </c>
      <c r="AU8" s="142">
        <f>'廃棄物事業経費（市町村）'!BV8</f>
        <v>7044</v>
      </c>
      <c r="AV8" s="142">
        <f>'廃棄物事業経費（市町村）'!BW8</f>
        <v>417652</v>
      </c>
      <c r="AW8" s="142">
        <f>'廃棄物事業経費（市町村）'!BX8</f>
        <v>0</v>
      </c>
      <c r="AX8" s="142">
        <f>'廃棄物事業経費（市町村）'!BY8</f>
        <v>25527</v>
      </c>
      <c r="AY8" s="142">
        <f>'廃棄物事業経費（市町村）'!BZ8</f>
        <v>1186921</v>
      </c>
      <c r="AZ8" s="142">
        <f>'廃棄物事業経費（市町村）'!CA8</f>
        <v>159778</v>
      </c>
      <c r="BA8" s="142">
        <f>'廃棄物事業経費（市町村）'!CB8</f>
        <v>150492</v>
      </c>
      <c r="BB8" s="142">
        <f>'廃棄物事業経費（市町村）'!CC8</f>
        <v>0</v>
      </c>
      <c r="BC8" s="142">
        <f>'廃棄物事業経費（市町村）'!CD8</f>
        <v>136535</v>
      </c>
      <c r="BD8" s="142">
        <f>'廃棄物事業経費（市町村）'!CE8</f>
        <v>13957</v>
      </c>
      <c r="BE8" s="142">
        <f>'廃棄物事業経費（市町村）'!CF8</f>
        <v>0</v>
      </c>
      <c r="BF8" s="142">
        <f>'廃棄物事業経費（市町村）'!CG8</f>
        <v>9286</v>
      </c>
      <c r="BG8" s="142">
        <f>'廃棄物事業経費（市町村）'!CH8</f>
        <v>0</v>
      </c>
      <c r="BH8" s="142">
        <f>'廃棄物事業経費（市町村）'!CI8</f>
        <v>10178583</v>
      </c>
      <c r="BI8" s="142">
        <f>'廃棄物事業経費（市町村）'!CJ8</f>
        <v>4238525</v>
      </c>
      <c r="BJ8" s="142">
        <f>'廃棄物事業経費（市町村）'!CK8</f>
        <v>2169351</v>
      </c>
      <c r="BK8" s="142">
        <f>'廃棄物事業経費（市町村）'!CL8</f>
        <v>223997</v>
      </c>
      <c r="BL8" s="142">
        <f>'廃棄物事業経費（市町村）'!CM8</f>
        <v>1724384</v>
      </c>
      <c r="BM8" s="142">
        <f>'廃棄物事業経費（市町村）'!CN8</f>
        <v>220970</v>
      </c>
      <c r="BN8" s="142">
        <f>'廃棄物事業経費（市町村）'!CO8</f>
        <v>0</v>
      </c>
      <c r="BO8" s="142">
        <f>'廃棄物事業経費（市町村）'!CP8</f>
        <v>3770707</v>
      </c>
      <c r="BP8" s="142">
        <f>'廃棄物事業経費（市町村）'!CQ8</f>
        <v>1455304</v>
      </c>
      <c r="BQ8" s="142">
        <f>'廃棄物事業経費（市町村）'!CR8</f>
        <v>2251148</v>
      </c>
      <c r="BR8" s="142">
        <f>'廃棄物事業経費（市町村）'!CS8</f>
        <v>52701</v>
      </c>
      <c r="BS8" s="142">
        <f>'廃棄物事業経費（市町村）'!CT8</f>
        <v>11554</v>
      </c>
      <c r="BT8" s="142">
        <f>'廃棄物事業経費（市町村）'!CU8</f>
        <v>501357</v>
      </c>
      <c r="BU8" s="142">
        <f>'廃棄物事業経費（市町村）'!CV8</f>
        <v>0</v>
      </c>
      <c r="BV8" s="142">
        <f>'廃棄物事業経費（市町村）'!CW8</f>
        <v>383981</v>
      </c>
      <c r="BW8" s="142">
        <f>'廃棄物事業経費（市町村）'!CX8</f>
        <v>10722342</v>
      </c>
    </row>
    <row r="9" spans="1:75" ht="13.5">
      <c r="A9" s="208" t="s">
        <v>212</v>
      </c>
      <c r="B9" s="208">
        <v>33202</v>
      </c>
      <c r="C9" s="208" t="s">
        <v>235</v>
      </c>
      <c r="D9" s="142">
        <f>'廃棄物事業経費（市町村）'!AE9</f>
        <v>704</v>
      </c>
      <c r="E9" s="142">
        <f>'廃棄物事業経費（市町村）'!AF9</f>
        <v>704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704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525</v>
      </c>
      <c r="L9" s="142">
        <f>'廃棄物事業経費（市町村）'!AM9</f>
        <v>5456074</v>
      </c>
      <c r="M9" s="142">
        <f>'廃棄物事業経費（市町村）'!AN9</f>
        <v>1586245</v>
      </c>
      <c r="N9" s="142">
        <f>'廃棄物事業経費（市町村）'!AO9</f>
        <v>318860</v>
      </c>
      <c r="O9" s="142">
        <f>'廃棄物事業経費（市町村）'!AP9</f>
        <v>91772</v>
      </c>
      <c r="P9" s="142">
        <f>'廃棄物事業経費（市町村）'!AQ9</f>
        <v>100793</v>
      </c>
      <c r="Q9" s="142">
        <f>'廃棄物事業経費（市町村）'!AR9</f>
        <v>126295</v>
      </c>
      <c r="R9" s="142">
        <f>'廃棄物事業経費（市町村）'!AS9</f>
        <v>2645</v>
      </c>
      <c r="S9" s="142">
        <f>'廃棄物事業経費（市町村）'!AT9</f>
        <v>3548324</v>
      </c>
      <c r="T9" s="142">
        <f>'廃棄物事業経費（市町村）'!AU9</f>
        <v>790102</v>
      </c>
      <c r="U9" s="142">
        <f>'廃棄物事業経費（市町村）'!AV9</f>
        <v>2601436</v>
      </c>
      <c r="V9" s="142">
        <f>'廃棄物事業経費（市町村）'!AW9</f>
        <v>156786</v>
      </c>
      <c r="W9" s="142">
        <f>'廃棄物事業経費（市町村）'!AX9</f>
        <v>0</v>
      </c>
      <c r="X9" s="142">
        <f>'廃棄物事業経費（市町村）'!AY9</f>
        <v>478790</v>
      </c>
      <c r="Y9" s="142">
        <f>'廃棄物事業経費（市町村）'!AZ9</f>
        <v>0</v>
      </c>
      <c r="Z9" s="142">
        <f>'廃棄物事業経費（市町村）'!BA9</f>
        <v>155094</v>
      </c>
      <c r="AA9" s="142">
        <f>'廃棄物事業経費（市町村）'!BB9</f>
        <v>5611872</v>
      </c>
      <c r="AB9" s="142">
        <f>'廃棄物事業経費（市町村）'!BC9</f>
        <v>977</v>
      </c>
      <c r="AC9" s="142">
        <f>'廃棄物事業経費（市町村）'!BD9</f>
        <v>977</v>
      </c>
      <c r="AD9" s="142">
        <f>'廃棄物事業経費（市町村）'!BE9</f>
        <v>0</v>
      </c>
      <c r="AE9" s="142">
        <f>'廃棄物事業経費（市町村）'!BF9</f>
        <v>977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2127</v>
      </c>
      <c r="AJ9" s="142">
        <f>'廃棄物事業経費（市町村）'!BK9</f>
        <v>543776</v>
      </c>
      <c r="AK9" s="142">
        <f>'廃棄物事業経費（市町村）'!BL9</f>
        <v>310692</v>
      </c>
      <c r="AL9" s="142">
        <f>'廃棄物事業経費（市町村）'!BM9</f>
        <v>78973</v>
      </c>
      <c r="AM9" s="142">
        <f>'廃棄物事業経費（市町村）'!BN9</f>
        <v>7355</v>
      </c>
      <c r="AN9" s="142">
        <f>'廃棄物事業経費（市町村）'!BO9</f>
        <v>71618</v>
      </c>
      <c r="AO9" s="142">
        <f>'廃棄物事業経費（市町村）'!BP9</f>
        <v>0</v>
      </c>
      <c r="AP9" s="142">
        <f>'廃棄物事業経費（市町村）'!BQ9</f>
        <v>5250</v>
      </c>
      <c r="AQ9" s="142">
        <f>'廃棄物事業経費（市町村）'!BR9</f>
        <v>148861</v>
      </c>
      <c r="AR9" s="142">
        <f>'廃棄物事業経費（市町村）'!BS9</f>
        <v>59045</v>
      </c>
      <c r="AS9" s="142">
        <f>'廃棄物事業経費（市町村）'!BT9</f>
        <v>89816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132755</v>
      </c>
      <c r="AW9" s="142">
        <f>'廃棄物事業経費（市町村）'!BX9</f>
        <v>0</v>
      </c>
      <c r="AX9" s="142">
        <f>'廃棄物事業経費（市町村）'!BY9</f>
        <v>92672</v>
      </c>
      <c r="AY9" s="142">
        <f>'廃棄物事業経費（市町村）'!BZ9</f>
        <v>637425</v>
      </c>
      <c r="AZ9" s="142">
        <f>'廃棄物事業経費（市町村）'!CA9</f>
        <v>1681</v>
      </c>
      <c r="BA9" s="142">
        <f>'廃棄物事業経費（市町村）'!CB9</f>
        <v>1681</v>
      </c>
      <c r="BB9" s="142">
        <f>'廃棄物事業経費（市町村）'!CC9</f>
        <v>0</v>
      </c>
      <c r="BC9" s="142">
        <f>'廃棄物事業経費（市町村）'!CD9</f>
        <v>977</v>
      </c>
      <c r="BD9" s="142">
        <f>'廃棄物事業経費（市町村）'!CE9</f>
        <v>704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2652</v>
      </c>
      <c r="BH9" s="142">
        <f>'廃棄物事業経費（市町村）'!CI9</f>
        <v>5999850</v>
      </c>
      <c r="BI9" s="142">
        <f>'廃棄物事業経費（市町村）'!CJ9</f>
        <v>1896937</v>
      </c>
      <c r="BJ9" s="142">
        <f>'廃棄物事業経費（市町村）'!CK9</f>
        <v>397833</v>
      </c>
      <c r="BK9" s="142">
        <f>'廃棄物事業経費（市町村）'!CL9</f>
        <v>99127</v>
      </c>
      <c r="BL9" s="142">
        <f>'廃棄物事業経費（市町村）'!CM9</f>
        <v>172411</v>
      </c>
      <c r="BM9" s="142">
        <f>'廃棄物事業経費（市町村）'!CN9</f>
        <v>126295</v>
      </c>
      <c r="BN9" s="142">
        <f>'廃棄物事業経費（市町村）'!CO9</f>
        <v>7895</v>
      </c>
      <c r="BO9" s="142">
        <f>'廃棄物事業経費（市町村）'!CP9</f>
        <v>3697185</v>
      </c>
      <c r="BP9" s="142">
        <f>'廃棄物事業経費（市町村）'!CQ9</f>
        <v>849147</v>
      </c>
      <c r="BQ9" s="142">
        <f>'廃棄物事業経費（市町村）'!CR9</f>
        <v>2691252</v>
      </c>
      <c r="BR9" s="142">
        <f>'廃棄物事業経費（市町村）'!CS9</f>
        <v>156786</v>
      </c>
      <c r="BS9" s="142">
        <f>'廃棄物事業経費（市町村）'!CT9</f>
        <v>0</v>
      </c>
      <c r="BT9" s="142">
        <f>'廃棄物事業経費（市町村）'!CU9</f>
        <v>611545</v>
      </c>
      <c r="BU9" s="142">
        <f>'廃棄物事業経費（市町村）'!CV9</f>
        <v>0</v>
      </c>
      <c r="BV9" s="142">
        <f>'廃棄物事業経費（市町村）'!CW9</f>
        <v>247766</v>
      </c>
      <c r="BW9" s="142">
        <f>'廃棄物事業経費（市町村）'!CX9</f>
        <v>6249297</v>
      </c>
    </row>
    <row r="10" spans="1:75" ht="13.5">
      <c r="A10" s="208" t="s">
        <v>212</v>
      </c>
      <c r="B10" s="208">
        <v>33203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1316586</v>
      </c>
      <c r="M10" s="142">
        <f>'廃棄物事業経費（市町村）'!AN10</f>
        <v>470450</v>
      </c>
      <c r="N10" s="142">
        <f>'廃棄物事業経費（市町村）'!AO10</f>
        <v>249026</v>
      </c>
      <c r="O10" s="142">
        <f>'廃棄物事業経費（市町村）'!AP10</f>
        <v>46270</v>
      </c>
      <c r="P10" s="142">
        <f>'廃棄物事業経費（市町村）'!AQ10</f>
        <v>180250</v>
      </c>
      <c r="Q10" s="142">
        <f>'廃棄物事業経費（市町村）'!AR10</f>
        <v>22506</v>
      </c>
      <c r="R10" s="142">
        <f>'廃棄物事業経費（市町村）'!AS10</f>
        <v>13232</v>
      </c>
      <c r="S10" s="142">
        <f>'廃棄物事業経費（市町村）'!AT10</f>
        <v>583459</v>
      </c>
      <c r="T10" s="142">
        <f>'廃棄物事業経費（市町村）'!AU10</f>
        <v>133343</v>
      </c>
      <c r="U10" s="142">
        <f>'廃棄物事業経費（市町村）'!AV10</f>
        <v>275521</v>
      </c>
      <c r="V10" s="142">
        <f>'廃棄物事業経費（市町村）'!AW10</f>
        <v>172652</v>
      </c>
      <c r="W10" s="142">
        <f>'廃棄物事業経費（市町村）'!AX10</f>
        <v>1943</v>
      </c>
      <c r="X10" s="142">
        <f>'廃棄物事業経費（市町村）'!AY10</f>
        <v>98291</v>
      </c>
      <c r="Y10" s="142">
        <f>'廃棄物事業経費（市町村）'!AZ10</f>
        <v>419</v>
      </c>
      <c r="Z10" s="142">
        <f>'廃棄物事業経費（市町村）'!BA10</f>
        <v>56961</v>
      </c>
      <c r="AA10" s="142">
        <f>'廃棄物事業経費（市町村）'!BB10</f>
        <v>1373547</v>
      </c>
      <c r="AB10" s="142">
        <f>'廃棄物事業経費（市町村）'!BC10</f>
        <v>494</v>
      </c>
      <c r="AC10" s="142">
        <f>'廃棄物事業経費（市町村）'!BD10</f>
        <v>494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494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132</v>
      </c>
      <c r="AK10" s="142">
        <f>'廃棄物事業経費（市町村）'!BL10</f>
        <v>20</v>
      </c>
      <c r="AL10" s="142">
        <f>'廃棄物事業経費（市町村）'!BM10</f>
        <v>0</v>
      </c>
      <c r="AM10" s="142">
        <f>'廃棄物事業経費（市町村）'!BN10</f>
        <v>0</v>
      </c>
      <c r="AN10" s="142">
        <f>'廃棄物事業経費（市町村）'!BO10</f>
        <v>0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112</v>
      </c>
      <c r="AR10" s="142">
        <f>'廃棄物事業経費（市町村）'!BS10</f>
        <v>0</v>
      </c>
      <c r="AS10" s="142">
        <f>'廃棄物事業経費（市町村）'!BT10</f>
        <v>0</v>
      </c>
      <c r="AT10" s="142">
        <f>'廃棄物事業経費（市町村）'!BU10</f>
        <v>0</v>
      </c>
      <c r="AU10" s="142">
        <f>'廃棄物事業経費（市町村）'!BV10</f>
        <v>112</v>
      </c>
      <c r="AV10" s="142">
        <f>'廃棄物事業経費（市町村）'!BW10</f>
        <v>301108</v>
      </c>
      <c r="AW10" s="142">
        <f>'廃棄物事業経費（市町村）'!BX10</f>
        <v>0</v>
      </c>
      <c r="AX10" s="142">
        <f>'廃棄物事業経費（市町村）'!BY10</f>
        <v>19</v>
      </c>
      <c r="AY10" s="142">
        <f>'廃棄物事業経費（市町村）'!BZ10</f>
        <v>645</v>
      </c>
      <c r="AZ10" s="142">
        <f>'廃棄物事業経費（市町村）'!CA10</f>
        <v>494</v>
      </c>
      <c r="BA10" s="142">
        <f>'廃棄物事業経費（市町村）'!CB10</f>
        <v>494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494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1316718</v>
      </c>
      <c r="BI10" s="142">
        <f>'廃棄物事業経費（市町村）'!CJ10</f>
        <v>470470</v>
      </c>
      <c r="BJ10" s="142">
        <f>'廃棄物事業経費（市町村）'!CK10</f>
        <v>249026</v>
      </c>
      <c r="BK10" s="142">
        <f>'廃棄物事業経費（市町村）'!CL10</f>
        <v>46270</v>
      </c>
      <c r="BL10" s="142">
        <f>'廃棄物事業経費（市町村）'!CM10</f>
        <v>180250</v>
      </c>
      <c r="BM10" s="142">
        <f>'廃棄物事業経費（市町村）'!CN10</f>
        <v>22506</v>
      </c>
      <c r="BN10" s="142">
        <f>'廃棄物事業経費（市町村）'!CO10</f>
        <v>13232</v>
      </c>
      <c r="BO10" s="142">
        <f>'廃棄物事業経費（市町村）'!CP10</f>
        <v>583571</v>
      </c>
      <c r="BP10" s="142">
        <f>'廃棄物事業経費（市町村）'!CQ10</f>
        <v>133343</v>
      </c>
      <c r="BQ10" s="142">
        <f>'廃棄物事業経費（市町村）'!CR10</f>
        <v>275521</v>
      </c>
      <c r="BR10" s="142">
        <f>'廃棄物事業経費（市町村）'!CS10</f>
        <v>172652</v>
      </c>
      <c r="BS10" s="142">
        <f>'廃棄物事業経費（市町村）'!CT10</f>
        <v>2055</v>
      </c>
      <c r="BT10" s="142">
        <f>'廃棄物事業経費（市町村）'!CU10</f>
        <v>399399</v>
      </c>
      <c r="BU10" s="142">
        <f>'廃棄物事業経費（市町村）'!CV10</f>
        <v>419</v>
      </c>
      <c r="BV10" s="142">
        <f>'廃棄物事業経費（市町村）'!CW10</f>
        <v>56980</v>
      </c>
      <c r="BW10" s="142">
        <f>'廃棄物事業経費（市町村）'!CX10</f>
        <v>1374192</v>
      </c>
    </row>
    <row r="11" spans="1:75" ht="13.5">
      <c r="A11" s="208" t="s">
        <v>212</v>
      </c>
      <c r="B11" s="208">
        <v>33204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746664</v>
      </c>
      <c r="M11" s="142">
        <f>'廃棄物事業経費（市町村）'!AN11</f>
        <v>206625</v>
      </c>
      <c r="N11" s="142">
        <f>'廃棄物事業経費（市町村）'!AO11</f>
        <v>170948</v>
      </c>
      <c r="O11" s="142">
        <f>'廃棄物事業経費（市町村）'!AP11</f>
        <v>14162</v>
      </c>
      <c r="P11" s="142">
        <f>'廃棄物事業経費（市町村）'!AQ11</f>
        <v>134516</v>
      </c>
      <c r="Q11" s="142">
        <f>'廃棄物事業経費（市町村）'!AR11</f>
        <v>22270</v>
      </c>
      <c r="R11" s="142">
        <f>'廃棄物事業経費（市町村）'!AS11</f>
        <v>0</v>
      </c>
      <c r="S11" s="142">
        <f>'廃棄物事業経費（市町村）'!AT11</f>
        <v>369091</v>
      </c>
      <c r="T11" s="142">
        <f>'廃棄物事業経費（市町村）'!AU11</f>
        <v>141039</v>
      </c>
      <c r="U11" s="142">
        <f>'廃棄物事業経費（市町村）'!AV11</f>
        <v>204933</v>
      </c>
      <c r="V11" s="142">
        <f>'廃棄物事業経費（市町村）'!AW11</f>
        <v>23119</v>
      </c>
      <c r="W11" s="142">
        <f>'廃棄物事業経費（市町村）'!AX11</f>
        <v>0</v>
      </c>
      <c r="X11" s="142">
        <f>'廃棄物事業経費（市町村）'!AY11</f>
        <v>0</v>
      </c>
      <c r="Y11" s="142">
        <f>'廃棄物事業経費（市町村）'!AZ11</f>
        <v>0</v>
      </c>
      <c r="Z11" s="142">
        <f>'廃棄物事業経費（市町村）'!BA11</f>
        <v>886</v>
      </c>
      <c r="AA11" s="142">
        <f>'廃棄物事業経費（市町村）'!BB11</f>
        <v>747550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57470</v>
      </c>
      <c r="AK11" s="142">
        <f>'廃棄物事業経費（市町村）'!BL11</f>
        <v>23298</v>
      </c>
      <c r="AL11" s="142">
        <f>'廃棄物事業経費（市町村）'!BM11</f>
        <v>25021</v>
      </c>
      <c r="AM11" s="142">
        <f>'廃棄物事業経費（市町村）'!BN11</f>
        <v>620</v>
      </c>
      <c r="AN11" s="142">
        <f>'廃棄物事業経費（市町村）'!BO11</f>
        <v>24401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9151</v>
      </c>
      <c r="AR11" s="142">
        <f>'廃棄物事業経費（市町村）'!BS11</f>
        <v>4772</v>
      </c>
      <c r="AS11" s="142">
        <f>'廃棄物事業経費（市町村）'!BT11</f>
        <v>4379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24734</v>
      </c>
      <c r="AY11" s="142">
        <f>'廃棄物事業経費（市町村）'!BZ11</f>
        <v>82204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804134</v>
      </c>
      <c r="BI11" s="142">
        <f>'廃棄物事業経費（市町村）'!CJ11</f>
        <v>229923</v>
      </c>
      <c r="BJ11" s="142">
        <f>'廃棄物事業経費（市町村）'!CK11</f>
        <v>195969</v>
      </c>
      <c r="BK11" s="142">
        <f>'廃棄物事業経費（市町村）'!CL11</f>
        <v>14782</v>
      </c>
      <c r="BL11" s="142">
        <f>'廃棄物事業経費（市町村）'!CM11</f>
        <v>158917</v>
      </c>
      <c r="BM11" s="142">
        <f>'廃棄物事業経費（市町村）'!CN11</f>
        <v>22270</v>
      </c>
      <c r="BN11" s="142">
        <f>'廃棄物事業経費（市町村）'!CO11</f>
        <v>0</v>
      </c>
      <c r="BO11" s="142">
        <f>'廃棄物事業経費（市町村）'!CP11</f>
        <v>378242</v>
      </c>
      <c r="BP11" s="142">
        <f>'廃棄物事業経費（市町村）'!CQ11</f>
        <v>145811</v>
      </c>
      <c r="BQ11" s="142">
        <f>'廃棄物事業経費（市町村）'!CR11</f>
        <v>209312</v>
      </c>
      <c r="BR11" s="142">
        <f>'廃棄物事業経費（市町村）'!CS11</f>
        <v>23119</v>
      </c>
      <c r="BS11" s="142">
        <f>'廃棄物事業経費（市町村）'!CT11</f>
        <v>0</v>
      </c>
      <c r="BT11" s="142">
        <f>'廃棄物事業経費（市町村）'!CU11</f>
        <v>0</v>
      </c>
      <c r="BU11" s="142">
        <f>'廃棄物事業経費（市町村）'!CV11</f>
        <v>0</v>
      </c>
      <c r="BV11" s="142">
        <f>'廃棄物事業経費（市町村）'!CW11</f>
        <v>25620</v>
      </c>
      <c r="BW11" s="142">
        <f>'廃棄物事業経費（市町村）'!CX11</f>
        <v>829754</v>
      </c>
    </row>
    <row r="12" spans="1:75" ht="13.5">
      <c r="A12" s="208" t="s">
        <v>212</v>
      </c>
      <c r="B12" s="208">
        <v>33205</v>
      </c>
      <c r="C12" s="208" t="s">
        <v>238</v>
      </c>
      <c r="D12" s="142">
        <f>'廃棄物事業経費（市町村）'!AE12</f>
        <v>1746</v>
      </c>
      <c r="E12" s="142">
        <f>'廃棄物事業経費（市町村）'!AF12</f>
        <v>1746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1746</v>
      </c>
      <c r="J12" s="142">
        <f>'廃棄物事業経費（市町村）'!AK12</f>
        <v>0</v>
      </c>
      <c r="K12" s="142">
        <f>'廃棄物事業経費（市町村）'!AL12</f>
        <v>9522</v>
      </c>
      <c r="L12" s="142">
        <f>'廃棄物事業経費（市町村）'!AM12</f>
        <v>371343</v>
      </c>
      <c r="M12" s="142">
        <f>'廃棄物事業経費（市町村）'!AN12</f>
        <v>209600</v>
      </c>
      <c r="N12" s="142">
        <f>'廃棄物事業経費（市町村）'!AO12</f>
        <v>41231</v>
      </c>
      <c r="O12" s="142">
        <f>'廃棄物事業経費（市町村）'!AP12</f>
        <v>41231</v>
      </c>
      <c r="P12" s="142">
        <f>'廃棄物事業経費（市町村）'!AQ12</f>
        <v>0</v>
      </c>
      <c r="Q12" s="142">
        <f>'廃棄物事業経費（市町村）'!AR12</f>
        <v>0</v>
      </c>
      <c r="R12" s="142">
        <f>'廃棄物事業経費（市町村）'!AS12</f>
        <v>6776</v>
      </c>
      <c r="S12" s="142">
        <f>'廃棄物事業経費（市町村）'!AT12</f>
        <v>113736</v>
      </c>
      <c r="T12" s="142">
        <f>'廃棄物事業経費（市町村）'!AU12</f>
        <v>113736</v>
      </c>
      <c r="U12" s="142">
        <f>'廃棄物事業経費（市町村）'!AV12</f>
        <v>0</v>
      </c>
      <c r="V12" s="142">
        <f>'廃棄物事業経費（市町村）'!AW12</f>
        <v>0</v>
      </c>
      <c r="W12" s="142">
        <f>'廃棄物事業経費（市町村）'!AX12</f>
        <v>0</v>
      </c>
      <c r="X12" s="142">
        <f>'廃棄物事業経費（市町村）'!AY12</f>
        <v>275519</v>
      </c>
      <c r="Y12" s="142">
        <f>'廃棄物事業経費（市町村）'!AZ12</f>
        <v>0</v>
      </c>
      <c r="Z12" s="142">
        <f>'廃棄物事業経費（市町村）'!BA12</f>
        <v>16059</v>
      </c>
      <c r="AA12" s="142">
        <f>'廃棄物事業経費（市町村）'!BB12</f>
        <v>389148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6046</v>
      </c>
      <c r="AJ12" s="142">
        <f>'廃棄物事業経費（市町村）'!BK12</f>
        <v>188145</v>
      </c>
      <c r="AK12" s="142">
        <f>'廃棄物事業経費（市町村）'!BL12</f>
        <v>57922</v>
      </c>
      <c r="AL12" s="142">
        <f>'廃棄物事業経費（市町村）'!BM12</f>
        <v>16313</v>
      </c>
      <c r="AM12" s="142">
        <f>'廃棄物事業経費（市町村）'!BN12</f>
        <v>16313</v>
      </c>
      <c r="AN12" s="142">
        <f>'廃棄物事業経費（市町村）'!BO12</f>
        <v>0</v>
      </c>
      <c r="AO12" s="142">
        <f>'廃棄物事業経費（市町村）'!BP12</f>
        <v>0</v>
      </c>
      <c r="AP12" s="142">
        <f>'廃棄物事業経費（市町村）'!BQ12</f>
        <v>3518</v>
      </c>
      <c r="AQ12" s="142">
        <f>'廃棄物事業経費（市町村）'!BR12</f>
        <v>110392</v>
      </c>
      <c r="AR12" s="142">
        <f>'廃棄物事業経費（市町村）'!BS12</f>
        <v>110392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103968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188145</v>
      </c>
      <c r="AZ12" s="142">
        <f>'廃棄物事業経費（市町村）'!CA12</f>
        <v>1746</v>
      </c>
      <c r="BA12" s="142">
        <f>'廃棄物事業経費（市町村）'!CB12</f>
        <v>1746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1746</v>
      </c>
      <c r="BF12" s="142">
        <f>'廃棄物事業経費（市町村）'!CG12</f>
        <v>0</v>
      </c>
      <c r="BG12" s="142">
        <f>'廃棄物事業経費（市町村）'!CH12</f>
        <v>15568</v>
      </c>
      <c r="BH12" s="142">
        <f>'廃棄物事業経費（市町村）'!CI12</f>
        <v>559488</v>
      </c>
      <c r="BI12" s="142">
        <f>'廃棄物事業経費（市町村）'!CJ12</f>
        <v>267522</v>
      </c>
      <c r="BJ12" s="142">
        <f>'廃棄物事業経費（市町村）'!CK12</f>
        <v>57544</v>
      </c>
      <c r="BK12" s="142">
        <f>'廃棄物事業経費（市町村）'!CL12</f>
        <v>57544</v>
      </c>
      <c r="BL12" s="142">
        <f>'廃棄物事業経費（市町村）'!CM12</f>
        <v>0</v>
      </c>
      <c r="BM12" s="142">
        <f>'廃棄物事業経費（市町村）'!CN12</f>
        <v>0</v>
      </c>
      <c r="BN12" s="142">
        <f>'廃棄物事業経費（市町村）'!CO12</f>
        <v>10294</v>
      </c>
      <c r="BO12" s="142">
        <f>'廃棄物事業経費（市町村）'!CP12</f>
        <v>224128</v>
      </c>
      <c r="BP12" s="142">
        <f>'廃棄物事業経費（市町村）'!CQ12</f>
        <v>224128</v>
      </c>
      <c r="BQ12" s="142">
        <f>'廃棄物事業経費（市町村）'!CR12</f>
        <v>0</v>
      </c>
      <c r="BR12" s="142">
        <f>'廃棄物事業経費（市町村）'!CS12</f>
        <v>0</v>
      </c>
      <c r="BS12" s="142">
        <f>'廃棄物事業経費（市町村）'!CT12</f>
        <v>0</v>
      </c>
      <c r="BT12" s="142">
        <f>'廃棄物事業経費（市町村）'!CU12</f>
        <v>379487</v>
      </c>
      <c r="BU12" s="142">
        <f>'廃棄物事業経費（市町村）'!CV12</f>
        <v>0</v>
      </c>
      <c r="BV12" s="142">
        <f>'廃棄物事業経費（市町村）'!CW12</f>
        <v>16059</v>
      </c>
      <c r="BW12" s="142">
        <f>'廃棄物事業経費（市町村）'!CX12</f>
        <v>577293</v>
      </c>
    </row>
    <row r="13" spans="1:75" ht="13.5">
      <c r="A13" s="208" t="s">
        <v>212</v>
      </c>
      <c r="B13" s="208">
        <v>33207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1737</v>
      </c>
      <c r="L13" s="142">
        <f>'廃棄物事業経費（市町村）'!AM13</f>
        <v>206136</v>
      </c>
      <c r="M13" s="142">
        <f>'廃棄物事業経費（市町村）'!AN13</f>
        <v>17154</v>
      </c>
      <c r="N13" s="142">
        <f>'廃棄物事業経費（市町村）'!AO13</f>
        <v>0</v>
      </c>
      <c r="O13" s="142">
        <f>'廃棄物事業経費（市町村）'!AP13</f>
        <v>0</v>
      </c>
      <c r="P13" s="142">
        <f>'廃棄物事業経費（市町村）'!AQ13</f>
        <v>0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188982</v>
      </c>
      <c r="T13" s="142">
        <f>'廃棄物事業経費（市町村）'!AU13</f>
        <v>146115</v>
      </c>
      <c r="U13" s="142">
        <f>'廃棄物事業経費（市町村）'!AV13</f>
        <v>39684</v>
      </c>
      <c r="V13" s="142">
        <f>'廃棄物事業経費（市町村）'!AW13</f>
        <v>2306</v>
      </c>
      <c r="W13" s="142">
        <f>'廃棄物事業経費（市町村）'!AX13</f>
        <v>877</v>
      </c>
      <c r="X13" s="142">
        <f>'廃棄物事業経費（市町村）'!AY13</f>
        <v>226095</v>
      </c>
      <c r="Y13" s="142">
        <f>'廃棄物事業経費（市町村）'!AZ13</f>
        <v>0</v>
      </c>
      <c r="Z13" s="142">
        <f>'廃棄物事業経費（市町村）'!BA13</f>
        <v>9766</v>
      </c>
      <c r="AA13" s="142">
        <f>'廃棄物事業経費（市町村）'!BB13</f>
        <v>215902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8456</v>
      </c>
      <c r="AJ13" s="142">
        <f>'廃棄物事業経費（市町村）'!BK13</f>
        <v>16806</v>
      </c>
      <c r="AK13" s="142">
        <f>'廃棄物事業経費（市町村）'!BL13</f>
        <v>0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16806</v>
      </c>
      <c r="AR13" s="142">
        <f>'廃棄物事業経費（市町村）'!BS13</f>
        <v>16574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232</v>
      </c>
      <c r="AV13" s="142">
        <f>'廃棄物事業経費（市町村）'!BW13</f>
        <v>135846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16806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10193</v>
      </c>
      <c r="BH13" s="142">
        <f>'廃棄物事業経費（市町村）'!CI13</f>
        <v>222942</v>
      </c>
      <c r="BI13" s="142">
        <f>'廃棄物事業経費（市町村）'!CJ13</f>
        <v>17154</v>
      </c>
      <c r="BJ13" s="142">
        <f>'廃棄物事業経費（市町村）'!CK13</f>
        <v>0</v>
      </c>
      <c r="BK13" s="142">
        <f>'廃棄物事業経費（市町村）'!CL13</f>
        <v>0</v>
      </c>
      <c r="BL13" s="142">
        <f>'廃棄物事業経費（市町村）'!CM13</f>
        <v>0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205788</v>
      </c>
      <c r="BP13" s="142">
        <f>'廃棄物事業経費（市町村）'!CQ13</f>
        <v>162689</v>
      </c>
      <c r="BQ13" s="142">
        <f>'廃棄物事業経費（市町村）'!CR13</f>
        <v>39684</v>
      </c>
      <c r="BR13" s="142">
        <f>'廃棄物事業経費（市町村）'!CS13</f>
        <v>2306</v>
      </c>
      <c r="BS13" s="142">
        <f>'廃棄物事業経費（市町村）'!CT13</f>
        <v>1109</v>
      </c>
      <c r="BT13" s="142">
        <f>'廃棄物事業経費（市町村）'!CU13</f>
        <v>361941</v>
      </c>
      <c r="BU13" s="142">
        <f>'廃棄物事業経費（市町村）'!CV13</f>
        <v>0</v>
      </c>
      <c r="BV13" s="142">
        <f>'廃棄物事業経費（市町村）'!CW13</f>
        <v>9766</v>
      </c>
      <c r="BW13" s="142">
        <f>'廃棄物事業経費（市町村）'!CX13</f>
        <v>232708</v>
      </c>
    </row>
    <row r="14" spans="1:75" ht="13.5">
      <c r="A14" s="208" t="s">
        <v>212</v>
      </c>
      <c r="B14" s="208">
        <v>33208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1355</v>
      </c>
      <c r="L14" s="142">
        <f>'廃棄物事業経費（市町村）'!AM14</f>
        <v>209236</v>
      </c>
      <c r="M14" s="142">
        <f>'廃棄物事業経費（市町村）'!AN14</f>
        <v>40330</v>
      </c>
      <c r="N14" s="142">
        <f>'廃棄物事業経費（市町村）'!AO14</f>
        <v>6782</v>
      </c>
      <c r="O14" s="142">
        <f>'廃棄物事業経費（市町村）'!AP14</f>
        <v>0</v>
      </c>
      <c r="P14" s="142">
        <f>'廃棄物事業経費（市町村）'!AQ14</f>
        <v>0</v>
      </c>
      <c r="Q14" s="142">
        <f>'廃棄物事業経費（市町村）'!AR14</f>
        <v>6782</v>
      </c>
      <c r="R14" s="142">
        <f>'廃棄物事業経費（市町村）'!AS14</f>
        <v>0</v>
      </c>
      <c r="S14" s="142">
        <f>'廃棄物事業経費（市町村）'!AT14</f>
        <v>162124</v>
      </c>
      <c r="T14" s="142">
        <f>'廃棄物事業経費（市町村）'!AU14</f>
        <v>162124</v>
      </c>
      <c r="U14" s="142">
        <f>'廃棄物事業経費（市町村）'!AV14</f>
        <v>0</v>
      </c>
      <c r="V14" s="142">
        <f>'廃棄物事業経費（市町村）'!AW14</f>
        <v>0</v>
      </c>
      <c r="W14" s="142">
        <f>'廃棄物事業経費（市町村）'!AX14</f>
        <v>0</v>
      </c>
      <c r="X14" s="142">
        <f>'廃棄物事業経費（市町村）'!AY14</f>
        <v>410709</v>
      </c>
      <c r="Y14" s="142">
        <f>'廃棄物事業経費（市町村）'!AZ14</f>
        <v>0</v>
      </c>
      <c r="Z14" s="142">
        <f>'廃棄物事業経費（市町村）'!BA14</f>
        <v>0</v>
      </c>
      <c r="AA14" s="142">
        <f>'廃棄物事業経費（市町村）'!BB14</f>
        <v>209236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2664</v>
      </c>
      <c r="AJ14" s="142">
        <f>'廃棄物事業経費（市町村）'!BK14</f>
        <v>64284</v>
      </c>
      <c r="AK14" s="142">
        <f>'廃棄物事業経費（市町村）'!BL14</f>
        <v>0</v>
      </c>
      <c r="AL14" s="142">
        <f>'廃棄物事業経費（市町村）'!BM14</f>
        <v>0</v>
      </c>
      <c r="AM14" s="142">
        <f>'廃棄物事業経費（市町村）'!BN14</f>
        <v>0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64284</v>
      </c>
      <c r="AR14" s="142">
        <f>'廃棄物事業経費（市町村）'!BS14</f>
        <v>63504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780</v>
      </c>
      <c r="AV14" s="142">
        <f>'廃棄物事業経費（市町村）'!BW14</f>
        <v>75650</v>
      </c>
      <c r="AW14" s="142">
        <f>'廃棄物事業経費（市町村）'!BX14</f>
        <v>0</v>
      </c>
      <c r="AX14" s="142">
        <f>'廃棄物事業経費（市町村）'!BY14</f>
        <v>122</v>
      </c>
      <c r="AY14" s="142">
        <f>'廃棄物事業経費（市町村）'!BZ14</f>
        <v>64406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4019</v>
      </c>
      <c r="BH14" s="142">
        <f>'廃棄物事業経費（市町村）'!CI14</f>
        <v>273520</v>
      </c>
      <c r="BI14" s="142">
        <f>'廃棄物事業経費（市町村）'!CJ14</f>
        <v>40330</v>
      </c>
      <c r="BJ14" s="142">
        <f>'廃棄物事業経費（市町村）'!CK14</f>
        <v>6782</v>
      </c>
      <c r="BK14" s="142">
        <f>'廃棄物事業経費（市町村）'!CL14</f>
        <v>0</v>
      </c>
      <c r="BL14" s="142">
        <f>'廃棄物事業経費（市町村）'!CM14</f>
        <v>0</v>
      </c>
      <c r="BM14" s="142">
        <f>'廃棄物事業経費（市町村）'!CN14</f>
        <v>6782</v>
      </c>
      <c r="BN14" s="142">
        <f>'廃棄物事業経費（市町村）'!CO14</f>
        <v>0</v>
      </c>
      <c r="BO14" s="142">
        <f>'廃棄物事業経費（市町村）'!CP14</f>
        <v>226408</v>
      </c>
      <c r="BP14" s="142">
        <f>'廃棄物事業経費（市町村）'!CQ14</f>
        <v>225628</v>
      </c>
      <c r="BQ14" s="142">
        <f>'廃棄物事業経費（市町村）'!CR14</f>
        <v>0</v>
      </c>
      <c r="BR14" s="142">
        <f>'廃棄物事業経費（市町村）'!CS14</f>
        <v>0</v>
      </c>
      <c r="BS14" s="142">
        <f>'廃棄物事業経費（市町村）'!CT14</f>
        <v>780</v>
      </c>
      <c r="BT14" s="142">
        <f>'廃棄物事業経費（市町村）'!CU14</f>
        <v>486359</v>
      </c>
      <c r="BU14" s="142">
        <f>'廃棄物事業経費（市町村）'!CV14</f>
        <v>0</v>
      </c>
      <c r="BV14" s="142">
        <f>'廃棄物事業経費（市町村）'!CW14</f>
        <v>122</v>
      </c>
      <c r="BW14" s="142">
        <f>'廃棄物事業経費（市町村）'!CX14</f>
        <v>273642</v>
      </c>
    </row>
    <row r="15" spans="1:75" ht="13.5">
      <c r="A15" s="208" t="s">
        <v>212</v>
      </c>
      <c r="B15" s="208">
        <v>33209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233486</v>
      </c>
      <c r="M15" s="142">
        <f>'廃棄物事業経費（市町村）'!AN15</f>
        <v>45208</v>
      </c>
      <c r="N15" s="142">
        <f>'廃棄物事業経費（市町村）'!AO15</f>
        <v>4592</v>
      </c>
      <c r="O15" s="142">
        <f>'廃棄物事業経費（市町村）'!AP15</f>
        <v>4592</v>
      </c>
      <c r="P15" s="142">
        <f>'廃棄物事業経費（市町村）'!AQ15</f>
        <v>0</v>
      </c>
      <c r="Q15" s="142">
        <f>'廃棄物事業経費（市町村）'!AR15</f>
        <v>0</v>
      </c>
      <c r="R15" s="142">
        <f>'廃棄物事業経費（市町村）'!AS15</f>
        <v>0</v>
      </c>
      <c r="S15" s="142">
        <f>'廃棄物事業経費（市町村）'!AT15</f>
        <v>183686</v>
      </c>
      <c r="T15" s="142">
        <f>'廃棄物事業経費（市町村）'!AU15</f>
        <v>183686</v>
      </c>
      <c r="U15" s="142">
        <f>'廃棄物事業経費（市町村）'!AV15</f>
        <v>0</v>
      </c>
      <c r="V15" s="142">
        <f>'廃棄物事業経費（市町村）'!AW15</f>
        <v>0</v>
      </c>
      <c r="W15" s="142">
        <f>'廃棄物事業経費（市町村）'!AX15</f>
        <v>0</v>
      </c>
      <c r="X15" s="142">
        <f>'廃棄物事業経費（市町村）'!AY15</f>
        <v>276758</v>
      </c>
      <c r="Y15" s="142">
        <f>'廃棄物事業経費（市町村）'!AZ15</f>
        <v>0</v>
      </c>
      <c r="Z15" s="142">
        <f>'廃棄物事業経費（市町村）'!BA15</f>
        <v>7948</v>
      </c>
      <c r="AA15" s="142">
        <f>'廃棄物事業経費（市町村）'!BB15</f>
        <v>241434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120723</v>
      </c>
      <c r="AK15" s="142">
        <f>'廃棄物事業経費（市町村）'!BL15</f>
        <v>57851</v>
      </c>
      <c r="AL15" s="142">
        <f>'廃棄物事業経費（市町村）'!BM15</f>
        <v>5678</v>
      </c>
      <c r="AM15" s="142">
        <f>'廃棄物事業経費（市町村）'!BN15</f>
        <v>5678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10910</v>
      </c>
      <c r="AQ15" s="142">
        <f>'廃棄物事業経費（市町村）'!BR15</f>
        <v>46284</v>
      </c>
      <c r="AR15" s="142">
        <f>'廃棄物事業経費（市町村）'!BS15</f>
        <v>46284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64486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120723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354209</v>
      </c>
      <c r="BI15" s="142">
        <f>'廃棄物事業経費（市町村）'!CJ15</f>
        <v>103059</v>
      </c>
      <c r="BJ15" s="142">
        <f>'廃棄物事業経費（市町村）'!CK15</f>
        <v>10270</v>
      </c>
      <c r="BK15" s="142">
        <f>'廃棄物事業経費（市町村）'!CL15</f>
        <v>10270</v>
      </c>
      <c r="BL15" s="142">
        <f>'廃棄物事業経費（市町村）'!CM15</f>
        <v>0</v>
      </c>
      <c r="BM15" s="142">
        <f>'廃棄物事業経費（市町村）'!CN15</f>
        <v>0</v>
      </c>
      <c r="BN15" s="142">
        <f>'廃棄物事業経費（市町村）'!CO15</f>
        <v>10910</v>
      </c>
      <c r="BO15" s="142">
        <f>'廃棄物事業経費（市町村）'!CP15</f>
        <v>229970</v>
      </c>
      <c r="BP15" s="142">
        <f>'廃棄物事業経費（市町村）'!CQ15</f>
        <v>229970</v>
      </c>
      <c r="BQ15" s="142">
        <f>'廃棄物事業経費（市町村）'!CR15</f>
        <v>0</v>
      </c>
      <c r="BR15" s="142">
        <f>'廃棄物事業経費（市町村）'!CS15</f>
        <v>0</v>
      </c>
      <c r="BS15" s="142">
        <f>'廃棄物事業経費（市町村）'!CT15</f>
        <v>0</v>
      </c>
      <c r="BT15" s="142">
        <f>'廃棄物事業経費（市町村）'!CU15</f>
        <v>341244</v>
      </c>
      <c r="BU15" s="142">
        <f>'廃棄物事業経費（市町村）'!CV15</f>
        <v>0</v>
      </c>
      <c r="BV15" s="142">
        <f>'廃棄物事業経費（市町村）'!CW15</f>
        <v>7948</v>
      </c>
      <c r="BW15" s="142">
        <f>'廃棄物事業経費（市町村）'!CX15</f>
        <v>362157</v>
      </c>
    </row>
    <row r="16" spans="1:75" ht="13.5">
      <c r="A16" s="208" t="s">
        <v>212</v>
      </c>
      <c r="B16" s="208">
        <v>33210</v>
      </c>
      <c r="C16" s="208" t="s">
        <v>242</v>
      </c>
      <c r="D16" s="142">
        <f>'廃棄物事業経費（市町村）'!AE16</f>
        <v>1978535</v>
      </c>
      <c r="E16" s="142">
        <f>'廃棄物事業経費（市町村）'!AF16</f>
        <v>1978535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1978535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370799</v>
      </c>
      <c r="M16" s="142">
        <f>'廃棄物事業経費（市町村）'!AN16</f>
        <v>55347</v>
      </c>
      <c r="N16" s="142">
        <f>'廃棄物事業経費（市町村）'!AO16</f>
        <v>111676</v>
      </c>
      <c r="O16" s="142">
        <f>'廃棄物事業経費（市町村）'!AP16</f>
        <v>18896</v>
      </c>
      <c r="P16" s="142">
        <f>'廃棄物事業経費（市町村）'!AQ16</f>
        <v>87967</v>
      </c>
      <c r="Q16" s="142">
        <f>'廃棄物事業経費（市町村）'!AR16</f>
        <v>4813</v>
      </c>
      <c r="R16" s="142">
        <f>'廃棄物事業経費（市町村）'!AS16</f>
        <v>0</v>
      </c>
      <c r="S16" s="142">
        <f>'廃棄物事業経費（市町村）'!AT16</f>
        <v>203776</v>
      </c>
      <c r="T16" s="142">
        <f>'廃棄物事業経費（市町村）'!AU16</f>
        <v>143858</v>
      </c>
      <c r="U16" s="142">
        <f>'廃棄物事業経費（市町村）'!AV16</f>
        <v>56188</v>
      </c>
      <c r="V16" s="142">
        <f>'廃棄物事業経費（市町村）'!AW16</f>
        <v>0</v>
      </c>
      <c r="W16" s="142">
        <f>'廃棄物事業経費（市町村）'!AX16</f>
        <v>3730</v>
      </c>
      <c r="X16" s="142">
        <f>'廃棄物事業経費（市町村）'!AY16</f>
        <v>0</v>
      </c>
      <c r="Y16" s="142">
        <f>'廃棄物事業経費（市町村）'!AZ16</f>
        <v>0</v>
      </c>
      <c r="Z16" s="142">
        <f>'廃棄物事業経費（市町村）'!BA16</f>
        <v>11378</v>
      </c>
      <c r="AA16" s="142">
        <f>'廃棄物事業経費（市町村）'!BB16</f>
        <v>2360712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90291</v>
      </c>
      <c r="AK16" s="142">
        <f>'廃棄物事業経費（市町村）'!BL16</f>
        <v>2000</v>
      </c>
      <c r="AL16" s="142">
        <f>'廃棄物事業経費（市町村）'!BM16</f>
        <v>52772</v>
      </c>
      <c r="AM16" s="142">
        <f>'廃棄物事業経費（市町村）'!BN16</f>
        <v>255</v>
      </c>
      <c r="AN16" s="142">
        <f>'廃棄物事業経費（市町村）'!BO16</f>
        <v>52517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35519</v>
      </c>
      <c r="AR16" s="142">
        <f>'廃棄物事業経費（市町村）'!BS16</f>
        <v>0</v>
      </c>
      <c r="AS16" s="142">
        <f>'廃棄物事業経費（市町村）'!BT16</f>
        <v>35519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0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90291</v>
      </c>
      <c r="AZ16" s="142">
        <f>'廃棄物事業経費（市町村）'!CA16</f>
        <v>1978535</v>
      </c>
      <c r="BA16" s="142">
        <f>'廃棄物事業経費（市町村）'!CB16</f>
        <v>1978535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1978535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461090</v>
      </c>
      <c r="BI16" s="142">
        <f>'廃棄物事業経費（市町村）'!CJ16</f>
        <v>57347</v>
      </c>
      <c r="BJ16" s="142">
        <f>'廃棄物事業経費（市町村）'!CK16</f>
        <v>164448</v>
      </c>
      <c r="BK16" s="142">
        <f>'廃棄物事業経費（市町村）'!CL16</f>
        <v>19151</v>
      </c>
      <c r="BL16" s="142">
        <f>'廃棄物事業経費（市町村）'!CM16</f>
        <v>140484</v>
      </c>
      <c r="BM16" s="142">
        <f>'廃棄物事業経費（市町村）'!CN16</f>
        <v>4813</v>
      </c>
      <c r="BN16" s="142">
        <f>'廃棄物事業経費（市町村）'!CO16</f>
        <v>0</v>
      </c>
      <c r="BO16" s="142">
        <f>'廃棄物事業経費（市町村）'!CP16</f>
        <v>239295</v>
      </c>
      <c r="BP16" s="142">
        <f>'廃棄物事業経費（市町村）'!CQ16</f>
        <v>143858</v>
      </c>
      <c r="BQ16" s="142">
        <f>'廃棄物事業経費（市町村）'!CR16</f>
        <v>91707</v>
      </c>
      <c r="BR16" s="142">
        <f>'廃棄物事業経費（市町村）'!CS16</f>
        <v>0</v>
      </c>
      <c r="BS16" s="142">
        <f>'廃棄物事業経費（市町村）'!CT16</f>
        <v>3730</v>
      </c>
      <c r="BT16" s="142">
        <f>'廃棄物事業経費（市町村）'!CU16</f>
        <v>0</v>
      </c>
      <c r="BU16" s="142">
        <f>'廃棄物事業経費（市町村）'!CV16</f>
        <v>0</v>
      </c>
      <c r="BV16" s="142">
        <f>'廃棄物事業経費（市町村）'!CW16</f>
        <v>11378</v>
      </c>
      <c r="BW16" s="142">
        <f>'廃棄物事業経費（市町村）'!CX16</f>
        <v>2451003</v>
      </c>
    </row>
    <row r="17" spans="1:75" ht="13.5">
      <c r="A17" s="208" t="s">
        <v>212</v>
      </c>
      <c r="B17" s="208">
        <v>33211</v>
      </c>
      <c r="C17" s="208" t="s">
        <v>243</v>
      </c>
      <c r="D17" s="142">
        <f>'廃棄物事業経費（市町村）'!AE17</f>
        <v>33537</v>
      </c>
      <c r="E17" s="142">
        <f>'廃棄物事業経費（市町村）'!AF17</f>
        <v>33537</v>
      </c>
      <c r="F17" s="142">
        <f>'廃棄物事業経費（市町村）'!AG17</f>
        <v>0</v>
      </c>
      <c r="G17" s="142">
        <f>'廃棄物事業経費（市町村）'!AH17</f>
        <v>33537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391851</v>
      </c>
      <c r="M17" s="142">
        <f>'廃棄物事業経費（市町村）'!AN17</f>
        <v>186018</v>
      </c>
      <c r="N17" s="142">
        <f>'廃棄物事業経費（市町村）'!AO17</f>
        <v>83928</v>
      </c>
      <c r="O17" s="142">
        <f>'廃棄物事業経費（市町村）'!AP17</f>
        <v>25761</v>
      </c>
      <c r="P17" s="142">
        <f>'廃棄物事業経費（市町村）'!AQ17</f>
        <v>46450</v>
      </c>
      <c r="Q17" s="142">
        <f>'廃棄物事業経費（市町村）'!AR17</f>
        <v>11717</v>
      </c>
      <c r="R17" s="142">
        <f>'廃棄物事業経費（市町村）'!AS17</f>
        <v>5826</v>
      </c>
      <c r="S17" s="142">
        <f>'廃棄物事業経費（市町村）'!AT17</f>
        <v>116079</v>
      </c>
      <c r="T17" s="142">
        <f>'廃棄物事業経費（市町村）'!AU17</f>
        <v>62171</v>
      </c>
      <c r="U17" s="142">
        <f>'廃棄物事業経費（市町村）'!AV17</f>
        <v>47744</v>
      </c>
      <c r="V17" s="142">
        <f>'廃棄物事業経費（市町村）'!AW17</f>
        <v>6164</v>
      </c>
      <c r="W17" s="142">
        <f>'廃棄物事業経費（市町村）'!AX17</f>
        <v>0</v>
      </c>
      <c r="X17" s="142">
        <f>'廃棄物事業経費（市町村）'!AY17</f>
        <v>33617</v>
      </c>
      <c r="Y17" s="142">
        <f>'廃棄物事業経費（市町村）'!AZ17</f>
        <v>0</v>
      </c>
      <c r="Z17" s="142">
        <f>'廃棄物事業経費（市町村）'!BA17</f>
        <v>83748</v>
      </c>
      <c r="AA17" s="142">
        <f>'廃棄物事業経費（市町村）'!BB17</f>
        <v>509136</v>
      </c>
      <c r="AB17" s="142">
        <f>'廃棄物事業経費（市町村）'!BC17</f>
        <v>9891</v>
      </c>
      <c r="AC17" s="142">
        <f>'廃棄物事業経費（市町村）'!BD17</f>
        <v>9891</v>
      </c>
      <c r="AD17" s="142">
        <f>'廃棄物事業経費（市町村）'!BE17</f>
        <v>0</v>
      </c>
      <c r="AE17" s="142">
        <f>'廃棄物事業経費（市町村）'!BF17</f>
        <v>9891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66832</v>
      </c>
      <c r="AK17" s="142">
        <f>'廃棄物事業経費（市町村）'!BL17</f>
        <v>35060</v>
      </c>
      <c r="AL17" s="142">
        <f>'廃棄物事業経費（市町村）'!BM17</f>
        <v>30052</v>
      </c>
      <c r="AM17" s="142">
        <f>'廃棄物事業経費（市町村）'!BN17</f>
        <v>0</v>
      </c>
      <c r="AN17" s="142">
        <f>'廃棄物事業経費（市町村）'!BO17</f>
        <v>30052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1720</v>
      </c>
      <c r="AR17" s="142">
        <f>'廃棄物事業経費（市町村）'!BS17</f>
        <v>0</v>
      </c>
      <c r="AS17" s="142">
        <f>'廃棄物事業経費（市町村）'!BT17</f>
        <v>1247</v>
      </c>
      <c r="AT17" s="142">
        <f>'廃棄物事業経費（市町村）'!BU17</f>
        <v>473</v>
      </c>
      <c r="AU17" s="142">
        <f>'廃棄物事業経費（市町村）'!BV17</f>
        <v>0</v>
      </c>
      <c r="AV17" s="142">
        <f>'廃棄物事業経費（市町村）'!BW17</f>
        <v>6727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76723</v>
      </c>
      <c r="AZ17" s="142">
        <f>'廃棄物事業経費（市町村）'!CA17</f>
        <v>43428</v>
      </c>
      <c r="BA17" s="142">
        <f>'廃棄物事業経費（市町村）'!CB17</f>
        <v>43428</v>
      </c>
      <c r="BB17" s="142">
        <f>'廃棄物事業経費（市町村）'!CC17</f>
        <v>0</v>
      </c>
      <c r="BC17" s="142">
        <f>'廃棄物事業経費（市町村）'!CD17</f>
        <v>43428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458683</v>
      </c>
      <c r="BI17" s="142">
        <f>'廃棄物事業経費（市町村）'!CJ17</f>
        <v>221078</v>
      </c>
      <c r="BJ17" s="142">
        <f>'廃棄物事業経費（市町村）'!CK17</f>
        <v>113980</v>
      </c>
      <c r="BK17" s="142">
        <f>'廃棄物事業経費（市町村）'!CL17</f>
        <v>25761</v>
      </c>
      <c r="BL17" s="142">
        <f>'廃棄物事業経費（市町村）'!CM17</f>
        <v>76502</v>
      </c>
      <c r="BM17" s="142">
        <f>'廃棄物事業経費（市町村）'!CN17</f>
        <v>11717</v>
      </c>
      <c r="BN17" s="142">
        <f>'廃棄物事業経費（市町村）'!CO17</f>
        <v>5826</v>
      </c>
      <c r="BO17" s="142">
        <f>'廃棄物事業経費（市町村）'!CP17</f>
        <v>117799</v>
      </c>
      <c r="BP17" s="142">
        <f>'廃棄物事業経費（市町村）'!CQ17</f>
        <v>62171</v>
      </c>
      <c r="BQ17" s="142">
        <f>'廃棄物事業経費（市町村）'!CR17</f>
        <v>48991</v>
      </c>
      <c r="BR17" s="142">
        <f>'廃棄物事業経費（市町村）'!CS17</f>
        <v>6637</v>
      </c>
      <c r="BS17" s="142">
        <f>'廃棄物事業経費（市町村）'!CT17</f>
        <v>0</v>
      </c>
      <c r="BT17" s="142">
        <f>'廃棄物事業経費（市町村）'!CU17</f>
        <v>40344</v>
      </c>
      <c r="BU17" s="142">
        <f>'廃棄物事業経費（市町村）'!CV17</f>
        <v>0</v>
      </c>
      <c r="BV17" s="142">
        <f>'廃棄物事業経費（市町村）'!CW17</f>
        <v>83748</v>
      </c>
      <c r="BW17" s="142">
        <f>'廃棄物事業経費（市町村）'!CX17</f>
        <v>585859</v>
      </c>
    </row>
    <row r="18" spans="1:75" ht="13.5">
      <c r="A18" s="208" t="s">
        <v>212</v>
      </c>
      <c r="B18" s="208">
        <v>33212</v>
      </c>
      <c r="C18" s="208" t="s">
        <v>244</v>
      </c>
      <c r="D18" s="142">
        <f>'廃棄物事業経費（市町村）'!AE18</f>
        <v>6136</v>
      </c>
      <c r="E18" s="142">
        <f>'廃棄物事業経費（市町村）'!AF18</f>
        <v>6136</v>
      </c>
      <c r="F18" s="142">
        <f>'廃棄物事業経費（市町村）'!AG18</f>
        <v>0</v>
      </c>
      <c r="G18" s="142">
        <f>'廃棄物事業経費（市町村）'!AH18</f>
        <v>6136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381754</v>
      </c>
      <c r="M18" s="142">
        <f>'廃棄物事業経費（市町村）'!AN18</f>
        <v>72129</v>
      </c>
      <c r="N18" s="142">
        <f>'廃棄物事業経費（市町村）'!AO18</f>
        <v>84923</v>
      </c>
      <c r="O18" s="142">
        <f>'廃棄物事業経費（市町村）'!AP18</f>
        <v>0</v>
      </c>
      <c r="P18" s="142">
        <f>'廃棄物事業経費（市町村）'!AQ18</f>
        <v>84723</v>
      </c>
      <c r="Q18" s="142">
        <f>'廃棄物事業経費（市町村）'!AR18</f>
        <v>200</v>
      </c>
      <c r="R18" s="142">
        <f>'廃棄物事業経費（市町村）'!AS18</f>
        <v>0</v>
      </c>
      <c r="S18" s="142">
        <f>'廃棄物事業経費（市町村）'!AT18</f>
        <v>224702</v>
      </c>
      <c r="T18" s="142">
        <f>'廃棄物事業経費（市町村）'!AU18</f>
        <v>105802</v>
      </c>
      <c r="U18" s="142">
        <f>'廃棄物事業経費（市町村）'!AV18</f>
        <v>0</v>
      </c>
      <c r="V18" s="142">
        <f>'廃棄物事業経費（市町村）'!AW18</f>
        <v>118900</v>
      </c>
      <c r="W18" s="142">
        <f>'廃棄物事業経費（市町村）'!AX18</f>
        <v>0</v>
      </c>
      <c r="X18" s="142">
        <f>'廃棄物事業経費（市町村）'!AY18</f>
        <v>0</v>
      </c>
      <c r="Y18" s="142">
        <f>'廃棄物事業経費（市町村）'!AZ18</f>
        <v>0</v>
      </c>
      <c r="Z18" s="142">
        <f>'廃棄物事業経費（市町村）'!BA18</f>
        <v>0</v>
      </c>
      <c r="AA18" s="142">
        <f>'廃棄物事業経費（市町村）'!BB18</f>
        <v>387890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20044</v>
      </c>
      <c r="AJ18" s="142">
        <f>'廃棄物事業経費（市町村）'!BK18</f>
        <v>38889</v>
      </c>
      <c r="AK18" s="142">
        <f>'廃棄物事業経費（市町村）'!BL18</f>
        <v>11891</v>
      </c>
      <c r="AL18" s="142">
        <f>'廃棄物事業経費（市町村）'!BM18</f>
        <v>21545</v>
      </c>
      <c r="AM18" s="142">
        <f>'廃棄物事業経費（市町村）'!BN18</f>
        <v>0</v>
      </c>
      <c r="AN18" s="142">
        <f>'廃棄物事業経費（市町村）'!BO18</f>
        <v>21545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5453</v>
      </c>
      <c r="AR18" s="142">
        <f>'廃棄物事業経費（市町村）'!BS18</f>
        <v>8</v>
      </c>
      <c r="AS18" s="142">
        <f>'廃棄物事業経費（市町村）'!BT18</f>
        <v>0</v>
      </c>
      <c r="AT18" s="142">
        <f>'廃棄物事業経費（市町村）'!BU18</f>
        <v>5445</v>
      </c>
      <c r="AU18" s="142">
        <f>'廃棄物事業経費（市町村）'!BV18</f>
        <v>0</v>
      </c>
      <c r="AV18" s="142">
        <f>'廃棄物事業経費（市町村）'!BW18</f>
        <v>103184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38889</v>
      </c>
      <c r="AZ18" s="142">
        <f>'廃棄物事業経費（市町村）'!CA18</f>
        <v>6136</v>
      </c>
      <c r="BA18" s="142">
        <f>'廃棄物事業経費（市町村）'!CB18</f>
        <v>6136</v>
      </c>
      <c r="BB18" s="142">
        <f>'廃棄物事業経費（市町村）'!CC18</f>
        <v>0</v>
      </c>
      <c r="BC18" s="142">
        <f>'廃棄物事業経費（市町村）'!CD18</f>
        <v>6136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20044</v>
      </c>
      <c r="BH18" s="142">
        <f>'廃棄物事業経費（市町村）'!CI18</f>
        <v>420643</v>
      </c>
      <c r="BI18" s="142">
        <f>'廃棄物事業経費（市町村）'!CJ18</f>
        <v>84020</v>
      </c>
      <c r="BJ18" s="142">
        <f>'廃棄物事業経費（市町村）'!CK18</f>
        <v>106468</v>
      </c>
      <c r="BK18" s="142">
        <f>'廃棄物事業経費（市町村）'!CL18</f>
        <v>0</v>
      </c>
      <c r="BL18" s="142">
        <f>'廃棄物事業経費（市町村）'!CM18</f>
        <v>106268</v>
      </c>
      <c r="BM18" s="142">
        <f>'廃棄物事業経費（市町村）'!CN18</f>
        <v>200</v>
      </c>
      <c r="BN18" s="142">
        <f>'廃棄物事業経費（市町村）'!CO18</f>
        <v>0</v>
      </c>
      <c r="BO18" s="142">
        <f>'廃棄物事業経費（市町村）'!CP18</f>
        <v>230155</v>
      </c>
      <c r="BP18" s="142">
        <f>'廃棄物事業経費（市町村）'!CQ18</f>
        <v>105810</v>
      </c>
      <c r="BQ18" s="142">
        <f>'廃棄物事業経費（市町村）'!CR18</f>
        <v>0</v>
      </c>
      <c r="BR18" s="142">
        <f>'廃棄物事業経費（市町村）'!CS18</f>
        <v>124345</v>
      </c>
      <c r="BS18" s="142">
        <f>'廃棄物事業経費（市町村）'!CT18</f>
        <v>0</v>
      </c>
      <c r="BT18" s="142">
        <f>'廃棄物事業経費（市町村）'!CU18</f>
        <v>103184</v>
      </c>
      <c r="BU18" s="142">
        <f>'廃棄物事業経費（市町村）'!CV18</f>
        <v>0</v>
      </c>
      <c r="BV18" s="142">
        <f>'廃棄物事業経費（市町村）'!CW18</f>
        <v>0</v>
      </c>
      <c r="BW18" s="142">
        <f>'廃棄物事業経費（市町村）'!CX18</f>
        <v>426779</v>
      </c>
    </row>
    <row r="19" spans="1:75" ht="13.5">
      <c r="A19" s="208" t="s">
        <v>212</v>
      </c>
      <c r="B19" s="208">
        <v>33213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396006</v>
      </c>
      <c r="M19" s="142">
        <f>'廃棄物事業経費（市町村）'!AN19</f>
        <v>78209</v>
      </c>
      <c r="N19" s="142">
        <f>'廃棄物事業経費（市町村）'!AO19</f>
        <v>228566</v>
      </c>
      <c r="O19" s="142">
        <f>'廃棄物事業経費（市町村）'!AP19</f>
        <v>20423</v>
      </c>
      <c r="P19" s="142">
        <f>'廃棄物事業経費（市町村）'!AQ19</f>
        <v>111023</v>
      </c>
      <c r="Q19" s="142">
        <f>'廃棄物事業経費（市町村）'!AR19</f>
        <v>97120</v>
      </c>
      <c r="R19" s="142">
        <f>'廃棄物事業経費（市町村）'!AS19</f>
        <v>7834</v>
      </c>
      <c r="S19" s="142">
        <f>'廃棄物事業経費（市町村）'!AT19</f>
        <v>61468</v>
      </c>
      <c r="T19" s="142">
        <f>'廃棄物事業経費（市町村）'!AU19</f>
        <v>44365</v>
      </c>
      <c r="U19" s="142">
        <f>'廃棄物事業経費（市町村）'!AV19</f>
        <v>5535</v>
      </c>
      <c r="V19" s="142">
        <f>'廃棄物事業経費（市町村）'!AW19</f>
        <v>11568</v>
      </c>
      <c r="W19" s="142">
        <f>'廃棄物事業経費（市町村）'!AX19</f>
        <v>0</v>
      </c>
      <c r="X19" s="142">
        <f>'廃棄物事業経費（市町村）'!AY19</f>
        <v>48606</v>
      </c>
      <c r="Y19" s="142">
        <f>'廃棄物事業経費（市町村）'!AZ19</f>
        <v>19929</v>
      </c>
      <c r="Z19" s="142">
        <f>'廃棄物事業経費（市町村）'!BA19</f>
        <v>22199</v>
      </c>
      <c r="AA19" s="142">
        <f>'廃棄物事業経費（市町村）'!BB19</f>
        <v>418205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106011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0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396006</v>
      </c>
      <c r="BI19" s="142">
        <f>'廃棄物事業経費（市町村）'!CJ19</f>
        <v>78209</v>
      </c>
      <c r="BJ19" s="142">
        <f>'廃棄物事業経費（市町村）'!CK19</f>
        <v>228566</v>
      </c>
      <c r="BK19" s="142">
        <f>'廃棄物事業経費（市町村）'!CL19</f>
        <v>20423</v>
      </c>
      <c r="BL19" s="142">
        <f>'廃棄物事業経費（市町村）'!CM19</f>
        <v>111023</v>
      </c>
      <c r="BM19" s="142">
        <f>'廃棄物事業経費（市町村）'!CN19</f>
        <v>97120</v>
      </c>
      <c r="BN19" s="142">
        <f>'廃棄物事業経費（市町村）'!CO19</f>
        <v>7834</v>
      </c>
      <c r="BO19" s="142">
        <f>'廃棄物事業経費（市町村）'!CP19</f>
        <v>61468</v>
      </c>
      <c r="BP19" s="142">
        <f>'廃棄物事業経費（市町村）'!CQ19</f>
        <v>44365</v>
      </c>
      <c r="BQ19" s="142">
        <f>'廃棄物事業経費（市町村）'!CR19</f>
        <v>5535</v>
      </c>
      <c r="BR19" s="142">
        <f>'廃棄物事業経費（市町村）'!CS19</f>
        <v>11568</v>
      </c>
      <c r="BS19" s="142">
        <f>'廃棄物事業経費（市町村）'!CT19</f>
        <v>0</v>
      </c>
      <c r="BT19" s="142">
        <f>'廃棄物事業経費（市町村）'!CU19</f>
        <v>154617</v>
      </c>
      <c r="BU19" s="142">
        <f>'廃棄物事業経費（市町村）'!CV19</f>
        <v>19929</v>
      </c>
      <c r="BV19" s="142">
        <f>'廃棄物事業経費（市町村）'!CW19</f>
        <v>22199</v>
      </c>
      <c r="BW19" s="142">
        <f>'廃棄物事業経費（市町村）'!CX19</f>
        <v>418205</v>
      </c>
    </row>
    <row r="20" spans="1:75" ht="13.5">
      <c r="A20" s="208" t="s">
        <v>212</v>
      </c>
      <c r="B20" s="208">
        <v>33214</v>
      </c>
      <c r="C20" s="208" t="s">
        <v>246</v>
      </c>
      <c r="D20" s="142">
        <f>'廃棄物事業経費（市町村）'!AE20</f>
        <v>40415</v>
      </c>
      <c r="E20" s="142">
        <f>'廃棄物事業経費（市町村）'!AF20</f>
        <v>40415</v>
      </c>
      <c r="F20" s="142">
        <f>'廃棄物事業経費（市町村）'!AG20</f>
        <v>0</v>
      </c>
      <c r="G20" s="142">
        <f>'廃棄物事業経費（市町村）'!AH20</f>
        <v>40415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358372</v>
      </c>
      <c r="M20" s="142">
        <f>'廃棄物事業経費（市町村）'!AN20</f>
        <v>156022</v>
      </c>
      <c r="N20" s="142">
        <f>'廃棄物事業経費（市町村）'!AO20</f>
        <v>96287</v>
      </c>
      <c r="O20" s="142">
        <f>'廃棄物事業経費（市町村）'!AP20</f>
        <v>6144</v>
      </c>
      <c r="P20" s="142">
        <f>'廃棄物事業経費（市町村）'!AQ20</f>
        <v>80352</v>
      </c>
      <c r="Q20" s="142">
        <f>'廃棄物事業経費（市町村）'!AR20</f>
        <v>9791</v>
      </c>
      <c r="R20" s="142">
        <f>'廃棄物事業経費（市町村）'!AS20</f>
        <v>15492</v>
      </c>
      <c r="S20" s="142">
        <f>'廃棄物事業経費（市町村）'!AT20</f>
        <v>90571</v>
      </c>
      <c r="T20" s="142">
        <f>'廃棄物事業経費（市町村）'!AU20</f>
        <v>47394</v>
      </c>
      <c r="U20" s="142">
        <f>'廃棄物事業経費（市町村）'!AV20</f>
        <v>18813</v>
      </c>
      <c r="V20" s="142">
        <f>'廃棄物事業経費（市町村）'!AW20</f>
        <v>15199</v>
      </c>
      <c r="W20" s="142">
        <f>'廃棄物事業経費（市町村）'!AX20</f>
        <v>9165</v>
      </c>
      <c r="X20" s="142">
        <f>'廃棄物事業経費（市町村）'!AY20</f>
        <v>187294</v>
      </c>
      <c r="Y20" s="142">
        <f>'廃棄物事業経費（市町村）'!AZ20</f>
        <v>0</v>
      </c>
      <c r="Z20" s="142">
        <f>'廃棄物事業経費（市町村）'!BA20</f>
        <v>2334</v>
      </c>
      <c r="AA20" s="142">
        <f>'廃棄物事業経費（市町村）'!BB20</f>
        <v>401121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229503</v>
      </c>
      <c r="AK20" s="142">
        <f>'廃棄物事業経費（市町村）'!BL20</f>
        <v>57592</v>
      </c>
      <c r="AL20" s="142">
        <f>'廃棄物事業経費（市町村）'!BM20</f>
        <v>103490</v>
      </c>
      <c r="AM20" s="142">
        <f>'廃棄物事業経費（市町村）'!BN20</f>
        <v>0</v>
      </c>
      <c r="AN20" s="142">
        <f>'廃棄物事業経費（市町村）'!BO20</f>
        <v>103490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68421</v>
      </c>
      <c r="AR20" s="142">
        <f>'廃棄物事業経費（市町村）'!BS20</f>
        <v>0</v>
      </c>
      <c r="AS20" s="142">
        <f>'廃棄物事業経費（市町村）'!BT20</f>
        <v>68421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0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229503</v>
      </c>
      <c r="AZ20" s="142">
        <f>'廃棄物事業経費（市町村）'!CA20</f>
        <v>40415</v>
      </c>
      <c r="BA20" s="142">
        <f>'廃棄物事業経費（市町村）'!CB20</f>
        <v>40415</v>
      </c>
      <c r="BB20" s="142">
        <f>'廃棄物事業経費（市町村）'!CC20</f>
        <v>0</v>
      </c>
      <c r="BC20" s="142">
        <f>'廃棄物事業経費（市町村）'!CD20</f>
        <v>40415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587875</v>
      </c>
      <c r="BI20" s="142">
        <f>'廃棄物事業経費（市町村）'!CJ20</f>
        <v>213614</v>
      </c>
      <c r="BJ20" s="142">
        <f>'廃棄物事業経費（市町村）'!CK20</f>
        <v>199777</v>
      </c>
      <c r="BK20" s="142">
        <f>'廃棄物事業経費（市町村）'!CL20</f>
        <v>6144</v>
      </c>
      <c r="BL20" s="142">
        <f>'廃棄物事業経費（市町村）'!CM20</f>
        <v>183842</v>
      </c>
      <c r="BM20" s="142">
        <f>'廃棄物事業経費（市町村）'!CN20</f>
        <v>9791</v>
      </c>
      <c r="BN20" s="142">
        <f>'廃棄物事業経費（市町村）'!CO20</f>
        <v>15492</v>
      </c>
      <c r="BO20" s="142">
        <f>'廃棄物事業経費（市町村）'!CP20</f>
        <v>158992</v>
      </c>
      <c r="BP20" s="142">
        <f>'廃棄物事業経費（市町村）'!CQ20</f>
        <v>47394</v>
      </c>
      <c r="BQ20" s="142">
        <f>'廃棄物事業経費（市町村）'!CR20</f>
        <v>87234</v>
      </c>
      <c r="BR20" s="142">
        <f>'廃棄物事業経費（市町村）'!CS20</f>
        <v>15199</v>
      </c>
      <c r="BS20" s="142">
        <f>'廃棄物事業経費（市町村）'!CT20</f>
        <v>9165</v>
      </c>
      <c r="BT20" s="142">
        <f>'廃棄物事業経費（市町村）'!CU20</f>
        <v>187294</v>
      </c>
      <c r="BU20" s="142">
        <f>'廃棄物事業経費（市町村）'!CV20</f>
        <v>0</v>
      </c>
      <c r="BV20" s="142">
        <f>'廃棄物事業経費（市町村）'!CW20</f>
        <v>2334</v>
      </c>
      <c r="BW20" s="142">
        <f>'廃棄物事業経費（市町村）'!CX20</f>
        <v>630624</v>
      </c>
    </row>
    <row r="21" spans="1:75" ht="13.5">
      <c r="A21" s="208" t="s">
        <v>212</v>
      </c>
      <c r="B21" s="208">
        <v>33215</v>
      </c>
      <c r="C21" s="208" t="s">
        <v>247</v>
      </c>
      <c r="D21" s="142">
        <f>'廃棄物事業経費（市町村）'!AE21</f>
        <v>70481</v>
      </c>
      <c r="E21" s="142">
        <f>'廃棄物事業経費（市町村）'!AF21</f>
        <v>70481</v>
      </c>
      <c r="F21" s="142">
        <f>'廃棄物事業経費（市町村）'!AG21</f>
        <v>0</v>
      </c>
      <c r="G21" s="142">
        <f>'廃棄物事業経費（市町村）'!AH21</f>
        <v>63736</v>
      </c>
      <c r="H21" s="142">
        <f>'廃棄物事業経費（市町村）'!AI21</f>
        <v>0</v>
      </c>
      <c r="I21" s="142">
        <f>'廃棄物事業経費（市町村）'!AJ21</f>
        <v>6745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351968</v>
      </c>
      <c r="M21" s="142">
        <f>'廃棄物事業経費（市町村）'!AN21</f>
        <v>117268</v>
      </c>
      <c r="N21" s="142">
        <f>'廃棄物事業経費（市町村）'!AO21</f>
        <v>107034</v>
      </c>
      <c r="O21" s="142">
        <f>'廃棄物事業経費（市町村）'!AP21</f>
        <v>21163</v>
      </c>
      <c r="P21" s="142">
        <f>'廃棄物事業経費（市町村）'!AQ21</f>
        <v>83386</v>
      </c>
      <c r="Q21" s="142">
        <f>'廃棄物事業経費（市町村）'!AR21</f>
        <v>2485</v>
      </c>
      <c r="R21" s="142">
        <f>'廃棄物事業経費（市町村）'!AS21</f>
        <v>0</v>
      </c>
      <c r="S21" s="142">
        <f>'廃棄物事業経費（市町村）'!AT21</f>
        <v>127666</v>
      </c>
      <c r="T21" s="142">
        <f>'廃棄物事業経費（市町村）'!AU21</f>
        <v>61156</v>
      </c>
      <c r="U21" s="142">
        <f>'廃棄物事業経費（市町村）'!AV21</f>
        <v>42032</v>
      </c>
      <c r="V21" s="142">
        <f>'廃棄物事業経費（市町村）'!AW21</f>
        <v>24478</v>
      </c>
      <c r="W21" s="142">
        <f>'廃棄物事業経費（市町村）'!AX21</f>
        <v>0</v>
      </c>
      <c r="X21" s="142">
        <f>'廃棄物事業経費（市町村）'!AY21</f>
        <v>0</v>
      </c>
      <c r="Y21" s="142">
        <f>'廃棄物事業経費（市町村）'!AZ21</f>
        <v>0</v>
      </c>
      <c r="Z21" s="142">
        <f>'廃棄物事業経費（市町村）'!BA21</f>
        <v>0</v>
      </c>
      <c r="AA21" s="142">
        <f>'廃棄物事業経費（市町村）'!BB21</f>
        <v>422449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0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75341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0</v>
      </c>
      <c r="AZ21" s="142">
        <f>'廃棄物事業経費（市町村）'!CA21</f>
        <v>70481</v>
      </c>
      <c r="BA21" s="142">
        <f>'廃棄物事業経費（市町村）'!CB21</f>
        <v>70481</v>
      </c>
      <c r="BB21" s="142">
        <f>'廃棄物事業経費（市町村）'!CC21</f>
        <v>0</v>
      </c>
      <c r="BC21" s="142">
        <f>'廃棄物事業経費（市町村）'!CD21</f>
        <v>63736</v>
      </c>
      <c r="BD21" s="142">
        <f>'廃棄物事業経費（市町村）'!CE21</f>
        <v>0</v>
      </c>
      <c r="BE21" s="142">
        <f>'廃棄物事業経費（市町村）'!CF21</f>
        <v>6745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351968</v>
      </c>
      <c r="BI21" s="142">
        <f>'廃棄物事業経費（市町村）'!CJ21</f>
        <v>117268</v>
      </c>
      <c r="BJ21" s="142">
        <f>'廃棄物事業経費（市町村）'!CK21</f>
        <v>107034</v>
      </c>
      <c r="BK21" s="142">
        <f>'廃棄物事業経費（市町村）'!CL21</f>
        <v>21163</v>
      </c>
      <c r="BL21" s="142">
        <f>'廃棄物事業経費（市町村）'!CM21</f>
        <v>83386</v>
      </c>
      <c r="BM21" s="142">
        <f>'廃棄物事業経費（市町村）'!CN21</f>
        <v>2485</v>
      </c>
      <c r="BN21" s="142">
        <f>'廃棄物事業経費（市町村）'!CO21</f>
        <v>0</v>
      </c>
      <c r="BO21" s="142">
        <f>'廃棄物事業経費（市町村）'!CP21</f>
        <v>127666</v>
      </c>
      <c r="BP21" s="142">
        <f>'廃棄物事業経費（市町村）'!CQ21</f>
        <v>61156</v>
      </c>
      <c r="BQ21" s="142">
        <f>'廃棄物事業経費（市町村）'!CR21</f>
        <v>42032</v>
      </c>
      <c r="BR21" s="142">
        <f>'廃棄物事業経費（市町村）'!CS21</f>
        <v>24478</v>
      </c>
      <c r="BS21" s="142">
        <f>'廃棄物事業経費（市町村）'!CT21</f>
        <v>0</v>
      </c>
      <c r="BT21" s="142">
        <f>'廃棄物事業経費（市町村）'!CU21</f>
        <v>75341</v>
      </c>
      <c r="BU21" s="142">
        <f>'廃棄物事業経費（市町村）'!CV21</f>
        <v>0</v>
      </c>
      <c r="BV21" s="142">
        <f>'廃棄物事業経費（市町村）'!CW21</f>
        <v>0</v>
      </c>
      <c r="BW21" s="142">
        <f>'廃棄物事業経費（市町村）'!CX21</f>
        <v>422449</v>
      </c>
    </row>
    <row r="22" spans="1:75" ht="13.5">
      <c r="A22" s="208" t="s">
        <v>212</v>
      </c>
      <c r="B22" s="208">
        <v>33216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2322</v>
      </c>
      <c r="L22" s="142">
        <f>'廃棄物事業経費（市町村）'!AM22</f>
        <v>137306</v>
      </c>
      <c r="M22" s="142">
        <f>'廃棄物事業経費（市町村）'!AN22</f>
        <v>68848</v>
      </c>
      <c r="N22" s="142">
        <f>'廃棄物事業経費（市町村）'!AO22</f>
        <v>11548</v>
      </c>
      <c r="O22" s="142">
        <f>'廃棄物事業経費（市町村）'!AP22</f>
        <v>5498</v>
      </c>
      <c r="P22" s="142">
        <f>'廃棄物事業経費（市町村）'!AQ22</f>
        <v>1314</v>
      </c>
      <c r="Q22" s="142">
        <f>'廃棄物事業経費（市町村）'!AR22</f>
        <v>4736</v>
      </c>
      <c r="R22" s="142">
        <f>'廃棄物事業経費（市町村）'!AS22</f>
        <v>5381</v>
      </c>
      <c r="S22" s="142">
        <f>'廃棄物事業経費（市町村）'!AT22</f>
        <v>51529</v>
      </c>
      <c r="T22" s="142">
        <f>'廃棄物事業経費（市町村）'!AU22</f>
        <v>38377</v>
      </c>
      <c r="U22" s="142">
        <f>'廃棄物事業経費（市町村）'!AV22</f>
        <v>50</v>
      </c>
      <c r="V22" s="142">
        <f>'廃棄物事業経費（市町村）'!AW22</f>
        <v>2990</v>
      </c>
      <c r="W22" s="142">
        <f>'廃棄物事業経費（市町村）'!AX22</f>
        <v>10112</v>
      </c>
      <c r="X22" s="142">
        <f>'廃棄物事業経費（市町村）'!AY22</f>
        <v>179231</v>
      </c>
      <c r="Y22" s="142">
        <f>'廃棄物事業経費（市町村）'!AZ22</f>
        <v>0</v>
      </c>
      <c r="Z22" s="142">
        <f>'廃棄物事業経費（市町村）'!BA22</f>
        <v>19558</v>
      </c>
      <c r="AA22" s="142">
        <f>'廃棄物事業経費（市町村）'!BB22</f>
        <v>156864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3503</v>
      </c>
      <c r="AJ22" s="142">
        <f>'廃棄物事業経費（市町村）'!BK22</f>
        <v>70647</v>
      </c>
      <c r="AK22" s="142">
        <f>'廃棄物事業経費（市町村）'!BL22</f>
        <v>0</v>
      </c>
      <c r="AL22" s="142">
        <f>'廃棄物事業経費（市町村）'!BM22</f>
        <v>51031</v>
      </c>
      <c r="AM22" s="142">
        <f>'廃棄物事業経費（市町村）'!BN22</f>
        <v>0</v>
      </c>
      <c r="AN22" s="142">
        <f>'廃棄物事業経費（市町村）'!BO22</f>
        <v>51031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19616</v>
      </c>
      <c r="AR22" s="142">
        <f>'廃棄物事業経費（市町村）'!BS22</f>
        <v>122</v>
      </c>
      <c r="AS22" s="142">
        <f>'廃棄物事業経費（市町村）'!BT22</f>
        <v>17959</v>
      </c>
      <c r="AT22" s="142">
        <f>'廃棄物事業経費（市町村）'!BU22</f>
        <v>0</v>
      </c>
      <c r="AU22" s="142">
        <f>'廃棄物事業経費（市町村）'!BV22</f>
        <v>1535</v>
      </c>
      <c r="AV22" s="142">
        <f>'廃棄物事業経費（市町村）'!BW22</f>
        <v>56334</v>
      </c>
      <c r="AW22" s="142">
        <f>'廃棄物事業経費（市町村）'!BX22</f>
        <v>0</v>
      </c>
      <c r="AX22" s="142">
        <f>'廃棄物事業経費（市町村）'!BY22</f>
        <v>1449</v>
      </c>
      <c r="AY22" s="142">
        <f>'廃棄物事業経費（市町村）'!BZ22</f>
        <v>72096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5825</v>
      </c>
      <c r="BH22" s="142">
        <f>'廃棄物事業経費（市町村）'!CI22</f>
        <v>207953</v>
      </c>
      <c r="BI22" s="142">
        <f>'廃棄物事業経費（市町村）'!CJ22</f>
        <v>68848</v>
      </c>
      <c r="BJ22" s="142">
        <f>'廃棄物事業経費（市町村）'!CK22</f>
        <v>62579</v>
      </c>
      <c r="BK22" s="142">
        <f>'廃棄物事業経費（市町村）'!CL22</f>
        <v>5498</v>
      </c>
      <c r="BL22" s="142">
        <f>'廃棄物事業経費（市町村）'!CM22</f>
        <v>52345</v>
      </c>
      <c r="BM22" s="142">
        <f>'廃棄物事業経費（市町村）'!CN22</f>
        <v>4736</v>
      </c>
      <c r="BN22" s="142">
        <f>'廃棄物事業経費（市町村）'!CO22</f>
        <v>5381</v>
      </c>
      <c r="BO22" s="142">
        <f>'廃棄物事業経費（市町村）'!CP22</f>
        <v>71145</v>
      </c>
      <c r="BP22" s="142">
        <f>'廃棄物事業経費（市町村）'!CQ22</f>
        <v>38499</v>
      </c>
      <c r="BQ22" s="142">
        <f>'廃棄物事業経費（市町村）'!CR22</f>
        <v>18009</v>
      </c>
      <c r="BR22" s="142">
        <f>'廃棄物事業経費（市町村）'!CS22</f>
        <v>2990</v>
      </c>
      <c r="BS22" s="142">
        <f>'廃棄物事業経費（市町村）'!CT22</f>
        <v>11647</v>
      </c>
      <c r="BT22" s="142">
        <f>'廃棄物事業経費（市町村）'!CU22</f>
        <v>235565</v>
      </c>
      <c r="BU22" s="142">
        <f>'廃棄物事業経費（市町村）'!CV22</f>
        <v>0</v>
      </c>
      <c r="BV22" s="142">
        <f>'廃棄物事業経費（市町村）'!CW22</f>
        <v>21007</v>
      </c>
      <c r="BW22" s="142">
        <f>'廃棄物事業経費（市町村）'!CX22</f>
        <v>228960</v>
      </c>
    </row>
    <row r="23" spans="1:75" ht="13.5">
      <c r="A23" s="208" t="s">
        <v>212</v>
      </c>
      <c r="B23" s="208">
        <v>33346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0</v>
      </c>
      <c r="M23" s="142">
        <f>'廃棄物事業経費（市町村）'!AN23</f>
        <v>0</v>
      </c>
      <c r="N23" s="142">
        <f>'廃棄物事業経費（市町村）'!AO23</f>
        <v>0</v>
      </c>
      <c r="O23" s="142">
        <f>'廃棄物事業経費（市町村）'!AP23</f>
        <v>0</v>
      </c>
      <c r="P23" s="142">
        <f>'廃棄物事業経費（市町村）'!AQ23</f>
        <v>0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0</v>
      </c>
      <c r="T23" s="142">
        <f>'廃棄物事業経費（市町村）'!AU23</f>
        <v>0</v>
      </c>
      <c r="U23" s="142">
        <f>'廃棄物事業経費（市町村）'!AV23</f>
        <v>0</v>
      </c>
      <c r="V23" s="142">
        <f>'廃棄物事業経費（市町村）'!AW23</f>
        <v>0</v>
      </c>
      <c r="W23" s="142">
        <f>'廃棄物事業経費（市町村）'!AX23</f>
        <v>0</v>
      </c>
      <c r="X23" s="142">
        <f>'廃棄物事業経費（市町村）'!AY23</f>
        <v>66986</v>
      </c>
      <c r="Y23" s="142">
        <f>'廃棄物事業経費（市町村）'!AZ23</f>
        <v>0</v>
      </c>
      <c r="Z23" s="142">
        <f>'廃棄物事業経費（市町村）'!BA23</f>
        <v>0</v>
      </c>
      <c r="AA23" s="142">
        <f>'廃棄物事業経費（市町村）'!BB23</f>
        <v>0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0</v>
      </c>
      <c r="AK23" s="142">
        <f>'廃棄物事業経費（市町村）'!BL23</f>
        <v>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12377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0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0</v>
      </c>
      <c r="BI23" s="142">
        <f>'廃棄物事業経費（市町村）'!CJ23</f>
        <v>0</v>
      </c>
      <c r="BJ23" s="142">
        <f>'廃棄物事業経費（市町村）'!CK23</f>
        <v>0</v>
      </c>
      <c r="BK23" s="142">
        <f>'廃棄物事業経費（市町村）'!CL23</f>
        <v>0</v>
      </c>
      <c r="BL23" s="142">
        <f>'廃棄物事業経費（市町村）'!CM23</f>
        <v>0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0</v>
      </c>
      <c r="BP23" s="142">
        <f>'廃棄物事業経費（市町村）'!CQ23</f>
        <v>0</v>
      </c>
      <c r="BQ23" s="142">
        <f>'廃棄物事業経費（市町村）'!CR23</f>
        <v>0</v>
      </c>
      <c r="BR23" s="142">
        <f>'廃棄物事業経費（市町村）'!CS23</f>
        <v>0</v>
      </c>
      <c r="BS23" s="142">
        <f>'廃棄物事業経費（市町村）'!CT23</f>
        <v>0</v>
      </c>
      <c r="BT23" s="142">
        <f>'廃棄物事業経費（市町村）'!CU23</f>
        <v>79363</v>
      </c>
      <c r="BU23" s="142">
        <f>'廃棄物事業経費（市町村）'!CV23</f>
        <v>0</v>
      </c>
      <c r="BV23" s="142">
        <f>'廃棄物事業経費（市町村）'!CW23</f>
        <v>0</v>
      </c>
      <c r="BW23" s="142">
        <f>'廃棄物事業経費（市町村）'!CX23</f>
        <v>0</v>
      </c>
    </row>
    <row r="24" spans="1:75" ht="13.5">
      <c r="A24" s="208" t="s">
        <v>212</v>
      </c>
      <c r="B24" s="208">
        <v>33423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164125</v>
      </c>
      <c r="M24" s="142">
        <f>'廃棄物事業経費（市町村）'!AN24</f>
        <v>33375</v>
      </c>
      <c r="N24" s="142">
        <f>'廃棄物事業経費（市町村）'!AO24</f>
        <v>4344</v>
      </c>
      <c r="O24" s="142">
        <f>'廃棄物事業経費（市町村）'!AP24</f>
        <v>776</v>
      </c>
      <c r="P24" s="142">
        <f>'廃棄物事業経費（市町村）'!AQ24</f>
        <v>3568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126406</v>
      </c>
      <c r="T24" s="142">
        <f>'廃棄物事業経費（市町村）'!AU24</f>
        <v>32566</v>
      </c>
      <c r="U24" s="142">
        <f>'廃棄物事業経費（市町村）'!AV24</f>
        <v>82325</v>
      </c>
      <c r="V24" s="142">
        <f>'廃棄物事業経費（市町村）'!AW24</f>
        <v>10437</v>
      </c>
      <c r="W24" s="142">
        <f>'廃棄物事業経費（市町村）'!AX24</f>
        <v>1078</v>
      </c>
      <c r="X24" s="142">
        <f>'廃棄物事業経費（市町村）'!AY24</f>
        <v>0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164125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48</v>
      </c>
      <c r="AK24" s="142">
        <f>'廃棄物事業経費（市町村）'!BL24</f>
        <v>0</v>
      </c>
      <c r="AL24" s="142">
        <f>'廃棄物事業経費（市町村）'!BM24</f>
        <v>48</v>
      </c>
      <c r="AM24" s="142">
        <f>'廃棄物事業経費（市町村）'!BN24</f>
        <v>48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5285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48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164173</v>
      </c>
      <c r="BI24" s="142">
        <f>'廃棄物事業経費（市町村）'!CJ24</f>
        <v>33375</v>
      </c>
      <c r="BJ24" s="142">
        <f>'廃棄物事業経費（市町村）'!CK24</f>
        <v>4392</v>
      </c>
      <c r="BK24" s="142">
        <f>'廃棄物事業経費（市町村）'!CL24</f>
        <v>824</v>
      </c>
      <c r="BL24" s="142">
        <f>'廃棄物事業経費（市町村）'!CM24</f>
        <v>3568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126406</v>
      </c>
      <c r="BP24" s="142">
        <f>'廃棄物事業経費（市町村）'!CQ24</f>
        <v>32566</v>
      </c>
      <c r="BQ24" s="142">
        <f>'廃棄物事業経費（市町村）'!CR24</f>
        <v>82325</v>
      </c>
      <c r="BR24" s="142">
        <f>'廃棄物事業経費（市町村）'!CS24</f>
        <v>10437</v>
      </c>
      <c r="BS24" s="142">
        <f>'廃棄物事業経費（市町村）'!CT24</f>
        <v>1078</v>
      </c>
      <c r="BT24" s="142">
        <f>'廃棄物事業経費（市町村）'!CU24</f>
        <v>5285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164173</v>
      </c>
    </row>
    <row r="25" spans="1:75" ht="13.5">
      <c r="A25" s="208" t="s">
        <v>212</v>
      </c>
      <c r="B25" s="208">
        <v>33445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1270</v>
      </c>
      <c r="L25" s="142">
        <f>'廃棄物事業経費（市町村）'!AM25</f>
        <v>45024</v>
      </c>
      <c r="M25" s="142">
        <f>'廃棄物事業経費（市町村）'!AN25</f>
        <v>0</v>
      </c>
      <c r="N25" s="142">
        <f>'廃棄物事業経費（市町村）'!AO25</f>
        <v>0</v>
      </c>
      <c r="O25" s="142">
        <f>'廃棄物事業経費（市町村）'!AP25</f>
        <v>0</v>
      </c>
      <c r="P25" s="142">
        <f>'廃棄物事業経費（市町村）'!AQ25</f>
        <v>0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45024</v>
      </c>
      <c r="T25" s="142">
        <f>'廃棄物事業経費（市町村）'!AU25</f>
        <v>44516</v>
      </c>
      <c r="U25" s="142">
        <f>'廃棄物事業経費（市町村）'!AV25</f>
        <v>0</v>
      </c>
      <c r="V25" s="142">
        <f>'廃棄物事業経費（市町村）'!AW25</f>
        <v>0</v>
      </c>
      <c r="W25" s="142">
        <f>'廃棄物事業経費（市町村）'!AX25</f>
        <v>508</v>
      </c>
      <c r="X25" s="142">
        <f>'廃棄物事業経費（市町村）'!AY25</f>
        <v>62782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45024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2120</v>
      </c>
      <c r="AJ25" s="142">
        <f>'廃棄物事業経費（市町村）'!BK25</f>
        <v>0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0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34297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0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3390</v>
      </c>
      <c r="BH25" s="142">
        <f>'廃棄物事業経費（市町村）'!CI25</f>
        <v>45024</v>
      </c>
      <c r="BI25" s="142">
        <f>'廃棄物事業経費（市町村）'!CJ25</f>
        <v>0</v>
      </c>
      <c r="BJ25" s="142">
        <f>'廃棄物事業経費（市町村）'!CK25</f>
        <v>0</v>
      </c>
      <c r="BK25" s="142">
        <f>'廃棄物事業経費（市町村）'!CL25</f>
        <v>0</v>
      </c>
      <c r="BL25" s="142">
        <f>'廃棄物事業経費（市町村）'!CM25</f>
        <v>0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45024</v>
      </c>
      <c r="BP25" s="142">
        <f>'廃棄物事業経費（市町村）'!CQ25</f>
        <v>44516</v>
      </c>
      <c r="BQ25" s="142">
        <f>'廃棄物事業経費（市町村）'!CR25</f>
        <v>0</v>
      </c>
      <c r="BR25" s="142">
        <f>'廃棄物事業経費（市町村）'!CS25</f>
        <v>0</v>
      </c>
      <c r="BS25" s="142">
        <f>'廃棄物事業経費（市町村）'!CT25</f>
        <v>508</v>
      </c>
      <c r="BT25" s="142">
        <f>'廃棄物事業経費（市町村）'!CU25</f>
        <v>97079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45024</v>
      </c>
    </row>
    <row r="26" spans="1:75" ht="13.5">
      <c r="A26" s="208" t="s">
        <v>212</v>
      </c>
      <c r="B26" s="208">
        <v>33461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1855</v>
      </c>
      <c r="L26" s="142">
        <f>'廃棄物事業経費（市町村）'!AM26</f>
        <v>38670</v>
      </c>
      <c r="M26" s="142">
        <f>'廃棄物事業経費（市町村）'!AN26</f>
        <v>0</v>
      </c>
      <c r="N26" s="142">
        <f>'廃棄物事業経費（市町村）'!AO26</f>
        <v>0</v>
      </c>
      <c r="O26" s="142">
        <f>'廃棄物事業経費（市町村）'!AP26</f>
        <v>0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0</v>
      </c>
      <c r="S26" s="142">
        <f>'廃棄物事業経費（市町村）'!AT26</f>
        <v>38670</v>
      </c>
      <c r="T26" s="142">
        <f>'廃棄物事業経費（市町村）'!AU26</f>
        <v>38670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78660</v>
      </c>
      <c r="Y26" s="142">
        <f>'廃棄物事業経費（市町村）'!AZ26</f>
        <v>0</v>
      </c>
      <c r="Z26" s="142">
        <f>'廃棄物事業経費（市町村）'!BA26</f>
        <v>3583</v>
      </c>
      <c r="AA26" s="142">
        <f>'廃棄物事業経費（市町村）'!BB26</f>
        <v>42253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2187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35285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4042</v>
      </c>
      <c r="BH26" s="142">
        <f>'廃棄物事業経費（市町村）'!CI26</f>
        <v>38670</v>
      </c>
      <c r="BI26" s="142">
        <f>'廃棄物事業経費（市町村）'!CJ26</f>
        <v>0</v>
      </c>
      <c r="BJ26" s="142">
        <f>'廃棄物事業経費（市町村）'!CK26</f>
        <v>0</v>
      </c>
      <c r="BK26" s="142">
        <f>'廃棄物事業経費（市町村）'!CL26</f>
        <v>0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0</v>
      </c>
      <c r="BO26" s="142">
        <f>'廃棄物事業経費（市町村）'!CP26</f>
        <v>38670</v>
      </c>
      <c r="BP26" s="142">
        <f>'廃棄物事業経費（市町村）'!CQ26</f>
        <v>38670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0</v>
      </c>
      <c r="BT26" s="142">
        <f>'廃棄物事業経費（市町村）'!CU26</f>
        <v>113945</v>
      </c>
      <c r="BU26" s="142">
        <f>'廃棄物事業経費（市町村）'!CV26</f>
        <v>0</v>
      </c>
      <c r="BV26" s="142">
        <f>'廃棄物事業経費（市町村）'!CW26</f>
        <v>3583</v>
      </c>
      <c r="BW26" s="142">
        <f>'廃棄物事業経費（市町村）'!CX26</f>
        <v>42253</v>
      </c>
    </row>
    <row r="27" spans="1:75" ht="13.5">
      <c r="A27" s="208" t="s">
        <v>212</v>
      </c>
      <c r="B27" s="208">
        <v>33586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0</v>
      </c>
      <c r="M27" s="142">
        <f>'廃棄物事業経費（市町村）'!AN27</f>
        <v>0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0</v>
      </c>
      <c r="T27" s="142">
        <f>'廃棄物事業経費（市町村）'!AU27</f>
        <v>0</v>
      </c>
      <c r="U27" s="142">
        <f>'廃棄物事業経費（市町村）'!AV27</f>
        <v>0</v>
      </c>
      <c r="V27" s="142">
        <f>'廃棄物事業経費（市町村）'!AW27</f>
        <v>0</v>
      </c>
      <c r="W27" s="142">
        <f>'廃棄物事業経費（市町村）'!AX27</f>
        <v>0</v>
      </c>
      <c r="X27" s="142">
        <f>'廃棄物事業経費（市町村）'!AY27</f>
        <v>0</v>
      </c>
      <c r="Y27" s="142">
        <f>'廃棄物事業経費（市町村）'!AZ27</f>
        <v>0</v>
      </c>
      <c r="Z27" s="142">
        <f>'廃棄物事業経費（市町村）'!BA27</f>
        <v>42752</v>
      </c>
      <c r="AA27" s="142">
        <f>'廃棄物事業経費（市町村）'!BB27</f>
        <v>42752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5950</v>
      </c>
      <c r="AK27" s="142">
        <f>'廃棄物事業経費（市町村）'!BL27</f>
        <v>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5950</v>
      </c>
      <c r="AR27" s="142">
        <f>'廃棄物事業経費（市町村）'!BS27</f>
        <v>0</v>
      </c>
      <c r="AS27" s="142">
        <f>'廃棄物事業経費（市町村）'!BT27</f>
        <v>5950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0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5950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5950</v>
      </c>
      <c r="BI27" s="142">
        <f>'廃棄物事業経費（市町村）'!CJ27</f>
        <v>0</v>
      </c>
      <c r="BJ27" s="142">
        <f>'廃棄物事業経費（市町村）'!CK27</f>
        <v>0</v>
      </c>
      <c r="BK27" s="142">
        <f>'廃棄物事業経費（市町村）'!CL27</f>
        <v>0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5950</v>
      </c>
      <c r="BP27" s="142">
        <f>'廃棄物事業経費（市町村）'!CQ27</f>
        <v>0</v>
      </c>
      <c r="BQ27" s="142">
        <f>'廃棄物事業経費（市町村）'!CR27</f>
        <v>5950</v>
      </c>
      <c r="BR27" s="142">
        <f>'廃棄物事業経費（市町村）'!CS27</f>
        <v>0</v>
      </c>
      <c r="BS27" s="142">
        <f>'廃棄物事業経費（市町村）'!CT27</f>
        <v>0</v>
      </c>
      <c r="BT27" s="142">
        <f>'廃棄物事業経費（市町村）'!CU27</f>
        <v>0</v>
      </c>
      <c r="BU27" s="142">
        <f>'廃棄物事業経費（市町村）'!CV27</f>
        <v>0</v>
      </c>
      <c r="BV27" s="142">
        <f>'廃棄物事業経費（市町村）'!CW27</f>
        <v>42752</v>
      </c>
      <c r="BW27" s="142">
        <f>'廃棄物事業経費（市町村）'!CX27</f>
        <v>48702</v>
      </c>
    </row>
    <row r="28" spans="1:75" ht="13.5">
      <c r="A28" s="208" t="s">
        <v>212</v>
      </c>
      <c r="B28" s="208">
        <v>33606</v>
      </c>
      <c r="C28" s="208" t="s">
        <v>254</v>
      </c>
      <c r="D28" s="142">
        <f>'廃棄物事業経費（市町村）'!AE28</f>
        <v>10160</v>
      </c>
      <c r="E28" s="142">
        <f>'廃棄物事業経費（市町村）'!AF28</f>
        <v>10160</v>
      </c>
      <c r="F28" s="142">
        <f>'廃棄物事業経費（市町村）'!AG28</f>
        <v>0</v>
      </c>
      <c r="G28" s="142">
        <f>'廃棄物事業経費（市町村）'!AH28</f>
        <v>10080</v>
      </c>
      <c r="H28" s="142">
        <f>'廃棄物事業経費（市町村）'!AI28</f>
        <v>0</v>
      </c>
      <c r="I28" s="142">
        <f>'廃棄物事業経費（市町村）'!AJ28</f>
        <v>80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63870</v>
      </c>
      <c r="M28" s="142">
        <f>'廃棄物事業経費（市町村）'!AN28</f>
        <v>21154</v>
      </c>
      <c r="N28" s="142">
        <f>'廃棄物事業経費（市町村）'!AO28</f>
        <v>26857</v>
      </c>
      <c r="O28" s="142">
        <f>'廃棄物事業経費（市町村）'!AP28</f>
        <v>890</v>
      </c>
      <c r="P28" s="142">
        <f>'廃棄物事業経費（市町村）'!AQ28</f>
        <v>25454</v>
      </c>
      <c r="Q28" s="142">
        <f>'廃棄物事業経費（市町村）'!AR28</f>
        <v>513</v>
      </c>
      <c r="R28" s="142">
        <f>'廃棄物事業経費（市町村）'!AS28</f>
        <v>0</v>
      </c>
      <c r="S28" s="142">
        <f>'廃棄物事業経費（市町村）'!AT28</f>
        <v>15859</v>
      </c>
      <c r="T28" s="142">
        <f>'廃棄物事業経費（市町村）'!AU28</f>
        <v>9079</v>
      </c>
      <c r="U28" s="142">
        <f>'廃棄物事業経費（市町村）'!AV28</f>
        <v>6780</v>
      </c>
      <c r="V28" s="142">
        <f>'廃棄物事業経費（市町村）'!AW28</f>
        <v>0</v>
      </c>
      <c r="W28" s="142">
        <f>'廃棄物事業経費（市町村）'!AX28</f>
        <v>0</v>
      </c>
      <c r="X28" s="142">
        <f>'廃棄物事業経費（市町村）'!AY28</f>
        <v>97361</v>
      </c>
      <c r="Y28" s="142">
        <f>'廃棄物事業経費（市町村）'!AZ28</f>
        <v>0</v>
      </c>
      <c r="Z28" s="142">
        <f>'廃棄物事業経費（市町村）'!BA28</f>
        <v>223</v>
      </c>
      <c r="AA28" s="142">
        <f>'廃棄物事業経費（市町村）'!BB28</f>
        <v>74253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0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46998</v>
      </c>
      <c r="AW28" s="142">
        <f>'廃棄物事業経費（市町村）'!BX28</f>
        <v>0</v>
      </c>
      <c r="AX28" s="142">
        <f>'廃棄物事業経費（市町村）'!BY28</f>
        <v>4057</v>
      </c>
      <c r="AY28" s="142">
        <f>'廃棄物事業経費（市町村）'!BZ28</f>
        <v>4057</v>
      </c>
      <c r="AZ28" s="142">
        <f>'廃棄物事業経費（市町村）'!CA28</f>
        <v>10160</v>
      </c>
      <c r="BA28" s="142">
        <f>'廃棄物事業経費（市町村）'!CB28</f>
        <v>10160</v>
      </c>
      <c r="BB28" s="142">
        <f>'廃棄物事業経費（市町村）'!CC28</f>
        <v>0</v>
      </c>
      <c r="BC28" s="142">
        <f>'廃棄物事業経費（市町村）'!CD28</f>
        <v>10080</v>
      </c>
      <c r="BD28" s="142">
        <f>'廃棄物事業経費（市町村）'!CE28</f>
        <v>0</v>
      </c>
      <c r="BE28" s="142">
        <f>'廃棄物事業経費（市町村）'!CF28</f>
        <v>80</v>
      </c>
      <c r="BF28" s="142">
        <f>'廃棄物事業経費（市町村）'!CG28</f>
        <v>0</v>
      </c>
      <c r="BG28" s="142">
        <f>'廃棄物事業経費（市町村）'!CH28</f>
        <v>0</v>
      </c>
      <c r="BH28" s="142">
        <f>'廃棄物事業経費（市町村）'!CI28</f>
        <v>63870</v>
      </c>
      <c r="BI28" s="142">
        <f>'廃棄物事業経費（市町村）'!CJ28</f>
        <v>21154</v>
      </c>
      <c r="BJ28" s="142">
        <f>'廃棄物事業経費（市町村）'!CK28</f>
        <v>26857</v>
      </c>
      <c r="BK28" s="142">
        <f>'廃棄物事業経費（市町村）'!CL28</f>
        <v>890</v>
      </c>
      <c r="BL28" s="142">
        <f>'廃棄物事業経費（市町村）'!CM28</f>
        <v>25454</v>
      </c>
      <c r="BM28" s="142">
        <f>'廃棄物事業経費（市町村）'!CN28</f>
        <v>513</v>
      </c>
      <c r="BN28" s="142">
        <f>'廃棄物事業経費（市町村）'!CO28</f>
        <v>0</v>
      </c>
      <c r="BO28" s="142">
        <f>'廃棄物事業経費（市町村）'!CP28</f>
        <v>15859</v>
      </c>
      <c r="BP28" s="142">
        <f>'廃棄物事業経費（市町村）'!CQ28</f>
        <v>9079</v>
      </c>
      <c r="BQ28" s="142">
        <f>'廃棄物事業経費（市町村）'!CR28</f>
        <v>6780</v>
      </c>
      <c r="BR28" s="142">
        <f>'廃棄物事業経費（市町村）'!CS28</f>
        <v>0</v>
      </c>
      <c r="BS28" s="142">
        <f>'廃棄物事業経費（市町村）'!CT28</f>
        <v>0</v>
      </c>
      <c r="BT28" s="142">
        <f>'廃棄物事業経費（市町村）'!CU28</f>
        <v>144359</v>
      </c>
      <c r="BU28" s="142">
        <f>'廃棄物事業経費（市町村）'!CV28</f>
        <v>0</v>
      </c>
      <c r="BV28" s="142">
        <f>'廃棄物事業経費（市町村）'!CW28</f>
        <v>4280</v>
      </c>
      <c r="BW28" s="142">
        <f>'廃棄物事業経費（市町村）'!CX28</f>
        <v>78310</v>
      </c>
    </row>
    <row r="29" spans="1:75" ht="13.5">
      <c r="A29" s="208" t="s">
        <v>212</v>
      </c>
      <c r="B29" s="208">
        <v>33622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28287</v>
      </c>
      <c r="M29" s="142">
        <f>'廃棄物事業経費（市町村）'!AN29</f>
        <v>21989</v>
      </c>
      <c r="N29" s="142">
        <f>'廃棄物事業経費（市町村）'!AO29</f>
        <v>6298</v>
      </c>
      <c r="O29" s="142">
        <f>'廃棄物事業経費（市町村）'!AP29</f>
        <v>6298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0</v>
      </c>
      <c r="T29" s="142">
        <f>'廃棄物事業経費（市町村）'!AU29</f>
        <v>0</v>
      </c>
      <c r="U29" s="142">
        <f>'廃棄物事業経費（市町村）'!AV29</f>
        <v>0</v>
      </c>
      <c r="V29" s="142">
        <f>'廃棄物事業経費（市町村）'!AW29</f>
        <v>0</v>
      </c>
      <c r="W29" s="142">
        <f>'廃棄物事業経費（市町村）'!AX29</f>
        <v>0</v>
      </c>
      <c r="X29" s="142">
        <f>'廃棄物事業経費（市町村）'!AY29</f>
        <v>43575</v>
      </c>
      <c r="Y29" s="142">
        <f>'廃棄物事業経費（市町村）'!AZ29</f>
        <v>0</v>
      </c>
      <c r="Z29" s="142">
        <f>'廃棄物事業経費（市町村）'!BA29</f>
        <v>0</v>
      </c>
      <c r="AA29" s="142">
        <f>'廃棄物事業経費（市町村）'!BB29</f>
        <v>28287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0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18625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0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0</v>
      </c>
      <c r="BH29" s="142">
        <f>'廃棄物事業経費（市町村）'!CI29</f>
        <v>28287</v>
      </c>
      <c r="BI29" s="142">
        <f>'廃棄物事業経費（市町村）'!CJ29</f>
        <v>21989</v>
      </c>
      <c r="BJ29" s="142">
        <f>'廃棄物事業経費（市町村）'!CK29</f>
        <v>6298</v>
      </c>
      <c r="BK29" s="142">
        <f>'廃棄物事業経費（市町村）'!CL29</f>
        <v>6298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0</v>
      </c>
      <c r="BP29" s="142">
        <f>'廃棄物事業経費（市町村）'!CQ29</f>
        <v>0</v>
      </c>
      <c r="BQ29" s="142">
        <f>'廃棄物事業経費（市町村）'!CR29</f>
        <v>0</v>
      </c>
      <c r="BR29" s="142">
        <f>'廃棄物事業経費（市町村）'!CS29</f>
        <v>0</v>
      </c>
      <c r="BS29" s="142">
        <f>'廃棄物事業経費（市町村）'!CT29</f>
        <v>0</v>
      </c>
      <c r="BT29" s="142">
        <f>'廃棄物事業経費（市町村）'!CU29</f>
        <v>62200</v>
      </c>
      <c r="BU29" s="142">
        <f>'廃棄物事業経費（市町村）'!CV29</f>
        <v>0</v>
      </c>
      <c r="BV29" s="142">
        <f>'廃棄物事業経費（市町村）'!CW29</f>
        <v>0</v>
      </c>
      <c r="BW29" s="142">
        <f>'廃棄物事業経費（市町村）'!CX29</f>
        <v>28287</v>
      </c>
    </row>
    <row r="30" spans="1:75" ht="13.5">
      <c r="A30" s="208" t="s">
        <v>212</v>
      </c>
      <c r="B30" s="208">
        <v>33623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11582</v>
      </c>
      <c r="M30" s="142">
        <f>'廃棄物事業経費（市町村）'!AN30</f>
        <v>9758</v>
      </c>
      <c r="N30" s="142">
        <f>'廃棄物事業経費（市町村）'!AO30</f>
        <v>1824</v>
      </c>
      <c r="O30" s="142">
        <f>'廃棄物事業経費（市町村）'!AP30</f>
        <v>1824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0</v>
      </c>
      <c r="T30" s="142">
        <f>'廃棄物事業経費（市町村）'!AU30</f>
        <v>0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34293</v>
      </c>
      <c r="Y30" s="142">
        <f>'廃棄物事業経費（市町村）'!AZ30</f>
        <v>0</v>
      </c>
      <c r="Z30" s="142">
        <f>'廃棄物事業経費（市町村）'!BA30</f>
        <v>0</v>
      </c>
      <c r="AA30" s="142">
        <f>'廃棄物事業経費（市町村）'!BB30</f>
        <v>11582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0</v>
      </c>
      <c r="AK30" s="142">
        <f>'廃棄物事業経費（市町村）'!BL30</f>
        <v>0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35243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0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0</v>
      </c>
      <c r="BH30" s="142">
        <f>'廃棄物事業経費（市町村）'!CI30</f>
        <v>11582</v>
      </c>
      <c r="BI30" s="142">
        <f>'廃棄物事業経費（市町村）'!CJ30</f>
        <v>9758</v>
      </c>
      <c r="BJ30" s="142">
        <f>'廃棄物事業経費（市町村）'!CK30</f>
        <v>1824</v>
      </c>
      <c r="BK30" s="142">
        <f>'廃棄物事業経費（市町村）'!CL30</f>
        <v>1824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0</v>
      </c>
      <c r="BP30" s="142">
        <f>'廃棄物事業経費（市町村）'!CQ30</f>
        <v>0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69536</v>
      </c>
      <c r="BU30" s="142">
        <f>'廃棄物事業経費（市町村）'!CV30</f>
        <v>0</v>
      </c>
      <c r="BV30" s="142">
        <f>'廃棄物事業経費（市町村）'!CW30</f>
        <v>0</v>
      </c>
      <c r="BW30" s="142">
        <f>'廃棄物事業経費（市町村）'!CX30</f>
        <v>11582</v>
      </c>
    </row>
    <row r="31" spans="1:75" ht="13.5">
      <c r="A31" s="208" t="s">
        <v>212</v>
      </c>
      <c r="B31" s="208">
        <v>33643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0</v>
      </c>
      <c r="L31" s="142">
        <f>'廃棄物事業経費（市町村）'!AM31</f>
        <v>20320</v>
      </c>
      <c r="M31" s="142">
        <f>'廃棄物事業経費（市町村）'!AN31</f>
        <v>0</v>
      </c>
      <c r="N31" s="142">
        <f>'廃棄物事業経費（市町村）'!AO31</f>
        <v>0</v>
      </c>
      <c r="O31" s="142">
        <f>'廃棄物事業経費（市町村）'!AP31</f>
        <v>0</v>
      </c>
      <c r="P31" s="142">
        <f>'廃棄物事業経費（市町村）'!AQ31</f>
        <v>0</v>
      </c>
      <c r="Q31" s="142">
        <f>'廃棄物事業経費（市町村）'!AR31</f>
        <v>0</v>
      </c>
      <c r="R31" s="142">
        <f>'廃棄物事業経費（市町村）'!AS31</f>
        <v>0</v>
      </c>
      <c r="S31" s="142">
        <f>'廃棄物事業経費（市町村）'!AT31</f>
        <v>20320</v>
      </c>
      <c r="T31" s="142">
        <f>'廃棄物事業経費（市町村）'!AU31</f>
        <v>20320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0</v>
      </c>
      <c r="Y31" s="142">
        <f>'廃棄物事業経費（市町村）'!AZ31</f>
        <v>0</v>
      </c>
      <c r="Z31" s="142">
        <f>'廃棄物事業経費（市町村）'!BA31</f>
        <v>0</v>
      </c>
      <c r="AA31" s="142">
        <f>'廃棄物事業経費（市町村）'!BB31</f>
        <v>20320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0</v>
      </c>
      <c r="AJ31" s="142">
        <f>'廃棄物事業経費（市町村）'!BK31</f>
        <v>0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1019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0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0</v>
      </c>
      <c r="BH31" s="142">
        <f>'廃棄物事業経費（市町村）'!CI31</f>
        <v>20320</v>
      </c>
      <c r="BI31" s="142">
        <f>'廃棄物事業経費（市町村）'!CJ31</f>
        <v>0</v>
      </c>
      <c r="BJ31" s="142">
        <f>'廃棄物事業経費（市町村）'!CK31</f>
        <v>0</v>
      </c>
      <c r="BK31" s="142">
        <f>'廃棄物事業経費（市町村）'!CL31</f>
        <v>0</v>
      </c>
      <c r="BL31" s="142">
        <f>'廃棄物事業経費（市町村）'!CM31</f>
        <v>0</v>
      </c>
      <c r="BM31" s="142">
        <f>'廃棄物事業経費（市町村）'!CN31</f>
        <v>0</v>
      </c>
      <c r="BN31" s="142">
        <f>'廃棄物事業経費（市町村）'!CO31</f>
        <v>0</v>
      </c>
      <c r="BO31" s="142">
        <f>'廃棄物事業経費（市町村）'!CP31</f>
        <v>20320</v>
      </c>
      <c r="BP31" s="142">
        <f>'廃棄物事業経費（市町村）'!CQ31</f>
        <v>20320</v>
      </c>
      <c r="BQ31" s="142">
        <f>'廃棄物事業経費（市町村）'!CR31</f>
        <v>0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1019</v>
      </c>
      <c r="BU31" s="142">
        <f>'廃棄物事業経費（市町村）'!CV31</f>
        <v>0</v>
      </c>
      <c r="BV31" s="142">
        <f>'廃棄物事業経費（市町村）'!CW31</f>
        <v>0</v>
      </c>
      <c r="BW31" s="142">
        <f>'廃棄物事業経費（市町村）'!CX31</f>
        <v>20320</v>
      </c>
    </row>
    <row r="32" spans="1:75" ht="13.5">
      <c r="A32" s="208" t="s">
        <v>212</v>
      </c>
      <c r="B32" s="208">
        <v>33663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0</v>
      </c>
      <c r="M32" s="142">
        <f>'廃棄物事業経費（市町村）'!AN32</f>
        <v>0</v>
      </c>
      <c r="N32" s="142">
        <f>'廃棄物事業経費（市町村）'!AO32</f>
        <v>0</v>
      </c>
      <c r="O32" s="142">
        <f>'廃棄物事業経費（市町村）'!AP32</f>
        <v>0</v>
      </c>
      <c r="P32" s="142">
        <f>'廃棄物事業経費（市町村）'!AQ32</f>
        <v>0</v>
      </c>
      <c r="Q32" s="142">
        <f>'廃棄物事業経費（市町村）'!AR32</f>
        <v>0</v>
      </c>
      <c r="R32" s="142">
        <f>'廃棄物事業経費（市町村）'!AS32</f>
        <v>0</v>
      </c>
      <c r="S32" s="142">
        <f>'廃棄物事業経費（市町村）'!AT32</f>
        <v>0</v>
      </c>
      <c r="T32" s="142">
        <f>'廃棄物事業経費（市町村）'!AU32</f>
        <v>0</v>
      </c>
      <c r="U32" s="142">
        <f>'廃棄物事業経費（市町村）'!AV32</f>
        <v>0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46540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0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0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16006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0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0</v>
      </c>
      <c r="BH32" s="142">
        <f>'廃棄物事業経費（市町村）'!CI32</f>
        <v>0</v>
      </c>
      <c r="BI32" s="142">
        <f>'廃棄物事業経費（市町村）'!CJ32</f>
        <v>0</v>
      </c>
      <c r="BJ32" s="142">
        <f>'廃棄物事業経費（市町村）'!CK32</f>
        <v>0</v>
      </c>
      <c r="BK32" s="142">
        <f>'廃棄物事業経費（市町村）'!CL32</f>
        <v>0</v>
      </c>
      <c r="BL32" s="142">
        <f>'廃棄物事業経費（市町村）'!CM32</f>
        <v>0</v>
      </c>
      <c r="BM32" s="142">
        <f>'廃棄物事業経費（市町村）'!CN32</f>
        <v>0</v>
      </c>
      <c r="BN32" s="142">
        <f>'廃棄物事業経費（市町村）'!CO32</f>
        <v>0</v>
      </c>
      <c r="BO32" s="142">
        <f>'廃棄物事業経費（市町村）'!CP32</f>
        <v>0</v>
      </c>
      <c r="BP32" s="142">
        <f>'廃棄物事業経費（市町村）'!CQ32</f>
        <v>0</v>
      </c>
      <c r="BQ32" s="142">
        <f>'廃棄物事業経費（市町村）'!CR32</f>
        <v>0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62546</v>
      </c>
      <c r="BU32" s="142">
        <f>'廃棄物事業経費（市町村）'!CV32</f>
        <v>0</v>
      </c>
      <c r="BV32" s="142">
        <f>'廃棄物事業経費（市町村）'!CW32</f>
        <v>0</v>
      </c>
      <c r="BW32" s="142">
        <f>'廃棄物事業経費（市町村）'!CX32</f>
        <v>0</v>
      </c>
    </row>
    <row r="33" spans="1:75" ht="13.5">
      <c r="A33" s="208" t="s">
        <v>212</v>
      </c>
      <c r="B33" s="208">
        <v>33666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0</v>
      </c>
      <c r="L33" s="142">
        <f>'廃棄物事業経費（市町村）'!AM33</f>
        <v>75285</v>
      </c>
      <c r="M33" s="142">
        <f>'廃棄物事業経費（市町村）'!AN33</f>
        <v>0</v>
      </c>
      <c r="N33" s="142">
        <f>'廃棄物事業経費（市町村）'!AO33</f>
        <v>12421</v>
      </c>
      <c r="O33" s="142">
        <f>'廃棄物事業経費（市町村）'!AP33</f>
        <v>11373</v>
      </c>
      <c r="P33" s="142">
        <f>'廃棄物事業経費（市町村）'!AQ33</f>
        <v>475</v>
      </c>
      <c r="Q33" s="142">
        <f>'廃棄物事業経費（市町村）'!AR33</f>
        <v>573</v>
      </c>
      <c r="R33" s="142">
        <f>'廃棄物事業経費（市町村）'!AS33</f>
        <v>3046</v>
      </c>
      <c r="S33" s="142">
        <f>'廃棄物事業経費（市町村）'!AT33</f>
        <v>59818</v>
      </c>
      <c r="T33" s="142">
        <f>'廃棄物事業経費（市町村）'!AU33</f>
        <v>23883</v>
      </c>
      <c r="U33" s="142">
        <f>'廃棄物事業経費（市町村）'!AV33</f>
        <v>32881</v>
      </c>
      <c r="V33" s="142">
        <f>'廃棄物事業経費（市町村）'!AW33</f>
        <v>3054</v>
      </c>
      <c r="W33" s="142">
        <f>'廃棄物事業経費（市町村）'!AX33</f>
        <v>0</v>
      </c>
      <c r="X33" s="142">
        <f>'廃棄物事業経費（市町村）'!AY33</f>
        <v>78161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75285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15416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15416</v>
      </c>
      <c r="AR33" s="142">
        <f>'廃棄物事業経費（市町村）'!BS33</f>
        <v>0</v>
      </c>
      <c r="AS33" s="142">
        <f>'廃棄物事業経費（市町村）'!BT33</f>
        <v>15416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52083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15416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0</v>
      </c>
      <c r="BH33" s="142">
        <f>'廃棄物事業経費（市町村）'!CI33</f>
        <v>90701</v>
      </c>
      <c r="BI33" s="142">
        <f>'廃棄物事業経費（市町村）'!CJ33</f>
        <v>0</v>
      </c>
      <c r="BJ33" s="142">
        <f>'廃棄物事業経費（市町村）'!CK33</f>
        <v>12421</v>
      </c>
      <c r="BK33" s="142">
        <f>'廃棄物事業経費（市町村）'!CL33</f>
        <v>11373</v>
      </c>
      <c r="BL33" s="142">
        <f>'廃棄物事業経費（市町村）'!CM33</f>
        <v>475</v>
      </c>
      <c r="BM33" s="142">
        <f>'廃棄物事業経費（市町村）'!CN33</f>
        <v>573</v>
      </c>
      <c r="BN33" s="142">
        <f>'廃棄物事業経費（市町村）'!CO33</f>
        <v>3046</v>
      </c>
      <c r="BO33" s="142">
        <f>'廃棄物事業経費（市町村）'!CP33</f>
        <v>75234</v>
      </c>
      <c r="BP33" s="142">
        <f>'廃棄物事業経費（市町村）'!CQ33</f>
        <v>23883</v>
      </c>
      <c r="BQ33" s="142">
        <f>'廃棄物事業経費（市町村）'!CR33</f>
        <v>48297</v>
      </c>
      <c r="BR33" s="142">
        <f>'廃棄物事業経費（市町村）'!CS33</f>
        <v>3054</v>
      </c>
      <c r="BS33" s="142">
        <f>'廃棄物事業経費（市町村）'!CT33</f>
        <v>0</v>
      </c>
      <c r="BT33" s="142">
        <f>'廃棄物事業経費（市町村）'!CU33</f>
        <v>130244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90701</v>
      </c>
    </row>
    <row r="34" spans="1:75" ht="13.5">
      <c r="A34" s="208" t="s">
        <v>212</v>
      </c>
      <c r="B34" s="208">
        <v>33681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0</v>
      </c>
      <c r="L34" s="142">
        <f>'廃棄物事業経費（市町村）'!AM34</f>
        <v>41993</v>
      </c>
      <c r="M34" s="142">
        <f>'廃棄物事業経費（市町村）'!AN34</f>
        <v>8520</v>
      </c>
      <c r="N34" s="142">
        <f>'廃棄物事業経費（市町村）'!AO34</f>
        <v>0</v>
      </c>
      <c r="O34" s="142">
        <f>'廃棄物事業経費（市町村）'!AP34</f>
        <v>0</v>
      </c>
      <c r="P34" s="142">
        <f>'廃棄物事業経費（市町村）'!AQ34</f>
        <v>0</v>
      </c>
      <c r="Q34" s="142">
        <f>'廃棄物事業経費（市町村）'!AR34</f>
        <v>0</v>
      </c>
      <c r="R34" s="142">
        <f>'廃棄物事業経費（市町村）'!AS34</f>
        <v>0</v>
      </c>
      <c r="S34" s="142">
        <f>'廃棄物事業経費（市町村）'!AT34</f>
        <v>33473</v>
      </c>
      <c r="T34" s="142">
        <f>'廃棄物事業経費（市町村）'!AU34</f>
        <v>33473</v>
      </c>
      <c r="U34" s="142">
        <f>'廃棄物事業経費（市町村）'!AV34</f>
        <v>0</v>
      </c>
      <c r="V34" s="142">
        <f>'廃棄物事業経費（市町村）'!AW34</f>
        <v>0</v>
      </c>
      <c r="W34" s="142">
        <f>'廃棄物事業経費（市町村）'!AX34</f>
        <v>0</v>
      </c>
      <c r="X34" s="142">
        <f>'廃棄物事業経費（市町村）'!AY34</f>
        <v>65263</v>
      </c>
      <c r="Y34" s="142">
        <f>'廃棄物事業経費（市町村）'!AZ34</f>
        <v>0</v>
      </c>
      <c r="Z34" s="142">
        <f>'廃棄物事業経費（市町村）'!BA34</f>
        <v>0</v>
      </c>
      <c r="AA34" s="142">
        <f>'廃棄物事業経費（市町村）'!BB34</f>
        <v>41993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30064</v>
      </c>
      <c r="AK34" s="142">
        <f>'廃棄物事業経費（市町村）'!BL34</f>
        <v>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30064</v>
      </c>
      <c r="AR34" s="142">
        <f>'廃棄物事業経費（市町村）'!BS34</f>
        <v>30064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34615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30064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0</v>
      </c>
      <c r="BH34" s="142">
        <f>'廃棄物事業経費（市町村）'!CI34</f>
        <v>72057</v>
      </c>
      <c r="BI34" s="142">
        <f>'廃棄物事業経費（市町村）'!CJ34</f>
        <v>8520</v>
      </c>
      <c r="BJ34" s="142">
        <f>'廃棄物事業経費（市町村）'!CK34</f>
        <v>0</v>
      </c>
      <c r="BK34" s="142">
        <f>'廃棄物事業経費（市町村）'!CL34</f>
        <v>0</v>
      </c>
      <c r="BL34" s="142">
        <f>'廃棄物事業経費（市町村）'!CM34</f>
        <v>0</v>
      </c>
      <c r="BM34" s="142">
        <f>'廃棄物事業経費（市町村）'!CN34</f>
        <v>0</v>
      </c>
      <c r="BN34" s="142">
        <f>'廃棄物事業経費（市町村）'!CO34</f>
        <v>0</v>
      </c>
      <c r="BO34" s="142">
        <f>'廃棄物事業経費（市町村）'!CP34</f>
        <v>63537</v>
      </c>
      <c r="BP34" s="142">
        <f>'廃棄物事業経費（市町村）'!CQ34</f>
        <v>63537</v>
      </c>
      <c r="BQ34" s="142">
        <f>'廃棄物事業経費（市町村）'!CR34</f>
        <v>0</v>
      </c>
      <c r="BR34" s="142">
        <f>'廃棄物事業経費（市町村）'!CS34</f>
        <v>0</v>
      </c>
      <c r="BS34" s="142">
        <f>'廃棄物事業経費（市町村）'!CT34</f>
        <v>0</v>
      </c>
      <c r="BT34" s="142">
        <f>'廃棄物事業経費（市町村）'!CU34</f>
        <v>99878</v>
      </c>
      <c r="BU34" s="142">
        <f>'廃棄物事業経費（市町村）'!CV34</f>
        <v>0</v>
      </c>
      <c r="BV34" s="142">
        <f>'廃棄物事業経費（市町村）'!CW34</f>
        <v>0</v>
      </c>
      <c r="BW34" s="142">
        <f>'廃棄物事業経費（市町村）'!CX34</f>
        <v>72057</v>
      </c>
    </row>
    <row r="35" spans="1:75" ht="13.5">
      <c r="A35" s="208" t="s">
        <v>212</v>
      </c>
      <c r="B35" s="208">
        <v>33846</v>
      </c>
      <c r="C35" s="208" t="s">
        <v>261</v>
      </c>
      <c r="D35" s="142">
        <f>'廃棄物事業経費（組合）'!AE8</f>
        <v>0</v>
      </c>
      <c r="E35" s="142">
        <f>'廃棄物事業経費（組合）'!AF8</f>
        <v>0</v>
      </c>
      <c r="F35" s="142">
        <f>'廃棄物事業経費（組合）'!AG8</f>
        <v>0</v>
      </c>
      <c r="G35" s="142">
        <f>'廃棄物事業経費（組合）'!AH8</f>
        <v>0</v>
      </c>
      <c r="H35" s="142">
        <f>'廃棄物事業経費（組合）'!AI8</f>
        <v>0</v>
      </c>
      <c r="I35" s="142">
        <f>'廃棄物事業経費（組合）'!AJ8</f>
        <v>0</v>
      </c>
      <c r="J35" s="142">
        <f>'廃棄物事業経費（組合）'!AK8</f>
        <v>0</v>
      </c>
      <c r="K35" s="142">
        <f>'廃棄物事業経費（組合）'!AL8</f>
        <v>0</v>
      </c>
      <c r="L35" s="142">
        <f>'廃棄物事業経費（組合）'!AM8</f>
        <v>0</v>
      </c>
      <c r="M35" s="142">
        <f>'廃棄物事業経費（組合）'!AN8</f>
        <v>0</v>
      </c>
      <c r="N35" s="142">
        <f>'廃棄物事業経費（組合）'!AO8</f>
        <v>0</v>
      </c>
      <c r="O35" s="142">
        <f>'廃棄物事業経費（組合）'!AP8</f>
        <v>0</v>
      </c>
      <c r="P35" s="142">
        <f>'廃棄物事業経費（組合）'!AQ8</f>
        <v>0</v>
      </c>
      <c r="Q35" s="142">
        <f>'廃棄物事業経費（組合）'!AR8</f>
        <v>0</v>
      </c>
      <c r="R35" s="142">
        <f>'廃棄物事業経費（組合）'!AS8</f>
        <v>0</v>
      </c>
      <c r="S35" s="142">
        <f>'廃棄物事業経費（組合）'!AT8</f>
        <v>0</v>
      </c>
      <c r="T35" s="142">
        <f>'廃棄物事業経費（組合）'!AU8</f>
        <v>0</v>
      </c>
      <c r="U35" s="142">
        <f>'廃棄物事業経費（組合）'!AV8</f>
        <v>0</v>
      </c>
      <c r="V35" s="142">
        <f>'廃棄物事業経費（組合）'!AW8</f>
        <v>0</v>
      </c>
      <c r="W35" s="142">
        <f>'廃棄物事業経費（組合）'!AX8</f>
        <v>0</v>
      </c>
      <c r="X35" s="142">
        <f>'廃棄物事業経費（組合）'!AY8</f>
        <v>0</v>
      </c>
      <c r="Y35" s="142">
        <f>'廃棄物事業経費（組合）'!AZ8</f>
        <v>0</v>
      </c>
      <c r="Z35" s="142">
        <f>'廃棄物事業経費（組合）'!BA8</f>
        <v>0</v>
      </c>
      <c r="AA35" s="142">
        <f>'廃棄物事業経費（組合）'!BB8</f>
        <v>0</v>
      </c>
      <c r="AB35" s="142">
        <f>'廃棄物事業経費（組合）'!BC8</f>
        <v>58437</v>
      </c>
      <c r="AC35" s="142">
        <f>'廃棄物事業経費（組合）'!BD8</f>
        <v>54027</v>
      </c>
      <c r="AD35" s="142">
        <f>'廃棄物事業経費（組合）'!BE8</f>
        <v>0</v>
      </c>
      <c r="AE35" s="142">
        <f>'廃棄物事業経費（組合）'!BF8</f>
        <v>0</v>
      </c>
      <c r="AF35" s="142">
        <f>'廃棄物事業経費（組合）'!BG8</f>
        <v>0</v>
      </c>
      <c r="AG35" s="142">
        <f>'廃棄物事業経費（組合）'!BH8</f>
        <v>54027</v>
      </c>
      <c r="AH35" s="142">
        <f>'廃棄物事業経費（組合）'!BI8</f>
        <v>4410</v>
      </c>
      <c r="AI35" s="142">
        <f>'廃棄物事業経費（組合）'!BJ8</f>
        <v>0</v>
      </c>
      <c r="AJ35" s="142">
        <f>'廃棄物事業経費（組合）'!BK8</f>
        <v>259737</v>
      </c>
      <c r="AK35" s="142">
        <f>'廃棄物事業経費（組合）'!BL8</f>
        <v>76499</v>
      </c>
      <c r="AL35" s="142">
        <f>'廃棄物事業経費（組合）'!BM8</f>
        <v>183238</v>
      </c>
      <c r="AM35" s="142">
        <f>'廃棄物事業経費（組合）'!BN8</f>
        <v>0</v>
      </c>
      <c r="AN35" s="142">
        <f>'廃棄物事業経費（組合）'!BO8</f>
        <v>183238</v>
      </c>
      <c r="AO35" s="142">
        <f>'廃棄物事業経費（組合）'!BP8</f>
        <v>0</v>
      </c>
      <c r="AP35" s="142">
        <f>'廃棄物事業経費（組合）'!BQ8</f>
        <v>0</v>
      </c>
      <c r="AQ35" s="142">
        <f>'廃棄物事業経費（組合）'!BR8</f>
        <v>0</v>
      </c>
      <c r="AR35" s="142">
        <f>'廃棄物事業経費（組合）'!BS8</f>
        <v>0</v>
      </c>
      <c r="AS35" s="142">
        <f>'廃棄物事業経費（組合）'!BT8</f>
        <v>0</v>
      </c>
      <c r="AT35" s="142">
        <f>'廃棄物事業経費（組合）'!BU8</f>
        <v>0</v>
      </c>
      <c r="AU35" s="142">
        <f>'廃棄物事業経費（組合）'!BV8</f>
        <v>0</v>
      </c>
      <c r="AV35" s="142">
        <f>'廃棄物事業経費（組合）'!BW8</f>
        <v>0</v>
      </c>
      <c r="AW35" s="142">
        <f>'廃棄物事業経費（組合）'!BX8</f>
        <v>0</v>
      </c>
      <c r="AX35" s="142">
        <f>'廃棄物事業経費（組合）'!BY8</f>
        <v>140433</v>
      </c>
      <c r="AY35" s="142">
        <f>'廃棄物事業経費（組合）'!BZ8</f>
        <v>458607</v>
      </c>
      <c r="AZ35" s="142">
        <f>'廃棄物事業経費（組合）'!CA8</f>
        <v>58437</v>
      </c>
      <c r="BA35" s="142">
        <f>'廃棄物事業経費（組合）'!CB8</f>
        <v>54027</v>
      </c>
      <c r="BB35" s="142">
        <f>'廃棄物事業経費（組合）'!CC8</f>
        <v>0</v>
      </c>
      <c r="BC35" s="142">
        <f>'廃棄物事業経費（組合）'!CD8</f>
        <v>0</v>
      </c>
      <c r="BD35" s="142">
        <f>'廃棄物事業経費（組合）'!CE8</f>
        <v>0</v>
      </c>
      <c r="BE35" s="142">
        <f>'廃棄物事業経費（組合）'!CF8</f>
        <v>54027</v>
      </c>
      <c r="BF35" s="142">
        <f>'廃棄物事業経費（組合）'!CG8</f>
        <v>4410</v>
      </c>
      <c r="BG35" s="142">
        <f>'廃棄物事業経費（組合）'!CH8</f>
        <v>0</v>
      </c>
      <c r="BH35" s="142">
        <f>'廃棄物事業経費（組合）'!CI8</f>
        <v>259737</v>
      </c>
      <c r="BI35" s="142">
        <f>'廃棄物事業経費（組合）'!CJ8</f>
        <v>76499</v>
      </c>
      <c r="BJ35" s="142">
        <f>'廃棄物事業経費（組合）'!CK8</f>
        <v>183238</v>
      </c>
      <c r="BK35" s="142">
        <f>'廃棄物事業経費（組合）'!CL8</f>
        <v>0</v>
      </c>
      <c r="BL35" s="142">
        <f>'廃棄物事業経費（組合）'!CM8</f>
        <v>183238</v>
      </c>
      <c r="BM35" s="142">
        <f>'廃棄物事業経費（組合）'!CN8</f>
        <v>0</v>
      </c>
      <c r="BN35" s="142">
        <f>'廃棄物事業経費（組合）'!CO8</f>
        <v>0</v>
      </c>
      <c r="BO35" s="142">
        <f>'廃棄物事業経費（組合）'!CP8</f>
        <v>0</v>
      </c>
      <c r="BP35" s="142">
        <f>'廃棄物事業経費（組合）'!CQ8</f>
        <v>0</v>
      </c>
      <c r="BQ35" s="142">
        <f>'廃棄物事業経費（組合）'!CR8</f>
        <v>0</v>
      </c>
      <c r="BR35" s="142">
        <f>'廃棄物事業経費（組合）'!CS8</f>
        <v>0</v>
      </c>
      <c r="BS35" s="142">
        <f>'廃棄物事業経費（組合）'!CT8</f>
        <v>0</v>
      </c>
      <c r="BT35" s="142">
        <f>'廃棄物事業経費（組合）'!CU8</f>
        <v>0</v>
      </c>
      <c r="BU35" s="142">
        <f>'廃棄物事業経費（組合）'!CV8</f>
        <v>0</v>
      </c>
      <c r="BV35" s="142">
        <f>'廃棄物事業経費（組合）'!CW8</f>
        <v>140433</v>
      </c>
      <c r="BW35" s="142">
        <f>'廃棄物事業経費（組合）'!CX8</f>
        <v>458607</v>
      </c>
    </row>
    <row r="36" spans="1:75" ht="13.5">
      <c r="A36" s="208" t="s">
        <v>212</v>
      </c>
      <c r="B36" s="208">
        <v>33847</v>
      </c>
      <c r="C36" s="208" t="s">
        <v>262</v>
      </c>
      <c r="D36" s="142">
        <f>'廃棄物事業経費（組合）'!AE9</f>
        <v>0</v>
      </c>
      <c r="E36" s="142">
        <f>'廃棄物事業経費（組合）'!AF9</f>
        <v>0</v>
      </c>
      <c r="F36" s="142">
        <f>'廃棄物事業経費（組合）'!AG9</f>
        <v>0</v>
      </c>
      <c r="G36" s="142">
        <f>'廃棄物事業経費（組合）'!AH9</f>
        <v>0</v>
      </c>
      <c r="H36" s="142">
        <f>'廃棄物事業経費（組合）'!AI9</f>
        <v>0</v>
      </c>
      <c r="I36" s="142">
        <f>'廃棄物事業経費（組合）'!AJ9</f>
        <v>0</v>
      </c>
      <c r="J36" s="142">
        <f>'廃棄物事業経費（組合）'!AK9</f>
        <v>0</v>
      </c>
      <c r="K36" s="142">
        <f>'廃棄物事業経費（組合）'!AL9</f>
        <v>0</v>
      </c>
      <c r="L36" s="142">
        <f>'廃棄物事業経費（組合）'!AM9</f>
        <v>0</v>
      </c>
      <c r="M36" s="142">
        <f>'廃棄物事業経費（組合）'!AN9</f>
        <v>0</v>
      </c>
      <c r="N36" s="142">
        <f>'廃棄物事業経費（組合）'!AO9</f>
        <v>0</v>
      </c>
      <c r="O36" s="142">
        <f>'廃棄物事業経費（組合）'!AP9</f>
        <v>0</v>
      </c>
      <c r="P36" s="142">
        <f>'廃棄物事業経費（組合）'!AQ9</f>
        <v>0</v>
      </c>
      <c r="Q36" s="142">
        <f>'廃棄物事業経費（組合）'!AR9</f>
        <v>0</v>
      </c>
      <c r="R36" s="142">
        <f>'廃棄物事業経費（組合）'!AS9</f>
        <v>0</v>
      </c>
      <c r="S36" s="142">
        <f>'廃棄物事業経費（組合）'!AT9</f>
        <v>0</v>
      </c>
      <c r="T36" s="142">
        <f>'廃棄物事業経費（組合）'!AU9</f>
        <v>0</v>
      </c>
      <c r="U36" s="142">
        <f>'廃棄物事業経費（組合）'!AV9</f>
        <v>0</v>
      </c>
      <c r="V36" s="142">
        <f>'廃棄物事業経費（組合）'!AW9</f>
        <v>0</v>
      </c>
      <c r="W36" s="142">
        <f>'廃棄物事業経費（組合）'!AX9</f>
        <v>0</v>
      </c>
      <c r="X36" s="142">
        <f>'廃棄物事業経費（組合）'!AY9</f>
        <v>0</v>
      </c>
      <c r="Y36" s="142">
        <f>'廃棄物事業経費（組合）'!AZ9</f>
        <v>0</v>
      </c>
      <c r="Z36" s="142">
        <f>'廃棄物事業経費（組合）'!BA9</f>
        <v>0</v>
      </c>
      <c r="AA36" s="142">
        <f>'廃棄物事業経費（組合）'!BB9</f>
        <v>0</v>
      </c>
      <c r="AB36" s="142">
        <f>'廃棄物事業経費（組合）'!BC9</f>
        <v>0</v>
      </c>
      <c r="AC36" s="142">
        <f>'廃棄物事業経費（組合）'!BD9</f>
        <v>0</v>
      </c>
      <c r="AD36" s="142">
        <f>'廃棄物事業経費（組合）'!BE9</f>
        <v>0</v>
      </c>
      <c r="AE36" s="142">
        <f>'廃棄物事業経費（組合）'!BF9</f>
        <v>0</v>
      </c>
      <c r="AF36" s="142">
        <f>'廃棄物事業経費（組合）'!BG9</f>
        <v>0</v>
      </c>
      <c r="AG36" s="142">
        <f>'廃棄物事業経費（組合）'!BH9</f>
        <v>0</v>
      </c>
      <c r="AH36" s="142">
        <f>'廃棄物事業経費（組合）'!BI9</f>
        <v>0</v>
      </c>
      <c r="AI36" s="142">
        <f>'廃棄物事業経費（組合）'!BJ9</f>
        <v>0</v>
      </c>
      <c r="AJ36" s="142">
        <f>'廃棄物事業経費（組合）'!BK9</f>
        <v>190359</v>
      </c>
      <c r="AK36" s="142">
        <f>'廃棄物事業経費（組合）'!BL9</f>
        <v>45033</v>
      </c>
      <c r="AL36" s="142">
        <f>'廃棄物事業経費（組合）'!BM9</f>
        <v>120991</v>
      </c>
      <c r="AM36" s="142">
        <f>'廃棄物事業経費（組合）'!BN9</f>
        <v>0</v>
      </c>
      <c r="AN36" s="142">
        <f>'廃棄物事業経費（組合）'!BO9</f>
        <v>120991</v>
      </c>
      <c r="AO36" s="142">
        <f>'廃棄物事業経費（組合）'!BP9</f>
        <v>0</v>
      </c>
      <c r="AP36" s="142">
        <f>'廃棄物事業経費（組合）'!BQ9</f>
        <v>0</v>
      </c>
      <c r="AQ36" s="142">
        <f>'廃棄物事業経費（組合）'!BR9</f>
        <v>24335</v>
      </c>
      <c r="AR36" s="142">
        <f>'廃棄物事業経費（組合）'!BS9</f>
        <v>0</v>
      </c>
      <c r="AS36" s="142">
        <f>'廃棄物事業経費（組合）'!BT9</f>
        <v>15654</v>
      </c>
      <c r="AT36" s="142">
        <f>'廃棄物事業経費（組合）'!BU9</f>
        <v>5176</v>
      </c>
      <c r="AU36" s="142">
        <f>'廃棄物事業経費（組合）'!BV9</f>
        <v>3505</v>
      </c>
      <c r="AV36" s="142">
        <f>'廃棄物事業経費（組合）'!BW9</f>
        <v>0</v>
      </c>
      <c r="AW36" s="142">
        <f>'廃棄物事業経費（組合）'!BX9</f>
        <v>0</v>
      </c>
      <c r="AX36" s="142">
        <f>'廃棄物事業経費（組合）'!BY9</f>
        <v>33271</v>
      </c>
      <c r="AY36" s="142">
        <f>'廃棄物事業経費（組合）'!BZ9</f>
        <v>223630</v>
      </c>
      <c r="AZ36" s="142">
        <f>'廃棄物事業経費（組合）'!CA9</f>
        <v>0</v>
      </c>
      <c r="BA36" s="142">
        <f>'廃棄物事業経費（組合）'!CB9</f>
        <v>0</v>
      </c>
      <c r="BB36" s="142">
        <f>'廃棄物事業経費（組合）'!CC9</f>
        <v>0</v>
      </c>
      <c r="BC36" s="142">
        <f>'廃棄物事業経費（組合）'!CD9</f>
        <v>0</v>
      </c>
      <c r="BD36" s="142">
        <f>'廃棄物事業経費（組合）'!CE9</f>
        <v>0</v>
      </c>
      <c r="BE36" s="142">
        <f>'廃棄物事業経費（組合）'!CF9</f>
        <v>0</v>
      </c>
      <c r="BF36" s="142">
        <f>'廃棄物事業経費（組合）'!CG9</f>
        <v>0</v>
      </c>
      <c r="BG36" s="142">
        <f>'廃棄物事業経費（組合）'!CH9</f>
        <v>0</v>
      </c>
      <c r="BH36" s="142">
        <f>'廃棄物事業経費（組合）'!CI9</f>
        <v>190359</v>
      </c>
      <c r="BI36" s="142">
        <f>'廃棄物事業経費（組合）'!CJ9</f>
        <v>45033</v>
      </c>
      <c r="BJ36" s="142">
        <f>'廃棄物事業経費（組合）'!CK9</f>
        <v>120991</v>
      </c>
      <c r="BK36" s="142">
        <f>'廃棄物事業経費（組合）'!CL9</f>
        <v>0</v>
      </c>
      <c r="BL36" s="142">
        <f>'廃棄物事業経費（組合）'!CM9</f>
        <v>120991</v>
      </c>
      <c r="BM36" s="142">
        <f>'廃棄物事業経費（組合）'!CN9</f>
        <v>0</v>
      </c>
      <c r="BN36" s="142">
        <f>'廃棄物事業経費（組合）'!CO9</f>
        <v>0</v>
      </c>
      <c r="BO36" s="142">
        <f>'廃棄物事業経費（組合）'!CP9</f>
        <v>24335</v>
      </c>
      <c r="BP36" s="142">
        <f>'廃棄物事業経費（組合）'!CQ9</f>
        <v>0</v>
      </c>
      <c r="BQ36" s="142">
        <f>'廃棄物事業経費（組合）'!CR9</f>
        <v>15654</v>
      </c>
      <c r="BR36" s="142">
        <f>'廃棄物事業経費（組合）'!CS9</f>
        <v>5176</v>
      </c>
      <c r="BS36" s="142">
        <f>'廃棄物事業経費（組合）'!CT9</f>
        <v>3505</v>
      </c>
      <c r="BT36" s="142">
        <f>'廃棄物事業経費（組合）'!CU9</f>
        <v>0</v>
      </c>
      <c r="BU36" s="142">
        <f>'廃棄物事業経費（組合）'!CV9</f>
        <v>0</v>
      </c>
      <c r="BV36" s="142">
        <f>'廃棄物事業経費（組合）'!CW9</f>
        <v>33271</v>
      </c>
      <c r="BW36" s="142">
        <f>'廃棄物事業経費（組合）'!CX9</f>
        <v>223630</v>
      </c>
    </row>
    <row r="37" spans="1:75" ht="13.5">
      <c r="A37" s="208" t="s">
        <v>212</v>
      </c>
      <c r="B37" s="208">
        <v>33849</v>
      </c>
      <c r="C37" s="208" t="s">
        <v>263</v>
      </c>
      <c r="D37" s="142">
        <f>'廃棄物事業経費（組合）'!AE10</f>
        <v>0</v>
      </c>
      <c r="E37" s="142">
        <f>'廃棄物事業経費（組合）'!AF10</f>
        <v>0</v>
      </c>
      <c r="F37" s="142">
        <f>'廃棄物事業経費（組合）'!AG10</f>
        <v>0</v>
      </c>
      <c r="G37" s="142">
        <f>'廃棄物事業経費（組合）'!AH10</f>
        <v>0</v>
      </c>
      <c r="H37" s="142">
        <f>'廃棄物事業経費（組合）'!AI10</f>
        <v>0</v>
      </c>
      <c r="I37" s="142">
        <f>'廃棄物事業経費（組合）'!AJ10</f>
        <v>0</v>
      </c>
      <c r="J37" s="142">
        <f>'廃棄物事業経費（組合）'!AK10</f>
        <v>0</v>
      </c>
      <c r="K37" s="142">
        <f>'廃棄物事業経費（組合）'!AL10</f>
        <v>0</v>
      </c>
      <c r="L37" s="142">
        <f>'廃棄物事業経費（組合）'!AM10</f>
        <v>0</v>
      </c>
      <c r="M37" s="142">
        <f>'廃棄物事業経費（組合）'!AN10</f>
        <v>0</v>
      </c>
      <c r="N37" s="142">
        <f>'廃棄物事業経費（組合）'!AO10</f>
        <v>0</v>
      </c>
      <c r="O37" s="142">
        <f>'廃棄物事業経費（組合）'!AP10</f>
        <v>0</v>
      </c>
      <c r="P37" s="142">
        <f>'廃棄物事業経費（組合）'!AQ10</f>
        <v>0</v>
      </c>
      <c r="Q37" s="142">
        <f>'廃棄物事業経費（組合）'!AR10</f>
        <v>0</v>
      </c>
      <c r="R37" s="142">
        <f>'廃棄物事業経費（組合）'!AS10</f>
        <v>0</v>
      </c>
      <c r="S37" s="142">
        <f>'廃棄物事業経費（組合）'!AT10</f>
        <v>0</v>
      </c>
      <c r="T37" s="142">
        <f>'廃棄物事業経費（組合）'!AU10</f>
        <v>0</v>
      </c>
      <c r="U37" s="142">
        <f>'廃棄物事業経費（組合）'!AV10</f>
        <v>0</v>
      </c>
      <c r="V37" s="142">
        <f>'廃棄物事業経費（組合）'!AW10</f>
        <v>0</v>
      </c>
      <c r="W37" s="142">
        <f>'廃棄物事業経費（組合）'!AX10</f>
        <v>0</v>
      </c>
      <c r="X37" s="142">
        <f>'廃棄物事業経費（組合）'!AY10</f>
        <v>0</v>
      </c>
      <c r="Y37" s="142">
        <f>'廃棄物事業経費（組合）'!AZ10</f>
        <v>0</v>
      </c>
      <c r="Z37" s="142">
        <f>'廃棄物事業経費（組合）'!BA10</f>
        <v>0</v>
      </c>
      <c r="AA37" s="142">
        <f>'廃棄物事業経費（組合）'!BB10</f>
        <v>0</v>
      </c>
      <c r="AB37" s="142">
        <f>'廃棄物事業経費（組合）'!BC10</f>
        <v>0</v>
      </c>
      <c r="AC37" s="142">
        <f>'廃棄物事業経費（組合）'!BD10</f>
        <v>0</v>
      </c>
      <c r="AD37" s="142">
        <f>'廃棄物事業経費（組合）'!BE10</f>
        <v>0</v>
      </c>
      <c r="AE37" s="142">
        <f>'廃棄物事業経費（組合）'!BF10</f>
        <v>0</v>
      </c>
      <c r="AF37" s="142">
        <f>'廃棄物事業経費（組合）'!BG10</f>
        <v>0</v>
      </c>
      <c r="AG37" s="142">
        <f>'廃棄物事業経費（組合）'!BH10</f>
        <v>0</v>
      </c>
      <c r="AH37" s="142">
        <f>'廃棄物事業経費（組合）'!BI10</f>
        <v>0</v>
      </c>
      <c r="AI37" s="142">
        <f>'廃棄物事業経費（組合）'!BJ10</f>
        <v>0</v>
      </c>
      <c r="AJ37" s="142">
        <f>'廃棄物事業経費（組合）'!BK10</f>
        <v>168397</v>
      </c>
      <c r="AK37" s="142">
        <f>'廃棄物事業経費（組合）'!BL10</f>
        <v>61784</v>
      </c>
      <c r="AL37" s="142">
        <f>'廃棄物事業経費（組合）'!BM10</f>
        <v>61237</v>
      </c>
      <c r="AM37" s="142">
        <f>'廃棄物事業経費（組合）'!BN10</f>
        <v>0</v>
      </c>
      <c r="AN37" s="142">
        <f>'廃棄物事業経費（組合）'!BO10</f>
        <v>61237</v>
      </c>
      <c r="AO37" s="142">
        <f>'廃棄物事業経費（組合）'!BP10</f>
        <v>0</v>
      </c>
      <c r="AP37" s="142">
        <f>'廃棄物事業経費（組合）'!BQ10</f>
        <v>0</v>
      </c>
      <c r="AQ37" s="142">
        <f>'廃棄物事業経費（組合）'!BR10</f>
        <v>45376</v>
      </c>
      <c r="AR37" s="142">
        <f>'廃棄物事業経費（組合）'!BS10</f>
        <v>3790</v>
      </c>
      <c r="AS37" s="142">
        <f>'廃棄物事業経費（組合）'!BT10</f>
        <v>16830</v>
      </c>
      <c r="AT37" s="142">
        <f>'廃棄物事業経費（組合）'!BU10</f>
        <v>0</v>
      </c>
      <c r="AU37" s="142">
        <f>'廃棄物事業経費（組合）'!BV10</f>
        <v>24756</v>
      </c>
      <c r="AV37" s="142">
        <f>'廃棄物事業経費（組合）'!BW10</f>
        <v>0</v>
      </c>
      <c r="AW37" s="142">
        <f>'廃棄物事業経費（組合）'!BX10</f>
        <v>0</v>
      </c>
      <c r="AX37" s="142">
        <f>'廃棄物事業経費（組合）'!BY10</f>
        <v>0</v>
      </c>
      <c r="AY37" s="142">
        <f>'廃棄物事業経費（組合）'!BZ10</f>
        <v>168397</v>
      </c>
      <c r="AZ37" s="142">
        <f>'廃棄物事業経費（組合）'!CA10</f>
        <v>0</v>
      </c>
      <c r="BA37" s="142">
        <f>'廃棄物事業経費（組合）'!CB10</f>
        <v>0</v>
      </c>
      <c r="BB37" s="142">
        <f>'廃棄物事業経費（組合）'!CC10</f>
        <v>0</v>
      </c>
      <c r="BC37" s="142">
        <f>'廃棄物事業経費（組合）'!CD10</f>
        <v>0</v>
      </c>
      <c r="BD37" s="142">
        <f>'廃棄物事業経費（組合）'!CE10</f>
        <v>0</v>
      </c>
      <c r="BE37" s="142">
        <f>'廃棄物事業経費（組合）'!CF10</f>
        <v>0</v>
      </c>
      <c r="BF37" s="142">
        <f>'廃棄物事業経費（組合）'!CG10</f>
        <v>0</v>
      </c>
      <c r="BG37" s="142">
        <f>'廃棄物事業経費（組合）'!CH10</f>
        <v>0</v>
      </c>
      <c r="BH37" s="142">
        <f>'廃棄物事業経費（組合）'!CI10</f>
        <v>168397</v>
      </c>
      <c r="BI37" s="142">
        <f>'廃棄物事業経費（組合）'!CJ10</f>
        <v>61784</v>
      </c>
      <c r="BJ37" s="142">
        <f>'廃棄物事業経費（組合）'!CK10</f>
        <v>61237</v>
      </c>
      <c r="BK37" s="142">
        <f>'廃棄物事業経費（組合）'!CL10</f>
        <v>0</v>
      </c>
      <c r="BL37" s="142">
        <f>'廃棄物事業経費（組合）'!CM10</f>
        <v>61237</v>
      </c>
      <c r="BM37" s="142">
        <f>'廃棄物事業経費（組合）'!CN10</f>
        <v>0</v>
      </c>
      <c r="BN37" s="142">
        <f>'廃棄物事業経費（組合）'!CO10</f>
        <v>0</v>
      </c>
      <c r="BO37" s="142">
        <f>'廃棄物事業経費（組合）'!CP10</f>
        <v>45376</v>
      </c>
      <c r="BP37" s="142">
        <f>'廃棄物事業経費（組合）'!CQ10</f>
        <v>3790</v>
      </c>
      <c r="BQ37" s="142">
        <f>'廃棄物事業経費（組合）'!CR10</f>
        <v>16830</v>
      </c>
      <c r="BR37" s="142">
        <f>'廃棄物事業経費（組合）'!CS10</f>
        <v>0</v>
      </c>
      <c r="BS37" s="142">
        <f>'廃棄物事業経費（組合）'!CT10</f>
        <v>24756</v>
      </c>
      <c r="BT37" s="142">
        <f>'廃棄物事業経費（組合）'!CU10</f>
        <v>0</v>
      </c>
      <c r="BU37" s="142">
        <f>'廃棄物事業経費（組合）'!CV10</f>
        <v>0</v>
      </c>
      <c r="BV37" s="142">
        <f>'廃棄物事業経費（組合）'!CW10</f>
        <v>0</v>
      </c>
      <c r="BW37" s="142">
        <f>'廃棄物事業経費（組合）'!CX10</f>
        <v>168397</v>
      </c>
    </row>
    <row r="38" spans="1:75" ht="13.5">
      <c r="A38" s="208" t="s">
        <v>212</v>
      </c>
      <c r="B38" s="208">
        <v>33850</v>
      </c>
      <c r="C38" s="208" t="s">
        <v>264</v>
      </c>
      <c r="D38" s="142">
        <f>'廃棄物事業経費（組合）'!AE11</f>
        <v>16706</v>
      </c>
      <c r="E38" s="142">
        <f>'廃棄物事業経費（組合）'!AF11</f>
        <v>16706</v>
      </c>
      <c r="F38" s="142">
        <f>'廃棄物事業経費（組合）'!AG11</f>
        <v>0</v>
      </c>
      <c r="G38" s="142">
        <f>'廃棄物事業経費（組合）'!AH11</f>
        <v>16706</v>
      </c>
      <c r="H38" s="142">
        <f>'廃棄物事業経費（組合）'!AI11</f>
        <v>0</v>
      </c>
      <c r="I38" s="142">
        <f>'廃棄物事業経費（組合）'!AJ11</f>
        <v>0</v>
      </c>
      <c r="J38" s="142">
        <f>'廃棄物事業経費（組合）'!AK11</f>
        <v>0</v>
      </c>
      <c r="K38" s="142">
        <f>'廃棄物事業経費（組合）'!AL11</f>
        <v>0</v>
      </c>
      <c r="L38" s="142">
        <f>'廃棄物事業経費（組合）'!AM11</f>
        <v>165680</v>
      </c>
      <c r="M38" s="142">
        <f>'廃棄物事業経費（組合）'!AN11</f>
        <v>45433</v>
      </c>
      <c r="N38" s="142">
        <f>'廃棄物事業経費（組合）'!AO11</f>
        <v>49241</v>
      </c>
      <c r="O38" s="142">
        <f>'廃棄物事業経費（組合）'!AP11</f>
        <v>0</v>
      </c>
      <c r="P38" s="142">
        <f>'廃棄物事業経費（組合）'!AQ11</f>
        <v>37820</v>
      </c>
      <c r="Q38" s="142">
        <f>'廃棄物事業経費（組合）'!AR11</f>
        <v>11421</v>
      </c>
      <c r="R38" s="142">
        <f>'廃棄物事業経費（組合）'!AS11</f>
        <v>0</v>
      </c>
      <c r="S38" s="142">
        <f>'廃棄物事業経費（組合）'!AT11</f>
        <v>71006</v>
      </c>
      <c r="T38" s="142">
        <f>'廃棄物事業経費（組合）'!AU11</f>
        <v>5718</v>
      </c>
      <c r="U38" s="142">
        <f>'廃棄物事業経費（組合）'!AV11</f>
        <v>53925</v>
      </c>
      <c r="V38" s="142">
        <f>'廃棄物事業経費（組合）'!AW11</f>
        <v>2795</v>
      </c>
      <c r="W38" s="142">
        <f>'廃棄物事業経費（組合）'!AX11</f>
        <v>8568</v>
      </c>
      <c r="X38" s="142">
        <f>'廃棄物事業経費（組合）'!AY11</f>
        <v>0</v>
      </c>
      <c r="Y38" s="142">
        <f>'廃棄物事業経費（組合）'!AZ11</f>
        <v>0</v>
      </c>
      <c r="Z38" s="142">
        <f>'廃棄物事業経費（組合）'!BA11</f>
        <v>5000</v>
      </c>
      <c r="AA38" s="142">
        <f>'廃棄物事業経費（組合）'!BB11</f>
        <v>187386</v>
      </c>
      <c r="AB38" s="142">
        <f>'廃棄物事業経費（組合）'!BC11</f>
        <v>22312</v>
      </c>
      <c r="AC38" s="142">
        <f>'廃棄物事業経費（組合）'!BD11</f>
        <v>22312</v>
      </c>
      <c r="AD38" s="142">
        <f>'廃棄物事業経費（組合）'!BE11</f>
        <v>0</v>
      </c>
      <c r="AE38" s="142">
        <f>'廃棄物事業経費（組合）'!BF11</f>
        <v>22312</v>
      </c>
      <c r="AF38" s="142">
        <f>'廃棄物事業経費（組合）'!BG11</f>
        <v>0</v>
      </c>
      <c r="AG38" s="142">
        <f>'廃棄物事業経費（組合）'!BH11</f>
        <v>0</v>
      </c>
      <c r="AH38" s="142">
        <f>'廃棄物事業経費（組合）'!BI11</f>
        <v>0</v>
      </c>
      <c r="AI38" s="142">
        <f>'廃棄物事業経費（組合）'!BJ11</f>
        <v>0</v>
      </c>
      <c r="AJ38" s="142">
        <f>'廃棄物事業経費（組合）'!BK11</f>
        <v>363930</v>
      </c>
      <c r="AK38" s="142">
        <f>'廃棄物事業経費（組合）'!BL11</f>
        <v>74971</v>
      </c>
      <c r="AL38" s="142">
        <f>'廃棄物事業経費（組合）'!BM11</f>
        <v>122069</v>
      </c>
      <c r="AM38" s="142">
        <f>'廃棄物事業経費（組合）'!BN11</f>
        <v>0</v>
      </c>
      <c r="AN38" s="142">
        <f>'廃棄物事業経費（組合）'!BO11</f>
        <v>122069</v>
      </c>
      <c r="AO38" s="142">
        <f>'廃棄物事業経費（組合）'!BP11</f>
        <v>0</v>
      </c>
      <c r="AP38" s="142">
        <f>'廃棄物事業経費（組合）'!BQ11</f>
        <v>0</v>
      </c>
      <c r="AQ38" s="142">
        <f>'廃棄物事業経費（組合）'!BR11</f>
        <v>166890</v>
      </c>
      <c r="AR38" s="142">
        <f>'廃棄物事業経費（組合）'!BS11</f>
        <v>125609</v>
      </c>
      <c r="AS38" s="142">
        <f>'廃棄物事業経費（組合）'!BT11</f>
        <v>31071</v>
      </c>
      <c r="AT38" s="142">
        <f>'廃棄物事業経費（組合）'!BU11</f>
        <v>2911</v>
      </c>
      <c r="AU38" s="142">
        <f>'廃棄物事業経費（組合）'!BV11</f>
        <v>7299</v>
      </c>
      <c r="AV38" s="142">
        <f>'廃棄物事業経費（組合）'!BW11</f>
        <v>0</v>
      </c>
      <c r="AW38" s="142">
        <f>'廃棄物事業経費（組合）'!BX11</f>
        <v>0</v>
      </c>
      <c r="AX38" s="142">
        <f>'廃棄物事業経費（組合）'!BY11</f>
        <v>1800</v>
      </c>
      <c r="AY38" s="142">
        <f>'廃棄物事業経費（組合）'!BZ11</f>
        <v>388042</v>
      </c>
      <c r="AZ38" s="142">
        <f>'廃棄物事業経費（組合）'!CA11</f>
        <v>39018</v>
      </c>
      <c r="BA38" s="142">
        <f>'廃棄物事業経費（組合）'!CB11</f>
        <v>39018</v>
      </c>
      <c r="BB38" s="142">
        <f>'廃棄物事業経費（組合）'!CC11</f>
        <v>0</v>
      </c>
      <c r="BC38" s="142">
        <f>'廃棄物事業経費（組合）'!CD11</f>
        <v>39018</v>
      </c>
      <c r="BD38" s="142">
        <f>'廃棄物事業経費（組合）'!CE11</f>
        <v>0</v>
      </c>
      <c r="BE38" s="142">
        <f>'廃棄物事業経費（組合）'!CF11</f>
        <v>0</v>
      </c>
      <c r="BF38" s="142">
        <f>'廃棄物事業経費（組合）'!CG11</f>
        <v>0</v>
      </c>
      <c r="BG38" s="142">
        <f>'廃棄物事業経費（組合）'!CH11</f>
        <v>0</v>
      </c>
      <c r="BH38" s="142">
        <f>'廃棄物事業経費（組合）'!CI11</f>
        <v>529610</v>
      </c>
      <c r="BI38" s="142">
        <f>'廃棄物事業経費（組合）'!CJ11</f>
        <v>120404</v>
      </c>
      <c r="BJ38" s="142">
        <f>'廃棄物事業経費（組合）'!CK11</f>
        <v>171310</v>
      </c>
      <c r="BK38" s="142">
        <f>'廃棄物事業経費（組合）'!CL11</f>
        <v>0</v>
      </c>
      <c r="BL38" s="142">
        <f>'廃棄物事業経費（組合）'!CM11</f>
        <v>159889</v>
      </c>
      <c r="BM38" s="142">
        <f>'廃棄物事業経費（組合）'!CN11</f>
        <v>11421</v>
      </c>
      <c r="BN38" s="142">
        <f>'廃棄物事業経費（組合）'!CO11</f>
        <v>0</v>
      </c>
      <c r="BO38" s="142">
        <f>'廃棄物事業経費（組合）'!CP11</f>
        <v>237896</v>
      </c>
      <c r="BP38" s="142">
        <f>'廃棄物事業経費（組合）'!CQ11</f>
        <v>131327</v>
      </c>
      <c r="BQ38" s="142">
        <f>'廃棄物事業経費（組合）'!CR11</f>
        <v>84996</v>
      </c>
      <c r="BR38" s="142">
        <f>'廃棄物事業経費（組合）'!CS11</f>
        <v>5706</v>
      </c>
      <c r="BS38" s="142">
        <f>'廃棄物事業経費（組合）'!CT11</f>
        <v>15867</v>
      </c>
      <c r="BT38" s="142">
        <f>'廃棄物事業経費（組合）'!CU11</f>
        <v>0</v>
      </c>
      <c r="BU38" s="142">
        <f>'廃棄物事業経費（組合）'!CV11</f>
        <v>0</v>
      </c>
      <c r="BV38" s="142">
        <f>'廃棄物事業経費（組合）'!CW11</f>
        <v>6800</v>
      </c>
      <c r="BW38" s="142">
        <f>'廃棄物事業経費（組合）'!CX11</f>
        <v>575428</v>
      </c>
    </row>
    <row r="39" spans="1:75" ht="13.5">
      <c r="A39" s="208" t="s">
        <v>212</v>
      </c>
      <c r="B39" s="208">
        <v>33851</v>
      </c>
      <c r="C39" s="208" t="s">
        <v>265</v>
      </c>
      <c r="D39" s="142">
        <f>'廃棄物事業経費（組合）'!AE12</f>
        <v>0</v>
      </c>
      <c r="E39" s="142">
        <f>'廃棄物事業経費（組合）'!AF12</f>
        <v>0</v>
      </c>
      <c r="F39" s="142">
        <f>'廃棄物事業経費（組合）'!AG12</f>
        <v>0</v>
      </c>
      <c r="G39" s="142">
        <f>'廃棄物事業経費（組合）'!AH12</f>
        <v>0</v>
      </c>
      <c r="H39" s="142">
        <f>'廃棄物事業経費（組合）'!AI12</f>
        <v>0</v>
      </c>
      <c r="I39" s="142">
        <f>'廃棄物事業経費（組合）'!AJ12</f>
        <v>0</v>
      </c>
      <c r="J39" s="142">
        <f>'廃棄物事業経費（組合）'!AK12</f>
        <v>0</v>
      </c>
      <c r="K39" s="142">
        <f>'廃棄物事業経費（組合）'!AL12</f>
        <v>0</v>
      </c>
      <c r="L39" s="142">
        <f>'廃棄物事業経費（組合）'!AM12</f>
        <v>0</v>
      </c>
      <c r="M39" s="142">
        <f>'廃棄物事業経費（組合）'!AN12</f>
        <v>0</v>
      </c>
      <c r="N39" s="142">
        <f>'廃棄物事業経費（組合）'!AO12</f>
        <v>0</v>
      </c>
      <c r="O39" s="142">
        <f>'廃棄物事業経費（組合）'!AP12</f>
        <v>0</v>
      </c>
      <c r="P39" s="142">
        <f>'廃棄物事業経費（組合）'!AQ12</f>
        <v>0</v>
      </c>
      <c r="Q39" s="142">
        <f>'廃棄物事業経費（組合）'!AR12</f>
        <v>0</v>
      </c>
      <c r="R39" s="142">
        <f>'廃棄物事業経費（組合）'!AS12</f>
        <v>0</v>
      </c>
      <c r="S39" s="142">
        <f>'廃棄物事業経費（組合）'!AT12</f>
        <v>0</v>
      </c>
      <c r="T39" s="142">
        <f>'廃棄物事業経費（組合）'!AU12</f>
        <v>0</v>
      </c>
      <c r="U39" s="142">
        <f>'廃棄物事業経費（組合）'!AV12</f>
        <v>0</v>
      </c>
      <c r="V39" s="142">
        <f>'廃棄物事業経費（組合）'!AW12</f>
        <v>0</v>
      </c>
      <c r="W39" s="142">
        <f>'廃棄物事業経費（組合）'!AX12</f>
        <v>0</v>
      </c>
      <c r="X39" s="142">
        <f>'廃棄物事業経費（組合）'!AY12</f>
        <v>0</v>
      </c>
      <c r="Y39" s="142">
        <f>'廃棄物事業経費（組合）'!AZ12</f>
        <v>0</v>
      </c>
      <c r="Z39" s="142">
        <f>'廃棄物事業経費（組合）'!BA12</f>
        <v>0</v>
      </c>
      <c r="AA39" s="142">
        <f>'廃棄物事業経費（組合）'!BB12</f>
        <v>0</v>
      </c>
      <c r="AB39" s="142">
        <f>'廃棄物事業経費（組合）'!BC12</f>
        <v>0</v>
      </c>
      <c r="AC39" s="142">
        <f>'廃棄物事業経費（組合）'!BD12</f>
        <v>0</v>
      </c>
      <c r="AD39" s="142">
        <f>'廃棄物事業経費（組合）'!BE12</f>
        <v>0</v>
      </c>
      <c r="AE39" s="142">
        <f>'廃棄物事業経費（組合）'!BF12</f>
        <v>0</v>
      </c>
      <c r="AF39" s="142">
        <f>'廃棄物事業経費（組合）'!BG12</f>
        <v>0</v>
      </c>
      <c r="AG39" s="142">
        <f>'廃棄物事業経費（組合）'!BH12</f>
        <v>0</v>
      </c>
      <c r="AH39" s="142">
        <f>'廃棄物事業経費（組合）'!BI12</f>
        <v>0</v>
      </c>
      <c r="AI39" s="142">
        <f>'廃棄物事業経費（組合）'!BJ12</f>
        <v>0</v>
      </c>
      <c r="AJ39" s="142">
        <f>'廃棄物事業経費（組合）'!BK12</f>
        <v>166644</v>
      </c>
      <c r="AK39" s="142">
        <f>'廃棄物事業経費（組合）'!BL12</f>
        <v>70399</v>
      </c>
      <c r="AL39" s="142">
        <f>'廃棄物事業経費（組合）'!BM12</f>
        <v>57199</v>
      </c>
      <c r="AM39" s="142">
        <f>'廃棄物事業経費（組合）'!BN12</f>
        <v>0</v>
      </c>
      <c r="AN39" s="142">
        <f>'廃棄物事業経費（組合）'!BO12</f>
        <v>57199</v>
      </c>
      <c r="AO39" s="142">
        <f>'廃棄物事業経費（組合）'!BP12</f>
        <v>0</v>
      </c>
      <c r="AP39" s="142">
        <f>'廃棄物事業経費（組合）'!BQ12</f>
        <v>0</v>
      </c>
      <c r="AQ39" s="142">
        <f>'廃棄物事業経費（組合）'!BR12</f>
        <v>39046</v>
      </c>
      <c r="AR39" s="142">
        <f>'廃棄物事業経費（組合）'!BS12</f>
        <v>39046</v>
      </c>
      <c r="AS39" s="142">
        <f>'廃棄物事業経費（組合）'!BT12</f>
        <v>0</v>
      </c>
      <c r="AT39" s="142">
        <f>'廃棄物事業経費（組合）'!BU12</f>
        <v>0</v>
      </c>
      <c r="AU39" s="142">
        <f>'廃棄物事業経費（組合）'!BV12</f>
        <v>0</v>
      </c>
      <c r="AV39" s="142">
        <f>'廃棄物事業経費（組合）'!BW12</f>
        <v>0</v>
      </c>
      <c r="AW39" s="142">
        <f>'廃棄物事業経費（組合）'!BX12</f>
        <v>0</v>
      </c>
      <c r="AX39" s="142">
        <f>'廃棄物事業経費（組合）'!BY12</f>
        <v>13381</v>
      </c>
      <c r="AY39" s="142">
        <f>'廃棄物事業経費（組合）'!BZ12</f>
        <v>180025</v>
      </c>
      <c r="AZ39" s="142">
        <f>'廃棄物事業経費（組合）'!CA12</f>
        <v>0</v>
      </c>
      <c r="BA39" s="142">
        <f>'廃棄物事業経費（組合）'!CB12</f>
        <v>0</v>
      </c>
      <c r="BB39" s="142">
        <f>'廃棄物事業経費（組合）'!CC12</f>
        <v>0</v>
      </c>
      <c r="BC39" s="142">
        <f>'廃棄物事業経費（組合）'!CD12</f>
        <v>0</v>
      </c>
      <c r="BD39" s="142">
        <f>'廃棄物事業経費（組合）'!CE12</f>
        <v>0</v>
      </c>
      <c r="BE39" s="142">
        <f>'廃棄物事業経費（組合）'!CF12</f>
        <v>0</v>
      </c>
      <c r="BF39" s="142">
        <f>'廃棄物事業経費（組合）'!CG12</f>
        <v>0</v>
      </c>
      <c r="BG39" s="142">
        <f>'廃棄物事業経費（組合）'!CH12</f>
        <v>0</v>
      </c>
      <c r="BH39" s="142">
        <f>'廃棄物事業経費（組合）'!CI12</f>
        <v>166644</v>
      </c>
      <c r="BI39" s="142">
        <f>'廃棄物事業経費（組合）'!CJ12</f>
        <v>70399</v>
      </c>
      <c r="BJ39" s="142">
        <f>'廃棄物事業経費（組合）'!CK12</f>
        <v>57199</v>
      </c>
      <c r="BK39" s="142">
        <f>'廃棄物事業経費（組合）'!CL12</f>
        <v>0</v>
      </c>
      <c r="BL39" s="142">
        <f>'廃棄物事業経費（組合）'!CM12</f>
        <v>57199</v>
      </c>
      <c r="BM39" s="142">
        <f>'廃棄物事業経費（組合）'!CN12</f>
        <v>0</v>
      </c>
      <c r="BN39" s="142">
        <f>'廃棄物事業経費（組合）'!CO12</f>
        <v>0</v>
      </c>
      <c r="BO39" s="142">
        <f>'廃棄物事業経費（組合）'!CP12</f>
        <v>39046</v>
      </c>
      <c r="BP39" s="142">
        <f>'廃棄物事業経費（組合）'!CQ12</f>
        <v>39046</v>
      </c>
      <c r="BQ39" s="142">
        <f>'廃棄物事業経費（組合）'!CR12</f>
        <v>0</v>
      </c>
      <c r="BR39" s="142">
        <f>'廃棄物事業経費（組合）'!CS12</f>
        <v>0</v>
      </c>
      <c r="BS39" s="142">
        <f>'廃棄物事業経費（組合）'!CT12</f>
        <v>0</v>
      </c>
      <c r="BT39" s="142">
        <f>'廃棄物事業経費（組合）'!CU12</f>
        <v>0</v>
      </c>
      <c r="BU39" s="142">
        <f>'廃棄物事業経費（組合）'!CV12</f>
        <v>0</v>
      </c>
      <c r="BV39" s="142">
        <f>'廃棄物事業経費（組合）'!CW12</f>
        <v>13381</v>
      </c>
      <c r="BW39" s="142">
        <f>'廃棄物事業経費（組合）'!CX12</f>
        <v>180025</v>
      </c>
    </row>
    <row r="40" spans="1:75" ht="13.5">
      <c r="A40" s="208" t="s">
        <v>212</v>
      </c>
      <c r="B40" s="208">
        <v>33852</v>
      </c>
      <c r="C40" s="208" t="s">
        <v>266</v>
      </c>
      <c r="D40" s="142">
        <f>'廃棄物事業経費（組合）'!AE13</f>
        <v>0</v>
      </c>
      <c r="E40" s="142">
        <f>'廃棄物事業経費（組合）'!AF13</f>
        <v>0</v>
      </c>
      <c r="F40" s="142">
        <f>'廃棄物事業経費（組合）'!AG13</f>
        <v>0</v>
      </c>
      <c r="G40" s="142">
        <f>'廃棄物事業経費（組合）'!AH13</f>
        <v>0</v>
      </c>
      <c r="H40" s="142">
        <f>'廃棄物事業経費（組合）'!AI13</f>
        <v>0</v>
      </c>
      <c r="I40" s="142">
        <f>'廃棄物事業経費（組合）'!AJ13</f>
        <v>0</v>
      </c>
      <c r="J40" s="142">
        <f>'廃棄物事業経費（組合）'!AK13</f>
        <v>0</v>
      </c>
      <c r="K40" s="142">
        <f>'廃棄物事業経費（組合）'!AL13</f>
        <v>0</v>
      </c>
      <c r="L40" s="142">
        <f>'廃棄物事業経費（組合）'!AM13</f>
        <v>0</v>
      </c>
      <c r="M40" s="142">
        <f>'廃棄物事業経費（組合）'!AN13</f>
        <v>0</v>
      </c>
      <c r="N40" s="142">
        <f>'廃棄物事業経費（組合）'!AO13</f>
        <v>0</v>
      </c>
      <c r="O40" s="142">
        <f>'廃棄物事業経費（組合）'!AP13</f>
        <v>0</v>
      </c>
      <c r="P40" s="142">
        <f>'廃棄物事業経費（組合）'!AQ13</f>
        <v>0</v>
      </c>
      <c r="Q40" s="142">
        <f>'廃棄物事業経費（組合）'!AR13</f>
        <v>0</v>
      </c>
      <c r="R40" s="142">
        <f>'廃棄物事業経費（組合）'!AS13</f>
        <v>0</v>
      </c>
      <c r="S40" s="142">
        <f>'廃棄物事業経費（組合）'!AT13</f>
        <v>0</v>
      </c>
      <c r="T40" s="142">
        <f>'廃棄物事業経費（組合）'!AU13</f>
        <v>0</v>
      </c>
      <c r="U40" s="142">
        <f>'廃棄物事業経費（組合）'!AV13</f>
        <v>0</v>
      </c>
      <c r="V40" s="142">
        <f>'廃棄物事業経費（組合）'!AW13</f>
        <v>0</v>
      </c>
      <c r="W40" s="142">
        <f>'廃棄物事業経費（組合）'!AX13</f>
        <v>0</v>
      </c>
      <c r="X40" s="142">
        <f>'廃棄物事業経費（組合）'!AY13</f>
        <v>0</v>
      </c>
      <c r="Y40" s="142">
        <f>'廃棄物事業経費（組合）'!AZ13</f>
        <v>0</v>
      </c>
      <c r="Z40" s="142">
        <f>'廃棄物事業経費（組合）'!BA13</f>
        <v>0</v>
      </c>
      <c r="AA40" s="142">
        <f>'廃棄物事業経費（組合）'!BB13</f>
        <v>0</v>
      </c>
      <c r="AB40" s="142">
        <f>'廃棄物事業経費（組合）'!BC13</f>
        <v>0</v>
      </c>
      <c r="AC40" s="142">
        <f>'廃棄物事業経費（組合）'!BD13</f>
        <v>0</v>
      </c>
      <c r="AD40" s="142">
        <f>'廃棄物事業経費（組合）'!BE13</f>
        <v>0</v>
      </c>
      <c r="AE40" s="142">
        <f>'廃棄物事業経費（組合）'!BF13</f>
        <v>0</v>
      </c>
      <c r="AF40" s="142">
        <f>'廃棄物事業経費（組合）'!BG13</f>
        <v>0</v>
      </c>
      <c r="AG40" s="142">
        <f>'廃棄物事業経費（組合）'!BH13</f>
        <v>0</v>
      </c>
      <c r="AH40" s="142">
        <f>'廃棄物事業経費（組合）'!BI13</f>
        <v>0</v>
      </c>
      <c r="AI40" s="142">
        <f>'廃棄物事業経費（組合）'!BJ13</f>
        <v>0</v>
      </c>
      <c r="AJ40" s="142">
        <f>'廃棄物事業経費（組合）'!BK13</f>
        <v>232680</v>
      </c>
      <c r="AK40" s="142">
        <f>'廃棄物事業経費（組合）'!BL13</f>
        <v>46944</v>
      </c>
      <c r="AL40" s="142">
        <f>'廃棄物事業経費（組合）'!BM13</f>
        <v>56779</v>
      </c>
      <c r="AM40" s="142">
        <f>'廃棄物事業経費（組合）'!BN13</f>
        <v>0</v>
      </c>
      <c r="AN40" s="142">
        <f>'廃棄物事業経費（組合）'!BO13</f>
        <v>56779</v>
      </c>
      <c r="AO40" s="142">
        <f>'廃棄物事業経費（組合）'!BP13</f>
        <v>0</v>
      </c>
      <c r="AP40" s="142">
        <f>'廃棄物事業経費（組合）'!BQ13</f>
        <v>0</v>
      </c>
      <c r="AQ40" s="142">
        <f>'廃棄物事業経費（組合）'!BR13</f>
        <v>128957</v>
      </c>
      <c r="AR40" s="142">
        <f>'廃棄物事業経費（組合）'!BS13</f>
        <v>0</v>
      </c>
      <c r="AS40" s="142">
        <f>'廃棄物事業経費（組合）'!BT13</f>
        <v>128957</v>
      </c>
      <c r="AT40" s="142">
        <f>'廃棄物事業経費（組合）'!BU13</f>
        <v>0</v>
      </c>
      <c r="AU40" s="142">
        <f>'廃棄物事業経費（組合）'!BV13</f>
        <v>0</v>
      </c>
      <c r="AV40" s="142">
        <f>'廃棄物事業経費（組合）'!BW13</f>
        <v>0</v>
      </c>
      <c r="AW40" s="142">
        <f>'廃棄物事業経費（組合）'!BX13</f>
        <v>0</v>
      </c>
      <c r="AX40" s="142">
        <f>'廃棄物事業経費（組合）'!BY13</f>
        <v>0</v>
      </c>
      <c r="AY40" s="142">
        <f>'廃棄物事業経費（組合）'!BZ13</f>
        <v>232680</v>
      </c>
      <c r="AZ40" s="142">
        <f>'廃棄物事業経費（組合）'!CA13</f>
        <v>0</v>
      </c>
      <c r="BA40" s="142">
        <f>'廃棄物事業経費（組合）'!CB13</f>
        <v>0</v>
      </c>
      <c r="BB40" s="142">
        <f>'廃棄物事業経費（組合）'!CC13</f>
        <v>0</v>
      </c>
      <c r="BC40" s="142">
        <f>'廃棄物事業経費（組合）'!CD13</f>
        <v>0</v>
      </c>
      <c r="BD40" s="142">
        <f>'廃棄物事業経費（組合）'!CE13</f>
        <v>0</v>
      </c>
      <c r="BE40" s="142">
        <f>'廃棄物事業経費（組合）'!CF13</f>
        <v>0</v>
      </c>
      <c r="BF40" s="142">
        <f>'廃棄物事業経費（組合）'!CG13</f>
        <v>0</v>
      </c>
      <c r="BG40" s="142">
        <f>'廃棄物事業経費（組合）'!CH13</f>
        <v>0</v>
      </c>
      <c r="BH40" s="142">
        <f>'廃棄物事業経費（組合）'!CI13</f>
        <v>232680</v>
      </c>
      <c r="BI40" s="142">
        <f>'廃棄物事業経費（組合）'!CJ13</f>
        <v>46944</v>
      </c>
      <c r="BJ40" s="142">
        <f>'廃棄物事業経費（組合）'!CK13</f>
        <v>56779</v>
      </c>
      <c r="BK40" s="142">
        <f>'廃棄物事業経費（組合）'!CL13</f>
        <v>0</v>
      </c>
      <c r="BL40" s="142">
        <f>'廃棄物事業経費（組合）'!CM13</f>
        <v>56779</v>
      </c>
      <c r="BM40" s="142">
        <f>'廃棄物事業経費（組合）'!CN13</f>
        <v>0</v>
      </c>
      <c r="BN40" s="142">
        <f>'廃棄物事業経費（組合）'!CO13</f>
        <v>0</v>
      </c>
      <c r="BO40" s="142">
        <f>'廃棄物事業経費（組合）'!CP13</f>
        <v>128957</v>
      </c>
      <c r="BP40" s="142">
        <f>'廃棄物事業経費（組合）'!CQ13</f>
        <v>0</v>
      </c>
      <c r="BQ40" s="142">
        <f>'廃棄物事業経費（組合）'!CR13</f>
        <v>128957</v>
      </c>
      <c r="BR40" s="142">
        <f>'廃棄物事業経費（組合）'!CS13</f>
        <v>0</v>
      </c>
      <c r="BS40" s="142">
        <f>'廃棄物事業経費（組合）'!CT13</f>
        <v>0</v>
      </c>
      <c r="BT40" s="142">
        <f>'廃棄物事業経費（組合）'!CU13</f>
        <v>0</v>
      </c>
      <c r="BU40" s="142">
        <f>'廃棄物事業経費（組合）'!CV13</f>
        <v>0</v>
      </c>
      <c r="BV40" s="142">
        <f>'廃棄物事業経費（組合）'!CW13</f>
        <v>0</v>
      </c>
      <c r="BW40" s="142">
        <f>'廃棄物事業経費（組合）'!CX13</f>
        <v>232680</v>
      </c>
    </row>
    <row r="41" spans="1:75" ht="13.5">
      <c r="A41" s="208" t="s">
        <v>212</v>
      </c>
      <c r="B41" s="208">
        <v>33855</v>
      </c>
      <c r="C41" s="208" t="s">
        <v>267</v>
      </c>
      <c r="D41" s="142">
        <f>'廃棄物事業経費（組合）'!AE14</f>
        <v>0</v>
      </c>
      <c r="E41" s="142">
        <f>'廃棄物事業経費（組合）'!AF14</f>
        <v>0</v>
      </c>
      <c r="F41" s="142">
        <f>'廃棄物事業経費（組合）'!AG14</f>
        <v>0</v>
      </c>
      <c r="G41" s="142">
        <f>'廃棄物事業経費（組合）'!AH14</f>
        <v>0</v>
      </c>
      <c r="H41" s="142">
        <f>'廃棄物事業経費（組合）'!AI14</f>
        <v>0</v>
      </c>
      <c r="I41" s="142">
        <f>'廃棄物事業経費（組合）'!AJ14</f>
        <v>0</v>
      </c>
      <c r="J41" s="142">
        <f>'廃棄物事業経費（組合）'!AK14</f>
        <v>0</v>
      </c>
      <c r="K41" s="142">
        <f>'廃棄物事業経費（組合）'!AL14</f>
        <v>0</v>
      </c>
      <c r="L41" s="142">
        <f>'廃棄物事業経費（組合）'!AM14</f>
        <v>467645</v>
      </c>
      <c r="M41" s="142">
        <f>'廃棄物事業経費（組合）'!AN14</f>
        <v>99568</v>
      </c>
      <c r="N41" s="142">
        <f>'廃棄物事業経費（組合）'!AO14</f>
        <v>298668</v>
      </c>
      <c r="O41" s="142">
        <f>'廃棄物事業経費（組合）'!AP14</f>
        <v>0</v>
      </c>
      <c r="P41" s="142">
        <f>'廃棄物事業経費（組合）'!AQ14</f>
        <v>298668</v>
      </c>
      <c r="Q41" s="142">
        <f>'廃棄物事業経費（組合）'!AR14</f>
        <v>0</v>
      </c>
      <c r="R41" s="142">
        <f>'廃棄物事業経費（組合）'!AS14</f>
        <v>0</v>
      </c>
      <c r="S41" s="142">
        <f>'廃棄物事業経費（組合）'!AT14</f>
        <v>69409</v>
      </c>
      <c r="T41" s="142">
        <f>'廃棄物事業経費（組合）'!AU14</f>
        <v>5620</v>
      </c>
      <c r="U41" s="142">
        <f>'廃棄物事業経費（組合）'!AV14</f>
        <v>0</v>
      </c>
      <c r="V41" s="142">
        <f>'廃棄物事業経費（組合）'!AW14</f>
        <v>0</v>
      </c>
      <c r="W41" s="142">
        <f>'廃棄物事業経費（組合）'!AX14</f>
        <v>63789</v>
      </c>
      <c r="X41" s="142">
        <f>'廃棄物事業経費（組合）'!AY14</f>
        <v>0</v>
      </c>
      <c r="Y41" s="142">
        <f>'廃棄物事業経費（組合）'!AZ14</f>
        <v>0</v>
      </c>
      <c r="Z41" s="142">
        <f>'廃棄物事業経費（組合）'!BA14</f>
        <v>0</v>
      </c>
      <c r="AA41" s="142">
        <f>'廃棄物事業経費（組合）'!BB14</f>
        <v>467645</v>
      </c>
      <c r="AB41" s="142">
        <f>'廃棄物事業経費（組合）'!BC14</f>
        <v>0</v>
      </c>
      <c r="AC41" s="142">
        <f>'廃棄物事業経費（組合）'!BD14</f>
        <v>0</v>
      </c>
      <c r="AD41" s="142">
        <f>'廃棄物事業経費（組合）'!BE14</f>
        <v>0</v>
      </c>
      <c r="AE41" s="142">
        <f>'廃棄物事業経費（組合）'!BF14</f>
        <v>0</v>
      </c>
      <c r="AF41" s="142">
        <f>'廃棄物事業経費（組合）'!BG14</f>
        <v>0</v>
      </c>
      <c r="AG41" s="142">
        <f>'廃棄物事業経費（組合）'!BH14</f>
        <v>0</v>
      </c>
      <c r="AH41" s="142">
        <f>'廃棄物事業経費（組合）'!BI14</f>
        <v>0</v>
      </c>
      <c r="AI41" s="142">
        <f>'廃棄物事業経費（組合）'!BJ14</f>
        <v>0</v>
      </c>
      <c r="AJ41" s="142">
        <f>'廃棄物事業経費（組合）'!BK14</f>
        <v>0</v>
      </c>
      <c r="AK41" s="142">
        <f>'廃棄物事業経費（組合）'!BL14</f>
        <v>0</v>
      </c>
      <c r="AL41" s="142">
        <f>'廃棄物事業経費（組合）'!BM14</f>
        <v>0</v>
      </c>
      <c r="AM41" s="142">
        <f>'廃棄物事業経費（組合）'!BN14</f>
        <v>0</v>
      </c>
      <c r="AN41" s="142">
        <f>'廃棄物事業経費（組合）'!BO14</f>
        <v>0</v>
      </c>
      <c r="AO41" s="142">
        <f>'廃棄物事業経費（組合）'!BP14</f>
        <v>0</v>
      </c>
      <c r="AP41" s="142">
        <f>'廃棄物事業経費（組合）'!BQ14</f>
        <v>0</v>
      </c>
      <c r="AQ41" s="142">
        <f>'廃棄物事業経費（組合）'!BR14</f>
        <v>0</v>
      </c>
      <c r="AR41" s="142">
        <f>'廃棄物事業経費（組合）'!BS14</f>
        <v>0</v>
      </c>
      <c r="AS41" s="142">
        <f>'廃棄物事業経費（組合）'!BT14</f>
        <v>0</v>
      </c>
      <c r="AT41" s="142">
        <f>'廃棄物事業経費（組合）'!BU14</f>
        <v>0</v>
      </c>
      <c r="AU41" s="142">
        <f>'廃棄物事業経費（組合）'!BV14</f>
        <v>0</v>
      </c>
      <c r="AV41" s="142">
        <f>'廃棄物事業経費（組合）'!BW14</f>
        <v>0</v>
      </c>
      <c r="AW41" s="142">
        <f>'廃棄物事業経費（組合）'!BX14</f>
        <v>0</v>
      </c>
      <c r="AX41" s="142">
        <f>'廃棄物事業経費（組合）'!BY14</f>
        <v>0</v>
      </c>
      <c r="AY41" s="142">
        <f>'廃棄物事業経費（組合）'!BZ14</f>
        <v>0</v>
      </c>
      <c r="AZ41" s="142">
        <f>'廃棄物事業経費（組合）'!CA14</f>
        <v>0</v>
      </c>
      <c r="BA41" s="142">
        <f>'廃棄物事業経費（組合）'!CB14</f>
        <v>0</v>
      </c>
      <c r="BB41" s="142">
        <f>'廃棄物事業経費（組合）'!CC14</f>
        <v>0</v>
      </c>
      <c r="BC41" s="142">
        <f>'廃棄物事業経費（組合）'!CD14</f>
        <v>0</v>
      </c>
      <c r="BD41" s="142">
        <f>'廃棄物事業経費（組合）'!CE14</f>
        <v>0</v>
      </c>
      <c r="BE41" s="142">
        <f>'廃棄物事業経費（組合）'!CF14</f>
        <v>0</v>
      </c>
      <c r="BF41" s="142">
        <f>'廃棄物事業経費（組合）'!CG14</f>
        <v>0</v>
      </c>
      <c r="BG41" s="142">
        <f>'廃棄物事業経費（組合）'!CH14</f>
        <v>0</v>
      </c>
      <c r="BH41" s="142">
        <f>'廃棄物事業経費（組合）'!CI14</f>
        <v>467645</v>
      </c>
      <c r="BI41" s="142">
        <f>'廃棄物事業経費（組合）'!CJ14</f>
        <v>99568</v>
      </c>
      <c r="BJ41" s="142">
        <f>'廃棄物事業経費（組合）'!CK14</f>
        <v>298668</v>
      </c>
      <c r="BK41" s="142">
        <f>'廃棄物事業経費（組合）'!CL14</f>
        <v>0</v>
      </c>
      <c r="BL41" s="142">
        <f>'廃棄物事業経費（組合）'!CM14</f>
        <v>298668</v>
      </c>
      <c r="BM41" s="142">
        <f>'廃棄物事業経費（組合）'!CN14</f>
        <v>0</v>
      </c>
      <c r="BN41" s="142">
        <f>'廃棄物事業経費（組合）'!CO14</f>
        <v>0</v>
      </c>
      <c r="BO41" s="142">
        <f>'廃棄物事業経費（組合）'!CP14</f>
        <v>69409</v>
      </c>
      <c r="BP41" s="142">
        <f>'廃棄物事業経費（組合）'!CQ14</f>
        <v>5620</v>
      </c>
      <c r="BQ41" s="142">
        <f>'廃棄物事業経費（組合）'!CR14</f>
        <v>0</v>
      </c>
      <c r="BR41" s="142">
        <f>'廃棄物事業経費（組合）'!CS14</f>
        <v>0</v>
      </c>
      <c r="BS41" s="142">
        <f>'廃棄物事業経費（組合）'!CT14</f>
        <v>63789</v>
      </c>
      <c r="BT41" s="142">
        <f>'廃棄物事業経費（組合）'!CU14</f>
        <v>0</v>
      </c>
      <c r="BU41" s="142">
        <f>'廃棄物事業経費（組合）'!CV14</f>
        <v>0</v>
      </c>
      <c r="BV41" s="142">
        <f>'廃棄物事業経費（組合）'!CW14</f>
        <v>0</v>
      </c>
      <c r="BW41" s="142">
        <f>'廃棄物事業経費（組合）'!CX14</f>
        <v>467645</v>
      </c>
    </row>
    <row r="42" spans="1:75" ht="13.5">
      <c r="A42" s="208" t="s">
        <v>212</v>
      </c>
      <c r="B42" s="208">
        <v>33856</v>
      </c>
      <c r="C42" s="208" t="s">
        <v>268</v>
      </c>
      <c r="D42" s="142">
        <f>'廃棄物事業経費（組合）'!AE15</f>
        <v>0</v>
      </c>
      <c r="E42" s="142">
        <f>'廃棄物事業経費（組合）'!AF15</f>
        <v>0</v>
      </c>
      <c r="F42" s="142">
        <f>'廃棄物事業経費（組合）'!AG15</f>
        <v>0</v>
      </c>
      <c r="G42" s="142">
        <f>'廃棄物事業経費（組合）'!AH15</f>
        <v>0</v>
      </c>
      <c r="H42" s="142">
        <f>'廃棄物事業経費（組合）'!AI15</f>
        <v>0</v>
      </c>
      <c r="I42" s="142">
        <f>'廃棄物事業経費（組合）'!AJ15</f>
        <v>0</v>
      </c>
      <c r="J42" s="142">
        <f>'廃棄物事業経費（組合）'!AK15</f>
        <v>0</v>
      </c>
      <c r="K42" s="142">
        <f>'廃棄物事業経費（組合）'!AL15</f>
        <v>0</v>
      </c>
      <c r="L42" s="142">
        <f>'廃棄物事業経費（組合）'!AM15</f>
        <v>247518</v>
      </c>
      <c r="M42" s="142">
        <f>'廃棄物事業経費（組合）'!AN15</f>
        <v>146978</v>
      </c>
      <c r="N42" s="142">
        <f>'廃棄物事業経費（組合）'!AO15</f>
        <v>98288</v>
      </c>
      <c r="O42" s="142">
        <f>'廃棄物事業経費（組合）'!AP15</f>
        <v>7169</v>
      </c>
      <c r="P42" s="142">
        <f>'廃棄物事業経費（組合）'!AQ15</f>
        <v>89214</v>
      </c>
      <c r="Q42" s="142">
        <f>'廃棄物事業経費（組合）'!AR15</f>
        <v>1905</v>
      </c>
      <c r="R42" s="142">
        <f>'廃棄物事業経費（組合）'!AS15</f>
        <v>0</v>
      </c>
      <c r="S42" s="142">
        <f>'廃棄物事業経費（組合）'!AT15</f>
        <v>2252</v>
      </c>
      <c r="T42" s="142">
        <f>'廃棄物事業経費（組合）'!AU15</f>
        <v>0</v>
      </c>
      <c r="U42" s="142">
        <f>'廃棄物事業経費（組合）'!AV15</f>
        <v>2252</v>
      </c>
      <c r="V42" s="142">
        <f>'廃棄物事業経費（組合）'!AW15</f>
        <v>0</v>
      </c>
      <c r="W42" s="142">
        <f>'廃棄物事業経費（組合）'!AX15</f>
        <v>0</v>
      </c>
      <c r="X42" s="142">
        <f>'廃棄物事業経費（組合）'!AY15</f>
        <v>0</v>
      </c>
      <c r="Y42" s="142">
        <f>'廃棄物事業経費（組合）'!AZ15</f>
        <v>0</v>
      </c>
      <c r="Z42" s="142">
        <f>'廃棄物事業経費（組合）'!BA15</f>
        <v>20039</v>
      </c>
      <c r="AA42" s="142">
        <f>'廃棄物事業経費（組合）'!BB15</f>
        <v>267557</v>
      </c>
      <c r="AB42" s="142">
        <f>'廃棄物事業経費（組合）'!BC15</f>
        <v>0</v>
      </c>
      <c r="AC42" s="142">
        <f>'廃棄物事業経費（組合）'!BD15</f>
        <v>0</v>
      </c>
      <c r="AD42" s="142">
        <f>'廃棄物事業経費（組合）'!BE15</f>
        <v>0</v>
      </c>
      <c r="AE42" s="142">
        <f>'廃棄物事業経費（組合）'!BF15</f>
        <v>0</v>
      </c>
      <c r="AF42" s="142">
        <f>'廃棄物事業経費（組合）'!BG15</f>
        <v>0</v>
      </c>
      <c r="AG42" s="142">
        <f>'廃棄物事業経費（組合）'!BH15</f>
        <v>0</v>
      </c>
      <c r="AH42" s="142">
        <f>'廃棄物事業経費（組合）'!BI15</f>
        <v>0</v>
      </c>
      <c r="AI42" s="142">
        <f>'廃棄物事業経費（組合）'!BJ15</f>
        <v>0</v>
      </c>
      <c r="AJ42" s="142">
        <f>'廃棄物事業経費（組合）'!BK15</f>
        <v>0</v>
      </c>
      <c r="AK42" s="142">
        <f>'廃棄物事業経費（組合）'!BL15</f>
        <v>0</v>
      </c>
      <c r="AL42" s="142">
        <f>'廃棄物事業経費（組合）'!BM15</f>
        <v>0</v>
      </c>
      <c r="AM42" s="142">
        <f>'廃棄物事業経費（組合）'!BN15</f>
        <v>0</v>
      </c>
      <c r="AN42" s="142">
        <f>'廃棄物事業経費（組合）'!BO15</f>
        <v>0</v>
      </c>
      <c r="AO42" s="142">
        <f>'廃棄物事業経費（組合）'!BP15</f>
        <v>0</v>
      </c>
      <c r="AP42" s="142">
        <f>'廃棄物事業経費（組合）'!BQ15</f>
        <v>0</v>
      </c>
      <c r="AQ42" s="142">
        <f>'廃棄物事業経費（組合）'!BR15</f>
        <v>0</v>
      </c>
      <c r="AR42" s="142">
        <f>'廃棄物事業経費（組合）'!BS15</f>
        <v>0</v>
      </c>
      <c r="AS42" s="142">
        <f>'廃棄物事業経費（組合）'!BT15</f>
        <v>0</v>
      </c>
      <c r="AT42" s="142">
        <f>'廃棄物事業経費（組合）'!BU15</f>
        <v>0</v>
      </c>
      <c r="AU42" s="142">
        <f>'廃棄物事業経費（組合）'!BV15</f>
        <v>0</v>
      </c>
      <c r="AV42" s="142">
        <f>'廃棄物事業経費（組合）'!BW15</f>
        <v>0</v>
      </c>
      <c r="AW42" s="142">
        <f>'廃棄物事業経費（組合）'!BX15</f>
        <v>0</v>
      </c>
      <c r="AX42" s="142">
        <f>'廃棄物事業経費（組合）'!BY15</f>
        <v>0</v>
      </c>
      <c r="AY42" s="142">
        <f>'廃棄物事業経費（組合）'!BZ15</f>
        <v>0</v>
      </c>
      <c r="AZ42" s="142">
        <f>'廃棄物事業経費（組合）'!CA15</f>
        <v>0</v>
      </c>
      <c r="BA42" s="142">
        <f>'廃棄物事業経費（組合）'!CB15</f>
        <v>0</v>
      </c>
      <c r="BB42" s="142">
        <f>'廃棄物事業経費（組合）'!CC15</f>
        <v>0</v>
      </c>
      <c r="BC42" s="142">
        <f>'廃棄物事業経費（組合）'!CD15</f>
        <v>0</v>
      </c>
      <c r="BD42" s="142">
        <f>'廃棄物事業経費（組合）'!CE15</f>
        <v>0</v>
      </c>
      <c r="BE42" s="142">
        <f>'廃棄物事業経費（組合）'!CF15</f>
        <v>0</v>
      </c>
      <c r="BF42" s="142">
        <f>'廃棄物事業経費（組合）'!CG15</f>
        <v>0</v>
      </c>
      <c r="BG42" s="142">
        <f>'廃棄物事業経費（組合）'!CH15</f>
        <v>0</v>
      </c>
      <c r="BH42" s="142">
        <f>'廃棄物事業経費（組合）'!CI15</f>
        <v>247518</v>
      </c>
      <c r="BI42" s="142">
        <f>'廃棄物事業経費（組合）'!CJ15</f>
        <v>146978</v>
      </c>
      <c r="BJ42" s="142">
        <f>'廃棄物事業経費（組合）'!CK15</f>
        <v>98288</v>
      </c>
      <c r="BK42" s="142">
        <f>'廃棄物事業経費（組合）'!CL15</f>
        <v>7169</v>
      </c>
      <c r="BL42" s="142">
        <f>'廃棄物事業経費（組合）'!CM15</f>
        <v>89214</v>
      </c>
      <c r="BM42" s="142">
        <f>'廃棄物事業経費（組合）'!CN15</f>
        <v>1905</v>
      </c>
      <c r="BN42" s="142">
        <f>'廃棄物事業経費（組合）'!CO15</f>
        <v>0</v>
      </c>
      <c r="BO42" s="142">
        <f>'廃棄物事業経費（組合）'!CP15</f>
        <v>2252</v>
      </c>
      <c r="BP42" s="142">
        <f>'廃棄物事業経費（組合）'!CQ15</f>
        <v>0</v>
      </c>
      <c r="BQ42" s="142">
        <f>'廃棄物事業経費（組合）'!CR15</f>
        <v>2252</v>
      </c>
      <c r="BR42" s="142">
        <f>'廃棄物事業経費（組合）'!CS15</f>
        <v>0</v>
      </c>
      <c r="BS42" s="142">
        <f>'廃棄物事業経費（組合）'!CT15</f>
        <v>0</v>
      </c>
      <c r="BT42" s="142">
        <f>'廃棄物事業経費（組合）'!CU15</f>
        <v>0</v>
      </c>
      <c r="BU42" s="142">
        <f>'廃棄物事業経費（組合）'!CV15</f>
        <v>0</v>
      </c>
      <c r="BV42" s="142">
        <f>'廃棄物事業経費（組合）'!CW15</f>
        <v>20039</v>
      </c>
      <c r="BW42" s="142">
        <f>'廃棄物事業経費（組合）'!CX15</f>
        <v>267557</v>
      </c>
    </row>
    <row r="43" spans="1:75" ht="13.5">
      <c r="A43" s="208" t="s">
        <v>212</v>
      </c>
      <c r="B43" s="208">
        <v>33859</v>
      </c>
      <c r="C43" s="208" t="s">
        <v>269</v>
      </c>
      <c r="D43" s="142">
        <f>'廃棄物事業経費（組合）'!AE16</f>
        <v>0</v>
      </c>
      <c r="E43" s="142">
        <f>'廃棄物事業経費（組合）'!AF16</f>
        <v>0</v>
      </c>
      <c r="F43" s="142">
        <f>'廃棄物事業経費（組合）'!AG16</f>
        <v>0</v>
      </c>
      <c r="G43" s="142">
        <f>'廃棄物事業経費（組合）'!AH16</f>
        <v>0</v>
      </c>
      <c r="H43" s="142">
        <f>'廃棄物事業経費（組合）'!AI16</f>
        <v>0</v>
      </c>
      <c r="I43" s="142">
        <f>'廃棄物事業経費（組合）'!AJ16</f>
        <v>0</v>
      </c>
      <c r="J43" s="142">
        <f>'廃棄物事業経費（組合）'!AK16</f>
        <v>0</v>
      </c>
      <c r="K43" s="142">
        <f>'廃棄物事業経費（組合）'!AL16</f>
        <v>0</v>
      </c>
      <c r="L43" s="142">
        <f>'廃棄物事業経費（組合）'!AM16</f>
        <v>548834</v>
      </c>
      <c r="M43" s="142">
        <f>'廃棄物事業経費（組合）'!AN16</f>
        <v>61355</v>
      </c>
      <c r="N43" s="142">
        <f>'廃棄物事業経費（組合）'!AO16</f>
        <v>270494</v>
      </c>
      <c r="O43" s="142">
        <f>'廃棄物事業経費（組合）'!AP16</f>
        <v>0</v>
      </c>
      <c r="P43" s="142">
        <f>'廃棄物事業経費（組合）'!AQ16</f>
        <v>270494</v>
      </c>
      <c r="Q43" s="142">
        <f>'廃棄物事業経費（組合）'!AR16</f>
        <v>0</v>
      </c>
      <c r="R43" s="142">
        <f>'廃棄物事業経費（組合）'!AS16</f>
        <v>0</v>
      </c>
      <c r="S43" s="142">
        <f>'廃棄物事業経費（組合）'!AT16</f>
        <v>216985</v>
      </c>
      <c r="T43" s="142">
        <f>'廃棄物事業経費（組合）'!AU16</f>
        <v>0</v>
      </c>
      <c r="U43" s="142">
        <f>'廃棄物事業経費（組合）'!AV16</f>
        <v>208970</v>
      </c>
      <c r="V43" s="142">
        <f>'廃棄物事業経費（組合）'!AW16</f>
        <v>0</v>
      </c>
      <c r="W43" s="142">
        <f>'廃棄物事業経費（組合）'!AX16</f>
        <v>8015</v>
      </c>
      <c r="X43" s="142">
        <f>'廃棄物事業経費（組合）'!AY16</f>
        <v>0</v>
      </c>
      <c r="Y43" s="142">
        <f>'廃棄物事業経費（組合）'!AZ16</f>
        <v>0</v>
      </c>
      <c r="Z43" s="142">
        <f>'廃棄物事業経費（組合）'!BA16</f>
        <v>23707</v>
      </c>
      <c r="AA43" s="142">
        <f>'廃棄物事業経費（組合）'!BB16</f>
        <v>572541</v>
      </c>
      <c r="AB43" s="142">
        <f>'廃棄物事業経費（組合）'!BC16</f>
        <v>0</v>
      </c>
      <c r="AC43" s="142">
        <f>'廃棄物事業経費（組合）'!BD16</f>
        <v>0</v>
      </c>
      <c r="AD43" s="142">
        <f>'廃棄物事業経費（組合）'!BE16</f>
        <v>0</v>
      </c>
      <c r="AE43" s="142">
        <f>'廃棄物事業経費（組合）'!BF16</f>
        <v>0</v>
      </c>
      <c r="AF43" s="142">
        <f>'廃棄物事業経費（組合）'!BG16</f>
        <v>0</v>
      </c>
      <c r="AG43" s="142">
        <f>'廃棄物事業経費（組合）'!BH16</f>
        <v>0</v>
      </c>
      <c r="AH43" s="142">
        <f>'廃棄物事業経費（組合）'!BI16</f>
        <v>0</v>
      </c>
      <c r="AI43" s="142">
        <f>'廃棄物事業経費（組合）'!BJ16</f>
        <v>0</v>
      </c>
      <c r="AJ43" s="142">
        <f>'廃棄物事業経費（組合）'!BK16</f>
        <v>0</v>
      </c>
      <c r="AK43" s="142">
        <f>'廃棄物事業経費（組合）'!BL16</f>
        <v>0</v>
      </c>
      <c r="AL43" s="142">
        <f>'廃棄物事業経費（組合）'!BM16</f>
        <v>0</v>
      </c>
      <c r="AM43" s="142">
        <f>'廃棄物事業経費（組合）'!BN16</f>
        <v>0</v>
      </c>
      <c r="AN43" s="142">
        <f>'廃棄物事業経費（組合）'!BO16</f>
        <v>0</v>
      </c>
      <c r="AO43" s="142">
        <f>'廃棄物事業経費（組合）'!BP16</f>
        <v>0</v>
      </c>
      <c r="AP43" s="142">
        <f>'廃棄物事業経費（組合）'!BQ16</f>
        <v>0</v>
      </c>
      <c r="AQ43" s="142">
        <f>'廃棄物事業経費（組合）'!BR16</f>
        <v>0</v>
      </c>
      <c r="AR43" s="142">
        <f>'廃棄物事業経費（組合）'!BS16</f>
        <v>0</v>
      </c>
      <c r="AS43" s="142">
        <f>'廃棄物事業経費（組合）'!BT16</f>
        <v>0</v>
      </c>
      <c r="AT43" s="142">
        <f>'廃棄物事業経費（組合）'!BU16</f>
        <v>0</v>
      </c>
      <c r="AU43" s="142">
        <f>'廃棄物事業経費（組合）'!BV16</f>
        <v>0</v>
      </c>
      <c r="AV43" s="142">
        <f>'廃棄物事業経費（組合）'!BW16</f>
        <v>0</v>
      </c>
      <c r="AW43" s="142">
        <f>'廃棄物事業経費（組合）'!BX16</f>
        <v>0</v>
      </c>
      <c r="AX43" s="142">
        <f>'廃棄物事業経費（組合）'!BY16</f>
        <v>0</v>
      </c>
      <c r="AY43" s="142">
        <f>'廃棄物事業経費（組合）'!BZ16</f>
        <v>0</v>
      </c>
      <c r="AZ43" s="142">
        <f>'廃棄物事業経費（組合）'!CA16</f>
        <v>0</v>
      </c>
      <c r="BA43" s="142">
        <f>'廃棄物事業経費（組合）'!CB16</f>
        <v>0</v>
      </c>
      <c r="BB43" s="142">
        <f>'廃棄物事業経費（組合）'!CC16</f>
        <v>0</v>
      </c>
      <c r="BC43" s="142">
        <f>'廃棄物事業経費（組合）'!CD16</f>
        <v>0</v>
      </c>
      <c r="BD43" s="142">
        <f>'廃棄物事業経費（組合）'!CE16</f>
        <v>0</v>
      </c>
      <c r="BE43" s="142">
        <f>'廃棄物事業経費（組合）'!CF16</f>
        <v>0</v>
      </c>
      <c r="BF43" s="142">
        <f>'廃棄物事業経費（組合）'!CG16</f>
        <v>0</v>
      </c>
      <c r="BG43" s="142">
        <f>'廃棄物事業経費（組合）'!CH16</f>
        <v>0</v>
      </c>
      <c r="BH43" s="142">
        <f>'廃棄物事業経費（組合）'!CI16</f>
        <v>548834</v>
      </c>
      <c r="BI43" s="142">
        <f>'廃棄物事業経費（組合）'!CJ16</f>
        <v>61355</v>
      </c>
      <c r="BJ43" s="142">
        <f>'廃棄物事業経費（組合）'!CK16</f>
        <v>270494</v>
      </c>
      <c r="BK43" s="142">
        <f>'廃棄物事業経費（組合）'!CL16</f>
        <v>0</v>
      </c>
      <c r="BL43" s="142">
        <f>'廃棄物事業経費（組合）'!CM16</f>
        <v>270494</v>
      </c>
      <c r="BM43" s="142">
        <f>'廃棄物事業経費（組合）'!CN16</f>
        <v>0</v>
      </c>
      <c r="BN43" s="142">
        <f>'廃棄物事業経費（組合）'!CO16</f>
        <v>0</v>
      </c>
      <c r="BO43" s="142">
        <f>'廃棄物事業経費（組合）'!CP16</f>
        <v>216985</v>
      </c>
      <c r="BP43" s="142">
        <f>'廃棄物事業経費（組合）'!CQ16</f>
        <v>0</v>
      </c>
      <c r="BQ43" s="142">
        <f>'廃棄物事業経費（組合）'!CR16</f>
        <v>208970</v>
      </c>
      <c r="BR43" s="142">
        <f>'廃棄物事業経費（組合）'!CS16</f>
        <v>0</v>
      </c>
      <c r="BS43" s="142">
        <f>'廃棄物事業経費（組合）'!CT16</f>
        <v>8015</v>
      </c>
      <c r="BT43" s="142">
        <f>'廃棄物事業経費（組合）'!CU16</f>
        <v>0</v>
      </c>
      <c r="BU43" s="142">
        <f>'廃棄物事業経費（組合）'!CV16</f>
        <v>0</v>
      </c>
      <c r="BV43" s="142">
        <f>'廃棄物事業経費（組合）'!CW16</f>
        <v>23707</v>
      </c>
      <c r="BW43" s="142">
        <f>'廃棄物事業経費（組合）'!CX16</f>
        <v>572541</v>
      </c>
    </row>
    <row r="44" spans="1:75" ht="13.5">
      <c r="A44" s="208" t="s">
        <v>212</v>
      </c>
      <c r="B44" s="208">
        <v>33895</v>
      </c>
      <c r="C44" s="208" t="s">
        <v>270</v>
      </c>
      <c r="D44" s="142">
        <f>'廃棄物事業経費（組合）'!AE17</f>
        <v>0</v>
      </c>
      <c r="E44" s="142">
        <f>'廃棄物事業経費（組合）'!AF17</f>
        <v>0</v>
      </c>
      <c r="F44" s="142">
        <f>'廃棄物事業経費（組合）'!AG17</f>
        <v>0</v>
      </c>
      <c r="G44" s="142">
        <f>'廃棄物事業経費（組合）'!AH17</f>
        <v>0</v>
      </c>
      <c r="H44" s="142">
        <f>'廃棄物事業経費（組合）'!AI17</f>
        <v>0</v>
      </c>
      <c r="I44" s="142">
        <f>'廃棄物事業経費（組合）'!AJ17</f>
        <v>0</v>
      </c>
      <c r="J44" s="142">
        <f>'廃棄物事業経費（組合）'!AK17</f>
        <v>0</v>
      </c>
      <c r="K44" s="142">
        <f>'廃棄物事業経費（組合）'!AL17</f>
        <v>0</v>
      </c>
      <c r="L44" s="142">
        <f>'廃棄物事業経費（組合）'!AM17</f>
        <v>130386</v>
      </c>
      <c r="M44" s="142">
        <f>'廃棄物事業経費（組合）'!AN17</f>
        <v>66455</v>
      </c>
      <c r="N44" s="142">
        <f>'廃棄物事業経費（組合）'!AO17</f>
        <v>33282</v>
      </c>
      <c r="O44" s="142">
        <f>'廃棄物事業経費（組合）'!AP17</f>
        <v>12129</v>
      </c>
      <c r="P44" s="142">
        <f>'廃棄物事業経費（組合）'!AQ17</f>
        <v>20953</v>
      </c>
      <c r="Q44" s="142">
        <f>'廃棄物事業経費（組合）'!AR17</f>
        <v>200</v>
      </c>
      <c r="R44" s="142">
        <f>'廃棄物事業経費（組合）'!AS17</f>
        <v>0</v>
      </c>
      <c r="S44" s="142">
        <f>'廃棄物事業経費（組合）'!AT17</f>
        <v>30649</v>
      </c>
      <c r="T44" s="142">
        <f>'廃棄物事業経費（組合）'!AU17</f>
        <v>868</v>
      </c>
      <c r="U44" s="142">
        <f>'廃棄物事業経費（組合）'!AV17</f>
        <v>8108</v>
      </c>
      <c r="V44" s="142">
        <f>'廃棄物事業経費（組合）'!AW17</f>
        <v>9370</v>
      </c>
      <c r="W44" s="142">
        <f>'廃棄物事業経費（組合）'!AX17</f>
        <v>12303</v>
      </c>
      <c r="X44" s="142">
        <f>'廃棄物事業経費（組合）'!AY17</f>
        <v>0</v>
      </c>
      <c r="Y44" s="142">
        <f>'廃棄物事業経費（組合）'!AZ17</f>
        <v>0</v>
      </c>
      <c r="Z44" s="142">
        <f>'廃棄物事業経費（組合）'!BA17</f>
        <v>0</v>
      </c>
      <c r="AA44" s="142">
        <f>'廃棄物事業経費（組合）'!BB17</f>
        <v>130386</v>
      </c>
      <c r="AB44" s="142">
        <f>'廃棄物事業経費（組合）'!BC17</f>
        <v>0</v>
      </c>
      <c r="AC44" s="142">
        <f>'廃棄物事業経費（組合）'!BD17</f>
        <v>0</v>
      </c>
      <c r="AD44" s="142">
        <f>'廃棄物事業経費（組合）'!BE17</f>
        <v>0</v>
      </c>
      <c r="AE44" s="142">
        <f>'廃棄物事業経費（組合）'!BF17</f>
        <v>0</v>
      </c>
      <c r="AF44" s="142">
        <f>'廃棄物事業経費（組合）'!BG17</f>
        <v>0</v>
      </c>
      <c r="AG44" s="142">
        <f>'廃棄物事業経費（組合）'!BH17</f>
        <v>0</v>
      </c>
      <c r="AH44" s="142">
        <f>'廃棄物事業経費（組合）'!BI17</f>
        <v>0</v>
      </c>
      <c r="AI44" s="142">
        <f>'廃棄物事業経費（組合）'!BJ17</f>
        <v>0</v>
      </c>
      <c r="AJ44" s="142">
        <f>'廃棄物事業経費（組合）'!BK17</f>
        <v>0</v>
      </c>
      <c r="AK44" s="142">
        <f>'廃棄物事業経費（組合）'!BL17</f>
        <v>0</v>
      </c>
      <c r="AL44" s="142">
        <f>'廃棄物事業経費（組合）'!BM17</f>
        <v>0</v>
      </c>
      <c r="AM44" s="142">
        <f>'廃棄物事業経費（組合）'!BN17</f>
        <v>0</v>
      </c>
      <c r="AN44" s="142">
        <f>'廃棄物事業経費（組合）'!BO17</f>
        <v>0</v>
      </c>
      <c r="AO44" s="142">
        <f>'廃棄物事業経費（組合）'!BP17</f>
        <v>0</v>
      </c>
      <c r="AP44" s="142">
        <f>'廃棄物事業経費（組合）'!BQ17</f>
        <v>0</v>
      </c>
      <c r="AQ44" s="142">
        <f>'廃棄物事業経費（組合）'!BR17</f>
        <v>0</v>
      </c>
      <c r="AR44" s="142">
        <f>'廃棄物事業経費（組合）'!BS17</f>
        <v>0</v>
      </c>
      <c r="AS44" s="142">
        <f>'廃棄物事業経費（組合）'!BT17</f>
        <v>0</v>
      </c>
      <c r="AT44" s="142">
        <f>'廃棄物事業経費（組合）'!BU17</f>
        <v>0</v>
      </c>
      <c r="AU44" s="142">
        <f>'廃棄物事業経費（組合）'!BV17</f>
        <v>0</v>
      </c>
      <c r="AV44" s="142">
        <f>'廃棄物事業経費（組合）'!BW17</f>
        <v>0</v>
      </c>
      <c r="AW44" s="142">
        <f>'廃棄物事業経費（組合）'!BX17</f>
        <v>0</v>
      </c>
      <c r="AX44" s="142">
        <f>'廃棄物事業経費（組合）'!BY17</f>
        <v>0</v>
      </c>
      <c r="AY44" s="142">
        <f>'廃棄物事業経費（組合）'!BZ17</f>
        <v>0</v>
      </c>
      <c r="AZ44" s="142">
        <f>'廃棄物事業経費（組合）'!CA17</f>
        <v>0</v>
      </c>
      <c r="BA44" s="142">
        <f>'廃棄物事業経費（組合）'!CB17</f>
        <v>0</v>
      </c>
      <c r="BB44" s="142">
        <f>'廃棄物事業経費（組合）'!CC17</f>
        <v>0</v>
      </c>
      <c r="BC44" s="142">
        <f>'廃棄物事業経費（組合）'!CD17</f>
        <v>0</v>
      </c>
      <c r="BD44" s="142">
        <f>'廃棄物事業経費（組合）'!CE17</f>
        <v>0</v>
      </c>
      <c r="BE44" s="142">
        <f>'廃棄物事業経費（組合）'!CF17</f>
        <v>0</v>
      </c>
      <c r="BF44" s="142">
        <f>'廃棄物事業経費（組合）'!CG17</f>
        <v>0</v>
      </c>
      <c r="BG44" s="142">
        <f>'廃棄物事業経費（組合）'!CH17</f>
        <v>0</v>
      </c>
      <c r="BH44" s="142">
        <f>'廃棄物事業経費（組合）'!CI17</f>
        <v>130386</v>
      </c>
      <c r="BI44" s="142">
        <f>'廃棄物事業経費（組合）'!CJ17</f>
        <v>66455</v>
      </c>
      <c r="BJ44" s="142">
        <f>'廃棄物事業経費（組合）'!CK17</f>
        <v>33282</v>
      </c>
      <c r="BK44" s="142">
        <f>'廃棄物事業経費（組合）'!CL17</f>
        <v>12129</v>
      </c>
      <c r="BL44" s="142">
        <f>'廃棄物事業経費（組合）'!CM17</f>
        <v>20953</v>
      </c>
      <c r="BM44" s="142">
        <f>'廃棄物事業経費（組合）'!CN17</f>
        <v>200</v>
      </c>
      <c r="BN44" s="142">
        <f>'廃棄物事業経費（組合）'!CO17</f>
        <v>0</v>
      </c>
      <c r="BO44" s="142">
        <f>'廃棄物事業経費（組合）'!CP17</f>
        <v>30649</v>
      </c>
      <c r="BP44" s="142">
        <f>'廃棄物事業経費（組合）'!CQ17</f>
        <v>868</v>
      </c>
      <c r="BQ44" s="142">
        <f>'廃棄物事業経費（組合）'!CR17</f>
        <v>8108</v>
      </c>
      <c r="BR44" s="142">
        <f>'廃棄物事業経費（組合）'!CS17</f>
        <v>9370</v>
      </c>
      <c r="BS44" s="142">
        <f>'廃棄物事業経費（組合）'!CT17</f>
        <v>12303</v>
      </c>
      <c r="BT44" s="142">
        <f>'廃棄物事業経費（組合）'!CU17</f>
        <v>0</v>
      </c>
      <c r="BU44" s="142">
        <f>'廃棄物事業経費（組合）'!CV17</f>
        <v>0</v>
      </c>
      <c r="BV44" s="142">
        <f>'廃棄物事業経費（組合）'!CW17</f>
        <v>0</v>
      </c>
      <c r="BW44" s="142">
        <f>'廃棄物事業経費（組合）'!CX17</f>
        <v>130386</v>
      </c>
    </row>
    <row r="45" spans="1:75" ht="13.5">
      <c r="A45" s="208" t="s">
        <v>212</v>
      </c>
      <c r="B45" s="208">
        <v>33896</v>
      </c>
      <c r="C45" s="208" t="s">
        <v>271</v>
      </c>
      <c r="D45" s="142">
        <f>'廃棄物事業経費（組合）'!AE18</f>
        <v>0</v>
      </c>
      <c r="E45" s="142">
        <f>'廃棄物事業経費（組合）'!AF18</f>
        <v>0</v>
      </c>
      <c r="F45" s="142">
        <f>'廃棄物事業経費（組合）'!AG18</f>
        <v>0</v>
      </c>
      <c r="G45" s="142">
        <f>'廃棄物事業経費（組合）'!AH18</f>
        <v>0</v>
      </c>
      <c r="H45" s="142">
        <f>'廃棄物事業経費（組合）'!AI18</f>
        <v>0</v>
      </c>
      <c r="I45" s="142">
        <f>'廃棄物事業経費（組合）'!AJ18</f>
        <v>0</v>
      </c>
      <c r="J45" s="142">
        <f>'廃棄物事業経費（組合）'!AK18</f>
        <v>0</v>
      </c>
      <c r="K45" s="142">
        <f>'廃棄物事業経費（組合）'!AL18</f>
        <v>0</v>
      </c>
      <c r="L45" s="142">
        <f>'廃棄物事業経費（組合）'!AM18</f>
        <v>226701</v>
      </c>
      <c r="M45" s="142">
        <f>'廃棄物事業経費（組合）'!AN18</f>
        <v>64590</v>
      </c>
      <c r="N45" s="142">
        <f>'廃棄物事業経費（組合）'!AO18</f>
        <v>134702</v>
      </c>
      <c r="O45" s="142">
        <f>'廃棄物事業経費（組合）'!AP18</f>
        <v>0</v>
      </c>
      <c r="P45" s="142">
        <f>'廃棄物事業経費（組合）'!AQ18</f>
        <v>109348</v>
      </c>
      <c r="Q45" s="142">
        <f>'廃棄物事業経費（組合）'!AR18</f>
        <v>25354</v>
      </c>
      <c r="R45" s="142">
        <f>'廃棄物事業経費（組合）'!AS18</f>
        <v>0</v>
      </c>
      <c r="S45" s="142">
        <f>'廃棄物事業経費（組合）'!AT18</f>
        <v>27409</v>
      </c>
      <c r="T45" s="142">
        <f>'廃棄物事業経費（組合）'!AU18</f>
        <v>0</v>
      </c>
      <c r="U45" s="142">
        <f>'廃棄物事業経費（組合）'!AV18</f>
        <v>13490</v>
      </c>
      <c r="V45" s="142">
        <f>'廃棄物事業経費（組合）'!AW18</f>
        <v>7408</v>
      </c>
      <c r="W45" s="142">
        <f>'廃棄物事業経費（組合）'!AX18</f>
        <v>6511</v>
      </c>
      <c r="X45" s="142">
        <f>'廃棄物事業経費（組合）'!AY18</f>
        <v>0</v>
      </c>
      <c r="Y45" s="142">
        <f>'廃棄物事業経費（組合）'!AZ18</f>
        <v>0</v>
      </c>
      <c r="Z45" s="142">
        <f>'廃棄物事業経費（組合）'!BA18</f>
        <v>322</v>
      </c>
      <c r="AA45" s="142">
        <f>'廃棄物事業経費（組合）'!BB18</f>
        <v>227023</v>
      </c>
      <c r="AB45" s="142">
        <f>'廃棄物事業経費（組合）'!BC18</f>
        <v>0</v>
      </c>
      <c r="AC45" s="142">
        <f>'廃棄物事業経費（組合）'!BD18</f>
        <v>0</v>
      </c>
      <c r="AD45" s="142">
        <f>'廃棄物事業経費（組合）'!BE18</f>
        <v>0</v>
      </c>
      <c r="AE45" s="142">
        <f>'廃棄物事業経費（組合）'!BF18</f>
        <v>0</v>
      </c>
      <c r="AF45" s="142">
        <f>'廃棄物事業経費（組合）'!BG18</f>
        <v>0</v>
      </c>
      <c r="AG45" s="142">
        <f>'廃棄物事業経費（組合）'!BH18</f>
        <v>0</v>
      </c>
      <c r="AH45" s="142">
        <f>'廃棄物事業経費（組合）'!BI18</f>
        <v>0</v>
      </c>
      <c r="AI45" s="142">
        <f>'廃棄物事業経費（組合）'!BJ18</f>
        <v>0</v>
      </c>
      <c r="AJ45" s="142">
        <f>'廃棄物事業経費（組合）'!BK18</f>
        <v>0</v>
      </c>
      <c r="AK45" s="142">
        <f>'廃棄物事業経費（組合）'!BL18</f>
        <v>0</v>
      </c>
      <c r="AL45" s="142">
        <f>'廃棄物事業経費（組合）'!BM18</f>
        <v>0</v>
      </c>
      <c r="AM45" s="142">
        <f>'廃棄物事業経費（組合）'!BN18</f>
        <v>0</v>
      </c>
      <c r="AN45" s="142">
        <f>'廃棄物事業経費（組合）'!BO18</f>
        <v>0</v>
      </c>
      <c r="AO45" s="142">
        <f>'廃棄物事業経費（組合）'!BP18</f>
        <v>0</v>
      </c>
      <c r="AP45" s="142">
        <f>'廃棄物事業経費（組合）'!BQ18</f>
        <v>0</v>
      </c>
      <c r="AQ45" s="142">
        <f>'廃棄物事業経費（組合）'!BR18</f>
        <v>0</v>
      </c>
      <c r="AR45" s="142">
        <f>'廃棄物事業経費（組合）'!BS18</f>
        <v>0</v>
      </c>
      <c r="AS45" s="142">
        <f>'廃棄物事業経費（組合）'!BT18</f>
        <v>0</v>
      </c>
      <c r="AT45" s="142">
        <f>'廃棄物事業経費（組合）'!BU18</f>
        <v>0</v>
      </c>
      <c r="AU45" s="142">
        <f>'廃棄物事業経費（組合）'!BV18</f>
        <v>0</v>
      </c>
      <c r="AV45" s="142">
        <f>'廃棄物事業経費（組合）'!BW18</f>
        <v>0</v>
      </c>
      <c r="AW45" s="142">
        <f>'廃棄物事業経費（組合）'!BX18</f>
        <v>0</v>
      </c>
      <c r="AX45" s="142">
        <f>'廃棄物事業経費（組合）'!BY18</f>
        <v>0</v>
      </c>
      <c r="AY45" s="142">
        <f>'廃棄物事業経費（組合）'!BZ18</f>
        <v>0</v>
      </c>
      <c r="AZ45" s="142">
        <f>'廃棄物事業経費（組合）'!CA18</f>
        <v>0</v>
      </c>
      <c r="BA45" s="142">
        <f>'廃棄物事業経費（組合）'!CB18</f>
        <v>0</v>
      </c>
      <c r="BB45" s="142">
        <f>'廃棄物事業経費（組合）'!CC18</f>
        <v>0</v>
      </c>
      <c r="BC45" s="142">
        <f>'廃棄物事業経費（組合）'!CD18</f>
        <v>0</v>
      </c>
      <c r="BD45" s="142">
        <f>'廃棄物事業経費（組合）'!CE18</f>
        <v>0</v>
      </c>
      <c r="BE45" s="142">
        <f>'廃棄物事業経費（組合）'!CF18</f>
        <v>0</v>
      </c>
      <c r="BF45" s="142">
        <f>'廃棄物事業経費（組合）'!CG18</f>
        <v>0</v>
      </c>
      <c r="BG45" s="142">
        <f>'廃棄物事業経費（組合）'!CH18</f>
        <v>0</v>
      </c>
      <c r="BH45" s="142">
        <f>'廃棄物事業経費（組合）'!CI18</f>
        <v>226701</v>
      </c>
      <c r="BI45" s="142">
        <f>'廃棄物事業経費（組合）'!CJ18</f>
        <v>64590</v>
      </c>
      <c r="BJ45" s="142">
        <f>'廃棄物事業経費（組合）'!CK18</f>
        <v>134702</v>
      </c>
      <c r="BK45" s="142">
        <f>'廃棄物事業経費（組合）'!CL18</f>
        <v>0</v>
      </c>
      <c r="BL45" s="142">
        <f>'廃棄物事業経費（組合）'!CM18</f>
        <v>109348</v>
      </c>
      <c r="BM45" s="142">
        <f>'廃棄物事業経費（組合）'!CN18</f>
        <v>25354</v>
      </c>
      <c r="BN45" s="142">
        <f>'廃棄物事業経費（組合）'!CO18</f>
        <v>0</v>
      </c>
      <c r="BO45" s="142">
        <f>'廃棄物事業経費（組合）'!CP18</f>
        <v>27409</v>
      </c>
      <c r="BP45" s="142">
        <f>'廃棄物事業経費（組合）'!CQ18</f>
        <v>0</v>
      </c>
      <c r="BQ45" s="142">
        <f>'廃棄物事業経費（組合）'!CR18</f>
        <v>13490</v>
      </c>
      <c r="BR45" s="142">
        <f>'廃棄物事業経費（組合）'!CS18</f>
        <v>7408</v>
      </c>
      <c r="BS45" s="142">
        <f>'廃棄物事業経費（組合）'!CT18</f>
        <v>6511</v>
      </c>
      <c r="BT45" s="142">
        <f>'廃棄物事業経費（組合）'!CU18</f>
        <v>0</v>
      </c>
      <c r="BU45" s="142">
        <f>'廃棄物事業経費（組合）'!CV18</f>
        <v>0</v>
      </c>
      <c r="BV45" s="142">
        <f>'廃棄物事業経費（組合）'!CW18</f>
        <v>322</v>
      </c>
      <c r="BW45" s="142">
        <f>'廃棄物事業経費（組合）'!CX18</f>
        <v>227023</v>
      </c>
    </row>
    <row r="46" spans="1:75" ht="13.5">
      <c r="A46" s="208" t="s">
        <v>212</v>
      </c>
      <c r="B46" s="208">
        <v>33897</v>
      </c>
      <c r="C46" s="208" t="s">
        <v>272</v>
      </c>
      <c r="D46" s="142">
        <f>'廃棄物事業経費（組合）'!AE19</f>
        <v>0</v>
      </c>
      <c r="E46" s="142">
        <f>'廃棄物事業経費（組合）'!AF19</f>
        <v>0</v>
      </c>
      <c r="F46" s="142">
        <f>'廃棄物事業経費（組合）'!AG19</f>
        <v>0</v>
      </c>
      <c r="G46" s="142">
        <f>'廃棄物事業経費（組合）'!AH19</f>
        <v>0</v>
      </c>
      <c r="H46" s="142">
        <f>'廃棄物事業経費（組合）'!AI19</f>
        <v>0</v>
      </c>
      <c r="I46" s="142">
        <f>'廃棄物事業経費（組合）'!AJ19</f>
        <v>0</v>
      </c>
      <c r="J46" s="142">
        <f>'廃棄物事業経費（組合）'!AK19</f>
        <v>0</v>
      </c>
      <c r="K46" s="142">
        <f>'廃棄物事業経費（組合）'!AL19</f>
        <v>0</v>
      </c>
      <c r="L46" s="142">
        <f>'廃棄物事業経費（組合）'!AM19</f>
        <v>399424</v>
      </c>
      <c r="M46" s="142">
        <f>'廃棄物事業経費（組合）'!AN19</f>
        <v>15427</v>
      </c>
      <c r="N46" s="142">
        <f>'廃棄物事業経費（組合）'!AO19</f>
        <v>237933</v>
      </c>
      <c r="O46" s="142">
        <f>'廃棄物事業経費（組合）'!AP19</f>
        <v>0</v>
      </c>
      <c r="P46" s="142">
        <f>'廃棄物事業経費（組合）'!AQ19</f>
        <v>237933</v>
      </c>
      <c r="Q46" s="142">
        <f>'廃棄物事業経費（組合）'!AR19</f>
        <v>0</v>
      </c>
      <c r="R46" s="142">
        <f>'廃棄物事業経費（組合）'!AS19</f>
        <v>0</v>
      </c>
      <c r="S46" s="142">
        <f>'廃棄物事業経費（組合）'!AT19</f>
        <v>146064</v>
      </c>
      <c r="T46" s="142">
        <f>'廃棄物事業経費（組合）'!AU19</f>
        <v>10368</v>
      </c>
      <c r="U46" s="142">
        <f>'廃棄物事業経費（組合）'!AV19</f>
        <v>135696</v>
      </c>
      <c r="V46" s="142">
        <f>'廃棄物事業経費（組合）'!AW19</f>
        <v>0</v>
      </c>
      <c r="W46" s="142">
        <f>'廃棄物事業経費（組合）'!AX19</f>
        <v>0</v>
      </c>
      <c r="X46" s="142">
        <f>'廃棄物事業経費（組合）'!AY19</f>
        <v>0</v>
      </c>
      <c r="Y46" s="142">
        <f>'廃棄物事業経費（組合）'!AZ19</f>
        <v>0</v>
      </c>
      <c r="Z46" s="142">
        <f>'廃棄物事業経費（組合）'!BA19</f>
        <v>0</v>
      </c>
      <c r="AA46" s="142">
        <f>'廃棄物事業経費（組合）'!BB19</f>
        <v>399424</v>
      </c>
      <c r="AB46" s="142">
        <f>'廃棄物事業経費（組合）'!BC19</f>
        <v>0</v>
      </c>
      <c r="AC46" s="142">
        <f>'廃棄物事業経費（組合）'!BD19</f>
        <v>0</v>
      </c>
      <c r="AD46" s="142">
        <f>'廃棄物事業経費（組合）'!BE19</f>
        <v>0</v>
      </c>
      <c r="AE46" s="142">
        <f>'廃棄物事業経費（組合）'!BF19</f>
        <v>0</v>
      </c>
      <c r="AF46" s="142">
        <f>'廃棄物事業経費（組合）'!BG19</f>
        <v>0</v>
      </c>
      <c r="AG46" s="142">
        <f>'廃棄物事業経費（組合）'!BH19</f>
        <v>0</v>
      </c>
      <c r="AH46" s="142">
        <f>'廃棄物事業経費（組合）'!BI19</f>
        <v>0</v>
      </c>
      <c r="AI46" s="142">
        <f>'廃棄物事業経費（組合）'!BJ19</f>
        <v>0</v>
      </c>
      <c r="AJ46" s="142">
        <f>'廃棄物事業経費（組合）'!BK19</f>
        <v>0</v>
      </c>
      <c r="AK46" s="142">
        <f>'廃棄物事業経費（組合）'!BL19</f>
        <v>0</v>
      </c>
      <c r="AL46" s="142">
        <f>'廃棄物事業経費（組合）'!BM19</f>
        <v>0</v>
      </c>
      <c r="AM46" s="142">
        <f>'廃棄物事業経費（組合）'!BN19</f>
        <v>0</v>
      </c>
      <c r="AN46" s="142">
        <f>'廃棄物事業経費（組合）'!BO19</f>
        <v>0</v>
      </c>
      <c r="AO46" s="142">
        <f>'廃棄物事業経費（組合）'!BP19</f>
        <v>0</v>
      </c>
      <c r="AP46" s="142">
        <f>'廃棄物事業経費（組合）'!BQ19</f>
        <v>0</v>
      </c>
      <c r="AQ46" s="142">
        <f>'廃棄物事業経費（組合）'!BR19</f>
        <v>0</v>
      </c>
      <c r="AR46" s="142">
        <f>'廃棄物事業経費（組合）'!BS19</f>
        <v>0</v>
      </c>
      <c r="AS46" s="142">
        <f>'廃棄物事業経費（組合）'!BT19</f>
        <v>0</v>
      </c>
      <c r="AT46" s="142">
        <f>'廃棄物事業経費（組合）'!BU19</f>
        <v>0</v>
      </c>
      <c r="AU46" s="142">
        <f>'廃棄物事業経費（組合）'!BV19</f>
        <v>0</v>
      </c>
      <c r="AV46" s="142">
        <f>'廃棄物事業経費（組合）'!BW19</f>
        <v>0</v>
      </c>
      <c r="AW46" s="142">
        <f>'廃棄物事業経費（組合）'!BX19</f>
        <v>0</v>
      </c>
      <c r="AX46" s="142">
        <f>'廃棄物事業経費（組合）'!BY19</f>
        <v>0</v>
      </c>
      <c r="AY46" s="142">
        <f>'廃棄物事業経費（組合）'!BZ19</f>
        <v>0</v>
      </c>
      <c r="AZ46" s="142">
        <f>'廃棄物事業経費（組合）'!CA19</f>
        <v>0</v>
      </c>
      <c r="BA46" s="142">
        <f>'廃棄物事業経費（組合）'!CB19</f>
        <v>0</v>
      </c>
      <c r="BB46" s="142">
        <f>'廃棄物事業経費（組合）'!CC19</f>
        <v>0</v>
      </c>
      <c r="BC46" s="142">
        <f>'廃棄物事業経費（組合）'!CD19</f>
        <v>0</v>
      </c>
      <c r="BD46" s="142">
        <f>'廃棄物事業経費（組合）'!CE19</f>
        <v>0</v>
      </c>
      <c r="BE46" s="142">
        <f>'廃棄物事業経費（組合）'!CF19</f>
        <v>0</v>
      </c>
      <c r="BF46" s="142">
        <f>'廃棄物事業経費（組合）'!CG19</f>
        <v>0</v>
      </c>
      <c r="BG46" s="142">
        <f>'廃棄物事業経費（組合）'!CH19</f>
        <v>0</v>
      </c>
      <c r="BH46" s="142">
        <f>'廃棄物事業経費（組合）'!CI19</f>
        <v>399424</v>
      </c>
      <c r="BI46" s="142">
        <f>'廃棄物事業経費（組合）'!CJ19</f>
        <v>15427</v>
      </c>
      <c r="BJ46" s="142">
        <f>'廃棄物事業経費（組合）'!CK19</f>
        <v>237933</v>
      </c>
      <c r="BK46" s="142">
        <f>'廃棄物事業経費（組合）'!CL19</f>
        <v>0</v>
      </c>
      <c r="BL46" s="142">
        <f>'廃棄物事業経費（組合）'!CM19</f>
        <v>237933</v>
      </c>
      <c r="BM46" s="142">
        <f>'廃棄物事業経費（組合）'!CN19</f>
        <v>0</v>
      </c>
      <c r="BN46" s="142">
        <f>'廃棄物事業経費（組合）'!CO19</f>
        <v>0</v>
      </c>
      <c r="BO46" s="142">
        <f>'廃棄物事業経費（組合）'!CP19</f>
        <v>146064</v>
      </c>
      <c r="BP46" s="142">
        <f>'廃棄物事業経費（組合）'!CQ19</f>
        <v>10368</v>
      </c>
      <c r="BQ46" s="142">
        <f>'廃棄物事業経費（組合）'!CR19</f>
        <v>135696</v>
      </c>
      <c r="BR46" s="142">
        <f>'廃棄物事業経費（組合）'!CS19</f>
        <v>0</v>
      </c>
      <c r="BS46" s="142">
        <f>'廃棄物事業経費（組合）'!CT19</f>
        <v>0</v>
      </c>
      <c r="BT46" s="142">
        <f>'廃棄物事業経費（組合）'!CU19</f>
        <v>0</v>
      </c>
      <c r="BU46" s="142">
        <f>'廃棄物事業経費（組合）'!CV19</f>
        <v>0</v>
      </c>
      <c r="BV46" s="142">
        <f>'廃棄物事業経費（組合）'!CW19</f>
        <v>0</v>
      </c>
      <c r="BW46" s="142">
        <f>'廃棄物事業経費（組合）'!CX19</f>
        <v>399424</v>
      </c>
    </row>
    <row r="47" spans="1:75" ht="13.5">
      <c r="A47" s="208" t="s">
        <v>212</v>
      </c>
      <c r="B47" s="208">
        <v>33898</v>
      </c>
      <c r="C47" s="208" t="s">
        <v>273</v>
      </c>
      <c r="D47" s="142">
        <f>'廃棄物事業経費（組合）'!AE20</f>
        <v>0</v>
      </c>
      <c r="E47" s="142">
        <f>'廃棄物事業経費（組合）'!AF20</f>
        <v>0</v>
      </c>
      <c r="F47" s="142">
        <f>'廃棄物事業経費（組合）'!AG20</f>
        <v>0</v>
      </c>
      <c r="G47" s="142">
        <f>'廃棄物事業経費（組合）'!AH20</f>
        <v>0</v>
      </c>
      <c r="H47" s="142">
        <f>'廃棄物事業経費（組合）'!AI20</f>
        <v>0</v>
      </c>
      <c r="I47" s="142">
        <f>'廃棄物事業経費（組合）'!AJ20</f>
        <v>0</v>
      </c>
      <c r="J47" s="142">
        <f>'廃棄物事業経費（組合）'!AK20</f>
        <v>0</v>
      </c>
      <c r="K47" s="142">
        <f>'廃棄物事業経費（組合）'!AL20</f>
        <v>0</v>
      </c>
      <c r="L47" s="142">
        <f>'廃棄物事業経費（組合）'!AM20</f>
        <v>0</v>
      </c>
      <c r="M47" s="142">
        <f>'廃棄物事業経費（組合）'!AN20</f>
        <v>0</v>
      </c>
      <c r="N47" s="142">
        <f>'廃棄物事業経費（組合）'!AO20</f>
        <v>0</v>
      </c>
      <c r="O47" s="142">
        <f>'廃棄物事業経費（組合）'!AP20</f>
        <v>0</v>
      </c>
      <c r="P47" s="142">
        <f>'廃棄物事業経費（組合）'!AQ20</f>
        <v>0</v>
      </c>
      <c r="Q47" s="142">
        <f>'廃棄物事業経費（組合）'!AR20</f>
        <v>0</v>
      </c>
      <c r="R47" s="142">
        <f>'廃棄物事業経費（組合）'!AS20</f>
        <v>0</v>
      </c>
      <c r="S47" s="142">
        <f>'廃棄物事業経費（組合）'!AT20</f>
        <v>0</v>
      </c>
      <c r="T47" s="142">
        <f>'廃棄物事業経費（組合）'!AU20</f>
        <v>0</v>
      </c>
      <c r="U47" s="142">
        <f>'廃棄物事業経費（組合）'!AV20</f>
        <v>0</v>
      </c>
      <c r="V47" s="142">
        <f>'廃棄物事業経費（組合）'!AW20</f>
        <v>0</v>
      </c>
      <c r="W47" s="142">
        <f>'廃棄物事業経費（組合）'!AX20</f>
        <v>0</v>
      </c>
      <c r="X47" s="142">
        <f>'廃棄物事業経費（組合）'!AY20</f>
        <v>0</v>
      </c>
      <c r="Y47" s="142">
        <f>'廃棄物事業経費（組合）'!AZ20</f>
        <v>0</v>
      </c>
      <c r="Z47" s="142">
        <f>'廃棄物事業経費（組合）'!BA20</f>
        <v>0</v>
      </c>
      <c r="AA47" s="142">
        <f>'廃棄物事業経費（組合）'!BB20</f>
        <v>0</v>
      </c>
      <c r="AB47" s="142">
        <f>'廃棄物事業経費（組合）'!BC20</f>
        <v>114450</v>
      </c>
      <c r="AC47" s="142">
        <f>'廃棄物事業経費（組合）'!BD20</f>
        <v>114450</v>
      </c>
      <c r="AD47" s="142">
        <f>'廃棄物事業経費（組合）'!BE20</f>
        <v>0</v>
      </c>
      <c r="AE47" s="142">
        <f>'廃棄物事業経費（組合）'!BF20</f>
        <v>114450</v>
      </c>
      <c r="AF47" s="142">
        <f>'廃棄物事業経費（組合）'!BG20</f>
        <v>0</v>
      </c>
      <c r="AG47" s="142">
        <f>'廃棄物事業経費（組合）'!BH20</f>
        <v>0</v>
      </c>
      <c r="AH47" s="142">
        <f>'廃棄物事業経費（組合）'!BI20</f>
        <v>0</v>
      </c>
      <c r="AI47" s="142">
        <f>'廃棄物事業経費（組合）'!BJ20</f>
        <v>0</v>
      </c>
      <c r="AJ47" s="142">
        <f>'廃棄物事業経費（組合）'!BK20</f>
        <v>345575</v>
      </c>
      <c r="AK47" s="142">
        <f>'廃棄物事業経費（組合）'!BL20</f>
        <v>30843</v>
      </c>
      <c r="AL47" s="142">
        <f>'廃棄物事業経費（組合）'!BM20</f>
        <v>93434</v>
      </c>
      <c r="AM47" s="142">
        <f>'廃棄物事業経費（組合）'!BN20</f>
        <v>0</v>
      </c>
      <c r="AN47" s="142">
        <f>'廃棄物事業経費（組合）'!BO20</f>
        <v>93434</v>
      </c>
      <c r="AO47" s="142">
        <f>'廃棄物事業経費（組合）'!BP20</f>
        <v>0</v>
      </c>
      <c r="AP47" s="142">
        <f>'廃棄物事業経費（組合）'!BQ20</f>
        <v>0</v>
      </c>
      <c r="AQ47" s="142">
        <f>'廃棄物事業経費（組合）'!BR20</f>
        <v>221298</v>
      </c>
      <c r="AR47" s="142">
        <f>'廃棄物事業経費（組合）'!BS20</f>
        <v>5247</v>
      </c>
      <c r="AS47" s="142">
        <f>'廃棄物事業経費（組合）'!BT20</f>
        <v>170730</v>
      </c>
      <c r="AT47" s="142">
        <f>'廃棄物事業経費（組合）'!BU20</f>
        <v>30371</v>
      </c>
      <c r="AU47" s="142">
        <f>'廃棄物事業経費（組合）'!BV20</f>
        <v>14950</v>
      </c>
      <c r="AV47" s="142">
        <f>'廃棄物事業経費（組合）'!BW20</f>
        <v>0</v>
      </c>
      <c r="AW47" s="142">
        <f>'廃棄物事業経費（組合）'!BX20</f>
        <v>0</v>
      </c>
      <c r="AX47" s="142">
        <f>'廃棄物事業経費（組合）'!BY20</f>
        <v>0</v>
      </c>
      <c r="AY47" s="142">
        <f>'廃棄物事業経費（組合）'!BZ20</f>
        <v>460025</v>
      </c>
      <c r="AZ47" s="142">
        <f>'廃棄物事業経費（組合）'!CA20</f>
        <v>114450</v>
      </c>
      <c r="BA47" s="142">
        <f>'廃棄物事業経費（組合）'!CB20</f>
        <v>114450</v>
      </c>
      <c r="BB47" s="142">
        <f>'廃棄物事業経費（組合）'!CC20</f>
        <v>0</v>
      </c>
      <c r="BC47" s="142">
        <f>'廃棄物事業経費（組合）'!CD20</f>
        <v>114450</v>
      </c>
      <c r="BD47" s="142">
        <f>'廃棄物事業経費（組合）'!CE20</f>
        <v>0</v>
      </c>
      <c r="BE47" s="142">
        <f>'廃棄物事業経費（組合）'!CF20</f>
        <v>0</v>
      </c>
      <c r="BF47" s="142">
        <f>'廃棄物事業経費（組合）'!CG20</f>
        <v>0</v>
      </c>
      <c r="BG47" s="142">
        <f>'廃棄物事業経費（組合）'!CH20</f>
        <v>0</v>
      </c>
      <c r="BH47" s="142">
        <f>'廃棄物事業経費（組合）'!CI20</f>
        <v>345575</v>
      </c>
      <c r="BI47" s="142">
        <f>'廃棄物事業経費（組合）'!CJ20</f>
        <v>30843</v>
      </c>
      <c r="BJ47" s="142">
        <f>'廃棄物事業経費（組合）'!CK20</f>
        <v>93434</v>
      </c>
      <c r="BK47" s="142">
        <f>'廃棄物事業経費（組合）'!CL20</f>
        <v>0</v>
      </c>
      <c r="BL47" s="142">
        <f>'廃棄物事業経費（組合）'!CM20</f>
        <v>93434</v>
      </c>
      <c r="BM47" s="142">
        <f>'廃棄物事業経費（組合）'!CN20</f>
        <v>0</v>
      </c>
      <c r="BN47" s="142">
        <f>'廃棄物事業経費（組合）'!CO20</f>
        <v>0</v>
      </c>
      <c r="BO47" s="142">
        <f>'廃棄物事業経費（組合）'!CP20</f>
        <v>221298</v>
      </c>
      <c r="BP47" s="142">
        <f>'廃棄物事業経費（組合）'!CQ20</f>
        <v>5247</v>
      </c>
      <c r="BQ47" s="142">
        <f>'廃棄物事業経費（組合）'!CR20</f>
        <v>170730</v>
      </c>
      <c r="BR47" s="142">
        <f>'廃棄物事業経費（組合）'!CS20</f>
        <v>30371</v>
      </c>
      <c r="BS47" s="142">
        <f>'廃棄物事業経費（組合）'!CT20</f>
        <v>14950</v>
      </c>
      <c r="BT47" s="142">
        <f>'廃棄物事業経費（組合）'!CU20</f>
        <v>0</v>
      </c>
      <c r="BU47" s="142">
        <f>'廃棄物事業経費（組合）'!CV20</f>
        <v>0</v>
      </c>
      <c r="BV47" s="142">
        <f>'廃棄物事業経費（組合）'!CW20</f>
        <v>0</v>
      </c>
      <c r="BW47" s="142">
        <f>'廃棄物事業経費（組合）'!CX20</f>
        <v>460025</v>
      </c>
    </row>
    <row r="48" spans="1:75" ht="13.5">
      <c r="A48" s="208" t="s">
        <v>212</v>
      </c>
      <c r="B48" s="208">
        <v>33902</v>
      </c>
      <c r="C48" s="208" t="s">
        <v>274</v>
      </c>
      <c r="D48" s="142">
        <f>'廃棄物事業経費（組合）'!AE21</f>
        <v>0</v>
      </c>
      <c r="E48" s="142">
        <f>'廃棄物事業経費（組合）'!AF21</f>
        <v>0</v>
      </c>
      <c r="F48" s="142">
        <f>'廃棄物事業経費（組合）'!AG21</f>
        <v>0</v>
      </c>
      <c r="G48" s="142">
        <f>'廃棄物事業経費（組合）'!AH21</f>
        <v>0</v>
      </c>
      <c r="H48" s="142">
        <f>'廃棄物事業経費（組合）'!AI21</f>
        <v>0</v>
      </c>
      <c r="I48" s="142">
        <f>'廃棄物事業経費（組合）'!AJ21</f>
        <v>0</v>
      </c>
      <c r="J48" s="142">
        <f>'廃棄物事業経費（組合）'!AK21</f>
        <v>0</v>
      </c>
      <c r="K48" s="142">
        <f>'廃棄物事業経費（組合）'!AL21</f>
        <v>0</v>
      </c>
      <c r="L48" s="142">
        <f>'廃棄物事業経費（組合）'!AM21</f>
        <v>131060</v>
      </c>
      <c r="M48" s="142">
        <f>'廃棄物事業経費（組合）'!AN21</f>
        <v>38594</v>
      </c>
      <c r="N48" s="142">
        <f>'廃棄物事業経費（組合）'!AO21</f>
        <v>43169</v>
      </c>
      <c r="O48" s="142">
        <f>'廃棄物事業経費（組合）'!AP21</f>
        <v>0</v>
      </c>
      <c r="P48" s="142">
        <f>'廃棄物事業経費（組合）'!AQ21</f>
        <v>43169</v>
      </c>
      <c r="Q48" s="142">
        <f>'廃棄物事業経費（組合）'!AR21</f>
        <v>0</v>
      </c>
      <c r="R48" s="142">
        <f>'廃棄物事業経費（組合）'!AS21</f>
        <v>0</v>
      </c>
      <c r="S48" s="142">
        <f>'廃棄物事業経費（組合）'!AT21</f>
        <v>49297</v>
      </c>
      <c r="T48" s="142">
        <f>'廃棄物事業経費（組合）'!AU21</f>
        <v>0</v>
      </c>
      <c r="U48" s="142">
        <f>'廃棄物事業経費（組合）'!AV21</f>
        <v>11736</v>
      </c>
      <c r="V48" s="142">
        <f>'廃棄物事業経費（組合）'!AW21</f>
        <v>17976</v>
      </c>
      <c r="W48" s="142">
        <f>'廃棄物事業経費（組合）'!AX21</f>
        <v>19585</v>
      </c>
      <c r="X48" s="142">
        <f>'廃棄物事業経費（組合）'!AY21</f>
        <v>0</v>
      </c>
      <c r="Y48" s="142">
        <f>'廃棄物事業経費（組合）'!AZ21</f>
        <v>0</v>
      </c>
      <c r="Z48" s="142">
        <f>'廃棄物事業経費（組合）'!BA21</f>
        <v>64281</v>
      </c>
      <c r="AA48" s="142">
        <f>'廃棄物事業経費（組合）'!BB21</f>
        <v>195341</v>
      </c>
      <c r="AB48" s="142">
        <f>'廃棄物事業経費（組合）'!BC21</f>
        <v>0</v>
      </c>
      <c r="AC48" s="142">
        <f>'廃棄物事業経費（組合）'!BD21</f>
        <v>0</v>
      </c>
      <c r="AD48" s="142">
        <f>'廃棄物事業経費（組合）'!BE21</f>
        <v>0</v>
      </c>
      <c r="AE48" s="142">
        <f>'廃棄物事業経費（組合）'!BF21</f>
        <v>0</v>
      </c>
      <c r="AF48" s="142">
        <f>'廃棄物事業経費（組合）'!BG21</f>
        <v>0</v>
      </c>
      <c r="AG48" s="142">
        <f>'廃棄物事業経費（組合）'!BH21</f>
        <v>0</v>
      </c>
      <c r="AH48" s="142">
        <f>'廃棄物事業経費（組合）'!BI21</f>
        <v>0</v>
      </c>
      <c r="AI48" s="142">
        <f>'廃棄物事業経費（組合）'!BJ21</f>
        <v>0</v>
      </c>
      <c r="AJ48" s="142">
        <f>'廃棄物事業経費（組合）'!BK21</f>
        <v>0</v>
      </c>
      <c r="AK48" s="142">
        <f>'廃棄物事業経費（組合）'!BL21</f>
        <v>0</v>
      </c>
      <c r="AL48" s="142">
        <f>'廃棄物事業経費（組合）'!BM21</f>
        <v>0</v>
      </c>
      <c r="AM48" s="142">
        <f>'廃棄物事業経費（組合）'!BN21</f>
        <v>0</v>
      </c>
      <c r="AN48" s="142">
        <f>'廃棄物事業経費（組合）'!BO21</f>
        <v>0</v>
      </c>
      <c r="AO48" s="142">
        <f>'廃棄物事業経費（組合）'!BP21</f>
        <v>0</v>
      </c>
      <c r="AP48" s="142">
        <f>'廃棄物事業経費（組合）'!BQ21</f>
        <v>0</v>
      </c>
      <c r="AQ48" s="142">
        <f>'廃棄物事業経費（組合）'!BR21</f>
        <v>0</v>
      </c>
      <c r="AR48" s="142">
        <f>'廃棄物事業経費（組合）'!BS21</f>
        <v>0</v>
      </c>
      <c r="AS48" s="142">
        <f>'廃棄物事業経費（組合）'!BT21</f>
        <v>0</v>
      </c>
      <c r="AT48" s="142">
        <f>'廃棄物事業経費（組合）'!BU21</f>
        <v>0</v>
      </c>
      <c r="AU48" s="142">
        <f>'廃棄物事業経費（組合）'!BV21</f>
        <v>0</v>
      </c>
      <c r="AV48" s="142">
        <f>'廃棄物事業経費（組合）'!BW21</f>
        <v>0</v>
      </c>
      <c r="AW48" s="142">
        <f>'廃棄物事業経費（組合）'!BX21</f>
        <v>0</v>
      </c>
      <c r="AX48" s="142">
        <f>'廃棄物事業経費（組合）'!BY21</f>
        <v>0</v>
      </c>
      <c r="AY48" s="142">
        <f>'廃棄物事業経費（組合）'!BZ21</f>
        <v>0</v>
      </c>
      <c r="AZ48" s="142">
        <f>'廃棄物事業経費（組合）'!CA21</f>
        <v>0</v>
      </c>
      <c r="BA48" s="142">
        <f>'廃棄物事業経費（組合）'!CB21</f>
        <v>0</v>
      </c>
      <c r="BB48" s="142">
        <f>'廃棄物事業経費（組合）'!CC21</f>
        <v>0</v>
      </c>
      <c r="BC48" s="142">
        <f>'廃棄物事業経費（組合）'!CD21</f>
        <v>0</v>
      </c>
      <c r="BD48" s="142">
        <f>'廃棄物事業経費（組合）'!CE21</f>
        <v>0</v>
      </c>
      <c r="BE48" s="142">
        <f>'廃棄物事業経費（組合）'!CF21</f>
        <v>0</v>
      </c>
      <c r="BF48" s="142">
        <f>'廃棄物事業経費（組合）'!CG21</f>
        <v>0</v>
      </c>
      <c r="BG48" s="142">
        <f>'廃棄物事業経費（組合）'!CH21</f>
        <v>0</v>
      </c>
      <c r="BH48" s="142">
        <f>'廃棄物事業経費（組合）'!CI21</f>
        <v>131060</v>
      </c>
      <c r="BI48" s="142">
        <f>'廃棄物事業経費（組合）'!CJ21</f>
        <v>38594</v>
      </c>
      <c r="BJ48" s="142">
        <f>'廃棄物事業経費（組合）'!CK21</f>
        <v>43169</v>
      </c>
      <c r="BK48" s="142">
        <f>'廃棄物事業経費（組合）'!CL21</f>
        <v>0</v>
      </c>
      <c r="BL48" s="142">
        <f>'廃棄物事業経費（組合）'!CM21</f>
        <v>43169</v>
      </c>
      <c r="BM48" s="142">
        <f>'廃棄物事業経費（組合）'!CN21</f>
        <v>0</v>
      </c>
      <c r="BN48" s="142">
        <f>'廃棄物事業経費（組合）'!CO21</f>
        <v>0</v>
      </c>
      <c r="BO48" s="142">
        <f>'廃棄物事業経費（組合）'!CP21</f>
        <v>49297</v>
      </c>
      <c r="BP48" s="142">
        <f>'廃棄物事業経費（組合）'!CQ21</f>
        <v>0</v>
      </c>
      <c r="BQ48" s="142">
        <f>'廃棄物事業経費（組合）'!CR21</f>
        <v>11736</v>
      </c>
      <c r="BR48" s="142">
        <f>'廃棄物事業経費（組合）'!CS21</f>
        <v>17976</v>
      </c>
      <c r="BS48" s="142">
        <f>'廃棄物事業経費（組合）'!CT21</f>
        <v>19585</v>
      </c>
      <c r="BT48" s="142">
        <f>'廃棄物事業経費（組合）'!CU21</f>
        <v>0</v>
      </c>
      <c r="BU48" s="142">
        <f>'廃棄物事業経費（組合）'!CV21</f>
        <v>0</v>
      </c>
      <c r="BV48" s="142">
        <f>'廃棄物事業経費（組合）'!CW21</f>
        <v>64281</v>
      </c>
      <c r="BW48" s="142">
        <f>'廃棄物事業経費（組合）'!CX21</f>
        <v>195341</v>
      </c>
    </row>
    <row r="49" spans="1:75" ht="13.5">
      <c r="A49" s="208" t="s">
        <v>212</v>
      </c>
      <c r="B49" s="208">
        <v>33904</v>
      </c>
      <c r="C49" s="208" t="s">
        <v>275</v>
      </c>
      <c r="D49" s="142">
        <f>'廃棄物事業経費（組合）'!AE22</f>
        <v>0</v>
      </c>
      <c r="E49" s="142">
        <f>'廃棄物事業経費（組合）'!AF22</f>
        <v>0</v>
      </c>
      <c r="F49" s="142">
        <f>'廃棄物事業経費（組合）'!AG22</f>
        <v>0</v>
      </c>
      <c r="G49" s="142">
        <f>'廃棄物事業経費（組合）'!AH22</f>
        <v>0</v>
      </c>
      <c r="H49" s="142">
        <f>'廃棄物事業経費（組合）'!AI22</f>
        <v>0</v>
      </c>
      <c r="I49" s="142">
        <f>'廃棄物事業経費（組合）'!AJ22</f>
        <v>0</v>
      </c>
      <c r="J49" s="142">
        <f>'廃棄物事業経費（組合）'!AK22</f>
        <v>0</v>
      </c>
      <c r="K49" s="142">
        <f>'廃棄物事業経費（組合）'!AL22</f>
        <v>0</v>
      </c>
      <c r="L49" s="142">
        <f>'廃棄物事業経費（組合）'!AM22</f>
        <v>235818</v>
      </c>
      <c r="M49" s="142">
        <f>'廃棄物事業経費（組合）'!AN22</f>
        <v>29270</v>
      </c>
      <c r="N49" s="142">
        <f>'廃棄物事業経費（組合）'!AO22</f>
        <v>89431</v>
      </c>
      <c r="O49" s="142">
        <f>'廃棄物事業経費（組合）'!AP22</f>
        <v>4270</v>
      </c>
      <c r="P49" s="142">
        <f>'廃棄物事業経費（組合）'!AQ22</f>
        <v>78311</v>
      </c>
      <c r="Q49" s="142">
        <f>'廃棄物事業経費（組合）'!AR22</f>
        <v>6850</v>
      </c>
      <c r="R49" s="142">
        <f>'廃棄物事業経費（組合）'!AS22</f>
        <v>0</v>
      </c>
      <c r="S49" s="142">
        <f>'廃棄物事業経費（組合）'!AT22</f>
        <v>117117</v>
      </c>
      <c r="T49" s="142">
        <f>'廃棄物事業経費（組合）'!AU22</f>
        <v>49005</v>
      </c>
      <c r="U49" s="142">
        <f>'廃棄物事業経費（組合）'!AV22</f>
        <v>57945</v>
      </c>
      <c r="V49" s="142">
        <f>'廃棄物事業経費（組合）'!AW22</f>
        <v>10167</v>
      </c>
      <c r="W49" s="142">
        <f>'廃棄物事業経費（組合）'!AX22</f>
        <v>0</v>
      </c>
      <c r="X49" s="142">
        <f>'廃棄物事業経費（組合）'!AY22</f>
        <v>0</v>
      </c>
      <c r="Y49" s="142">
        <f>'廃棄物事業経費（組合）'!AZ22</f>
        <v>0</v>
      </c>
      <c r="Z49" s="142">
        <f>'廃棄物事業経費（組合）'!BA22</f>
        <v>0</v>
      </c>
      <c r="AA49" s="142">
        <f>'廃棄物事業経費（組合）'!BB22</f>
        <v>235818</v>
      </c>
      <c r="AB49" s="142">
        <f>'廃棄物事業経費（組合）'!BC22</f>
        <v>0</v>
      </c>
      <c r="AC49" s="142">
        <f>'廃棄物事業経費（組合）'!BD22</f>
        <v>0</v>
      </c>
      <c r="AD49" s="142">
        <f>'廃棄物事業経費（組合）'!BE22</f>
        <v>0</v>
      </c>
      <c r="AE49" s="142">
        <f>'廃棄物事業経費（組合）'!BF22</f>
        <v>0</v>
      </c>
      <c r="AF49" s="142">
        <f>'廃棄物事業経費（組合）'!BG22</f>
        <v>0</v>
      </c>
      <c r="AG49" s="142">
        <f>'廃棄物事業経費（組合）'!BH22</f>
        <v>0</v>
      </c>
      <c r="AH49" s="142">
        <f>'廃棄物事業経費（組合）'!BI22</f>
        <v>0</v>
      </c>
      <c r="AI49" s="142">
        <f>'廃棄物事業経費（組合）'!BJ22</f>
        <v>0</v>
      </c>
      <c r="AJ49" s="142">
        <f>'廃棄物事業経費（組合）'!BK22</f>
        <v>0</v>
      </c>
      <c r="AK49" s="142">
        <f>'廃棄物事業経費（組合）'!BL22</f>
        <v>0</v>
      </c>
      <c r="AL49" s="142">
        <f>'廃棄物事業経費（組合）'!BM22</f>
        <v>0</v>
      </c>
      <c r="AM49" s="142">
        <f>'廃棄物事業経費（組合）'!BN22</f>
        <v>0</v>
      </c>
      <c r="AN49" s="142">
        <f>'廃棄物事業経費（組合）'!BO22</f>
        <v>0</v>
      </c>
      <c r="AO49" s="142">
        <f>'廃棄物事業経費（組合）'!BP22</f>
        <v>0</v>
      </c>
      <c r="AP49" s="142">
        <f>'廃棄物事業経費（組合）'!BQ22</f>
        <v>0</v>
      </c>
      <c r="AQ49" s="142">
        <f>'廃棄物事業経費（組合）'!BR22</f>
        <v>0</v>
      </c>
      <c r="AR49" s="142">
        <f>'廃棄物事業経費（組合）'!BS22</f>
        <v>0</v>
      </c>
      <c r="AS49" s="142">
        <f>'廃棄物事業経費（組合）'!BT22</f>
        <v>0</v>
      </c>
      <c r="AT49" s="142">
        <f>'廃棄物事業経費（組合）'!BU22</f>
        <v>0</v>
      </c>
      <c r="AU49" s="142">
        <f>'廃棄物事業経費（組合）'!BV22</f>
        <v>0</v>
      </c>
      <c r="AV49" s="142">
        <f>'廃棄物事業経費（組合）'!BW22</f>
        <v>0</v>
      </c>
      <c r="AW49" s="142">
        <f>'廃棄物事業経費（組合）'!BX22</f>
        <v>0</v>
      </c>
      <c r="AX49" s="142">
        <f>'廃棄物事業経費（組合）'!BY22</f>
        <v>0</v>
      </c>
      <c r="AY49" s="142">
        <f>'廃棄物事業経費（組合）'!BZ22</f>
        <v>0</v>
      </c>
      <c r="AZ49" s="142">
        <f>'廃棄物事業経費（組合）'!CA22</f>
        <v>0</v>
      </c>
      <c r="BA49" s="142">
        <f>'廃棄物事業経費（組合）'!CB22</f>
        <v>0</v>
      </c>
      <c r="BB49" s="142">
        <f>'廃棄物事業経費（組合）'!CC22</f>
        <v>0</v>
      </c>
      <c r="BC49" s="142">
        <f>'廃棄物事業経費（組合）'!CD22</f>
        <v>0</v>
      </c>
      <c r="BD49" s="142">
        <f>'廃棄物事業経費（組合）'!CE22</f>
        <v>0</v>
      </c>
      <c r="BE49" s="142">
        <f>'廃棄物事業経費（組合）'!CF22</f>
        <v>0</v>
      </c>
      <c r="BF49" s="142">
        <f>'廃棄物事業経費（組合）'!CG22</f>
        <v>0</v>
      </c>
      <c r="BG49" s="142">
        <f>'廃棄物事業経費（組合）'!CH22</f>
        <v>0</v>
      </c>
      <c r="BH49" s="142">
        <f>'廃棄物事業経費（組合）'!CI22</f>
        <v>235818</v>
      </c>
      <c r="BI49" s="142">
        <f>'廃棄物事業経費（組合）'!CJ22</f>
        <v>29270</v>
      </c>
      <c r="BJ49" s="142">
        <f>'廃棄物事業経費（組合）'!CK22</f>
        <v>89431</v>
      </c>
      <c r="BK49" s="142">
        <f>'廃棄物事業経費（組合）'!CL22</f>
        <v>4270</v>
      </c>
      <c r="BL49" s="142">
        <f>'廃棄物事業経費（組合）'!CM22</f>
        <v>78311</v>
      </c>
      <c r="BM49" s="142">
        <f>'廃棄物事業経費（組合）'!CN22</f>
        <v>6850</v>
      </c>
      <c r="BN49" s="142">
        <f>'廃棄物事業経費（組合）'!CO22</f>
        <v>0</v>
      </c>
      <c r="BO49" s="142">
        <f>'廃棄物事業経費（組合）'!CP22</f>
        <v>117117</v>
      </c>
      <c r="BP49" s="142">
        <f>'廃棄物事業経費（組合）'!CQ22</f>
        <v>49005</v>
      </c>
      <c r="BQ49" s="142">
        <f>'廃棄物事業経費（組合）'!CR22</f>
        <v>57945</v>
      </c>
      <c r="BR49" s="142">
        <f>'廃棄物事業経費（組合）'!CS22</f>
        <v>10167</v>
      </c>
      <c r="BS49" s="142">
        <f>'廃棄物事業経費（組合）'!CT22</f>
        <v>0</v>
      </c>
      <c r="BT49" s="142">
        <f>'廃棄物事業経費（組合）'!CU22</f>
        <v>0</v>
      </c>
      <c r="BU49" s="142">
        <f>'廃棄物事業経費（組合）'!CV22</f>
        <v>0</v>
      </c>
      <c r="BV49" s="142">
        <f>'廃棄物事業経費（組合）'!CW22</f>
        <v>0</v>
      </c>
      <c r="BW49" s="142">
        <f>'廃棄物事業経費（組合）'!CX22</f>
        <v>235818</v>
      </c>
    </row>
    <row r="50" spans="1:75" ht="13.5">
      <c r="A50" s="208" t="s">
        <v>212</v>
      </c>
      <c r="B50" s="208">
        <v>33911</v>
      </c>
      <c r="C50" s="208" t="s">
        <v>276</v>
      </c>
      <c r="D50" s="142">
        <f>'廃棄物事業経費（組合）'!AE23</f>
        <v>0</v>
      </c>
      <c r="E50" s="142">
        <f>'廃棄物事業経費（組合）'!AF23</f>
        <v>0</v>
      </c>
      <c r="F50" s="142">
        <f>'廃棄物事業経費（組合）'!AG23</f>
        <v>0</v>
      </c>
      <c r="G50" s="142">
        <f>'廃棄物事業経費（組合）'!AH23</f>
        <v>0</v>
      </c>
      <c r="H50" s="142">
        <f>'廃棄物事業経費（組合）'!AI23</f>
        <v>0</v>
      </c>
      <c r="I50" s="142">
        <f>'廃棄物事業経費（組合）'!AJ23</f>
        <v>0</v>
      </c>
      <c r="J50" s="142">
        <f>'廃棄物事業経費（組合）'!AK23</f>
        <v>0</v>
      </c>
      <c r="K50" s="142">
        <f>'廃棄物事業経費（組合）'!AL23</f>
        <v>0</v>
      </c>
      <c r="L50" s="142">
        <f>'廃棄物事業経費（組合）'!AM23</f>
        <v>56236</v>
      </c>
      <c r="M50" s="142">
        <f>'廃棄物事業経費（組合）'!AN23</f>
        <v>27914</v>
      </c>
      <c r="N50" s="142">
        <f>'廃棄物事業経費（組合）'!AO23</f>
        <v>15816</v>
      </c>
      <c r="O50" s="142">
        <f>'廃棄物事業経費（組合）'!AP23</f>
        <v>503</v>
      </c>
      <c r="P50" s="142">
        <f>'廃棄物事業経費（組合）'!AQ23</f>
        <v>15313</v>
      </c>
      <c r="Q50" s="142">
        <f>'廃棄物事業経費（組合）'!AR23</f>
        <v>0</v>
      </c>
      <c r="R50" s="142">
        <f>'廃棄物事業経費（組合）'!AS23</f>
        <v>0</v>
      </c>
      <c r="S50" s="142">
        <f>'廃棄物事業経費（組合）'!AT23</f>
        <v>12506</v>
      </c>
      <c r="T50" s="142">
        <f>'廃棄物事業経費（組合）'!AU23</f>
        <v>4410</v>
      </c>
      <c r="U50" s="142">
        <f>'廃棄物事業経費（組合）'!AV23</f>
        <v>8096</v>
      </c>
      <c r="V50" s="142">
        <f>'廃棄物事業経費（組合）'!AW23</f>
        <v>0</v>
      </c>
      <c r="W50" s="142">
        <f>'廃棄物事業経費（組合）'!AX23</f>
        <v>0</v>
      </c>
      <c r="X50" s="142">
        <f>'廃棄物事業経費（組合）'!AY23</f>
        <v>0</v>
      </c>
      <c r="Y50" s="142">
        <f>'廃棄物事業経費（組合）'!AZ23</f>
        <v>0</v>
      </c>
      <c r="Z50" s="142">
        <f>'廃棄物事業経費（組合）'!BA23</f>
        <v>23123</v>
      </c>
      <c r="AA50" s="142">
        <f>'廃棄物事業経費（組合）'!BB23</f>
        <v>79359</v>
      </c>
      <c r="AB50" s="142">
        <f>'廃棄物事業経費（組合）'!BC23</f>
        <v>0</v>
      </c>
      <c r="AC50" s="142">
        <f>'廃棄物事業経費（組合）'!BD23</f>
        <v>0</v>
      </c>
      <c r="AD50" s="142">
        <f>'廃棄物事業経費（組合）'!BE23</f>
        <v>0</v>
      </c>
      <c r="AE50" s="142">
        <f>'廃棄物事業経費（組合）'!BF23</f>
        <v>0</v>
      </c>
      <c r="AF50" s="142">
        <f>'廃棄物事業経費（組合）'!BG23</f>
        <v>0</v>
      </c>
      <c r="AG50" s="142">
        <f>'廃棄物事業経費（組合）'!BH23</f>
        <v>0</v>
      </c>
      <c r="AH50" s="142">
        <f>'廃棄物事業経費（組合）'!BI23</f>
        <v>0</v>
      </c>
      <c r="AI50" s="142">
        <f>'廃棄物事業経費（組合）'!BJ23</f>
        <v>0</v>
      </c>
      <c r="AJ50" s="142">
        <f>'廃棄物事業経費（組合）'!BK23</f>
        <v>0</v>
      </c>
      <c r="AK50" s="142">
        <f>'廃棄物事業経費（組合）'!BL23</f>
        <v>0</v>
      </c>
      <c r="AL50" s="142">
        <f>'廃棄物事業経費（組合）'!BM23</f>
        <v>0</v>
      </c>
      <c r="AM50" s="142">
        <f>'廃棄物事業経費（組合）'!BN23</f>
        <v>0</v>
      </c>
      <c r="AN50" s="142">
        <f>'廃棄物事業経費（組合）'!BO23</f>
        <v>0</v>
      </c>
      <c r="AO50" s="142">
        <f>'廃棄物事業経費（組合）'!BP23</f>
        <v>0</v>
      </c>
      <c r="AP50" s="142">
        <f>'廃棄物事業経費（組合）'!BQ23</f>
        <v>0</v>
      </c>
      <c r="AQ50" s="142">
        <f>'廃棄物事業経費（組合）'!BR23</f>
        <v>0</v>
      </c>
      <c r="AR50" s="142">
        <f>'廃棄物事業経費（組合）'!BS23</f>
        <v>0</v>
      </c>
      <c r="AS50" s="142">
        <f>'廃棄物事業経費（組合）'!BT23</f>
        <v>0</v>
      </c>
      <c r="AT50" s="142">
        <f>'廃棄物事業経費（組合）'!BU23</f>
        <v>0</v>
      </c>
      <c r="AU50" s="142">
        <f>'廃棄物事業経費（組合）'!BV23</f>
        <v>0</v>
      </c>
      <c r="AV50" s="142">
        <f>'廃棄物事業経費（組合）'!BW23</f>
        <v>0</v>
      </c>
      <c r="AW50" s="142">
        <f>'廃棄物事業経費（組合）'!BX23</f>
        <v>0</v>
      </c>
      <c r="AX50" s="142">
        <f>'廃棄物事業経費（組合）'!BY23</f>
        <v>0</v>
      </c>
      <c r="AY50" s="142">
        <f>'廃棄物事業経費（組合）'!BZ23</f>
        <v>0</v>
      </c>
      <c r="AZ50" s="142">
        <f>'廃棄物事業経費（組合）'!CA23</f>
        <v>0</v>
      </c>
      <c r="BA50" s="142">
        <f>'廃棄物事業経費（組合）'!CB23</f>
        <v>0</v>
      </c>
      <c r="BB50" s="142">
        <f>'廃棄物事業経費（組合）'!CC23</f>
        <v>0</v>
      </c>
      <c r="BC50" s="142">
        <f>'廃棄物事業経費（組合）'!CD23</f>
        <v>0</v>
      </c>
      <c r="BD50" s="142">
        <f>'廃棄物事業経費（組合）'!CE23</f>
        <v>0</v>
      </c>
      <c r="BE50" s="142">
        <f>'廃棄物事業経費（組合）'!CF23</f>
        <v>0</v>
      </c>
      <c r="BF50" s="142">
        <f>'廃棄物事業経費（組合）'!CG23</f>
        <v>0</v>
      </c>
      <c r="BG50" s="142">
        <f>'廃棄物事業経費（組合）'!CH23</f>
        <v>0</v>
      </c>
      <c r="BH50" s="142">
        <f>'廃棄物事業経費（組合）'!CI23</f>
        <v>56236</v>
      </c>
      <c r="BI50" s="142">
        <f>'廃棄物事業経費（組合）'!CJ23</f>
        <v>27914</v>
      </c>
      <c r="BJ50" s="142">
        <f>'廃棄物事業経費（組合）'!CK23</f>
        <v>15816</v>
      </c>
      <c r="BK50" s="142">
        <f>'廃棄物事業経費（組合）'!CL23</f>
        <v>503</v>
      </c>
      <c r="BL50" s="142">
        <f>'廃棄物事業経費（組合）'!CM23</f>
        <v>15313</v>
      </c>
      <c r="BM50" s="142">
        <f>'廃棄物事業経費（組合）'!CN23</f>
        <v>0</v>
      </c>
      <c r="BN50" s="142">
        <f>'廃棄物事業経費（組合）'!CO23</f>
        <v>0</v>
      </c>
      <c r="BO50" s="142">
        <f>'廃棄物事業経費（組合）'!CP23</f>
        <v>12506</v>
      </c>
      <c r="BP50" s="142">
        <f>'廃棄物事業経費（組合）'!CQ23</f>
        <v>4410</v>
      </c>
      <c r="BQ50" s="142">
        <f>'廃棄物事業経費（組合）'!CR23</f>
        <v>8096</v>
      </c>
      <c r="BR50" s="142">
        <f>'廃棄物事業経費（組合）'!CS23</f>
        <v>0</v>
      </c>
      <c r="BS50" s="142">
        <f>'廃棄物事業経費（組合）'!CT23</f>
        <v>0</v>
      </c>
      <c r="BT50" s="142">
        <f>'廃棄物事業経費（組合）'!CU23</f>
        <v>0</v>
      </c>
      <c r="BU50" s="142">
        <f>'廃棄物事業経費（組合）'!CV23</f>
        <v>0</v>
      </c>
      <c r="BV50" s="142">
        <f>'廃棄物事業経費（組合）'!CW23</f>
        <v>23123</v>
      </c>
      <c r="BW50" s="142">
        <f>'廃棄物事業経費（組合）'!CX23</f>
        <v>79359</v>
      </c>
    </row>
    <row r="51" spans="1:75" ht="13.5">
      <c r="A51" s="208" t="s">
        <v>212</v>
      </c>
      <c r="B51" s="208">
        <v>33913</v>
      </c>
      <c r="C51" s="208" t="s">
        <v>277</v>
      </c>
      <c r="D51" s="142">
        <f>'廃棄物事業経費（組合）'!AE24</f>
        <v>1880</v>
      </c>
      <c r="E51" s="142">
        <f>'廃棄物事業経費（組合）'!AF24</f>
        <v>1880</v>
      </c>
      <c r="F51" s="142">
        <f>'廃棄物事業経費（組合）'!AG24</f>
        <v>0</v>
      </c>
      <c r="G51" s="142">
        <f>'廃棄物事業経費（組合）'!AH24</f>
        <v>1880</v>
      </c>
      <c r="H51" s="142">
        <f>'廃棄物事業経費（組合）'!AI24</f>
        <v>0</v>
      </c>
      <c r="I51" s="142">
        <f>'廃棄物事業経費（組合）'!AJ24</f>
        <v>0</v>
      </c>
      <c r="J51" s="142">
        <f>'廃棄物事業経費（組合）'!AK24</f>
        <v>0</v>
      </c>
      <c r="K51" s="142">
        <f>'廃棄物事業経費（組合）'!AL24</f>
        <v>0</v>
      </c>
      <c r="L51" s="142">
        <f>'廃棄物事業経費（組合）'!AM24</f>
        <v>632414</v>
      </c>
      <c r="M51" s="142">
        <f>'廃棄物事業経費（組合）'!AN24</f>
        <v>36839</v>
      </c>
      <c r="N51" s="142">
        <f>'廃棄物事業経費（組合）'!AO24</f>
        <v>327866</v>
      </c>
      <c r="O51" s="142">
        <f>'廃棄物事業経費（組合）'!AP24</f>
        <v>0</v>
      </c>
      <c r="P51" s="142">
        <f>'廃棄物事業経費（組合）'!AQ24</f>
        <v>327866</v>
      </c>
      <c r="Q51" s="142">
        <f>'廃棄物事業経費（組合）'!AR24</f>
        <v>0</v>
      </c>
      <c r="R51" s="142">
        <f>'廃棄物事業経費（組合）'!AS24</f>
        <v>0</v>
      </c>
      <c r="S51" s="142">
        <f>'廃棄物事業経費（組合）'!AT24</f>
        <v>267709</v>
      </c>
      <c r="T51" s="142">
        <f>'廃棄物事業経費（組合）'!AU24</f>
        <v>0</v>
      </c>
      <c r="U51" s="142">
        <f>'廃棄物事業経費（組合）'!AV24</f>
        <v>267709</v>
      </c>
      <c r="V51" s="142">
        <f>'廃棄物事業経費（組合）'!AW24</f>
        <v>0</v>
      </c>
      <c r="W51" s="142">
        <f>'廃棄物事業経費（組合）'!AX24</f>
        <v>0</v>
      </c>
      <c r="X51" s="142">
        <f>'廃棄物事業経費（組合）'!AY24</f>
        <v>0</v>
      </c>
      <c r="Y51" s="142">
        <f>'廃棄物事業経費（組合）'!AZ24</f>
        <v>0</v>
      </c>
      <c r="Z51" s="142">
        <f>'廃棄物事業経費（組合）'!BA24</f>
        <v>24565</v>
      </c>
      <c r="AA51" s="142">
        <f>'廃棄物事業経費（組合）'!BB24</f>
        <v>658859</v>
      </c>
      <c r="AB51" s="142">
        <f>'廃棄物事業経費（組合）'!BC24</f>
        <v>1317202</v>
      </c>
      <c r="AC51" s="142">
        <f>'廃棄物事業経費（組合）'!BD24</f>
        <v>1317202</v>
      </c>
      <c r="AD51" s="142">
        <f>'廃棄物事業経費（組合）'!BE24</f>
        <v>0</v>
      </c>
      <c r="AE51" s="142">
        <f>'廃棄物事業経費（組合）'!BF24</f>
        <v>1317202</v>
      </c>
      <c r="AF51" s="142">
        <f>'廃棄物事業経費（組合）'!BG24</f>
        <v>0</v>
      </c>
      <c r="AG51" s="142">
        <f>'廃棄物事業経費（組合）'!BH24</f>
        <v>0</v>
      </c>
      <c r="AH51" s="142">
        <f>'廃棄物事業経費（組合）'!BI24</f>
        <v>0</v>
      </c>
      <c r="AI51" s="142">
        <f>'廃棄物事業経費（組合）'!BJ24</f>
        <v>0</v>
      </c>
      <c r="AJ51" s="142">
        <f>'廃棄物事業経費（組合）'!BK24</f>
        <v>116285</v>
      </c>
      <c r="AK51" s="142">
        <f>'廃棄物事業経費（組合）'!BL24</f>
        <v>20428</v>
      </c>
      <c r="AL51" s="142">
        <f>'廃棄物事業経費（組合）'!BM24</f>
        <v>50429</v>
      </c>
      <c r="AM51" s="142">
        <f>'廃棄物事業経費（組合）'!BN24</f>
        <v>0</v>
      </c>
      <c r="AN51" s="142">
        <f>'廃棄物事業経費（組合）'!BO24</f>
        <v>50429</v>
      </c>
      <c r="AO51" s="142">
        <f>'廃棄物事業経費（組合）'!BP24</f>
        <v>0</v>
      </c>
      <c r="AP51" s="142">
        <f>'廃棄物事業経費（組合）'!BQ24</f>
        <v>0</v>
      </c>
      <c r="AQ51" s="142">
        <f>'廃棄物事業経費（組合）'!BR24</f>
        <v>45428</v>
      </c>
      <c r="AR51" s="142">
        <f>'廃棄物事業経費（組合）'!BS24</f>
        <v>0</v>
      </c>
      <c r="AS51" s="142">
        <f>'廃棄物事業経費（組合）'!BT24</f>
        <v>45428</v>
      </c>
      <c r="AT51" s="142">
        <f>'廃棄物事業経費（組合）'!BU24</f>
        <v>0</v>
      </c>
      <c r="AU51" s="142">
        <f>'廃棄物事業経費（組合）'!BV24</f>
        <v>0</v>
      </c>
      <c r="AV51" s="142">
        <f>'廃棄物事業経費（組合）'!BW24</f>
        <v>0</v>
      </c>
      <c r="AW51" s="142">
        <f>'廃棄物事業経費（組合）'!BX24</f>
        <v>0</v>
      </c>
      <c r="AX51" s="142">
        <f>'廃棄物事業経費（組合）'!BY24</f>
        <v>18572</v>
      </c>
      <c r="AY51" s="142">
        <f>'廃棄物事業経費（組合）'!BZ24</f>
        <v>1452059</v>
      </c>
      <c r="AZ51" s="142">
        <f>'廃棄物事業経費（組合）'!CA24</f>
        <v>1319082</v>
      </c>
      <c r="BA51" s="142">
        <f>'廃棄物事業経費（組合）'!CB24</f>
        <v>1319082</v>
      </c>
      <c r="BB51" s="142">
        <f>'廃棄物事業経費（組合）'!CC24</f>
        <v>0</v>
      </c>
      <c r="BC51" s="142">
        <f>'廃棄物事業経費（組合）'!CD24</f>
        <v>1319082</v>
      </c>
      <c r="BD51" s="142">
        <f>'廃棄物事業経費（組合）'!CE24</f>
        <v>0</v>
      </c>
      <c r="BE51" s="142">
        <f>'廃棄物事業経費（組合）'!CF24</f>
        <v>0</v>
      </c>
      <c r="BF51" s="142">
        <f>'廃棄物事業経費（組合）'!CG24</f>
        <v>0</v>
      </c>
      <c r="BG51" s="142">
        <f>'廃棄物事業経費（組合）'!CH24</f>
        <v>0</v>
      </c>
      <c r="BH51" s="142">
        <f>'廃棄物事業経費（組合）'!CI24</f>
        <v>748699</v>
      </c>
      <c r="BI51" s="142">
        <f>'廃棄物事業経費（組合）'!CJ24</f>
        <v>57267</v>
      </c>
      <c r="BJ51" s="142">
        <f>'廃棄物事業経費（組合）'!CK24</f>
        <v>378295</v>
      </c>
      <c r="BK51" s="142">
        <f>'廃棄物事業経費（組合）'!CL24</f>
        <v>0</v>
      </c>
      <c r="BL51" s="142">
        <f>'廃棄物事業経費（組合）'!CM24</f>
        <v>378295</v>
      </c>
      <c r="BM51" s="142">
        <f>'廃棄物事業経費（組合）'!CN24</f>
        <v>0</v>
      </c>
      <c r="BN51" s="142">
        <f>'廃棄物事業経費（組合）'!CO24</f>
        <v>0</v>
      </c>
      <c r="BO51" s="142">
        <f>'廃棄物事業経費（組合）'!CP24</f>
        <v>313137</v>
      </c>
      <c r="BP51" s="142">
        <f>'廃棄物事業経費（組合）'!CQ24</f>
        <v>0</v>
      </c>
      <c r="BQ51" s="142">
        <f>'廃棄物事業経費（組合）'!CR24</f>
        <v>313137</v>
      </c>
      <c r="BR51" s="142">
        <f>'廃棄物事業経費（組合）'!CS24</f>
        <v>0</v>
      </c>
      <c r="BS51" s="142">
        <f>'廃棄物事業経費（組合）'!CT24</f>
        <v>0</v>
      </c>
      <c r="BT51" s="142">
        <f>'廃棄物事業経費（組合）'!CU24</f>
        <v>0</v>
      </c>
      <c r="BU51" s="142">
        <f>'廃棄物事業経費（組合）'!CV24</f>
        <v>0</v>
      </c>
      <c r="BV51" s="142">
        <f>'廃棄物事業経費（組合）'!CW24</f>
        <v>43137</v>
      </c>
      <c r="BW51" s="142">
        <f>'廃棄物事業経費（組合）'!CX24</f>
        <v>2110918</v>
      </c>
    </row>
    <row r="52" spans="1:75" ht="13.5">
      <c r="A52" s="208" t="s">
        <v>212</v>
      </c>
      <c r="B52" s="208">
        <v>33946</v>
      </c>
      <c r="C52" s="208" t="s">
        <v>278</v>
      </c>
      <c r="D52" s="142">
        <f>'廃棄物事業経費（組合）'!AE25</f>
        <v>0</v>
      </c>
      <c r="E52" s="142">
        <f>'廃棄物事業経費（組合）'!AF25</f>
        <v>0</v>
      </c>
      <c r="F52" s="142">
        <f>'廃棄物事業経費（組合）'!AG25</f>
        <v>0</v>
      </c>
      <c r="G52" s="142">
        <f>'廃棄物事業経費（組合）'!AH25</f>
        <v>0</v>
      </c>
      <c r="H52" s="142">
        <f>'廃棄物事業経費（組合）'!AI25</f>
        <v>0</v>
      </c>
      <c r="I52" s="142">
        <f>'廃棄物事業経費（組合）'!AJ25</f>
        <v>0</v>
      </c>
      <c r="J52" s="142">
        <f>'廃棄物事業経費（組合）'!AK25</f>
        <v>0</v>
      </c>
      <c r="K52" s="142">
        <f>'廃棄物事業経費（組合）'!AL25</f>
        <v>0</v>
      </c>
      <c r="L52" s="142">
        <f>'廃棄物事業経費（組合）'!AM25</f>
        <v>379496</v>
      </c>
      <c r="M52" s="142">
        <f>'廃棄物事業経費（組合）'!AN25</f>
        <v>19299</v>
      </c>
      <c r="N52" s="142">
        <f>'廃棄物事業経費（組合）'!AO25</f>
        <v>246165</v>
      </c>
      <c r="O52" s="142">
        <f>'廃棄物事業経費（組合）'!AP25</f>
        <v>0</v>
      </c>
      <c r="P52" s="142">
        <f>'廃棄物事業経費（組合）'!AQ25</f>
        <v>236826</v>
      </c>
      <c r="Q52" s="142">
        <f>'廃棄物事業経費（組合）'!AR25</f>
        <v>9339</v>
      </c>
      <c r="R52" s="142">
        <f>'廃棄物事業経費（組合）'!AS25</f>
        <v>0</v>
      </c>
      <c r="S52" s="142">
        <f>'廃棄物事業経費（組合）'!AT25</f>
        <v>114032</v>
      </c>
      <c r="T52" s="142">
        <f>'廃棄物事業経費（組合）'!AU25</f>
        <v>0</v>
      </c>
      <c r="U52" s="142">
        <f>'廃棄物事業経費（組合）'!AV25</f>
        <v>108052</v>
      </c>
      <c r="V52" s="142">
        <f>'廃棄物事業経費（組合）'!AW25</f>
        <v>5980</v>
      </c>
      <c r="W52" s="142">
        <f>'廃棄物事業経費（組合）'!AX25</f>
        <v>0</v>
      </c>
      <c r="X52" s="142">
        <f>'廃棄物事業経費（組合）'!AY25</f>
        <v>0</v>
      </c>
      <c r="Y52" s="142">
        <f>'廃棄物事業経費（組合）'!AZ25</f>
        <v>0</v>
      </c>
      <c r="Z52" s="142">
        <f>'廃棄物事業経費（組合）'!BA25</f>
        <v>0</v>
      </c>
      <c r="AA52" s="142">
        <f>'廃棄物事業経費（組合）'!BB25</f>
        <v>379496</v>
      </c>
      <c r="AB52" s="142">
        <f>'廃棄物事業経費（組合）'!BC25</f>
        <v>0</v>
      </c>
      <c r="AC52" s="142">
        <f>'廃棄物事業経費（組合）'!BD25</f>
        <v>0</v>
      </c>
      <c r="AD52" s="142">
        <f>'廃棄物事業経費（組合）'!BE25</f>
        <v>0</v>
      </c>
      <c r="AE52" s="142">
        <f>'廃棄物事業経費（組合）'!BF25</f>
        <v>0</v>
      </c>
      <c r="AF52" s="142">
        <f>'廃棄物事業経費（組合）'!BG25</f>
        <v>0</v>
      </c>
      <c r="AG52" s="142">
        <f>'廃棄物事業経費（組合）'!BH25</f>
        <v>0</v>
      </c>
      <c r="AH52" s="142">
        <f>'廃棄物事業経費（組合）'!BI25</f>
        <v>0</v>
      </c>
      <c r="AI52" s="142">
        <f>'廃棄物事業経費（組合）'!BJ25</f>
        <v>0</v>
      </c>
      <c r="AJ52" s="142">
        <f>'廃棄物事業経費（組合）'!BK25</f>
        <v>84218</v>
      </c>
      <c r="AK52" s="142">
        <f>'廃棄物事業経費（組合）'!BL25</f>
        <v>28621</v>
      </c>
      <c r="AL52" s="142">
        <f>'廃棄物事業経費（組合）'!BM25</f>
        <v>49597</v>
      </c>
      <c r="AM52" s="142">
        <f>'廃棄物事業経費（組合）'!BN25</f>
        <v>0</v>
      </c>
      <c r="AN52" s="142">
        <f>'廃棄物事業経費（組合）'!BO25</f>
        <v>49597</v>
      </c>
      <c r="AO52" s="142">
        <f>'廃棄物事業経費（組合）'!BP25</f>
        <v>0</v>
      </c>
      <c r="AP52" s="142">
        <f>'廃棄物事業経費（組合）'!BQ25</f>
        <v>0</v>
      </c>
      <c r="AQ52" s="142">
        <f>'廃棄物事業経費（組合）'!BR25</f>
        <v>6000</v>
      </c>
      <c r="AR52" s="142">
        <f>'廃棄物事業経費（組合）'!BS25</f>
        <v>0</v>
      </c>
      <c r="AS52" s="142">
        <f>'廃棄物事業経費（組合）'!BT25</f>
        <v>4929</v>
      </c>
      <c r="AT52" s="142">
        <f>'廃棄物事業経費（組合）'!BU25</f>
        <v>1071</v>
      </c>
      <c r="AU52" s="142">
        <f>'廃棄物事業経費（組合）'!BV25</f>
        <v>0</v>
      </c>
      <c r="AV52" s="142">
        <f>'廃棄物事業経費（組合）'!BW25</f>
        <v>0</v>
      </c>
      <c r="AW52" s="142">
        <f>'廃棄物事業経費（組合）'!BX25</f>
        <v>0</v>
      </c>
      <c r="AX52" s="142">
        <f>'廃棄物事業経費（組合）'!BY25</f>
        <v>0</v>
      </c>
      <c r="AY52" s="142">
        <f>'廃棄物事業経費（組合）'!BZ25</f>
        <v>84218</v>
      </c>
      <c r="AZ52" s="142">
        <f>'廃棄物事業経費（組合）'!CA25</f>
        <v>0</v>
      </c>
      <c r="BA52" s="142">
        <f>'廃棄物事業経費（組合）'!CB25</f>
        <v>0</v>
      </c>
      <c r="BB52" s="142">
        <f>'廃棄物事業経費（組合）'!CC25</f>
        <v>0</v>
      </c>
      <c r="BC52" s="142">
        <f>'廃棄物事業経費（組合）'!CD25</f>
        <v>0</v>
      </c>
      <c r="BD52" s="142">
        <f>'廃棄物事業経費（組合）'!CE25</f>
        <v>0</v>
      </c>
      <c r="BE52" s="142">
        <f>'廃棄物事業経費（組合）'!CF25</f>
        <v>0</v>
      </c>
      <c r="BF52" s="142">
        <f>'廃棄物事業経費（組合）'!CG25</f>
        <v>0</v>
      </c>
      <c r="BG52" s="142">
        <f>'廃棄物事業経費（組合）'!CH25</f>
        <v>0</v>
      </c>
      <c r="BH52" s="142">
        <f>'廃棄物事業経費（組合）'!CI25</f>
        <v>463714</v>
      </c>
      <c r="BI52" s="142">
        <f>'廃棄物事業経費（組合）'!CJ25</f>
        <v>47920</v>
      </c>
      <c r="BJ52" s="142">
        <f>'廃棄物事業経費（組合）'!CK25</f>
        <v>295762</v>
      </c>
      <c r="BK52" s="142">
        <f>'廃棄物事業経費（組合）'!CL25</f>
        <v>0</v>
      </c>
      <c r="BL52" s="142">
        <f>'廃棄物事業経費（組合）'!CM25</f>
        <v>286423</v>
      </c>
      <c r="BM52" s="142">
        <f>'廃棄物事業経費（組合）'!CN25</f>
        <v>9339</v>
      </c>
      <c r="BN52" s="142">
        <f>'廃棄物事業経費（組合）'!CO25</f>
        <v>0</v>
      </c>
      <c r="BO52" s="142">
        <f>'廃棄物事業経費（組合）'!CP25</f>
        <v>120032</v>
      </c>
      <c r="BP52" s="142">
        <f>'廃棄物事業経費（組合）'!CQ25</f>
        <v>0</v>
      </c>
      <c r="BQ52" s="142">
        <f>'廃棄物事業経費（組合）'!CR25</f>
        <v>112981</v>
      </c>
      <c r="BR52" s="142">
        <f>'廃棄物事業経費（組合）'!CS25</f>
        <v>7051</v>
      </c>
      <c r="BS52" s="142">
        <f>'廃棄物事業経費（組合）'!CT25</f>
        <v>0</v>
      </c>
      <c r="BT52" s="142">
        <f>'廃棄物事業経費（組合）'!CU25</f>
        <v>0</v>
      </c>
      <c r="BU52" s="142">
        <f>'廃棄物事業経費（組合）'!CV25</f>
        <v>0</v>
      </c>
      <c r="BV52" s="142">
        <f>'廃棄物事業経費（組合）'!CW25</f>
        <v>0</v>
      </c>
      <c r="BW52" s="142">
        <f>'廃棄物事業経費（組合）'!CX25</f>
        <v>463714</v>
      </c>
    </row>
    <row r="53" spans="1:75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</row>
    <row r="54" spans="1:75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</row>
    <row r="55" spans="1:75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岡山県</v>
      </c>
      <c r="B7" s="140">
        <f>INT(B8/1000)*1000</f>
        <v>33000</v>
      </c>
      <c r="C7" s="140" t="s">
        <v>179</v>
      </c>
      <c r="D7" s="141">
        <f aca="true" t="shared" si="0" ref="D7:I7">SUM(D8:D200)</f>
        <v>18586</v>
      </c>
      <c r="E7" s="141">
        <f t="shared" si="0"/>
        <v>2872236</v>
      </c>
      <c r="F7" s="141">
        <f t="shared" si="0"/>
        <v>2890822</v>
      </c>
      <c r="G7" s="141">
        <f t="shared" si="0"/>
        <v>47147</v>
      </c>
      <c r="H7" s="141">
        <f t="shared" si="0"/>
        <v>1870895</v>
      </c>
      <c r="I7" s="141">
        <f t="shared" si="0"/>
        <v>1918042</v>
      </c>
      <c r="J7" s="140"/>
      <c r="K7" s="140"/>
      <c r="L7" s="141">
        <f aca="true" t="shared" si="1" ref="L7:Q7">SUM(L8:L200)</f>
        <v>4362</v>
      </c>
      <c r="M7" s="141">
        <f t="shared" si="1"/>
        <v>1559365</v>
      </c>
      <c r="N7" s="141">
        <f t="shared" si="1"/>
        <v>1563727</v>
      </c>
      <c r="O7" s="141">
        <f t="shared" si="1"/>
        <v>33284</v>
      </c>
      <c r="P7" s="141">
        <f t="shared" si="1"/>
        <v>1054184</v>
      </c>
      <c r="Q7" s="141">
        <f t="shared" si="1"/>
        <v>1087468</v>
      </c>
      <c r="R7" s="140"/>
      <c r="S7" s="140"/>
      <c r="T7" s="141">
        <f aca="true" t="shared" si="2" ref="T7:Y7">SUM(T8:T200)</f>
        <v>11902</v>
      </c>
      <c r="U7" s="141">
        <f t="shared" si="2"/>
        <v>859654</v>
      </c>
      <c r="V7" s="141">
        <f t="shared" si="2"/>
        <v>871556</v>
      </c>
      <c r="W7" s="141">
        <f t="shared" si="2"/>
        <v>10360</v>
      </c>
      <c r="X7" s="141">
        <f t="shared" si="2"/>
        <v>298887</v>
      </c>
      <c r="Y7" s="141">
        <f t="shared" si="2"/>
        <v>309247</v>
      </c>
      <c r="Z7" s="140"/>
      <c r="AA7" s="140"/>
      <c r="AB7" s="141">
        <f aca="true" t="shared" si="3" ref="AB7:AG7">SUM(AB8:AB200)</f>
        <v>2322</v>
      </c>
      <c r="AC7" s="141">
        <f t="shared" si="3"/>
        <v>453217</v>
      </c>
      <c r="AD7" s="141">
        <f t="shared" si="3"/>
        <v>455539</v>
      </c>
      <c r="AE7" s="141">
        <f t="shared" si="3"/>
        <v>3503</v>
      </c>
      <c r="AF7" s="141">
        <f t="shared" si="3"/>
        <v>307255</v>
      </c>
      <c r="AG7" s="141">
        <f t="shared" si="3"/>
        <v>310758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168775</v>
      </c>
      <c r="AO7" s="141">
        <f t="shared" si="4"/>
        <v>168775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41794</v>
      </c>
      <c r="AW7" s="141">
        <f t="shared" si="5"/>
        <v>41794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212</v>
      </c>
      <c r="B8" s="208">
        <v>33201</v>
      </c>
      <c r="C8" s="208" t="s">
        <v>234</v>
      </c>
      <c r="D8" s="209">
        <f aca="true" t="shared" si="7" ref="D8:E34">SUM(L8,T8,AB8,AJ8,AR8,AZ8)</f>
        <v>0</v>
      </c>
      <c r="E8" s="209">
        <f t="shared" si="7"/>
        <v>83705</v>
      </c>
      <c r="F8" s="209">
        <f aca="true" t="shared" si="8" ref="F8:F34">SUM(D8:E8)</f>
        <v>83705</v>
      </c>
      <c r="G8" s="209">
        <f aca="true" t="shared" si="9" ref="G8:H34">SUM(O8,W8,AE8,AM8,AU8,BC8)</f>
        <v>0</v>
      </c>
      <c r="H8" s="209">
        <f t="shared" si="9"/>
        <v>417652</v>
      </c>
      <c r="I8" s="209">
        <f aca="true" t="shared" si="10" ref="I8:I34">SUM(G8:H8)</f>
        <v>417652</v>
      </c>
      <c r="J8" s="208">
        <v>33911</v>
      </c>
      <c r="K8" s="208" t="s">
        <v>279</v>
      </c>
      <c r="L8" s="210"/>
      <c r="M8" s="210">
        <v>26502</v>
      </c>
      <c r="N8" s="211">
        <f aca="true" t="shared" si="11" ref="N8:N34">SUM(L8:M8)</f>
        <v>26502</v>
      </c>
      <c r="O8" s="210"/>
      <c r="P8" s="210"/>
      <c r="Q8" s="211">
        <f aca="true" t="shared" si="12" ref="Q8:Q34">SUM(O8:P8)</f>
        <v>0</v>
      </c>
      <c r="R8" s="208">
        <v>33895</v>
      </c>
      <c r="S8" s="208" t="s">
        <v>280</v>
      </c>
      <c r="T8" s="210"/>
      <c r="U8" s="210">
        <v>57203</v>
      </c>
      <c r="V8" s="211">
        <f aca="true" t="shared" si="13" ref="V8:V34">SUM(T8:U8)</f>
        <v>57203</v>
      </c>
      <c r="W8" s="210"/>
      <c r="X8" s="210"/>
      <c r="Y8" s="211">
        <f aca="true" t="shared" si="14" ref="Y8:Y34">SUM(W8:X8)</f>
        <v>0</v>
      </c>
      <c r="Z8" s="208">
        <v>33846</v>
      </c>
      <c r="AA8" s="208" t="s">
        <v>281</v>
      </c>
      <c r="AB8" s="210"/>
      <c r="AC8" s="210"/>
      <c r="AD8" s="211">
        <f aca="true" t="shared" si="15" ref="AD8:AD34">SUM(AB8:AC8)</f>
        <v>0</v>
      </c>
      <c r="AE8" s="210"/>
      <c r="AF8" s="210">
        <v>236038</v>
      </c>
      <c r="AG8" s="211">
        <f aca="true" t="shared" si="16" ref="AG8:AG34">SUM(AE8:AF8)</f>
        <v>236038</v>
      </c>
      <c r="AH8" s="208">
        <v>33847</v>
      </c>
      <c r="AI8" s="208" t="s">
        <v>282</v>
      </c>
      <c r="AJ8" s="210"/>
      <c r="AK8" s="210"/>
      <c r="AL8" s="211">
        <f aca="true" t="shared" si="17" ref="AL8:AL34">SUM(AJ8:AK8)</f>
        <v>0</v>
      </c>
      <c r="AM8" s="210"/>
      <c r="AN8" s="210">
        <v>139820</v>
      </c>
      <c r="AO8" s="211">
        <f aca="true" t="shared" si="18" ref="AO8:AO34">SUM(AM8:AN8)</f>
        <v>139820</v>
      </c>
      <c r="AP8" s="208">
        <v>33851</v>
      </c>
      <c r="AQ8" s="208" t="s">
        <v>283</v>
      </c>
      <c r="AR8" s="210"/>
      <c r="AS8" s="210"/>
      <c r="AT8" s="211">
        <f aca="true" t="shared" si="19" ref="AT8:AT34">SUM(AR8:AS8)</f>
        <v>0</v>
      </c>
      <c r="AU8" s="210"/>
      <c r="AV8" s="210">
        <v>41794</v>
      </c>
      <c r="AW8" s="211">
        <f aca="true" t="shared" si="20" ref="AW8:AW34">SUM(AU8:AV8)</f>
        <v>41794</v>
      </c>
      <c r="AX8" s="208"/>
      <c r="AY8" s="208"/>
      <c r="AZ8" s="210"/>
      <c r="BA8" s="210"/>
      <c r="BB8" s="211">
        <f aca="true" t="shared" si="21" ref="BB8:BB34">SUM(AZ8:BA8)</f>
        <v>0</v>
      </c>
      <c r="BC8" s="210"/>
      <c r="BD8" s="210"/>
      <c r="BE8" s="211">
        <f aca="true" t="shared" si="22" ref="BE8:BE34">SUM(BC8:BD8)</f>
        <v>0</v>
      </c>
    </row>
    <row r="9" spans="1:57" ht="13.5">
      <c r="A9" s="208" t="s">
        <v>212</v>
      </c>
      <c r="B9" s="208">
        <v>33202</v>
      </c>
      <c r="C9" s="208" t="s">
        <v>235</v>
      </c>
      <c r="D9" s="209">
        <f t="shared" si="7"/>
        <v>525</v>
      </c>
      <c r="E9" s="209">
        <f t="shared" si="7"/>
        <v>478790</v>
      </c>
      <c r="F9" s="209">
        <f t="shared" si="8"/>
        <v>479315</v>
      </c>
      <c r="G9" s="209">
        <f t="shared" si="9"/>
        <v>2127</v>
      </c>
      <c r="H9" s="209">
        <f t="shared" si="9"/>
        <v>132755</v>
      </c>
      <c r="I9" s="209">
        <f t="shared" si="10"/>
        <v>134882</v>
      </c>
      <c r="J9" s="208">
        <v>33847</v>
      </c>
      <c r="K9" s="208" t="s">
        <v>282</v>
      </c>
      <c r="L9" s="210"/>
      <c r="M9" s="210"/>
      <c r="N9" s="211">
        <f t="shared" si="11"/>
        <v>0</v>
      </c>
      <c r="O9" s="210"/>
      <c r="P9" s="210">
        <v>73854</v>
      </c>
      <c r="Q9" s="211">
        <f t="shared" si="12"/>
        <v>73854</v>
      </c>
      <c r="R9" s="208">
        <v>33913</v>
      </c>
      <c r="S9" s="208" t="s">
        <v>284</v>
      </c>
      <c r="T9" s="210">
        <v>525</v>
      </c>
      <c r="U9" s="210">
        <v>135992</v>
      </c>
      <c r="V9" s="211">
        <f t="shared" si="13"/>
        <v>136517</v>
      </c>
      <c r="W9" s="210">
        <v>2127</v>
      </c>
      <c r="X9" s="210">
        <v>58901</v>
      </c>
      <c r="Y9" s="211">
        <f t="shared" si="14"/>
        <v>61028</v>
      </c>
      <c r="Z9" s="208">
        <v>33859</v>
      </c>
      <c r="AA9" s="208" t="s">
        <v>285</v>
      </c>
      <c r="AB9" s="210"/>
      <c r="AC9" s="210">
        <v>342798</v>
      </c>
      <c r="AD9" s="211">
        <f t="shared" si="15"/>
        <v>342798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212</v>
      </c>
      <c r="B10" s="208">
        <v>33203</v>
      </c>
      <c r="C10" s="208" t="s">
        <v>236</v>
      </c>
      <c r="D10" s="209">
        <f t="shared" si="7"/>
        <v>0</v>
      </c>
      <c r="E10" s="209">
        <f t="shared" si="7"/>
        <v>98291</v>
      </c>
      <c r="F10" s="209">
        <f t="shared" si="8"/>
        <v>98291</v>
      </c>
      <c r="G10" s="209">
        <f t="shared" si="9"/>
        <v>0</v>
      </c>
      <c r="H10" s="209">
        <f t="shared" si="9"/>
        <v>301108</v>
      </c>
      <c r="I10" s="209">
        <f t="shared" si="10"/>
        <v>301108</v>
      </c>
      <c r="J10" s="208">
        <v>33898</v>
      </c>
      <c r="K10" s="208" t="s">
        <v>286</v>
      </c>
      <c r="L10" s="210"/>
      <c r="M10" s="210"/>
      <c r="N10" s="211">
        <f t="shared" si="11"/>
        <v>0</v>
      </c>
      <c r="O10" s="210"/>
      <c r="P10" s="210">
        <v>301108</v>
      </c>
      <c r="Q10" s="211">
        <f t="shared" si="12"/>
        <v>301108</v>
      </c>
      <c r="R10" s="208">
        <v>33902</v>
      </c>
      <c r="S10" s="208" t="s">
        <v>287</v>
      </c>
      <c r="T10" s="210"/>
      <c r="U10" s="210">
        <v>38466</v>
      </c>
      <c r="V10" s="211">
        <f t="shared" si="13"/>
        <v>38466</v>
      </c>
      <c r="W10" s="210"/>
      <c r="X10" s="210"/>
      <c r="Y10" s="211">
        <f t="shared" si="14"/>
        <v>0</v>
      </c>
      <c r="Z10" s="208">
        <v>33904</v>
      </c>
      <c r="AA10" s="208" t="s">
        <v>288</v>
      </c>
      <c r="AB10" s="210"/>
      <c r="AC10" s="210">
        <v>59825</v>
      </c>
      <c r="AD10" s="211">
        <f t="shared" si="15"/>
        <v>59825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212</v>
      </c>
      <c r="B11" s="208">
        <v>33204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/>
      <c r="K11" s="208"/>
      <c r="L11" s="210"/>
      <c r="M11" s="210"/>
      <c r="N11" s="211">
        <f t="shared" si="11"/>
        <v>0</v>
      </c>
      <c r="O11" s="210"/>
      <c r="P11" s="210"/>
      <c r="Q11" s="211">
        <f t="shared" si="12"/>
        <v>0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212</v>
      </c>
      <c r="B12" s="208">
        <v>33205</v>
      </c>
      <c r="C12" s="208" t="s">
        <v>238</v>
      </c>
      <c r="D12" s="209">
        <f t="shared" si="7"/>
        <v>9522</v>
      </c>
      <c r="E12" s="209">
        <f t="shared" si="7"/>
        <v>275519</v>
      </c>
      <c r="F12" s="209">
        <f t="shared" si="8"/>
        <v>285041</v>
      </c>
      <c r="G12" s="209">
        <f t="shared" si="9"/>
        <v>6046</v>
      </c>
      <c r="H12" s="209">
        <f t="shared" si="9"/>
        <v>103968</v>
      </c>
      <c r="I12" s="209">
        <f t="shared" si="10"/>
        <v>110014</v>
      </c>
      <c r="J12" s="208">
        <v>33855</v>
      </c>
      <c r="K12" s="208" t="s">
        <v>289</v>
      </c>
      <c r="L12" s="210"/>
      <c r="M12" s="210">
        <v>181237</v>
      </c>
      <c r="N12" s="211">
        <f t="shared" si="11"/>
        <v>181237</v>
      </c>
      <c r="O12" s="210"/>
      <c r="P12" s="210"/>
      <c r="Q12" s="211">
        <f t="shared" si="12"/>
        <v>0</v>
      </c>
      <c r="R12" s="208">
        <v>33850</v>
      </c>
      <c r="S12" s="208" t="s">
        <v>290</v>
      </c>
      <c r="T12" s="210">
        <v>9522</v>
      </c>
      <c r="U12" s="210">
        <v>94282</v>
      </c>
      <c r="V12" s="211">
        <f t="shared" si="13"/>
        <v>103804</v>
      </c>
      <c r="W12" s="210">
        <v>6046</v>
      </c>
      <c r="X12" s="210">
        <v>103968</v>
      </c>
      <c r="Y12" s="211">
        <f t="shared" si="14"/>
        <v>110014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212</v>
      </c>
      <c r="B13" s="208">
        <v>33207</v>
      </c>
      <c r="C13" s="208" t="s">
        <v>239</v>
      </c>
      <c r="D13" s="209">
        <f t="shared" si="7"/>
        <v>1737</v>
      </c>
      <c r="E13" s="209">
        <f t="shared" si="7"/>
        <v>226095</v>
      </c>
      <c r="F13" s="209">
        <f t="shared" si="8"/>
        <v>227832</v>
      </c>
      <c r="G13" s="209">
        <f t="shared" si="9"/>
        <v>8456</v>
      </c>
      <c r="H13" s="209">
        <f t="shared" si="9"/>
        <v>135846</v>
      </c>
      <c r="I13" s="209">
        <f t="shared" si="10"/>
        <v>144302</v>
      </c>
      <c r="J13" s="208">
        <v>33850</v>
      </c>
      <c r="K13" s="208" t="s">
        <v>290</v>
      </c>
      <c r="L13" s="210">
        <v>1737</v>
      </c>
      <c r="M13" s="210">
        <v>17899</v>
      </c>
      <c r="N13" s="211">
        <f t="shared" si="11"/>
        <v>19636</v>
      </c>
      <c r="O13" s="210">
        <v>8456</v>
      </c>
      <c r="P13" s="210">
        <v>135846</v>
      </c>
      <c r="Q13" s="211">
        <f t="shared" si="12"/>
        <v>144302</v>
      </c>
      <c r="R13" s="208">
        <v>33897</v>
      </c>
      <c r="S13" s="208" t="s">
        <v>291</v>
      </c>
      <c r="T13" s="210"/>
      <c r="U13" s="210">
        <v>208196</v>
      </c>
      <c r="V13" s="211">
        <f t="shared" si="13"/>
        <v>208196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212</v>
      </c>
      <c r="B14" s="208">
        <v>33208</v>
      </c>
      <c r="C14" s="208" t="s">
        <v>240</v>
      </c>
      <c r="D14" s="209">
        <f t="shared" si="7"/>
        <v>1355</v>
      </c>
      <c r="E14" s="209">
        <f t="shared" si="7"/>
        <v>410709</v>
      </c>
      <c r="F14" s="209">
        <f t="shared" si="8"/>
        <v>412064</v>
      </c>
      <c r="G14" s="209">
        <f t="shared" si="9"/>
        <v>2664</v>
      </c>
      <c r="H14" s="209">
        <f t="shared" si="9"/>
        <v>75650</v>
      </c>
      <c r="I14" s="209">
        <f t="shared" si="10"/>
        <v>78314</v>
      </c>
      <c r="J14" s="208">
        <v>33913</v>
      </c>
      <c r="K14" s="208" t="s">
        <v>284</v>
      </c>
      <c r="L14" s="210">
        <v>1355</v>
      </c>
      <c r="M14" s="210">
        <v>410709</v>
      </c>
      <c r="N14" s="211">
        <f t="shared" si="11"/>
        <v>412064</v>
      </c>
      <c r="O14" s="210">
        <v>2664</v>
      </c>
      <c r="P14" s="210">
        <v>75650</v>
      </c>
      <c r="Q14" s="211">
        <f t="shared" si="12"/>
        <v>78314</v>
      </c>
      <c r="R14" s="208"/>
      <c r="S14" s="208"/>
      <c r="T14" s="210"/>
      <c r="U14" s="210"/>
      <c r="V14" s="211">
        <f t="shared" si="13"/>
        <v>0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212</v>
      </c>
      <c r="B15" s="208">
        <v>33209</v>
      </c>
      <c r="C15" s="208" t="s">
        <v>241</v>
      </c>
      <c r="D15" s="209">
        <f t="shared" si="7"/>
        <v>0</v>
      </c>
      <c r="E15" s="209">
        <f t="shared" si="7"/>
        <v>276758</v>
      </c>
      <c r="F15" s="209">
        <f t="shared" si="8"/>
        <v>276758</v>
      </c>
      <c r="G15" s="209">
        <f t="shared" si="9"/>
        <v>0</v>
      </c>
      <c r="H15" s="209">
        <f t="shared" si="9"/>
        <v>64486</v>
      </c>
      <c r="I15" s="209">
        <f t="shared" si="10"/>
        <v>64486</v>
      </c>
      <c r="J15" s="208">
        <v>33946</v>
      </c>
      <c r="K15" s="208" t="s">
        <v>292</v>
      </c>
      <c r="L15" s="210"/>
      <c r="M15" s="210">
        <v>276758</v>
      </c>
      <c r="N15" s="211">
        <f t="shared" si="11"/>
        <v>276758</v>
      </c>
      <c r="O15" s="210"/>
      <c r="P15" s="210">
        <v>64486</v>
      </c>
      <c r="Q15" s="211">
        <f t="shared" si="12"/>
        <v>64486</v>
      </c>
      <c r="R15" s="208"/>
      <c r="S15" s="208"/>
      <c r="T15" s="210"/>
      <c r="U15" s="210"/>
      <c r="V15" s="211">
        <f t="shared" si="13"/>
        <v>0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212</v>
      </c>
      <c r="B16" s="208">
        <v>33210</v>
      </c>
      <c r="C16" s="208" t="s">
        <v>242</v>
      </c>
      <c r="D16" s="209">
        <f t="shared" si="7"/>
        <v>0</v>
      </c>
      <c r="E16" s="209">
        <f t="shared" si="7"/>
        <v>0</v>
      </c>
      <c r="F16" s="209">
        <f t="shared" si="8"/>
        <v>0</v>
      </c>
      <c r="G16" s="209">
        <f t="shared" si="9"/>
        <v>0</v>
      </c>
      <c r="H16" s="209">
        <f t="shared" si="9"/>
        <v>0</v>
      </c>
      <c r="I16" s="209">
        <f t="shared" si="10"/>
        <v>0</v>
      </c>
      <c r="J16" s="208"/>
      <c r="K16" s="208"/>
      <c r="L16" s="210"/>
      <c r="M16" s="210"/>
      <c r="N16" s="211">
        <f t="shared" si="11"/>
        <v>0</v>
      </c>
      <c r="O16" s="210"/>
      <c r="P16" s="210"/>
      <c r="Q16" s="211">
        <f t="shared" si="12"/>
        <v>0</v>
      </c>
      <c r="R16" s="208"/>
      <c r="S16" s="208"/>
      <c r="T16" s="210"/>
      <c r="U16" s="210"/>
      <c r="V16" s="211">
        <f t="shared" si="13"/>
        <v>0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212</v>
      </c>
      <c r="B17" s="208">
        <v>33211</v>
      </c>
      <c r="C17" s="208" t="s">
        <v>243</v>
      </c>
      <c r="D17" s="209">
        <f t="shared" si="7"/>
        <v>0</v>
      </c>
      <c r="E17" s="209">
        <f t="shared" si="7"/>
        <v>33617</v>
      </c>
      <c r="F17" s="209">
        <f t="shared" si="8"/>
        <v>33617</v>
      </c>
      <c r="G17" s="209">
        <f t="shared" si="9"/>
        <v>0</v>
      </c>
      <c r="H17" s="209">
        <f t="shared" si="9"/>
        <v>6727</v>
      </c>
      <c r="I17" s="209">
        <f t="shared" si="10"/>
        <v>6727</v>
      </c>
      <c r="J17" s="208">
        <v>33856</v>
      </c>
      <c r="K17" s="208" t="s">
        <v>293</v>
      </c>
      <c r="L17" s="210"/>
      <c r="M17" s="210">
        <v>33617</v>
      </c>
      <c r="N17" s="211">
        <f t="shared" si="11"/>
        <v>33617</v>
      </c>
      <c r="O17" s="210"/>
      <c r="P17" s="210"/>
      <c r="Q17" s="211">
        <f t="shared" si="12"/>
        <v>0</v>
      </c>
      <c r="R17" s="208">
        <v>33852</v>
      </c>
      <c r="S17" s="208" t="s">
        <v>294</v>
      </c>
      <c r="T17" s="210"/>
      <c r="U17" s="210"/>
      <c r="V17" s="211">
        <f t="shared" si="13"/>
        <v>0</v>
      </c>
      <c r="W17" s="210"/>
      <c r="X17" s="210">
        <v>6727</v>
      </c>
      <c r="Y17" s="211">
        <f t="shared" si="14"/>
        <v>6727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212</v>
      </c>
      <c r="B18" s="208">
        <v>33212</v>
      </c>
      <c r="C18" s="208" t="s">
        <v>244</v>
      </c>
      <c r="D18" s="209">
        <f t="shared" si="7"/>
        <v>0</v>
      </c>
      <c r="E18" s="209">
        <f t="shared" si="7"/>
        <v>0</v>
      </c>
      <c r="F18" s="209">
        <f t="shared" si="8"/>
        <v>0</v>
      </c>
      <c r="G18" s="209">
        <f t="shared" si="9"/>
        <v>20044</v>
      </c>
      <c r="H18" s="209">
        <f t="shared" si="9"/>
        <v>103184</v>
      </c>
      <c r="I18" s="209">
        <f t="shared" si="10"/>
        <v>123228</v>
      </c>
      <c r="J18" s="208">
        <v>33846</v>
      </c>
      <c r="K18" s="208" t="s">
        <v>295</v>
      </c>
      <c r="L18" s="210"/>
      <c r="M18" s="210"/>
      <c r="N18" s="211">
        <f t="shared" si="11"/>
        <v>0</v>
      </c>
      <c r="O18" s="210">
        <v>20044</v>
      </c>
      <c r="P18" s="210">
        <v>103184</v>
      </c>
      <c r="Q18" s="211">
        <f t="shared" si="12"/>
        <v>123228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212</v>
      </c>
      <c r="B19" s="208">
        <v>33213</v>
      </c>
      <c r="C19" s="208" t="s">
        <v>245</v>
      </c>
      <c r="D19" s="209">
        <f t="shared" si="7"/>
        <v>0</v>
      </c>
      <c r="E19" s="209">
        <f t="shared" si="7"/>
        <v>48606</v>
      </c>
      <c r="F19" s="209">
        <f t="shared" si="8"/>
        <v>48606</v>
      </c>
      <c r="G19" s="209">
        <f t="shared" si="9"/>
        <v>0</v>
      </c>
      <c r="H19" s="209">
        <f t="shared" si="9"/>
        <v>106011</v>
      </c>
      <c r="I19" s="209">
        <f t="shared" si="10"/>
        <v>106011</v>
      </c>
      <c r="J19" s="208">
        <v>33852</v>
      </c>
      <c r="K19" s="212" t="s">
        <v>296</v>
      </c>
      <c r="L19" s="210"/>
      <c r="M19" s="210"/>
      <c r="N19" s="211">
        <f t="shared" si="11"/>
        <v>0</v>
      </c>
      <c r="O19" s="210"/>
      <c r="P19" s="210">
        <v>106011</v>
      </c>
      <c r="Q19" s="211">
        <f t="shared" si="12"/>
        <v>106011</v>
      </c>
      <c r="R19" s="208">
        <v>33856</v>
      </c>
      <c r="S19" s="213" t="s">
        <v>293</v>
      </c>
      <c r="T19" s="210"/>
      <c r="U19" s="210">
        <v>48606</v>
      </c>
      <c r="V19" s="211">
        <f t="shared" si="13"/>
        <v>48606</v>
      </c>
      <c r="W19" s="210"/>
      <c r="X19" s="210"/>
      <c r="Y19" s="211">
        <f t="shared" si="14"/>
        <v>0</v>
      </c>
      <c r="Z19" s="208"/>
      <c r="AA19" s="213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13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13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13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212</v>
      </c>
      <c r="B20" s="208">
        <v>33214</v>
      </c>
      <c r="C20" s="208" t="s">
        <v>246</v>
      </c>
      <c r="D20" s="209">
        <f t="shared" si="7"/>
        <v>0</v>
      </c>
      <c r="E20" s="209">
        <f t="shared" si="7"/>
        <v>187294</v>
      </c>
      <c r="F20" s="209">
        <f t="shared" si="8"/>
        <v>187294</v>
      </c>
      <c r="G20" s="209">
        <f t="shared" si="9"/>
        <v>0</v>
      </c>
      <c r="H20" s="209">
        <f t="shared" si="9"/>
        <v>0</v>
      </c>
      <c r="I20" s="209">
        <f t="shared" si="10"/>
        <v>0</v>
      </c>
      <c r="J20" s="208">
        <v>33896</v>
      </c>
      <c r="K20" s="208"/>
      <c r="L20" s="210"/>
      <c r="M20" s="210">
        <v>187294</v>
      </c>
      <c r="N20" s="211">
        <f t="shared" si="11"/>
        <v>187294</v>
      </c>
      <c r="O20" s="210"/>
      <c r="P20" s="210"/>
      <c r="Q20" s="211">
        <f t="shared" si="12"/>
        <v>0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212</v>
      </c>
      <c r="B21" s="208">
        <v>33215</v>
      </c>
      <c r="C21" s="208" t="s">
        <v>247</v>
      </c>
      <c r="D21" s="209">
        <f t="shared" si="7"/>
        <v>0</v>
      </c>
      <c r="E21" s="209">
        <f t="shared" si="7"/>
        <v>0</v>
      </c>
      <c r="F21" s="209">
        <f t="shared" si="8"/>
        <v>0</v>
      </c>
      <c r="G21" s="209">
        <f t="shared" si="9"/>
        <v>0</v>
      </c>
      <c r="H21" s="209">
        <f t="shared" si="9"/>
        <v>75341</v>
      </c>
      <c r="I21" s="209">
        <f t="shared" si="10"/>
        <v>75341</v>
      </c>
      <c r="J21" s="208">
        <v>33849</v>
      </c>
      <c r="K21" s="208" t="s">
        <v>297</v>
      </c>
      <c r="L21" s="210"/>
      <c r="M21" s="210"/>
      <c r="N21" s="211">
        <f t="shared" si="11"/>
        <v>0</v>
      </c>
      <c r="O21" s="210"/>
      <c r="P21" s="210">
        <v>75341</v>
      </c>
      <c r="Q21" s="211">
        <f t="shared" si="12"/>
        <v>75341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212</v>
      </c>
      <c r="B22" s="208">
        <v>33216</v>
      </c>
      <c r="C22" s="208" t="s">
        <v>248</v>
      </c>
      <c r="D22" s="209">
        <f t="shared" si="7"/>
        <v>2322</v>
      </c>
      <c r="E22" s="209">
        <f t="shared" si="7"/>
        <v>179231</v>
      </c>
      <c r="F22" s="209">
        <f t="shared" si="8"/>
        <v>181553</v>
      </c>
      <c r="G22" s="209">
        <f t="shared" si="9"/>
        <v>3503</v>
      </c>
      <c r="H22" s="209">
        <f t="shared" si="9"/>
        <v>56334</v>
      </c>
      <c r="I22" s="209">
        <f t="shared" si="10"/>
        <v>59837</v>
      </c>
      <c r="J22" s="208">
        <v>33859</v>
      </c>
      <c r="K22" s="208" t="s">
        <v>285</v>
      </c>
      <c r="L22" s="210"/>
      <c r="M22" s="210">
        <v>44413</v>
      </c>
      <c r="N22" s="211">
        <f t="shared" si="11"/>
        <v>44413</v>
      </c>
      <c r="O22" s="210"/>
      <c r="P22" s="210"/>
      <c r="Q22" s="211">
        <f t="shared" si="12"/>
        <v>0</v>
      </c>
      <c r="R22" s="208">
        <v>33855</v>
      </c>
      <c r="S22" s="208" t="s">
        <v>289</v>
      </c>
      <c r="T22" s="210"/>
      <c r="U22" s="210">
        <v>107502</v>
      </c>
      <c r="V22" s="211">
        <f t="shared" si="13"/>
        <v>107502</v>
      </c>
      <c r="W22" s="210"/>
      <c r="X22" s="210"/>
      <c r="Y22" s="211">
        <f t="shared" si="14"/>
        <v>0</v>
      </c>
      <c r="Z22" s="208">
        <v>33850</v>
      </c>
      <c r="AA22" s="208" t="s">
        <v>290</v>
      </c>
      <c r="AB22" s="210">
        <v>2322</v>
      </c>
      <c r="AC22" s="210">
        <v>27316</v>
      </c>
      <c r="AD22" s="211">
        <f t="shared" si="15"/>
        <v>29638</v>
      </c>
      <c r="AE22" s="210">
        <v>3503</v>
      </c>
      <c r="AF22" s="210">
        <v>56334</v>
      </c>
      <c r="AG22" s="211">
        <f t="shared" si="16"/>
        <v>59837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212</v>
      </c>
      <c r="B23" s="208">
        <v>33346</v>
      </c>
      <c r="C23" s="208" t="s">
        <v>249</v>
      </c>
      <c r="D23" s="209">
        <f t="shared" si="7"/>
        <v>0</v>
      </c>
      <c r="E23" s="209">
        <f t="shared" si="7"/>
        <v>66986</v>
      </c>
      <c r="F23" s="209">
        <f t="shared" si="8"/>
        <v>66986</v>
      </c>
      <c r="G23" s="209">
        <f t="shared" si="9"/>
        <v>0</v>
      </c>
      <c r="H23" s="209">
        <f t="shared" si="9"/>
        <v>12377</v>
      </c>
      <c r="I23" s="209">
        <f t="shared" si="10"/>
        <v>12377</v>
      </c>
      <c r="J23" s="208">
        <v>33856</v>
      </c>
      <c r="K23" s="208" t="s">
        <v>293</v>
      </c>
      <c r="L23" s="210"/>
      <c r="M23" s="210">
        <v>66986</v>
      </c>
      <c r="N23" s="211">
        <f t="shared" si="11"/>
        <v>66986</v>
      </c>
      <c r="O23" s="210"/>
      <c r="P23" s="210"/>
      <c r="Q23" s="211">
        <f t="shared" si="12"/>
        <v>0</v>
      </c>
      <c r="R23" s="208">
        <v>33852</v>
      </c>
      <c r="S23" s="208" t="s">
        <v>296</v>
      </c>
      <c r="T23" s="210"/>
      <c r="U23" s="210"/>
      <c r="V23" s="211">
        <f t="shared" si="13"/>
        <v>0</v>
      </c>
      <c r="W23" s="210"/>
      <c r="X23" s="210">
        <v>12377</v>
      </c>
      <c r="Y23" s="211">
        <f t="shared" si="14"/>
        <v>12377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212</v>
      </c>
      <c r="B24" s="208">
        <v>33423</v>
      </c>
      <c r="C24" s="208" t="s">
        <v>250</v>
      </c>
      <c r="D24" s="209">
        <f t="shared" si="7"/>
        <v>0</v>
      </c>
      <c r="E24" s="209">
        <f t="shared" si="7"/>
        <v>0</v>
      </c>
      <c r="F24" s="209">
        <f t="shared" si="8"/>
        <v>0</v>
      </c>
      <c r="G24" s="209">
        <f t="shared" si="9"/>
        <v>0</v>
      </c>
      <c r="H24" s="209">
        <f t="shared" si="9"/>
        <v>5285</v>
      </c>
      <c r="I24" s="209">
        <f t="shared" si="10"/>
        <v>5285</v>
      </c>
      <c r="J24" s="208">
        <v>33847</v>
      </c>
      <c r="K24" s="208" t="s">
        <v>282</v>
      </c>
      <c r="L24" s="210"/>
      <c r="M24" s="210"/>
      <c r="N24" s="211">
        <f t="shared" si="11"/>
        <v>0</v>
      </c>
      <c r="O24" s="210"/>
      <c r="P24" s="210">
        <v>5285</v>
      </c>
      <c r="Q24" s="211">
        <f t="shared" si="12"/>
        <v>5285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212</v>
      </c>
      <c r="B25" s="208">
        <v>33445</v>
      </c>
      <c r="C25" s="208" t="s">
        <v>251</v>
      </c>
      <c r="D25" s="209">
        <f t="shared" si="7"/>
        <v>1270</v>
      </c>
      <c r="E25" s="209">
        <f t="shared" si="7"/>
        <v>62782</v>
      </c>
      <c r="F25" s="209">
        <f t="shared" si="8"/>
        <v>64052</v>
      </c>
      <c r="G25" s="209">
        <f t="shared" si="9"/>
        <v>2120</v>
      </c>
      <c r="H25" s="209">
        <f t="shared" si="9"/>
        <v>34297</v>
      </c>
      <c r="I25" s="209">
        <f t="shared" si="10"/>
        <v>36417</v>
      </c>
      <c r="J25" s="208">
        <v>33850</v>
      </c>
      <c r="K25" s="208" t="s">
        <v>290</v>
      </c>
      <c r="L25" s="210">
        <v>1270</v>
      </c>
      <c r="M25" s="210">
        <v>14572</v>
      </c>
      <c r="N25" s="211">
        <f t="shared" si="11"/>
        <v>15842</v>
      </c>
      <c r="O25" s="210">
        <v>2120</v>
      </c>
      <c r="P25" s="210">
        <v>34297</v>
      </c>
      <c r="Q25" s="211">
        <f t="shared" si="12"/>
        <v>36417</v>
      </c>
      <c r="R25" s="208">
        <v>33855</v>
      </c>
      <c r="S25" s="208" t="s">
        <v>289</v>
      </c>
      <c r="T25" s="210"/>
      <c r="U25" s="210">
        <v>48210</v>
      </c>
      <c r="V25" s="211">
        <f t="shared" si="13"/>
        <v>48210</v>
      </c>
      <c r="W25" s="210"/>
      <c r="X25" s="210"/>
      <c r="Y25" s="211">
        <f t="shared" si="14"/>
        <v>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212</v>
      </c>
      <c r="B26" s="208">
        <v>33461</v>
      </c>
      <c r="C26" s="208" t="s">
        <v>252</v>
      </c>
      <c r="D26" s="209">
        <f t="shared" si="7"/>
        <v>1855</v>
      </c>
      <c r="E26" s="209">
        <f t="shared" si="7"/>
        <v>78660</v>
      </c>
      <c r="F26" s="209">
        <f t="shared" si="8"/>
        <v>80515</v>
      </c>
      <c r="G26" s="209">
        <f t="shared" si="9"/>
        <v>2187</v>
      </c>
      <c r="H26" s="209">
        <f t="shared" si="9"/>
        <v>35285</v>
      </c>
      <c r="I26" s="209">
        <f t="shared" si="10"/>
        <v>37472</v>
      </c>
      <c r="J26" s="208">
        <v>33897</v>
      </c>
      <c r="K26" s="208" t="s">
        <v>291</v>
      </c>
      <c r="L26" s="210"/>
      <c r="M26" s="210">
        <v>62049</v>
      </c>
      <c r="N26" s="211">
        <f t="shared" si="11"/>
        <v>62049</v>
      </c>
      <c r="O26" s="210"/>
      <c r="P26" s="210"/>
      <c r="Q26" s="211">
        <f t="shared" si="12"/>
        <v>0</v>
      </c>
      <c r="R26" s="208">
        <v>33850</v>
      </c>
      <c r="S26" s="208" t="s">
        <v>290</v>
      </c>
      <c r="T26" s="210">
        <v>1855</v>
      </c>
      <c r="U26" s="210">
        <v>16611</v>
      </c>
      <c r="V26" s="211">
        <f t="shared" si="13"/>
        <v>18466</v>
      </c>
      <c r="W26" s="210">
        <v>2187</v>
      </c>
      <c r="X26" s="210">
        <v>35285</v>
      </c>
      <c r="Y26" s="211">
        <f t="shared" si="14"/>
        <v>37472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212</v>
      </c>
      <c r="B27" s="208">
        <v>33586</v>
      </c>
      <c r="C27" s="208" t="s">
        <v>253</v>
      </c>
      <c r="D27" s="209">
        <f t="shared" si="7"/>
        <v>0</v>
      </c>
      <c r="E27" s="209">
        <f t="shared" si="7"/>
        <v>0</v>
      </c>
      <c r="F27" s="209">
        <f t="shared" si="8"/>
        <v>0</v>
      </c>
      <c r="G27" s="209">
        <f t="shared" si="9"/>
        <v>0</v>
      </c>
      <c r="H27" s="209">
        <f t="shared" si="9"/>
        <v>0</v>
      </c>
      <c r="I27" s="209">
        <f t="shared" si="10"/>
        <v>0</v>
      </c>
      <c r="J27" s="208"/>
      <c r="K27" s="208"/>
      <c r="L27" s="210"/>
      <c r="M27" s="210"/>
      <c r="N27" s="211">
        <f t="shared" si="11"/>
        <v>0</v>
      </c>
      <c r="O27" s="210"/>
      <c r="P27" s="210"/>
      <c r="Q27" s="211">
        <f t="shared" si="12"/>
        <v>0</v>
      </c>
      <c r="R27" s="208"/>
      <c r="S27" s="208"/>
      <c r="T27" s="210"/>
      <c r="U27" s="210"/>
      <c r="V27" s="211">
        <f t="shared" si="13"/>
        <v>0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212</v>
      </c>
      <c r="B28" s="208">
        <v>33606</v>
      </c>
      <c r="C28" s="208" t="s">
        <v>254</v>
      </c>
      <c r="D28" s="209">
        <f t="shared" si="7"/>
        <v>0</v>
      </c>
      <c r="E28" s="209">
        <f t="shared" si="7"/>
        <v>97361</v>
      </c>
      <c r="F28" s="209">
        <f t="shared" si="8"/>
        <v>97361</v>
      </c>
      <c r="G28" s="209">
        <f t="shared" si="9"/>
        <v>0</v>
      </c>
      <c r="H28" s="209">
        <f t="shared" si="9"/>
        <v>46998</v>
      </c>
      <c r="I28" s="209">
        <f t="shared" si="10"/>
        <v>46998</v>
      </c>
      <c r="J28" s="208">
        <v>33904</v>
      </c>
      <c r="K28" s="208" t="s">
        <v>288</v>
      </c>
      <c r="L28" s="210"/>
      <c r="M28" s="210">
        <v>97361</v>
      </c>
      <c r="N28" s="211">
        <f t="shared" si="11"/>
        <v>97361</v>
      </c>
      <c r="O28" s="210"/>
      <c r="P28" s="210"/>
      <c r="Q28" s="211">
        <f t="shared" si="12"/>
        <v>0</v>
      </c>
      <c r="R28" s="208">
        <v>33898</v>
      </c>
      <c r="S28" s="208" t="s">
        <v>286</v>
      </c>
      <c r="T28" s="210"/>
      <c r="U28" s="210"/>
      <c r="V28" s="211">
        <f t="shared" si="13"/>
        <v>0</v>
      </c>
      <c r="W28" s="210"/>
      <c r="X28" s="210">
        <v>46998</v>
      </c>
      <c r="Y28" s="211">
        <f t="shared" si="14"/>
        <v>46998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212</v>
      </c>
      <c r="B29" s="208">
        <v>33622</v>
      </c>
      <c r="C29" s="208" t="s">
        <v>255</v>
      </c>
      <c r="D29" s="209">
        <f t="shared" si="7"/>
        <v>0</v>
      </c>
      <c r="E29" s="209">
        <f t="shared" si="7"/>
        <v>43575</v>
      </c>
      <c r="F29" s="209">
        <f t="shared" si="8"/>
        <v>43575</v>
      </c>
      <c r="G29" s="209">
        <f t="shared" si="9"/>
        <v>0</v>
      </c>
      <c r="H29" s="209">
        <f t="shared" si="9"/>
        <v>18625</v>
      </c>
      <c r="I29" s="209">
        <f t="shared" si="10"/>
        <v>18625</v>
      </c>
      <c r="J29" s="208">
        <v>33902</v>
      </c>
      <c r="K29" s="208" t="s">
        <v>287</v>
      </c>
      <c r="L29" s="210"/>
      <c r="M29" s="210">
        <v>43575</v>
      </c>
      <c r="N29" s="211">
        <f t="shared" si="11"/>
        <v>43575</v>
      </c>
      <c r="O29" s="210"/>
      <c r="P29" s="210"/>
      <c r="Q29" s="211">
        <f t="shared" si="12"/>
        <v>0</v>
      </c>
      <c r="R29" s="208">
        <v>33849</v>
      </c>
      <c r="S29" s="208" t="s">
        <v>297</v>
      </c>
      <c r="T29" s="210"/>
      <c r="U29" s="210"/>
      <c r="V29" s="211">
        <f t="shared" si="13"/>
        <v>0</v>
      </c>
      <c r="W29" s="210"/>
      <c r="X29" s="210">
        <v>18625</v>
      </c>
      <c r="Y29" s="211">
        <f t="shared" si="14"/>
        <v>18625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212</v>
      </c>
      <c r="B30" s="208">
        <v>33623</v>
      </c>
      <c r="C30" s="208" t="s">
        <v>256</v>
      </c>
      <c r="D30" s="209">
        <f t="shared" si="7"/>
        <v>0</v>
      </c>
      <c r="E30" s="209">
        <f t="shared" si="7"/>
        <v>34293</v>
      </c>
      <c r="F30" s="209">
        <f t="shared" si="8"/>
        <v>34293</v>
      </c>
      <c r="G30" s="209">
        <f t="shared" si="9"/>
        <v>0</v>
      </c>
      <c r="H30" s="209">
        <f t="shared" si="9"/>
        <v>35243</v>
      </c>
      <c r="I30" s="209">
        <f t="shared" si="10"/>
        <v>35243</v>
      </c>
      <c r="J30" s="208">
        <v>33849</v>
      </c>
      <c r="K30" s="208" t="s">
        <v>297</v>
      </c>
      <c r="L30" s="210"/>
      <c r="M30" s="210"/>
      <c r="N30" s="211">
        <f t="shared" si="11"/>
        <v>0</v>
      </c>
      <c r="O30" s="210"/>
      <c r="P30" s="210">
        <v>35243</v>
      </c>
      <c r="Q30" s="211">
        <f t="shared" si="12"/>
        <v>35243</v>
      </c>
      <c r="R30" s="208">
        <v>33902</v>
      </c>
      <c r="S30" s="208" t="s">
        <v>287</v>
      </c>
      <c r="T30" s="210"/>
      <c r="U30" s="210">
        <v>34293</v>
      </c>
      <c r="V30" s="211">
        <f t="shared" si="13"/>
        <v>34293</v>
      </c>
      <c r="W30" s="210"/>
      <c r="X30" s="210"/>
      <c r="Y30" s="211">
        <f t="shared" si="14"/>
        <v>0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208" t="s">
        <v>212</v>
      </c>
      <c r="B31" s="208">
        <v>33643</v>
      </c>
      <c r="C31" s="208" t="s">
        <v>257</v>
      </c>
      <c r="D31" s="209">
        <f t="shared" si="7"/>
        <v>0</v>
      </c>
      <c r="E31" s="209">
        <f t="shared" si="7"/>
        <v>0</v>
      </c>
      <c r="F31" s="209">
        <f t="shared" si="8"/>
        <v>0</v>
      </c>
      <c r="G31" s="209">
        <f t="shared" si="9"/>
        <v>0</v>
      </c>
      <c r="H31" s="209">
        <f t="shared" si="9"/>
        <v>1019</v>
      </c>
      <c r="I31" s="209">
        <f t="shared" si="10"/>
        <v>1019</v>
      </c>
      <c r="J31" s="208">
        <v>33849</v>
      </c>
      <c r="K31" s="208" t="s">
        <v>297</v>
      </c>
      <c r="L31" s="210"/>
      <c r="M31" s="210"/>
      <c r="N31" s="211">
        <f t="shared" si="11"/>
        <v>0</v>
      </c>
      <c r="O31" s="210"/>
      <c r="P31" s="210">
        <v>1019</v>
      </c>
      <c r="Q31" s="211">
        <f t="shared" si="12"/>
        <v>1019</v>
      </c>
      <c r="R31" s="208"/>
      <c r="S31" s="208"/>
      <c r="T31" s="210"/>
      <c r="U31" s="210"/>
      <c r="V31" s="211">
        <f t="shared" si="13"/>
        <v>0</v>
      </c>
      <c r="W31" s="210"/>
      <c r="X31" s="210"/>
      <c r="Y31" s="211">
        <f t="shared" si="14"/>
        <v>0</v>
      </c>
      <c r="Z31" s="208"/>
      <c r="AA31" s="208"/>
      <c r="AB31" s="210"/>
      <c r="AC31" s="210"/>
      <c r="AD31" s="211">
        <f t="shared" si="15"/>
        <v>0</v>
      </c>
      <c r="AE31" s="210"/>
      <c r="AF31" s="210"/>
      <c r="AG31" s="211">
        <f t="shared" si="16"/>
        <v>0</v>
      </c>
      <c r="AH31" s="208"/>
      <c r="AI31" s="208"/>
      <c r="AJ31" s="210"/>
      <c r="AK31" s="210"/>
      <c r="AL31" s="211">
        <f t="shared" si="17"/>
        <v>0</v>
      </c>
      <c r="AM31" s="210"/>
      <c r="AN31" s="210"/>
      <c r="AO31" s="211">
        <f t="shared" si="18"/>
        <v>0</v>
      </c>
      <c r="AP31" s="208"/>
      <c r="AQ31" s="208"/>
      <c r="AR31" s="210"/>
      <c r="AS31" s="210"/>
      <c r="AT31" s="211">
        <f t="shared" si="19"/>
        <v>0</v>
      </c>
      <c r="AU31" s="210"/>
      <c r="AV31" s="210"/>
      <c r="AW31" s="211">
        <f t="shared" si="20"/>
        <v>0</v>
      </c>
      <c r="AX31" s="208"/>
      <c r="AY31" s="208"/>
      <c r="AZ31" s="210"/>
      <c r="BA31" s="210"/>
      <c r="BB31" s="211">
        <f t="shared" si="21"/>
        <v>0</v>
      </c>
      <c r="BC31" s="210"/>
      <c r="BD31" s="210"/>
      <c r="BE31" s="211">
        <f t="shared" si="22"/>
        <v>0</v>
      </c>
    </row>
    <row r="32" spans="1:57" ht="13.5">
      <c r="A32" s="208" t="s">
        <v>212</v>
      </c>
      <c r="B32" s="208">
        <v>33663</v>
      </c>
      <c r="C32" s="208" t="s">
        <v>258</v>
      </c>
      <c r="D32" s="209">
        <f t="shared" si="7"/>
        <v>0</v>
      </c>
      <c r="E32" s="209">
        <f t="shared" si="7"/>
        <v>46540</v>
      </c>
      <c r="F32" s="209">
        <f t="shared" si="8"/>
        <v>46540</v>
      </c>
      <c r="G32" s="209">
        <f t="shared" si="9"/>
        <v>0</v>
      </c>
      <c r="H32" s="209">
        <f t="shared" si="9"/>
        <v>16006</v>
      </c>
      <c r="I32" s="209">
        <f t="shared" si="10"/>
        <v>16006</v>
      </c>
      <c r="J32" s="208">
        <v>33895</v>
      </c>
      <c r="K32" s="208" t="s">
        <v>298</v>
      </c>
      <c r="L32" s="210"/>
      <c r="M32" s="210">
        <v>46540</v>
      </c>
      <c r="N32" s="211">
        <f t="shared" si="11"/>
        <v>46540</v>
      </c>
      <c r="O32" s="210"/>
      <c r="P32" s="210"/>
      <c r="Q32" s="211">
        <f t="shared" si="12"/>
        <v>0</v>
      </c>
      <c r="R32" s="208">
        <v>33851</v>
      </c>
      <c r="S32" s="208" t="s">
        <v>283</v>
      </c>
      <c r="T32" s="210"/>
      <c r="U32" s="210"/>
      <c r="V32" s="211">
        <f t="shared" si="13"/>
        <v>0</v>
      </c>
      <c r="W32" s="210"/>
      <c r="X32" s="210">
        <v>16006</v>
      </c>
      <c r="Y32" s="211">
        <f t="shared" si="14"/>
        <v>16006</v>
      </c>
      <c r="Z32" s="208"/>
      <c r="AA32" s="208"/>
      <c r="AB32" s="210"/>
      <c r="AC32" s="210"/>
      <c r="AD32" s="211">
        <f t="shared" si="15"/>
        <v>0</v>
      </c>
      <c r="AE32" s="210"/>
      <c r="AF32" s="210"/>
      <c r="AG32" s="211">
        <f t="shared" si="16"/>
        <v>0</v>
      </c>
      <c r="AH32" s="208"/>
      <c r="AI32" s="208"/>
      <c r="AJ32" s="210"/>
      <c r="AK32" s="210"/>
      <c r="AL32" s="211">
        <f t="shared" si="17"/>
        <v>0</v>
      </c>
      <c r="AM32" s="210"/>
      <c r="AN32" s="210"/>
      <c r="AO32" s="211">
        <f t="shared" si="18"/>
        <v>0</v>
      </c>
      <c r="AP32" s="208"/>
      <c r="AQ32" s="208"/>
      <c r="AR32" s="210"/>
      <c r="AS32" s="210"/>
      <c r="AT32" s="211">
        <f t="shared" si="19"/>
        <v>0</v>
      </c>
      <c r="AU32" s="210"/>
      <c r="AV32" s="210"/>
      <c r="AW32" s="211">
        <f t="shared" si="20"/>
        <v>0</v>
      </c>
      <c r="AX32" s="208"/>
      <c r="AY32" s="208"/>
      <c r="AZ32" s="210"/>
      <c r="BA32" s="210"/>
      <c r="BB32" s="211">
        <f t="shared" si="21"/>
        <v>0</v>
      </c>
      <c r="BC32" s="210"/>
      <c r="BD32" s="210"/>
      <c r="BE32" s="211">
        <f t="shared" si="22"/>
        <v>0</v>
      </c>
    </row>
    <row r="33" spans="1:57" ht="13.5">
      <c r="A33" s="208" t="s">
        <v>212</v>
      </c>
      <c r="B33" s="208">
        <v>33666</v>
      </c>
      <c r="C33" s="208" t="s">
        <v>259</v>
      </c>
      <c r="D33" s="209">
        <f t="shared" si="7"/>
        <v>0</v>
      </c>
      <c r="E33" s="209">
        <f t="shared" si="7"/>
        <v>78161</v>
      </c>
      <c r="F33" s="209">
        <f t="shared" si="8"/>
        <v>78161</v>
      </c>
      <c r="G33" s="209">
        <f t="shared" si="9"/>
        <v>0</v>
      </c>
      <c r="H33" s="209">
        <f t="shared" si="9"/>
        <v>52083</v>
      </c>
      <c r="I33" s="209">
        <f t="shared" si="10"/>
        <v>52083</v>
      </c>
      <c r="J33" s="208">
        <v>33898</v>
      </c>
      <c r="K33" s="208" t="s">
        <v>286</v>
      </c>
      <c r="L33" s="210"/>
      <c r="M33" s="210"/>
      <c r="N33" s="211">
        <f t="shared" si="11"/>
        <v>0</v>
      </c>
      <c r="O33" s="210"/>
      <c r="P33" s="210">
        <v>23128</v>
      </c>
      <c r="Q33" s="211">
        <f t="shared" si="12"/>
        <v>23128</v>
      </c>
      <c r="R33" s="208">
        <v>33904</v>
      </c>
      <c r="S33" s="208" t="s">
        <v>288</v>
      </c>
      <c r="T33" s="210"/>
      <c r="U33" s="210">
        <v>54883</v>
      </c>
      <c r="V33" s="211">
        <f t="shared" si="13"/>
        <v>54883</v>
      </c>
      <c r="W33" s="210"/>
      <c r="X33" s="210"/>
      <c r="Y33" s="211">
        <f t="shared" si="14"/>
        <v>0</v>
      </c>
      <c r="Z33" s="208">
        <v>33896</v>
      </c>
      <c r="AA33" s="208" t="s">
        <v>299</v>
      </c>
      <c r="AB33" s="210"/>
      <c r="AC33" s="210">
        <v>23278</v>
      </c>
      <c r="AD33" s="211">
        <f t="shared" si="15"/>
        <v>23278</v>
      </c>
      <c r="AE33" s="210"/>
      <c r="AF33" s="210"/>
      <c r="AG33" s="211">
        <f t="shared" si="16"/>
        <v>0</v>
      </c>
      <c r="AH33" s="208">
        <v>33849</v>
      </c>
      <c r="AI33" s="208" t="s">
        <v>297</v>
      </c>
      <c r="AJ33" s="210"/>
      <c r="AK33" s="210"/>
      <c r="AL33" s="211">
        <f t="shared" si="17"/>
        <v>0</v>
      </c>
      <c r="AM33" s="210"/>
      <c r="AN33" s="210">
        <v>28955</v>
      </c>
      <c r="AO33" s="211">
        <f t="shared" si="18"/>
        <v>28955</v>
      </c>
      <c r="AP33" s="208"/>
      <c r="AQ33" s="208"/>
      <c r="AR33" s="210"/>
      <c r="AS33" s="210"/>
      <c r="AT33" s="211">
        <f t="shared" si="19"/>
        <v>0</v>
      </c>
      <c r="AU33" s="210"/>
      <c r="AV33" s="210"/>
      <c r="AW33" s="211">
        <f t="shared" si="20"/>
        <v>0</v>
      </c>
      <c r="AX33" s="208"/>
      <c r="AY33" s="208"/>
      <c r="AZ33" s="210"/>
      <c r="BA33" s="210"/>
      <c r="BB33" s="211">
        <f t="shared" si="21"/>
        <v>0</v>
      </c>
      <c r="BC33" s="210"/>
      <c r="BD33" s="210"/>
      <c r="BE33" s="211">
        <f t="shared" si="22"/>
        <v>0</v>
      </c>
    </row>
    <row r="34" spans="1:57" ht="13.5">
      <c r="A34" s="208" t="s">
        <v>212</v>
      </c>
      <c r="B34" s="208">
        <v>33681</v>
      </c>
      <c r="C34" s="208" t="s">
        <v>260</v>
      </c>
      <c r="D34" s="209">
        <f t="shared" si="7"/>
        <v>0</v>
      </c>
      <c r="E34" s="209">
        <f t="shared" si="7"/>
        <v>65263</v>
      </c>
      <c r="F34" s="209">
        <f t="shared" si="8"/>
        <v>65263</v>
      </c>
      <c r="G34" s="209">
        <f t="shared" si="9"/>
        <v>0</v>
      </c>
      <c r="H34" s="209">
        <f t="shared" si="9"/>
        <v>34615</v>
      </c>
      <c r="I34" s="209">
        <f t="shared" si="10"/>
        <v>34615</v>
      </c>
      <c r="J34" s="208">
        <v>33946</v>
      </c>
      <c r="K34" s="208" t="s">
        <v>292</v>
      </c>
      <c r="L34" s="210"/>
      <c r="M34" s="210">
        <v>49853</v>
      </c>
      <c r="N34" s="211">
        <f t="shared" si="11"/>
        <v>49853</v>
      </c>
      <c r="O34" s="210"/>
      <c r="P34" s="210">
        <v>19732</v>
      </c>
      <c r="Q34" s="211">
        <f t="shared" si="12"/>
        <v>19732</v>
      </c>
      <c r="R34" s="208">
        <v>33911</v>
      </c>
      <c r="S34" s="208" t="s">
        <v>279</v>
      </c>
      <c r="T34" s="210"/>
      <c r="U34" s="210">
        <v>15410</v>
      </c>
      <c r="V34" s="211">
        <f t="shared" si="13"/>
        <v>15410</v>
      </c>
      <c r="W34" s="210"/>
      <c r="X34" s="210"/>
      <c r="Y34" s="211">
        <f t="shared" si="14"/>
        <v>0</v>
      </c>
      <c r="Z34" s="208">
        <v>33851</v>
      </c>
      <c r="AA34" s="208" t="s">
        <v>283</v>
      </c>
      <c r="AB34" s="210"/>
      <c r="AC34" s="210"/>
      <c r="AD34" s="211">
        <f t="shared" si="15"/>
        <v>0</v>
      </c>
      <c r="AE34" s="210"/>
      <c r="AF34" s="210">
        <v>14883</v>
      </c>
      <c r="AG34" s="211">
        <f t="shared" si="16"/>
        <v>14883</v>
      </c>
      <c r="AH34" s="208"/>
      <c r="AI34" s="208"/>
      <c r="AJ34" s="210"/>
      <c r="AK34" s="210"/>
      <c r="AL34" s="211">
        <f t="shared" si="17"/>
        <v>0</v>
      </c>
      <c r="AM34" s="210"/>
      <c r="AN34" s="210"/>
      <c r="AO34" s="211">
        <f t="shared" si="18"/>
        <v>0</v>
      </c>
      <c r="AP34" s="208"/>
      <c r="AQ34" s="208"/>
      <c r="AR34" s="210"/>
      <c r="AS34" s="210"/>
      <c r="AT34" s="211">
        <f t="shared" si="19"/>
        <v>0</v>
      </c>
      <c r="AU34" s="210"/>
      <c r="AV34" s="210"/>
      <c r="AW34" s="211">
        <f t="shared" si="20"/>
        <v>0</v>
      </c>
      <c r="AX34" s="208"/>
      <c r="AY34" s="208"/>
      <c r="AZ34" s="210"/>
      <c r="BA34" s="210"/>
      <c r="BB34" s="211">
        <f t="shared" si="21"/>
        <v>0</v>
      </c>
      <c r="BC34" s="210"/>
      <c r="BD34" s="210"/>
      <c r="BE34" s="211">
        <f t="shared" si="22"/>
        <v>0</v>
      </c>
    </row>
    <row r="35" spans="1:57" ht="13.5">
      <c r="A35" s="41"/>
      <c r="B35" s="41"/>
      <c r="C35" s="41"/>
      <c r="D35" s="42"/>
      <c r="E35" s="42"/>
      <c r="F35" s="42"/>
      <c r="G35" s="42"/>
      <c r="H35" s="42"/>
      <c r="I35" s="42"/>
      <c r="J35" s="41"/>
      <c r="K35" s="41"/>
      <c r="L35" s="42"/>
      <c r="M35" s="42"/>
      <c r="N35" s="42"/>
      <c r="O35" s="42"/>
      <c r="P35" s="42"/>
      <c r="Q35" s="42"/>
      <c r="R35" s="41"/>
      <c r="S35" s="41"/>
      <c r="T35" s="42"/>
      <c r="U35" s="42"/>
      <c r="V35" s="42"/>
      <c r="W35" s="42"/>
      <c r="X35" s="42"/>
      <c r="Y35" s="42"/>
      <c r="Z35" s="41"/>
      <c r="AA35" s="41"/>
      <c r="AB35" s="42"/>
      <c r="AC35" s="42"/>
      <c r="AD35" s="42"/>
      <c r="AE35" s="42"/>
      <c r="AF35" s="42"/>
      <c r="AG35" s="42"/>
      <c r="AH35" s="41"/>
      <c r="AI35" s="41"/>
      <c r="AJ35" s="42"/>
      <c r="AK35" s="42"/>
      <c r="AL35" s="42"/>
      <c r="AM35" s="42"/>
      <c r="AN35" s="42"/>
      <c r="AO35" s="42"/>
      <c r="AP35" s="41"/>
      <c r="AQ35" s="41"/>
      <c r="AR35" s="42"/>
      <c r="AS35" s="42"/>
      <c r="AT35" s="42"/>
      <c r="AU35" s="42"/>
      <c r="AV35" s="42"/>
      <c r="AW35" s="42"/>
      <c r="AX35" s="41"/>
      <c r="AY35" s="41"/>
      <c r="AZ35" s="42"/>
      <c r="BA35" s="42"/>
      <c r="BB35" s="42"/>
      <c r="BC35" s="42"/>
      <c r="BD35" s="42"/>
      <c r="BE35" s="42"/>
    </row>
    <row r="36" spans="1:57" ht="13.5">
      <c r="A36" s="41"/>
      <c r="B36" s="41"/>
      <c r="C36" s="41"/>
      <c r="D36" s="42"/>
      <c r="E36" s="42"/>
      <c r="F36" s="42"/>
      <c r="G36" s="42"/>
      <c r="H36" s="42"/>
      <c r="I36" s="42"/>
      <c r="J36" s="41"/>
      <c r="K36" s="41"/>
      <c r="L36" s="42"/>
      <c r="M36" s="42"/>
      <c r="N36" s="42"/>
      <c r="O36" s="42"/>
      <c r="P36" s="42"/>
      <c r="Q36" s="42"/>
      <c r="R36" s="41"/>
      <c r="S36" s="41"/>
      <c r="T36" s="42"/>
      <c r="U36" s="42"/>
      <c r="V36" s="42"/>
      <c r="W36" s="42"/>
      <c r="X36" s="42"/>
      <c r="Y36" s="42"/>
      <c r="Z36" s="41"/>
      <c r="AA36" s="41"/>
      <c r="AB36" s="42"/>
      <c r="AC36" s="42"/>
      <c r="AD36" s="42"/>
      <c r="AE36" s="42"/>
      <c r="AF36" s="42"/>
      <c r="AG36" s="42"/>
      <c r="AH36" s="41"/>
      <c r="AI36" s="41"/>
      <c r="AJ36" s="42"/>
      <c r="AK36" s="42"/>
      <c r="AL36" s="42"/>
      <c r="AM36" s="42"/>
      <c r="AN36" s="42"/>
      <c r="AO36" s="42"/>
      <c r="AP36" s="41"/>
      <c r="AQ36" s="41"/>
      <c r="AR36" s="42"/>
      <c r="AS36" s="42"/>
      <c r="AT36" s="42"/>
      <c r="AU36" s="42"/>
      <c r="AV36" s="42"/>
      <c r="AW36" s="42"/>
      <c r="AX36" s="41"/>
      <c r="AY36" s="41"/>
      <c r="AZ36" s="42"/>
      <c r="BA36" s="42"/>
      <c r="BB36" s="42"/>
      <c r="BC36" s="42"/>
      <c r="BD36" s="42"/>
      <c r="BE36" s="42"/>
    </row>
    <row r="37" spans="1:57" ht="13.5">
      <c r="A37" s="41"/>
      <c r="B37" s="41"/>
      <c r="C37" s="41"/>
      <c r="D37" s="42"/>
      <c r="E37" s="42"/>
      <c r="F37" s="42"/>
      <c r="G37" s="42"/>
      <c r="H37" s="42"/>
      <c r="I37" s="42"/>
      <c r="J37" s="41"/>
      <c r="K37" s="41"/>
      <c r="L37" s="42"/>
      <c r="M37" s="42"/>
      <c r="N37" s="42"/>
      <c r="O37" s="42"/>
      <c r="P37" s="42"/>
      <c r="Q37" s="42"/>
      <c r="R37" s="41"/>
      <c r="S37" s="41"/>
      <c r="T37" s="42"/>
      <c r="U37" s="42"/>
      <c r="V37" s="42"/>
      <c r="W37" s="42"/>
      <c r="X37" s="42"/>
      <c r="Y37" s="42"/>
      <c r="Z37" s="41"/>
      <c r="AA37" s="41"/>
      <c r="AB37" s="42"/>
      <c r="AC37" s="42"/>
      <c r="AD37" s="42"/>
      <c r="AE37" s="42"/>
      <c r="AF37" s="42"/>
      <c r="AG37" s="42"/>
      <c r="AH37" s="41"/>
      <c r="AI37" s="41"/>
      <c r="AJ37" s="42"/>
      <c r="AK37" s="42"/>
      <c r="AL37" s="42"/>
      <c r="AM37" s="42"/>
      <c r="AN37" s="42"/>
      <c r="AO37" s="42"/>
      <c r="AP37" s="41"/>
      <c r="AQ37" s="41"/>
      <c r="AR37" s="42"/>
      <c r="AS37" s="42"/>
      <c r="AT37" s="42"/>
      <c r="AU37" s="42"/>
      <c r="AV37" s="42"/>
      <c r="AW37" s="42"/>
      <c r="AX37" s="41"/>
      <c r="AY37" s="41"/>
      <c r="AZ37" s="42"/>
      <c r="BA37" s="42"/>
      <c r="BB37" s="42"/>
      <c r="BC37" s="42"/>
      <c r="BD37" s="42"/>
      <c r="BE37" s="42"/>
    </row>
    <row r="38" spans="1:57" ht="13.5">
      <c r="A38" s="41"/>
      <c r="B38" s="41"/>
      <c r="C38" s="41"/>
      <c r="D38" s="42"/>
      <c r="E38" s="42"/>
      <c r="F38" s="42"/>
      <c r="G38" s="42"/>
      <c r="H38" s="42"/>
      <c r="I38" s="42"/>
      <c r="J38" s="41"/>
      <c r="K38" s="41"/>
      <c r="L38" s="42"/>
      <c r="M38" s="42"/>
      <c r="N38" s="42"/>
      <c r="O38" s="42"/>
      <c r="P38" s="42"/>
      <c r="Q38" s="42"/>
      <c r="R38" s="41"/>
      <c r="S38" s="41"/>
      <c r="T38" s="42"/>
      <c r="U38" s="42"/>
      <c r="V38" s="42"/>
      <c r="W38" s="42"/>
      <c r="X38" s="42"/>
      <c r="Y38" s="42"/>
      <c r="Z38" s="41"/>
      <c r="AA38" s="41"/>
      <c r="AB38" s="42"/>
      <c r="AC38" s="42"/>
      <c r="AD38" s="42"/>
      <c r="AE38" s="42"/>
      <c r="AF38" s="42"/>
      <c r="AG38" s="42"/>
      <c r="AH38" s="41"/>
      <c r="AI38" s="41"/>
      <c r="AJ38" s="42"/>
      <c r="AK38" s="42"/>
      <c r="AL38" s="42"/>
      <c r="AM38" s="42"/>
      <c r="AN38" s="42"/>
      <c r="AO38" s="42"/>
      <c r="AP38" s="41"/>
      <c r="AQ38" s="41"/>
      <c r="AR38" s="42"/>
      <c r="AS38" s="42"/>
      <c r="AT38" s="42"/>
      <c r="AU38" s="42"/>
      <c r="AV38" s="42"/>
      <c r="AW38" s="42"/>
      <c r="AX38" s="41"/>
      <c r="AY38" s="41"/>
      <c r="AZ38" s="42"/>
      <c r="BA38" s="42"/>
      <c r="BB38" s="42"/>
      <c r="BC38" s="42"/>
      <c r="BD38" s="42"/>
      <c r="BE38" s="42"/>
    </row>
    <row r="39" spans="1:57" ht="13.5">
      <c r="A39" s="41"/>
      <c r="B39" s="41"/>
      <c r="C39" s="41"/>
      <c r="D39" s="42"/>
      <c r="E39" s="42"/>
      <c r="F39" s="42"/>
      <c r="G39" s="42"/>
      <c r="H39" s="42"/>
      <c r="I39" s="42"/>
      <c r="J39" s="41"/>
      <c r="K39" s="41"/>
      <c r="L39" s="42"/>
      <c r="M39" s="42"/>
      <c r="N39" s="42"/>
      <c r="O39" s="42"/>
      <c r="P39" s="42"/>
      <c r="Q39" s="42"/>
      <c r="R39" s="41"/>
      <c r="S39" s="41"/>
      <c r="T39" s="42"/>
      <c r="U39" s="42"/>
      <c r="V39" s="42"/>
      <c r="W39" s="42"/>
      <c r="X39" s="42"/>
      <c r="Y39" s="42"/>
      <c r="Z39" s="41"/>
      <c r="AA39" s="41"/>
      <c r="AB39" s="42"/>
      <c r="AC39" s="42"/>
      <c r="AD39" s="42"/>
      <c r="AE39" s="42"/>
      <c r="AF39" s="42"/>
      <c r="AG39" s="42"/>
      <c r="AH39" s="41"/>
      <c r="AI39" s="41"/>
      <c r="AJ39" s="42"/>
      <c r="AK39" s="42"/>
      <c r="AL39" s="42"/>
      <c r="AM39" s="42"/>
      <c r="AN39" s="42"/>
      <c r="AO39" s="42"/>
      <c r="AP39" s="41"/>
      <c r="AQ39" s="41"/>
      <c r="AR39" s="42"/>
      <c r="AS39" s="42"/>
      <c r="AT39" s="42"/>
      <c r="AU39" s="42"/>
      <c r="AV39" s="42"/>
      <c r="AW39" s="42"/>
      <c r="AX39" s="41"/>
      <c r="AY39" s="41"/>
      <c r="AZ39" s="42"/>
      <c r="BA39" s="42"/>
      <c r="BB39" s="42"/>
      <c r="BC39" s="42"/>
      <c r="BD39" s="42"/>
      <c r="BE39" s="42"/>
    </row>
    <row r="40" spans="1:57" ht="13.5">
      <c r="A40" s="41"/>
      <c r="B40" s="41"/>
      <c r="C40" s="41"/>
      <c r="D40" s="42"/>
      <c r="E40" s="42"/>
      <c r="F40" s="42"/>
      <c r="G40" s="42"/>
      <c r="H40" s="42"/>
      <c r="I40" s="42"/>
      <c r="J40" s="41"/>
      <c r="K40" s="41"/>
      <c r="L40" s="42"/>
      <c r="M40" s="42"/>
      <c r="N40" s="42"/>
      <c r="O40" s="42"/>
      <c r="P40" s="42"/>
      <c r="Q40" s="42"/>
      <c r="R40" s="41"/>
      <c r="S40" s="41"/>
      <c r="T40" s="42"/>
      <c r="U40" s="42"/>
      <c r="V40" s="42"/>
      <c r="W40" s="42"/>
      <c r="X40" s="42"/>
      <c r="Y40" s="42"/>
      <c r="Z40" s="41"/>
      <c r="AA40" s="41"/>
      <c r="AB40" s="42"/>
      <c r="AC40" s="42"/>
      <c r="AD40" s="42"/>
      <c r="AE40" s="42"/>
      <c r="AF40" s="42"/>
      <c r="AG40" s="42"/>
      <c r="AH40" s="41"/>
      <c r="AI40" s="41"/>
      <c r="AJ40" s="42"/>
      <c r="AK40" s="42"/>
      <c r="AL40" s="42"/>
      <c r="AM40" s="42"/>
      <c r="AN40" s="42"/>
      <c r="AO40" s="42"/>
      <c r="AP40" s="41"/>
      <c r="AQ40" s="41"/>
      <c r="AR40" s="42"/>
      <c r="AS40" s="42"/>
      <c r="AT40" s="42"/>
      <c r="AU40" s="42"/>
      <c r="AV40" s="42"/>
      <c r="AW40" s="42"/>
      <c r="AX40" s="41"/>
      <c r="AY40" s="41"/>
      <c r="AZ40" s="42"/>
      <c r="BA40" s="42"/>
      <c r="BB40" s="42"/>
      <c r="BC40" s="42"/>
      <c r="BD40" s="42"/>
      <c r="BE40" s="42"/>
    </row>
    <row r="41" spans="1:57" ht="13.5">
      <c r="A41" s="41"/>
      <c r="B41" s="41"/>
      <c r="C41" s="41"/>
      <c r="D41" s="42"/>
      <c r="E41" s="42"/>
      <c r="F41" s="42"/>
      <c r="G41" s="42"/>
      <c r="H41" s="42"/>
      <c r="I41" s="42"/>
      <c r="J41" s="41"/>
      <c r="K41" s="41"/>
      <c r="L41" s="42"/>
      <c r="M41" s="42"/>
      <c r="N41" s="42"/>
      <c r="O41" s="42"/>
      <c r="P41" s="42"/>
      <c r="Q41" s="42"/>
      <c r="R41" s="41"/>
      <c r="S41" s="41"/>
      <c r="T41" s="42"/>
      <c r="U41" s="42"/>
      <c r="V41" s="42"/>
      <c r="W41" s="42"/>
      <c r="X41" s="42"/>
      <c r="Y41" s="42"/>
      <c r="Z41" s="41"/>
      <c r="AA41" s="41"/>
      <c r="AB41" s="42"/>
      <c r="AC41" s="42"/>
      <c r="AD41" s="42"/>
      <c r="AE41" s="42"/>
      <c r="AF41" s="42"/>
      <c r="AG41" s="42"/>
      <c r="AH41" s="41"/>
      <c r="AI41" s="41"/>
      <c r="AJ41" s="42"/>
      <c r="AK41" s="42"/>
      <c r="AL41" s="42"/>
      <c r="AM41" s="42"/>
      <c r="AN41" s="42"/>
      <c r="AO41" s="42"/>
      <c r="AP41" s="41"/>
      <c r="AQ41" s="41"/>
      <c r="AR41" s="42"/>
      <c r="AS41" s="42"/>
      <c r="AT41" s="42"/>
      <c r="AU41" s="42"/>
      <c r="AV41" s="42"/>
      <c r="AW41" s="42"/>
      <c r="AX41" s="41"/>
      <c r="AY41" s="41"/>
      <c r="AZ41" s="42"/>
      <c r="BA41" s="42"/>
      <c r="BB41" s="42"/>
      <c r="BC41" s="42"/>
      <c r="BD41" s="42"/>
      <c r="BE41" s="42"/>
    </row>
    <row r="42" spans="1:57" ht="13.5">
      <c r="A42" s="41"/>
      <c r="B42" s="41"/>
      <c r="C42" s="41"/>
      <c r="D42" s="42"/>
      <c r="E42" s="42"/>
      <c r="F42" s="42"/>
      <c r="G42" s="42"/>
      <c r="H42" s="42"/>
      <c r="I42" s="42"/>
      <c r="J42" s="41"/>
      <c r="K42" s="41"/>
      <c r="L42" s="42"/>
      <c r="M42" s="42"/>
      <c r="N42" s="42"/>
      <c r="O42" s="42"/>
      <c r="P42" s="42"/>
      <c r="Q42" s="42"/>
      <c r="R42" s="41"/>
      <c r="S42" s="41"/>
      <c r="T42" s="42"/>
      <c r="U42" s="42"/>
      <c r="V42" s="42"/>
      <c r="W42" s="42"/>
      <c r="X42" s="42"/>
      <c r="Y42" s="42"/>
      <c r="Z42" s="41"/>
      <c r="AA42" s="41"/>
      <c r="AB42" s="42"/>
      <c r="AC42" s="42"/>
      <c r="AD42" s="42"/>
      <c r="AE42" s="42"/>
      <c r="AF42" s="42"/>
      <c r="AG42" s="42"/>
      <c r="AH42" s="41"/>
      <c r="AI42" s="41"/>
      <c r="AJ42" s="42"/>
      <c r="AK42" s="42"/>
      <c r="AL42" s="42"/>
      <c r="AM42" s="42"/>
      <c r="AN42" s="42"/>
      <c r="AO42" s="42"/>
      <c r="AP42" s="41"/>
      <c r="AQ42" s="41"/>
      <c r="AR42" s="42"/>
      <c r="AS42" s="42"/>
      <c r="AT42" s="42"/>
      <c r="AU42" s="42"/>
      <c r="AV42" s="42"/>
      <c r="AW42" s="42"/>
      <c r="AX42" s="41"/>
      <c r="AY42" s="41"/>
      <c r="AZ42" s="42"/>
      <c r="BA42" s="42"/>
      <c r="BB42" s="42"/>
      <c r="BC42" s="42"/>
      <c r="BD42" s="42"/>
      <c r="BE42" s="42"/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25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岡山県</v>
      </c>
      <c r="B7" s="140">
        <f>INT(B8/1000)*1000</f>
        <v>33000</v>
      </c>
      <c r="C7" s="140" t="s">
        <v>179</v>
      </c>
      <c r="D7" s="141">
        <f>SUM(D8:D200)</f>
        <v>2890822</v>
      </c>
      <c r="E7" s="141">
        <f>SUM(E8:E200)</f>
        <v>1918042</v>
      </c>
      <c r="F7" s="140"/>
      <c r="G7" s="140"/>
      <c r="H7" s="141">
        <f>SUM(H8:H200)</f>
        <v>1932873</v>
      </c>
      <c r="I7" s="141">
        <f>SUM(I8:I200)</f>
        <v>1053642</v>
      </c>
      <c r="J7" s="140"/>
      <c r="K7" s="140"/>
      <c r="L7" s="141">
        <f>SUM(L8:L200)</f>
        <v>642980</v>
      </c>
      <c r="M7" s="141">
        <f>SUM(M8:M200)</f>
        <v>608661</v>
      </c>
      <c r="N7" s="140"/>
      <c r="O7" s="140"/>
      <c r="P7" s="141">
        <f>SUM(P8:P200)</f>
        <v>280661</v>
      </c>
      <c r="Q7" s="141">
        <f>SUM(Q8:Q200)</f>
        <v>151876</v>
      </c>
      <c r="R7" s="140"/>
      <c r="S7" s="140"/>
      <c r="T7" s="141">
        <f>SUM(T8:T200)</f>
        <v>15842</v>
      </c>
      <c r="U7" s="141">
        <f>SUM(U8:U200)</f>
        <v>37436</v>
      </c>
      <c r="V7" s="140"/>
      <c r="W7" s="140"/>
      <c r="X7" s="141">
        <f>SUM(X8:X200)</f>
        <v>18466</v>
      </c>
      <c r="Y7" s="141">
        <f>SUM(Y8:Y200)</f>
        <v>66427</v>
      </c>
      <c r="Z7" s="140"/>
      <c r="AA7" s="140"/>
      <c r="AB7" s="141">
        <f>SUM(AB8:AB200)</f>
        <v>0</v>
      </c>
      <c r="AC7" s="141">
        <f>SUM(AC8:AC200)</f>
        <v>0</v>
      </c>
      <c r="AD7" s="140"/>
      <c r="AE7" s="140"/>
      <c r="AF7" s="141">
        <f>SUM(AF8:AF200)</f>
        <v>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212</v>
      </c>
      <c r="B8" s="208">
        <v>33846</v>
      </c>
      <c r="C8" s="208" t="s">
        <v>261</v>
      </c>
      <c r="D8" s="209">
        <f aca="true" t="shared" si="0" ref="D8:E25">SUM(H8,L8,P8,T8,X8,AB8,AF8,AJ8,AN8,AR8,AV8,AZ8,BD8,BH8,BL8,BP8,BT8,BX8,CB8,CF8,CJ8,CN8,CR8,CV8,CZ8,DD8,DH8,DL8,DP8,DT8)</f>
        <v>0</v>
      </c>
      <c r="E8" s="209">
        <f t="shared" si="0"/>
        <v>359266</v>
      </c>
      <c r="F8" s="208">
        <v>33201</v>
      </c>
      <c r="G8" s="208" t="s">
        <v>300</v>
      </c>
      <c r="H8" s="210"/>
      <c r="I8" s="210">
        <v>236038</v>
      </c>
      <c r="J8" s="208">
        <v>33212</v>
      </c>
      <c r="K8" s="208" t="s">
        <v>301</v>
      </c>
      <c r="L8" s="210"/>
      <c r="M8" s="210">
        <v>123228</v>
      </c>
      <c r="N8" s="208"/>
      <c r="O8" s="208"/>
      <c r="P8" s="210"/>
      <c r="Q8" s="210"/>
      <c r="R8" s="208"/>
      <c r="S8" s="208"/>
      <c r="T8" s="210"/>
      <c r="U8" s="210"/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212</v>
      </c>
      <c r="B9" s="208">
        <v>33847</v>
      </c>
      <c r="C9" s="208" t="s">
        <v>262</v>
      </c>
      <c r="D9" s="209">
        <f t="shared" si="0"/>
        <v>0</v>
      </c>
      <c r="E9" s="209">
        <f t="shared" si="0"/>
        <v>218959</v>
      </c>
      <c r="F9" s="208">
        <v>33201</v>
      </c>
      <c r="G9" s="208" t="s">
        <v>300</v>
      </c>
      <c r="H9" s="210"/>
      <c r="I9" s="210">
        <v>139820</v>
      </c>
      <c r="J9" s="208">
        <v>33202</v>
      </c>
      <c r="K9" s="208" t="s">
        <v>302</v>
      </c>
      <c r="L9" s="210"/>
      <c r="M9" s="210">
        <v>73854</v>
      </c>
      <c r="N9" s="208">
        <v>33423</v>
      </c>
      <c r="O9" s="208" t="s">
        <v>303</v>
      </c>
      <c r="P9" s="210"/>
      <c r="Q9" s="210">
        <v>5285</v>
      </c>
      <c r="R9" s="208"/>
      <c r="S9" s="208"/>
      <c r="T9" s="210"/>
      <c r="U9" s="210"/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212</v>
      </c>
      <c r="B10" s="208">
        <v>33849</v>
      </c>
      <c r="C10" s="208" t="s">
        <v>263</v>
      </c>
      <c r="D10" s="209">
        <f t="shared" si="0"/>
        <v>0</v>
      </c>
      <c r="E10" s="209">
        <f t="shared" si="0"/>
        <v>159183</v>
      </c>
      <c r="F10" s="208">
        <v>33215</v>
      </c>
      <c r="G10" s="208" t="s">
        <v>304</v>
      </c>
      <c r="H10" s="210"/>
      <c r="I10" s="210">
        <v>75341</v>
      </c>
      <c r="J10" s="208">
        <v>33622</v>
      </c>
      <c r="K10" s="208" t="s">
        <v>305</v>
      </c>
      <c r="L10" s="210"/>
      <c r="M10" s="210">
        <v>18625</v>
      </c>
      <c r="N10" s="208">
        <v>33623</v>
      </c>
      <c r="O10" s="208" t="s">
        <v>306</v>
      </c>
      <c r="P10" s="210"/>
      <c r="Q10" s="210">
        <v>35243</v>
      </c>
      <c r="R10" s="208">
        <v>33643</v>
      </c>
      <c r="S10" s="208" t="s">
        <v>307</v>
      </c>
      <c r="T10" s="210"/>
      <c r="U10" s="210">
        <v>1019</v>
      </c>
      <c r="V10" s="208">
        <v>33666</v>
      </c>
      <c r="W10" s="208" t="s">
        <v>308</v>
      </c>
      <c r="X10" s="210"/>
      <c r="Y10" s="210">
        <v>28955</v>
      </c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212</v>
      </c>
      <c r="B11" s="208">
        <v>33850</v>
      </c>
      <c r="C11" s="208" t="s">
        <v>264</v>
      </c>
      <c r="D11" s="209">
        <f t="shared" si="0"/>
        <v>187386</v>
      </c>
      <c r="E11" s="209">
        <f t="shared" si="0"/>
        <v>388042</v>
      </c>
      <c r="F11" s="208">
        <v>33205</v>
      </c>
      <c r="G11" s="208" t="s">
        <v>309</v>
      </c>
      <c r="H11" s="210">
        <v>103804</v>
      </c>
      <c r="I11" s="210">
        <v>110014</v>
      </c>
      <c r="J11" s="208">
        <v>33207</v>
      </c>
      <c r="K11" s="208" t="s">
        <v>310</v>
      </c>
      <c r="L11" s="210">
        <v>19636</v>
      </c>
      <c r="M11" s="210">
        <v>144302</v>
      </c>
      <c r="N11" s="208">
        <v>33216</v>
      </c>
      <c r="O11" s="208" t="s">
        <v>311</v>
      </c>
      <c r="P11" s="210">
        <v>29638</v>
      </c>
      <c r="Q11" s="210">
        <v>59837</v>
      </c>
      <c r="R11" s="208">
        <v>33445</v>
      </c>
      <c r="S11" s="208" t="s">
        <v>312</v>
      </c>
      <c r="T11" s="210">
        <v>15842</v>
      </c>
      <c r="U11" s="210">
        <v>36417</v>
      </c>
      <c r="V11" s="208">
        <v>33461</v>
      </c>
      <c r="W11" s="208" t="s">
        <v>313</v>
      </c>
      <c r="X11" s="210">
        <v>18466</v>
      </c>
      <c r="Y11" s="210">
        <v>37472</v>
      </c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212</v>
      </c>
      <c r="B12" s="208">
        <v>33851</v>
      </c>
      <c r="C12" s="208" t="s">
        <v>265</v>
      </c>
      <c r="D12" s="209">
        <f t="shared" si="0"/>
        <v>0</v>
      </c>
      <c r="E12" s="209">
        <f t="shared" si="0"/>
        <v>72683</v>
      </c>
      <c r="F12" s="208">
        <v>33201</v>
      </c>
      <c r="G12" s="208" t="s">
        <v>300</v>
      </c>
      <c r="H12" s="210"/>
      <c r="I12" s="210">
        <v>41794</v>
      </c>
      <c r="J12" s="208">
        <v>33681</v>
      </c>
      <c r="K12" s="208" t="s">
        <v>314</v>
      </c>
      <c r="L12" s="210"/>
      <c r="M12" s="210">
        <v>14883</v>
      </c>
      <c r="N12" s="208">
        <v>33663</v>
      </c>
      <c r="O12" s="208" t="s">
        <v>315</v>
      </c>
      <c r="P12" s="210"/>
      <c r="Q12" s="210">
        <v>16006</v>
      </c>
      <c r="R12" s="208"/>
      <c r="S12" s="208"/>
      <c r="T12" s="210"/>
      <c r="U12" s="210"/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212</v>
      </c>
      <c r="B13" s="208">
        <v>33852</v>
      </c>
      <c r="C13" s="208" t="s">
        <v>266</v>
      </c>
      <c r="D13" s="209">
        <f t="shared" si="0"/>
        <v>0</v>
      </c>
      <c r="E13" s="209">
        <f t="shared" si="0"/>
        <v>125115</v>
      </c>
      <c r="F13" s="208">
        <v>33211</v>
      </c>
      <c r="G13" s="208" t="s">
        <v>316</v>
      </c>
      <c r="H13" s="210"/>
      <c r="I13" s="210">
        <v>6727</v>
      </c>
      <c r="J13" s="208">
        <v>33213</v>
      </c>
      <c r="K13" s="208" t="s">
        <v>317</v>
      </c>
      <c r="L13" s="210"/>
      <c r="M13" s="210">
        <v>106011</v>
      </c>
      <c r="N13" s="208">
        <v>33346</v>
      </c>
      <c r="O13" s="208" t="s">
        <v>318</v>
      </c>
      <c r="P13" s="210"/>
      <c r="Q13" s="210">
        <v>12377</v>
      </c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212</v>
      </c>
      <c r="B14" s="208">
        <v>33855</v>
      </c>
      <c r="C14" s="208" t="s">
        <v>267</v>
      </c>
      <c r="D14" s="209">
        <f t="shared" si="0"/>
        <v>336949</v>
      </c>
      <c r="E14" s="209">
        <f t="shared" si="0"/>
        <v>0</v>
      </c>
      <c r="F14" s="208">
        <v>33205</v>
      </c>
      <c r="G14" s="208" t="s">
        <v>319</v>
      </c>
      <c r="H14" s="210">
        <v>181237</v>
      </c>
      <c r="I14" s="210"/>
      <c r="J14" s="208">
        <v>33216</v>
      </c>
      <c r="K14" s="208" t="s">
        <v>320</v>
      </c>
      <c r="L14" s="210">
        <v>107502</v>
      </c>
      <c r="M14" s="210"/>
      <c r="N14" s="208">
        <v>33445</v>
      </c>
      <c r="O14" s="208" t="s">
        <v>321</v>
      </c>
      <c r="P14" s="210">
        <v>48210</v>
      </c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212</v>
      </c>
      <c r="B15" s="208">
        <v>33856</v>
      </c>
      <c r="C15" s="208" t="s">
        <v>268</v>
      </c>
      <c r="D15" s="209">
        <f t="shared" si="0"/>
        <v>149209</v>
      </c>
      <c r="E15" s="209">
        <f t="shared" si="0"/>
        <v>0</v>
      </c>
      <c r="F15" s="208">
        <v>33211</v>
      </c>
      <c r="G15" s="208" t="s">
        <v>316</v>
      </c>
      <c r="H15" s="210">
        <v>33617</v>
      </c>
      <c r="I15" s="210"/>
      <c r="J15" s="208">
        <v>33213</v>
      </c>
      <c r="K15" s="208" t="s">
        <v>317</v>
      </c>
      <c r="L15" s="210">
        <v>48606</v>
      </c>
      <c r="M15" s="210"/>
      <c r="N15" s="208">
        <v>33346</v>
      </c>
      <c r="O15" s="208" t="s">
        <v>318</v>
      </c>
      <c r="P15" s="210">
        <v>66986</v>
      </c>
      <c r="Q15" s="210"/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212</v>
      </c>
      <c r="B16" s="208">
        <v>33859</v>
      </c>
      <c r="C16" s="208" t="s">
        <v>269</v>
      </c>
      <c r="D16" s="209">
        <f t="shared" si="0"/>
        <v>387211</v>
      </c>
      <c r="E16" s="209">
        <f t="shared" si="0"/>
        <v>0</v>
      </c>
      <c r="F16" s="208">
        <v>33202</v>
      </c>
      <c r="G16" s="208" t="s">
        <v>302</v>
      </c>
      <c r="H16" s="210">
        <v>342798</v>
      </c>
      <c r="I16" s="210"/>
      <c r="J16" s="208">
        <v>33216</v>
      </c>
      <c r="K16" s="208" t="s">
        <v>311</v>
      </c>
      <c r="L16" s="210">
        <v>44413</v>
      </c>
      <c r="M16" s="210"/>
      <c r="N16" s="208"/>
      <c r="O16" s="208"/>
      <c r="P16" s="210"/>
      <c r="Q16" s="210"/>
      <c r="R16" s="208"/>
      <c r="S16" s="208"/>
      <c r="T16" s="210"/>
      <c r="U16" s="210"/>
      <c r="V16" s="208"/>
      <c r="W16" s="208"/>
      <c r="X16" s="210"/>
      <c r="Y16" s="210"/>
      <c r="Z16" s="208"/>
      <c r="AA16" s="208"/>
      <c r="AB16" s="210"/>
      <c r="AC16" s="210"/>
      <c r="AD16" s="208"/>
      <c r="AE16" s="208"/>
      <c r="AF16" s="210"/>
      <c r="AG16" s="210"/>
      <c r="AH16" s="208"/>
      <c r="AI16" s="208"/>
      <c r="AJ16" s="210"/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212</v>
      </c>
      <c r="B17" s="208">
        <v>33895</v>
      </c>
      <c r="C17" s="208" t="s">
        <v>270</v>
      </c>
      <c r="D17" s="209">
        <f t="shared" si="0"/>
        <v>103743</v>
      </c>
      <c r="E17" s="209">
        <f t="shared" si="0"/>
        <v>0</v>
      </c>
      <c r="F17" s="208">
        <v>33201</v>
      </c>
      <c r="G17" s="208" t="s">
        <v>300</v>
      </c>
      <c r="H17" s="210">
        <v>57203</v>
      </c>
      <c r="I17" s="210"/>
      <c r="J17" s="208">
        <v>33663</v>
      </c>
      <c r="K17" s="208" t="s">
        <v>315</v>
      </c>
      <c r="L17" s="210">
        <v>46540</v>
      </c>
      <c r="M17" s="210"/>
      <c r="N17" s="208"/>
      <c r="O17" s="208"/>
      <c r="P17" s="210"/>
      <c r="Q17" s="210"/>
      <c r="R17" s="208"/>
      <c r="S17" s="208"/>
      <c r="T17" s="210"/>
      <c r="U17" s="210"/>
      <c r="V17" s="208"/>
      <c r="W17" s="208"/>
      <c r="X17" s="210"/>
      <c r="Y17" s="210"/>
      <c r="Z17" s="208"/>
      <c r="AA17" s="208"/>
      <c r="AB17" s="210"/>
      <c r="AC17" s="210"/>
      <c r="AD17" s="208"/>
      <c r="AE17" s="208"/>
      <c r="AF17" s="210"/>
      <c r="AG17" s="210"/>
      <c r="AH17" s="208"/>
      <c r="AI17" s="208"/>
      <c r="AJ17" s="210"/>
      <c r="AK17" s="210"/>
      <c r="AL17" s="208"/>
      <c r="AM17" s="208"/>
      <c r="AN17" s="210"/>
      <c r="AO17" s="210"/>
      <c r="AP17" s="208"/>
      <c r="AQ17" s="208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212</v>
      </c>
      <c r="B18" s="208">
        <v>33896</v>
      </c>
      <c r="C18" s="208" t="s">
        <v>271</v>
      </c>
      <c r="D18" s="209">
        <f t="shared" si="0"/>
        <v>210572</v>
      </c>
      <c r="E18" s="209">
        <f t="shared" si="0"/>
        <v>0</v>
      </c>
      <c r="F18" s="208">
        <v>33214</v>
      </c>
      <c r="G18" s="208" t="s">
        <v>322</v>
      </c>
      <c r="H18" s="210">
        <v>187294</v>
      </c>
      <c r="I18" s="210"/>
      <c r="J18" s="208">
        <v>33666</v>
      </c>
      <c r="K18" s="208" t="s">
        <v>308</v>
      </c>
      <c r="L18" s="210">
        <v>23278</v>
      </c>
      <c r="M18" s="210"/>
      <c r="N18" s="208"/>
      <c r="O18" s="208"/>
      <c r="P18" s="210"/>
      <c r="Q18" s="210"/>
      <c r="R18" s="208"/>
      <c r="S18" s="208"/>
      <c r="T18" s="210"/>
      <c r="U18" s="210"/>
      <c r="V18" s="208"/>
      <c r="W18" s="208"/>
      <c r="X18" s="210"/>
      <c r="Y18" s="210"/>
      <c r="Z18" s="208"/>
      <c r="AA18" s="208"/>
      <c r="AB18" s="210"/>
      <c r="AC18" s="210"/>
      <c r="AD18" s="208"/>
      <c r="AE18" s="208"/>
      <c r="AF18" s="210"/>
      <c r="AG18" s="210"/>
      <c r="AH18" s="208"/>
      <c r="AI18" s="208"/>
      <c r="AJ18" s="210"/>
      <c r="AK18" s="210"/>
      <c r="AL18" s="208"/>
      <c r="AM18" s="208"/>
      <c r="AN18" s="210"/>
      <c r="AO18" s="210"/>
      <c r="AP18" s="208"/>
      <c r="AQ18" s="208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212</v>
      </c>
      <c r="B19" s="208">
        <v>33897</v>
      </c>
      <c r="C19" s="208" t="s">
        <v>272</v>
      </c>
      <c r="D19" s="209">
        <f t="shared" si="0"/>
        <v>270245</v>
      </c>
      <c r="E19" s="209">
        <f t="shared" si="0"/>
        <v>0</v>
      </c>
      <c r="F19" s="208">
        <v>33207</v>
      </c>
      <c r="G19" s="208" t="s">
        <v>310</v>
      </c>
      <c r="H19" s="210">
        <v>208196</v>
      </c>
      <c r="I19" s="210"/>
      <c r="J19" s="208">
        <v>33461</v>
      </c>
      <c r="K19" s="208" t="s">
        <v>313</v>
      </c>
      <c r="L19" s="210">
        <v>62049</v>
      </c>
      <c r="M19" s="210"/>
      <c r="N19" s="208"/>
      <c r="O19" s="208"/>
      <c r="P19" s="210"/>
      <c r="Q19" s="210"/>
      <c r="R19" s="208"/>
      <c r="S19" s="208"/>
      <c r="T19" s="210"/>
      <c r="U19" s="210"/>
      <c r="V19" s="208"/>
      <c r="W19" s="208"/>
      <c r="X19" s="210"/>
      <c r="Y19" s="210"/>
      <c r="Z19" s="208"/>
      <c r="AA19" s="208"/>
      <c r="AB19" s="210"/>
      <c r="AC19" s="210"/>
      <c r="AD19" s="208"/>
      <c r="AE19" s="208"/>
      <c r="AF19" s="210"/>
      <c r="AG19" s="210"/>
      <c r="AH19" s="208"/>
      <c r="AI19" s="208"/>
      <c r="AJ19" s="210"/>
      <c r="AK19" s="210"/>
      <c r="AL19" s="208"/>
      <c r="AM19" s="208"/>
      <c r="AN19" s="210"/>
      <c r="AO19" s="210"/>
      <c r="AP19" s="208"/>
      <c r="AQ19" s="208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208" t="s">
        <v>212</v>
      </c>
      <c r="B20" s="208">
        <v>33898</v>
      </c>
      <c r="C20" s="208" t="s">
        <v>273</v>
      </c>
      <c r="D20" s="209">
        <f t="shared" si="0"/>
        <v>0</v>
      </c>
      <c r="E20" s="209">
        <f t="shared" si="0"/>
        <v>371234</v>
      </c>
      <c r="F20" s="208">
        <v>33203</v>
      </c>
      <c r="G20" s="208" t="s">
        <v>323</v>
      </c>
      <c r="H20" s="210"/>
      <c r="I20" s="210">
        <v>301108</v>
      </c>
      <c r="J20" s="208">
        <v>33606</v>
      </c>
      <c r="K20" s="208" t="s">
        <v>324</v>
      </c>
      <c r="L20" s="210"/>
      <c r="M20" s="210">
        <v>46998</v>
      </c>
      <c r="N20" s="208">
        <v>33666</v>
      </c>
      <c r="O20" s="208" t="s">
        <v>308</v>
      </c>
      <c r="P20" s="210"/>
      <c r="Q20" s="210">
        <v>23128</v>
      </c>
      <c r="R20" s="208"/>
      <c r="S20" s="208"/>
      <c r="T20" s="210"/>
      <c r="U20" s="210"/>
      <c r="V20" s="208"/>
      <c r="W20" s="208"/>
      <c r="X20" s="210"/>
      <c r="Y20" s="210"/>
      <c r="Z20" s="208"/>
      <c r="AA20" s="208"/>
      <c r="AB20" s="210"/>
      <c r="AC20" s="210"/>
      <c r="AD20" s="208"/>
      <c r="AE20" s="208"/>
      <c r="AF20" s="210"/>
      <c r="AG20" s="210"/>
      <c r="AH20" s="208"/>
      <c r="AI20" s="208"/>
      <c r="AJ20" s="210"/>
      <c r="AK20" s="210"/>
      <c r="AL20" s="208"/>
      <c r="AM20" s="208"/>
      <c r="AN20" s="210"/>
      <c r="AO20" s="210"/>
      <c r="AP20" s="208"/>
      <c r="AQ20" s="208"/>
      <c r="AR20" s="210"/>
      <c r="AS20" s="210"/>
      <c r="AT20" s="208"/>
      <c r="AU20" s="208"/>
      <c r="AV20" s="210"/>
      <c r="AW20" s="210"/>
      <c r="AX20" s="208"/>
      <c r="AY20" s="208"/>
      <c r="AZ20" s="210"/>
      <c r="BA20" s="210"/>
      <c r="BB20" s="208"/>
      <c r="BC20" s="208"/>
      <c r="BD20" s="210"/>
      <c r="BE20" s="210"/>
      <c r="BF20" s="208"/>
      <c r="BG20" s="208"/>
      <c r="BH20" s="210"/>
      <c r="BI20" s="210"/>
      <c r="BJ20" s="208"/>
      <c r="BK20" s="208"/>
      <c r="BL20" s="210"/>
      <c r="BM20" s="210"/>
      <c r="BN20" s="208"/>
      <c r="BO20" s="208"/>
      <c r="BP20" s="210"/>
      <c r="BQ20" s="210"/>
      <c r="BR20" s="208"/>
      <c r="BS20" s="208"/>
      <c r="BT20" s="210"/>
      <c r="BU20" s="210"/>
      <c r="BV20" s="208"/>
      <c r="BW20" s="208"/>
      <c r="BX20" s="210"/>
      <c r="BY20" s="210"/>
      <c r="BZ20" s="208"/>
      <c r="CA20" s="208"/>
      <c r="CB20" s="210"/>
      <c r="CC20" s="210"/>
      <c r="CD20" s="208"/>
      <c r="CE20" s="208"/>
      <c r="CF20" s="210"/>
      <c r="CG20" s="210"/>
      <c r="CH20" s="208"/>
      <c r="CI20" s="208"/>
      <c r="CJ20" s="210"/>
      <c r="CK20" s="210"/>
      <c r="CL20" s="208"/>
      <c r="CM20" s="208"/>
      <c r="CN20" s="210"/>
      <c r="CO20" s="210"/>
      <c r="CP20" s="208"/>
      <c r="CQ20" s="208"/>
      <c r="CR20" s="210"/>
      <c r="CS20" s="210"/>
      <c r="CT20" s="208"/>
      <c r="CU20" s="208"/>
      <c r="CV20" s="210"/>
      <c r="CW20" s="210"/>
      <c r="CX20" s="208"/>
      <c r="CY20" s="208"/>
      <c r="CZ20" s="210"/>
      <c r="DA20" s="210"/>
      <c r="DB20" s="208"/>
      <c r="DC20" s="208"/>
      <c r="DD20" s="210"/>
      <c r="DE20" s="210"/>
      <c r="DF20" s="208"/>
      <c r="DG20" s="208"/>
      <c r="DH20" s="210"/>
      <c r="DI20" s="210"/>
      <c r="DJ20" s="208"/>
      <c r="DK20" s="208"/>
      <c r="DL20" s="210"/>
      <c r="DM20" s="210"/>
      <c r="DN20" s="208"/>
      <c r="DO20" s="208"/>
      <c r="DP20" s="210"/>
      <c r="DQ20" s="210"/>
      <c r="DR20" s="208"/>
      <c r="DS20" s="208"/>
      <c r="DT20" s="210"/>
      <c r="DU20" s="210"/>
    </row>
    <row r="21" spans="1:125" ht="13.5">
      <c r="A21" s="208" t="s">
        <v>212</v>
      </c>
      <c r="B21" s="208">
        <v>33902</v>
      </c>
      <c r="C21" s="208" t="s">
        <v>274</v>
      </c>
      <c r="D21" s="209">
        <f t="shared" si="0"/>
        <v>116334</v>
      </c>
      <c r="E21" s="209">
        <f t="shared" si="0"/>
        <v>0</v>
      </c>
      <c r="F21" s="208">
        <v>33622</v>
      </c>
      <c r="G21" s="208" t="s">
        <v>305</v>
      </c>
      <c r="H21" s="210">
        <v>43575</v>
      </c>
      <c r="I21" s="210"/>
      <c r="J21" s="208">
        <v>33623</v>
      </c>
      <c r="K21" s="208" t="s">
        <v>306</v>
      </c>
      <c r="L21" s="210">
        <v>34293</v>
      </c>
      <c r="M21" s="210"/>
      <c r="N21" s="208">
        <v>33203</v>
      </c>
      <c r="O21" s="208" t="s">
        <v>323</v>
      </c>
      <c r="P21" s="210">
        <v>38466</v>
      </c>
      <c r="Q21" s="210"/>
      <c r="R21" s="208"/>
      <c r="S21" s="208"/>
      <c r="T21" s="210"/>
      <c r="U21" s="210"/>
      <c r="V21" s="208"/>
      <c r="W21" s="208"/>
      <c r="X21" s="210"/>
      <c r="Y21" s="210"/>
      <c r="Z21" s="208"/>
      <c r="AA21" s="208"/>
      <c r="AB21" s="210"/>
      <c r="AC21" s="210"/>
      <c r="AD21" s="208"/>
      <c r="AE21" s="208"/>
      <c r="AF21" s="210"/>
      <c r="AG21" s="210"/>
      <c r="AH21" s="208"/>
      <c r="AI21" s="208"/>
      <c r="AJ21" s="210"/>
      <c r="AK21" s="210"/>
      <c r="AL21" s="208"/>
      <c r="AM21" s="208"/>
      <c r="AN21" s="210"/>
      <c r="AO21" s="210"/>
      <c r="AP21" s="208"/>
      <c r="AQ21" s="208"/>
      <c r="AR21" s="210"/>
      <c r="AS21" s="210"/>
      <c r="AT21" s="208"/>
      <c r="AU21" s="208"/>
      <c r="AV21" s="210"/>
      <c r="AW21" s="210"/>
      <c r="AX21" s="208"/>
      <c r="AY21" s="208"/>
      <c r="AZ21" s="210"/>
      <c r="BA21" s="210"/>
      <c r="BB21" s="208"/>
      <c r="BC21" s="208"/>
      <c r="BD21" s="210"/>
      <c r="BE21" s="210"/>
      <c r="BF21" s="208"/>
      <c r="BG21" s="208"/>
      <c r="BH21" s="210"/>
      <c r="BI21" s="210"/>
      <c r="BJ21" s="208"/>
      <c r="BK21" s="208"/>
      <c r="BL21" s="210"/>
      <c r="BM21" s="210"/>
      <c r="BN21" s="208"/>
      <c r="BO21" s="208"/>
      <c r="BP21" s="210"/>
      <c r="BQ21" s="210"/>
      <c r="BR21" s="208"/>
      <c r="BS21" s="208"/>
      <c r="BT21" s="210"/>
      <c r="BU21" s="210"/>
      <c r="BV21" s="208"/>
      <c r="BW21" s="208"/>
      <c r="BX21" s="210"/>
      <c r="BY21" s="210"/>
      <c r="BZ21" s="208"/>
      <c r="CA21" s="208"/>
      <c r="CB21" s="210"/>
      <c r="CC21" s="210"/>
      <c r="CD21" s="208"/>
      <c r="CE21" s="208"/>
      <c r="CF21" s="210"/>
      <c r="CG21" s="210"/>
      <c r="CH21" s="208"/>
      <c r="CI21" s="208"/>
      <c r="CJ21" s="210"/>
      <c r="CK21" s="210"/>
      <c r="CL21" s="208"/>
      <c r="CM21" s="208"/>
      <c r="CN21" s="210"/>
      <c r="CO21" s="210"/>
      <c r="CP21" s="208"/>
      <c r="CQ21" s="208"/>
      <c r="CR21" s="210"/>
      <c r="CS21" s="210"/>
      <c r="CT21" s="208"/>
      <c r="CU21" s="208"/>
      <c r="CV21" s="210"/>
      <c r="CW21" s="210"/>
      <c r="CX21" s="208"/>
      <c r="CY21" s="208"/>
      <c r="CZ21" s="210"/>
      <c r="DA21" s="210"/>
      <c r="DB21" s="208"/>
      <c r="DC21" s="208"/>
      <c r="DD21" s="210"/>
      <c r="DE21" s="210"/>
      <c r="DF21" s="208"/>
      <c r="DG21" s="208"/>
      <c r="DH21" s="210"/>
      <c r="DI21" s="210"/>
      <c r="DJ21" s="208"/>
      <c r="DK21" s="208"/>
      <c r="DL21" s="210"/>
      <c r="DM21" s="210"/>
      <c r="DN21" s="208"/>
      <c r="DO21" s="208"/>
      <c r="DP21" s="210"/>
      <c r="DQ21" s="210"/>
      <c r="DR21" s="208"/>
      <c r="DS21" s="208"/>
      <c r="DT21" s="210"/>
      <c r="DU21" s="210"/>
    </row>
    <row r="22" spans="1:125" ht="13.5">
      <c r="A22" s="208" t="s">
        <v>212</v>
      </c>
      <c r="B22" s="208">
        <v>33904</v>
      </c>
      <c r="C22" s="208" t="s">
        <v>275</v>
      </c>
      <c r="D22" s="209">
        <f t="shared" si="0"/>
        <v>212069</v>
      </c>
      <c r="E22" s="209">
        <f t="shared" si="0"/>
        <v>0</v>
      </c>
      <c r="F22" s="208">
        <v>33203</v>
      </c>
      <c r="G22" s="208" t="s">
        <v>323</v>
      </c>
      <c r="H22" s="210">
        <v>59825</v>
      </c>
      <c r="I22" s="210"/>
      <c r="J22" s="208">
        <v>33666</v>
      </c>
      <c r="K22" s="208" t="s">
        <v>308</v>
      </c>
      <c r="L22" s="210">
        <v>54883</v>
      </c>
      <c r="M22" s="210"/>
      <c r="N22" s="208">
        <v>33606</v>
      </c>
      <c r="O22" s="208" t="s">
        <v>324</v>
      </c>
      <c r="P22" s="210">
        <v>97361</v>
      </c>
      <c r="Q22" s="210"/>
      <c r="R22" s="208"/>
      <c r="S22" s="208"/>
      <c r="T22" s="210"/>
      <c r="U22" s="210"/>
      <c r="V22" s="208"/>
      <c r="W22" s="208"/>
      <c r="X22" s="210"/>
      <c r="Y22" s="210"/>
      <c r="Z22" s="208"/>
      <c r="AA22" s="208"/>
      <c r="AB22" s="210"/>
      <c r="AC22" s="210"/>
      <c r="AD22" s="208"/>
      <c r="AE22" s="208"/>
      <c r="AF22" s="210"/>
      <c r="AG22" s="210"/>
      <c r="AH22" s="208"/>
      <c r="AI22" s="208"/>
      <c r="AJ22" s="210"/>
      <c r="AK22" s="210"/>
      <c r="AL22" s="208"/>
      <c r="AM22" s="208"/>
      <c r="AN22" s="210"/>
      <c r="AO22" s="210"/>
      <c r="AP22" s="208"/>
      <c r="AQ22" s="208"/>
      <c r="AR22" s="210"/>
      <c r="AS22" s="210"/>
      <c r="AT22" s="208"/>
      <c r="AU22" s="208"/>
      <c r="AV22" s="210"/>
      <c r="AW22" s="210"/>
      <c r="AX22" s="208"/>
      <c r="AY22" s="208"/>
      <c r="AZ22" s="210"/>
      <c r="BA22" s="210"/>
      <c r="BB22" s="208"/>
      <c r="BC22" s="208"/>
      <c r="BD22" s="210"/>
      <c r="BE22" s="210"/>
      <c r="BF22" s="208"/>
      <c r="BG22" s="208"/>
      <c r="BH22" s="210"/>
      <c r="BI22" s="210"/>
      <c r="BJ22" s="208"/>
      <c r="BK22" s="208"/>
      <c r="BL22" s="210"/>
      <c r="BM22" s="210"/>
      <c r="BN22" s="208"/>
      <c r="BO22" s="208"/>
      <c r="BP22" s="210"/>
      <c r="BQ22" s="210"/>
      <c r="BR22" s="208"/>
      <c r="BS22" s="208"/>
      <c r="BT22" s="210"/>
      <c r="BU22" s="210"/>
      <c r="BV22" s="208"/>
      <c r="BW22" s="208"/>
      <c r="BX22" s="210"/>
      <c r="BY22" s="210"/>
      <c r="BZ22" s="208"/>
      <c r="CA22" s="208"/>
      <c r="CB22" s="210"/>
      <c r="CC22" s="210"/>
      <c r="CD22" s="208"/>
      <c r="CE22" s="208"/>
      <c r="CF22" s="210"/>
      <c r="CG22" s="210"/>
      <c r="CH22" s="208"/>
      <c r="CI22" s="208"/>
      <c r="CJ22" s="210"/>
      <c r="CK22" s="210"/>
      <c r="CL22" s="208"/>
      <c r="CM22" s="208"/>
      <c r="CN22" s="210"/>
      <c r="CO22" s="210"/>
      <c r="CP22" s="208"/>
      <c r="CQ22" s="208"/>
      <c r="CR22" s="210"/>
      <c r="CS22" s="210"/>
      <c r="CT22" s="208"/>
      <c r="CU22" s="208"/>
      <c r="CV22" s="210"/>
      <c r="CW22" s="210"/>
      <c r="CX22" s="208"/>
      <c r="CY22" s="208"/>
      <c r="CZ22" s="210"/>
      <c r="DA22" s="210"/>
      <c r="DB22" s="208"/>
      <c r="DC22" s="208"/>
      <c r="DD22" s="210"/>
      <c r="DE22" s="210"/>
      <c r="DF22" s="208"/>
      <c r="DG22" s="208"/>
      <c r="DH22" s="210"/>
      <c r="DI22" s="210"/>
      <c r="DJ22" s="208"/>
      <c r="DK22" s="208"/>
      <c r="DL22" s="210"/>
      <c r="DM22" s="210"/>
      <c r="DN22" s="208"/>
      <c r="DO22" s="208"/>
      <c r="DP22" s="210"/>
      <c r="DQ22" s="210"/>
      <c r="DR22" s="208"/>
      <c r="DS22" s="208"/>
      <c r="DT22" s="210"/>
      <c r="DU22" s="210"/>
    </row>
    <row r="23" spans="1:125" ht="13.5">
      <c r="A23" s="208" t="s">
        <v>212</v>
      </c>
      <c r="B23" s="208">
        <v>33911</v>
      </c>
      <c r="C23" s="208" t="s">
        <v>276</v>
      </c>
      <c r="D23" s="209">
        <f t="shared" si="0"/>
        <v>41912</v>
      </c>
      <c r="E23" s="209">
        <f t="shared" si="0"/>
        <v>0</v>
      </c>
      <c r="F23" s="208">
        <v>33201</v>
      </c>
      <c r="G23" s="208" t="s">
        <v>300</v>
      </c>
      <c r="H23" s="210">
        <v>26502</v>
      </c>
      <c r="I23" s="210"/>
      <c r="J23" s="208">
        <v>33681</v>
      </c>
      <c r="K23" s="208" t="s">
        <v>314</v>
      </c>
      <c r="L23" s="210">
        <v>15410</v>
      </c>
      <c r="M23" s="210"/>
      <c r="N23" s="208"/>
      <c r="O23" s="208"/>
      <c r="P23" s="210"/>
      <c r="Q23" s="210"/>
      <c r="R23" s="208"/>
      <c r="S23" s="208"/>
      <c r="T23" s="210"/>
      <c r="U23" s="210"/>
      <c r="V23" s="208"/>
      <c r="W23" s="208"/>
      <c r="X23" s="210"/>
      <c r="Y23" s="210"/>
      <c r="Z23" s="208"/>
      <c r="AA23" s="208"/>
      <c r="AB23" s="210"/>
      <c r="AC23" s="210"/>
      <c r="AD23" s="208"/>
      <c r="AE23" s="208"/>
      <c r="AF23" s="210"/>
      <c r="AG23" s="210"/>
      <c r="AH23" s="208"/>
      <c r="AI23" s="208"/>
      <c r="AJ23" s="210"/>
      <c r="AK23" s="210"/>
      <c r="AL23" s="208"/>
      <c r="AM23" s="208"/>
      <c r="AN23" s="210"/>
      <c r="AO23" s="210"/>
      <c r="AP23" s="208"/>
      <c r="AQ23" s="208"/>
      <c r="AR23" s="210"/>
      <c r="AS23" s="210"/>
      <c r="AT23" s="208"/>
      <c r="AU23" s="208"/>
      <c r="AV23" s="210"/>
      <c r="AW23" s="210"/>
      <c r="AX23" s="208"/>
      <c r="AY23" s="208"/>
      <c r="AZ23" s="210"/>
      <c r="BA23" s="210"/>
      <c r="BB23" s="208"/>
      <c r="BC23" s="208"/>
      <c r="BD23" s="210"/>
      <c r="BE23" s="210"/>
      <c r="BF23" s="208"/>
      <c r="BG23" s="208"/>
      <c r="BH23" s="210"/>
      <c r="BI23" s="210"/>
      <c r="BJ23" s="208"/>
      <c r="BK23" s="208"/>
      <c r="BL23" s="210"/>
      <c r="BM23" s="210"/>
      <c r="BN23" s="208"/>
      <c r="BO23" s="208"/>
      <c r="BP23" s="210"/>
      <c r="BQ23" s="210"/>
      <c r="BR23" s="208"/>
      <c r="BS23" s="208"/>
      <c r="BT23" s="210"/>
      <c r="BU23" s="210"/>
      <c r="BV23" s="208"/>
      <c r="BW23" s="208"/>
      <c r="BX23" s="210"/>
      <c r="BY23" s="210"/>
      <c r="BZ23" s="208"/>
      <c r="CA23" s="208"/>
      <c r="CB23" s="210"/>
      <c r="CC23" s="210"/>
      <c r="CD23" s="208"/>
      <c r="CE23" s="208"/>
      <c r="CF23" s="210"/>
      <c r="CG23" s="210"/>
      <c r="CH23" s="208"/>
      <c r="CI23" s="208"/>
      <c r="CJ23" s="210"/>
      <c r="CK23" s="210"/>
      <c r="CL23" s="208"/>
      <c r="CM23" s="208"/>
      <c r="CN23" s="210"/>
      <c r="CO23" s="210"/>
      <c r="CP23" s="208"/>
      <c r="CQ23" s="208"/>
      <c r="CR23" s="210"/>
      <c r="CS23" s="210"/>
      <c r="CT23" s="208"/>
      <c r="CU23" s="208"/>
      <c r="CV23" s="210"/>
      <c r="CW23" s="210"/>
      <c r="CX23" s="208"/>
      <c r="CY23" s="208"/>
      <c r="CZ23" s="210"/>
      <c r="DA23" s="210"/>
      <c r="DB23" s="208"/>
      <c r="DC23" s="208"/>
      <c r="DD23" s="210"/>
      <c r="DE23" s="210"/>
      <c r="DF23" s="208"/>
      <c r="DG23" s="208"/>
      <c r="DH23" s="210"/>
      <c r="DI23" s="210"/>
      <c r="DJ23" s="208"/>
      <c r="DK23" s="208"/>
      <c r="DL23" s="210"/>
      <c r="DM23" s="210"/>
      <c r="DN23" s="208"/>
      <c r="DO23" s="208"/>
      <c r="DP23" s="210"/>
      <c r="DQ23" s="210"/>
      <c r="DR23" s="208"/>
      <c r="DS23" s="208"/>
      <c r="DT23" s="210"/>
      <c r="DU23" s="210"/>
    </row>
    <row r="24" spans="1:125" ht="13.5">
      <c r="A24" s="208" t="s">
        <v>212</v>
      </c>
      <c r="B24" s="208">
        <v>33913</v>
      </c>
      <c r="C24" s="208" t="s">
        <v>277</v>
      </c>
      <c r="D24" s="209">
        <f t="shared" si="0"/>
        <v>548581</v>
      </c>
      <c r="E24" s="209">
        <f t="shared" si="0"/>
        <v>139342</v>
      </c>
      <c r="F24" s="208">
        <v>33208</v>
      </c>
      <c r="G24" s="208" t="s">
        <v>325</v>
      </c>
      <c r="H24" s="210">
        <v>412064</v>
      </c>
      <c r="I24" s="210">
        <v>78314</v>
      </c>
      <c r="J24" s="208">
        <v>33202</v>
      </c>
      <c r="K24" s="208" t="s">
        <v>302</v>
      </c>
      <c r="L24" s="210">
        <v>136517</v>
      </c>
      <c r="M24" s="210">
        <v>61028</v>
      </c>
      <c r="N24" s="208"/>
      <c r="O24" s="208"/>
      <c r="P24" s="210"/>
      <c r="Q24" s="210"/>
      <c r="R24" s="208"/>
      <c r="S24" s="208"/>
      <c r="T24" s="210"/>
      <c r="U24" s="210"/>
      <c r="V24" s="208"/>
      <c r="W24" s="208"/>
      <c r="X24" s="210"/>
      <c r="Y24" s="210"/>
      <c r="Z24" s="208"/>
      <c r="AA24" s="208"/>
      <c r="AB24" s="210"/>
      <c r="AC24" s="210"/>
      <c r="AD24" s="208"/>
      <c r="AE24" s="208"/>
      <c r="AF24" s="210"/>
      <c r="AG24" s="210"/>
      <c r="AH24" s="208"/>
      <c r="AI24" s="208"/>
      <c r="AJ24" s="210"/>
      <c r="AK24" s="210"/>
      <c r="AL24" s="208"/>
      <c r="AM24" s="208"/>
      <c r="AN24" s="210"/>
      <c r="AO24" s="210"/>
      <c r="AP24" s="208"/>
      <c r="AQ24" s="208"/>
      <c r="AR24" s="210"/>
      <c r="AS24" s="210"/>
      <c r="AT24" s="208"/>
      <c r="AU24" s="208"/>
      <c r="AV24" s="210"/>
      <c r="AW24" s="210"/>
      <c r="AX24" s="208"/>
      <c r="AY24" s="208"/>
      <c r="AZ24" s="210"/>
      <c r="BA24" s="210"/>
      <c r="BB24" s="208"/>
      <c r="BC24" s="208"/>
      <c r="BD24" s="210"/>
      <c r="BE24" s="210"/>
      <c r="BF24" s="208"/>
      <c r="BG24" s="208"/>
      <c r="BH24" s="210"/>
      <c r="BI24" s="210"/>
      <c r="BJ24" s="208"/>
      <c r="BK24" s="208"/>
      <c r="BL24" s="210"/>
      <c r="BM24" s="210"/>
      <c r="BN24" s="208"/>
      <c r="BO24" s="208"/>
      <c r="BP24" s="210"/>
      <c r="BQ24" s="210"/>
      <c r="BR24" s="208"/>
      <c r="BS24" s="208"/>
      <c r="BT24" s="210"/>
      <c r="BU24" s="210"/>
      <c r="BV24" s="208"/>
      <c r="BW24" s="208"/>
      <c r="BX24" s="210"/>
      <c r="BY24" s="210"/>
      <c r="BZ24" s="208"/>
      <c r="CA24" s="208"/>
      <c r="CB24" s="210"/>
      <c r="CC24" s="210"/>
      <c r="CD24" s="208"/>
      <c r="CE24" s="208"/>
      <c r="CF24" s="210"/>
      <c r="CG24" s="210"/>
      <c r="CH24" s="208"/>
      <c r="CI24" s="208"/>
      <c r="CJ24" s="210"/>
      <c r="CK24" s="210"/>
      <c r="CL24" s="208"/>
      <c r="CM24" s="208"/>
      <c r="CN24" s="210"/>
      <c r="CO24" s="210"/>
      <c r="CP24" s="208"/>
      <c r="CQ24" s="208"/>
      <c r="CR24" s="210"/>
      <c r="CS24" s="210"/>
      <c r="CT24" s="208"/>
      <c r="CU24" s="208"/>
      <c r="CV24" s="210"/>
      <c r="CW24" s="210"/>
      <c r="CX24" s="208"/>
      <c r="CY24" s="208"/>
      <c r="CZ24" s="210"/>
      <c r="DA24" s="210"/>
      <c r="DB24" s="208"/>
      <c r="DC24" s="208"/>
      <c r="DD24" s="210"/>
      <c r="DE24" s="210"/>
      <c r="DF24" s="208"/>
      <c r="DG24" s="208"/>
      <c r="DH24" s="210"/>
      <c r="DI24" s="210"/>
      <c r="DJ24" s="208"/>
      <c r="DK24" s="208"/>
      <c r="DL24" s="210"/>
      <c r="DM24" s="210"/>
      <c r="DN24" s="208"/>
      <c r="DO24" s="208"/>
      <c r="DP24" s="210"/>
      <c r="DQ24" s="210"/>
      <c r="DR24" s="208"/>
      <c r="DS24" s="208"/>
      <c r="DT24" s="210"/>
      <c r="DU24" s="210"/>
    </row>
    <row r="25" spans="1:125" ht="13.5">
      <c r="A25" s="208" t="s">
        <v>212</v>
      </c>
      <c r="B25" s="208">
        <v>33946</v>
      </c>
      <c r="C25" s="208" t="s">
        <v>278</v>
      </c>
      <c r="D25" s="209">
        <f t="shared" si="0"/>
        <v>326611</v>
      </c>
      <c r="E25" s="209">
        <f t="shared" si="0"/>
        <v>84218</v>
      </c>
      <c r="F25" s="208">
        <v>33209</v>
      </c>
      <c r="G25" s="208" t="s">
        <v>326</v>
      </c>
      <c r="H25" s="210">
        <v>276758</v>
      </c>
      <c r="I25" s="210">
        <v>64486</v>
      </c>
      <c r="J25" s="208">
        <v>33681</v>
      </c>
      <c r="K25" s="208" t="s">
        <v>314</v>
      </c>
      <c r="L25" s="210">
        <v>49853</v>
      </c>
      <c r="M25" s="210">
        <v>19732</v>
      </c>
      <c r="N25" s="208"/>
      <c r="O25" s="208"/>
      <c r="P25" s="210"/>
      <c r="Q25" s="210"/>
      <c r="R25" s="208"/>
      <c r="S25" s="208"/>
      <c r="T25" s="210"/>
      <c r="U25" s="210"/>
      <c r="V25" s="208"/>
      <c r="W25" s="208"/>
      <c r="X25" s="210"/>
      <c r="Y25" s="210"/>
      <c r="Z25" s="208"/>
      <c r="AA25" s="208"/>
      <c r="AB25" s="210"/>
      <c r="AC25" s="210"/>
      <c r="AD25" s="208"/>
      <c r="AE25" s="208"/>
      <c r="AF25" s="210"/>
      <c r="AG25" s="210"/>
      <c r="AH25" s="208"/>
      <c r="AI25" s="208"/>
      <c r="AJ25" s="210"/>
      <c r="AK25" s="210"/>
      <c r="AL25" s="208"/>
      <c r="AM25" s="208"/>
      <c r="AN25" s="210"/>
      <c r="AO25" s="210"/>
      <c r="AP25" s="208"/>
      <c r="AQ25" s="208"/>
      <c r="AR25" s="210"/>
      <c r="AS25" s="210"/>
      <c r="AT25" s="208"/>
      <c r="AU25" s="208"/>
      <c r="AV25" s="210"/>
      <c r="AW25" s="210"/>
      <c r="AX25" s="208"/>
      <c r="AY25" s="208"/>
      <c r="AZ25" s="210"/>
      <c r="BA25" s="210"/>
      <c r="BB25" s="208"/>
      <c r="BC25" s="208"/>
      <c r="BD25" s="210"/>
      <c r="BE25" s="210"/>
      <c r="BF25" s="208"/>
      <c r="BG25" s="208"/>
      <c r="BH25" s="210"/>
      <c r="BI25" s="210"/>
      <c r="BJ25" s="208"/>
      <c r="BK25" s="208"/>
      <c r="BL25" s="210"/>
      <c r="BM25" s="210"/>
      <c r="BN25" s="208"/>
      <c r="BO25" s="208"/>
      <c r="BP25" s="210"/>
      <c r="BQ25" s="210"/>
      <c r="BR25" s="208"/>
      <c r="BS25" s="208"/>
      <c r="BT25" s="210"/>
      <c r="BU25" s="210"/>
      <c r="BV25" s="208"/>
      <c r="BW25" s="208"/>
      <c r="BX25" s="210"/>
      <c r="BY25" s="210"/>
      <c r="BZ25" s="208"/>
      <c r="CA25" s="208"/>
      <c r="CB25" s="210"/>
      <c r="CC25" s="210"/>
      <c r="CD25" s="208"/>
      <c r="CE25" s="208"/>
      <c r="CF25" s="210"/>
      <c r="CG25" s="210"/>
      <c r="CH25" s="208"/>
      <c r="CI25" s="208"/>
      <c r="CJ25" s="210"/>
      <c r="CK25" s="210"/>
      <c r="CL25" s="208"/>
      <c r="CM25" s="208"/>
      <c r="CN25" s="210"/>
      <c r="CO25" s="210"/>
      <c r="CP25" s="208"/>
      <c r="CQ25" s="208"/>
      <c r="CR25" s="210"/>
      <c r="CS25" s="210"/>
      <c r="CT25" s="208"/>
      <c r="CU25" s="208"/>
      <c r="CV25" s="210"/>
      <c r="CW25" s="210"/>
      <c r="CX25" s="208"/>
      <c r="CY25" s="208"/>
      <c r="CZ25" s="210"/>
      <c r="DA25" s="210"/>
      <c r="DB25" s="208"/>
      <c r="DC25" s="208"/>
      <c r="DD25" s="210"/>
      <c r="DE25" s="210"/>
      <c r="DF25" s="208"/>
      <c r="DG25" s="208"/>
      <c r="DH25" s="210"/>
      <c r="DI25" s="210"/>
      <c r="DJ25" s="208"/>
      <c r="DK25" s="208"/>
      <c r="DL25" s="210"/>
      <c r="DM25" s="210"/>
      <c r="DN25" s="208"/>
      <c r="DO25" s="208"/>
      <c r="DP25" s="210"/>
      <c r="DQ25" s="210"/>
      <c r="DR25" s="208"/>
      <c r="DS25" s="208"/>
      <c r="DT25" s="210"/>
      <c r="DU25" s="210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33000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岡山県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53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380923</v>
      </c>
      <c r="E7" s="114">
        <f aca="true" t="shared" si="1" ref="E7:E12">AD14</f>
        <v>0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380923</v>
      </c>
      <c r="AE7" s="137"/>
      <c r="AF7" s="136">
        <f>'廃棄物事業経費（歳入）'!B7</f>
        <v>33000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15743</v>
      </c>
      <c r="E8" s="114">
        <f t="shared" si="1"/>
        <v>0</v>
      </c>
      <c r="F8" s="110"/>
      <c r="G8" s="205"/>
      <c r="H8" s="205"/>
      <c r="I8" s="115" t="s">
        <v>116</v>
      </c>
      <c r="J8" s="114">
        <f t="shared" si="2"/>
        <v>309025</v>
      </c>
      <c r="K8" s="114">
        <f t="shared" si="3"/>
        <v>1464832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15743</v>
      </c>
      <c r="AE8" s="137"/>
      <c r="AF8" s="136">
        <f>'廃棄物事業経費（歳入）'!B8</f>
        <v>33201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1448800</v>
      </c>
      <c r="E9" s="114">
        <f t="shared" si="1"/>
        <v>1148300</v>
      </c>
      <c r="F9" s="110"/>
      <c r="G9" s="205"/>
      <c r="H9" s="205"/>
      <c r="I9" s="113" t="s">
        <v>118</v>
      </c>
      <c r="J9" s="114">
        <f t="shared" si="2"/>
        <v>1993196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1448800</v>
      </c>
      <c r="AE9" s="137"/>
      <c r="AF9" s="136">
        <f>'廃棄物事業経費（歳入）'!B9</f>
        <v>33202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3302607</v>
      </c>
      <c r="E10" s="114">
        <f t="shared" si="1"/>
        <v>651569</v>
      </c>
      <c r="F10" s="110"/>
      <c r="G10" s="205"/>
      <c r="H10" s="206"/>
      <c r="I10" s="113" t="s">
        <v>120</v>
      </c>
      <c r="J10" s="114">
        <f t="shared" si="2"/>
        <v>8571</v>
      </c>
      <c r="K10" s="114">
        <f t="shared" si="3"/>
        <v>54521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3302607</v>
      </c>
      <c r="AE10" s="137"/>
      <c r="AF10" s="136">
        <f>'廃棄物事業経費（歳入）'!B10</f>
        <v>33203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2890822</v>
      </c>
      <c r="E11" s="114">
        <f t="shared" si="1"/>
        <v>1918042</v>
      </c>
      <c r="F11" s="110"/>
      <c r="G11" s="205"/>
      <c r="H11" s="150" t="s">
        <v>122</v>
      </c>
      <c r="I11" s="150"/>
      <c r="J11" s="114">
        <f t="shared" si="2"/>
        <v>0</v>
      </c>
      <c r="K11" s="114">
        <f t="shared" si="3"/>
        <v>13696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2890822</v>
      </c>
      <c r="AE11" s="137"/>
      <c r="AF11" s="136">
        <f>'廃棄物事業経費（歳入）'!B11</f>
        <v>33204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1107993</v>
      </c>
      <c r="E12" s="114">
        <f t="shared" si="1"/>
        <v>327791</v>
      </c>
      <c r="F12" s="110"/>
      <c r="G12" s="205"/>
      <c r="H12" s="150" t="s">
        <v>123</v>
      </c>
      <c r="I12" s="150"/>
      <c r="J12" s="114">
        <f t="shared" si="2"/>
        <v>18586</v>
      </c>
      <c r="K12" s="114">
        <f t="shared" si="3"/>
        <v>47147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1107993</v>
      </c>
      <c r="AE12" s="137"/>
      <c r="AF12" s="136">
        <f>'廃棄物事業経費（歳入）'!B12</f>
        <v>33205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9146888</v>
      </c>
      <c r="E13" s="116">
        <f>SUM(E7:E12)</f>
        <v>4045702</v>
      </c>
      <c r="F13" s="110"/>
      <c r="G13" s="205"/>
      <c r="H13" s="147" t="s">
        <v>65</v>
      </c>
      <c r="I13" s="147"/>
      <c r="J13" s="117">
        <f>SUM(J7:J12)</f>
        <v>2329378</v>
      </c>
      <c r="K13" s="117">
        <f>SUM(K7:K12)</f>
        <v>1580196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21071130</v>
      </c>
      <c r="AE13" s="137"/>
      <c r="AF13" s="136">
        <f>'廃棄物事業経費（歳入）'!B13</f>
        <v>33207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6256066</v>
      </c>
      <c r="E14" s="120">
        <f>E13-E11</f>
        <v>2127660</v>
      </c>
      <c r="F14" s="110"/>
      <c r="G14" s="206"/>
      <c r="H14" s="118"/>
      <c r="I14" s="119" t="s">
        <v>125</v>
      </c>
      <c r="J14" s="121">
        <f>J13-J12</f>
        <v>2310792</v>
      </c>
      <c r="K14" s="121">
        <f>K13-K12</f>
        <v>1533049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0</v>
      </c>
      <c r="AE14" s="137"/>
      <c r="AF14" s="136">
        <f>'廃棄物事業経費（歳入）'!B14</f>
        <v>33208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21071130</v>
      </c>
      <c r="E15" s="114">
        <f>AD20</f>
        <v>4380335</v>
      </c>
      <c r="F15" s="110"/>
      <c r="G15" s="189" t="s">
        <v>127</v>
      </c>
      <c r="H15" s="150" t="s">
        <v>128</v>
      </c>
      <c r="I15" s="150"/>
      <c r="J15" s="114">
        <f>AD27</f>
        <v>7864429</v>
      </c>
      <c r="K15" s="114">
        <f>AD45</f>
        <v>1441915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0</v>
      </c>
      <c r="AE15" s="137"/>
      <c r="AF15" s="136">
        <f>'廃棄物事業経費（歳入）'!B15</f>
        <v>33209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30218018</v>
      </c>
      <c r="E16" s="116">
        <f>SUM(E13,E15)</f>
        <v>8426037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551479</v>
      </c>
      <c r="K16" s="114">
        <f aca="true" t="shared" si="6" ref="K16:K25">AD46</f>
        <v>43931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1148300</v>
      </c>
      <c r="AE16" s="137"/>
      <c r="AF16" s="136">
        <f>'廃棄物事業経費（歳入）'!B16</f>
        <v>33210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27327196</v>
      </c>
      <c r="E17" s="120">
        <f>SUM(E14:E15)</f>
        <v>6507995</v>
      </c>
      <c r="F17" s="110"/>
      <c r="G17" s="189"/>
      <c r="H17" s="192"/>
      <c r="I17" s="113" t="s">
        <v>131</v>
      </c>
      <c r="J17" s="114">
        <f t="shared" si="5"/>
        <v>4163642</v>
      </c>
      <c r="K17" s="114">
        <f t="shared" si="6"/>
        <v>1416555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651569</v>
      </c>
      <c r="AE17" s="137"/>
      <c r="AF17" s="136">
        <f>'廃棄物事業経費（歳入）'!B17</f>
        <v>33211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585840</v>
      </c>
      <c r="K18" s="114">
        <f t="shared" si="6"/>
        <v>0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1918042</v>
      </c>
      <c r="AE18" s="137"/>
      <c r="AF18" s="136">
        <f>'廃棄物事業経費（歳入）'!B18</f>
        <v>33212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60232</v>
      </c>
      <c r="K19" s="114">
        <f t="shared" si="6"/>
        <v>19678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327791</v>
      </c>
      <c r="AE19" s="137"/>
      <c r="AF19" s="136">
        <f>'廃棄物事業経費（歳入）'!B19</f>
        <v>33213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2890822</v>
      </c>
      <c r="E20" s="123">
        <f>E11</f>
        <v>1918042</v>
      </c>
      <c r="F20" s="110"/>
      <c r="G20" s="189"/>
      <c r="H20" s="193" t="s">
        <v>135</v>
      </c>
      <c r="I20" s="124" t="s">
        <v>130</v>
      </c>
      <c r="J20" s="114">
        <f t="shared" si="5"/>
        <v>3907068</v>
      </c>
      <c r="K20" s="114">
        <f t="shared" si="6"/>
        <v>504457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4380335</v>
      </c>
      <c r="AE20" s="137"/>
      <c r="AF20" s="136">
        <f>'廃棄物事業経費（歳入）'!B20</f>
        <v>33214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2890822</v>
      </c>
      <c r="E21" s="123">
        <f>K12+K24</f>
        <v>1918042</v>
      </c>
      <c r="F21" s="110"/>
      <c r="G21" s="189"/>
      <c r="H21" s="194"/>
      <c r="I21" s="124" t="s">
        <v>131</v>
      </c>
      <c r="J21" s="114">
        <f t="shared" si="5"/>
        <v>6106642</v>
      </c>
      <c r="K21" s="114">
        <f t="shared" si="6"/>
        <v>1086713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33215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654050</v>
      </c>
      <c r="K22" s="114">
        <f t="shared" si="6"/>
        <v>45447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309025</v>
      </c>
      <c r="AF22" s="136">
        <f>'廃棄物事業経費（歳入）'!B22</f>
        <v>33216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150694</v>
      </c>
      <c r="K23" s="114">
        <f t="shared" si="6"/>
        <v>60213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1993196</v>
      </c>
      <c r="AF23" s="136">
        <f>'廃棄物事業経費（歳入）'!B23</f>
        <v>33346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2872236</v>
      </c>
      <c r="K24" s="114">
        <f t="shared" si="6"/>
        <v>1870895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8571</v>
      </c>
      <c r="AF24" s="136">
        <f>'廃棄物事業経費（歳入）'!B24</f>
        <v>33423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20348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0</v>
      </c>
      <c r="AF25" s="136">
        <f>'廃棄物事業経費（歳入）'!B25</f>
        <v>33445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26936660</v>
      </c>
      <c r="K26" s="117">
        <f>SUM(K15:K25)</f>
        <v>6489804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18586</v>
      </c>
      <c r="AF26" s="136">
        <f>'廃棄物事業経費（歳入）'!B26</f>
        <v>33461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24064424</v>
      </c>
      <c r="K27" s="121">
        <f>K26-K24</f>
        <v>4618909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7864429</v>
      </c>
      <c r="AF27" s="136">
        <f>'廃棄物事業経費（歳入）'!B27</f>
        <v>33586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951980</v>
      </c>
      <c r="K28" s="114">
        <f>AD56</f>
        <v>356037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551479</v>
      </c>
      <c r="AF28" s="136">
        <f>'廃棄物事業経費（歳入）'!B28</f>
        <v>33606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30218018</v>
      </c>
      <c r="K29" s="117">
        <f>SUM(K13,K26,K28)</f>
        <v>8426037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4163642</v>
      </c>
      <c r="AF29" s="136">
        <f>'廃棄物事業経費（歳入）'!B29</f>
        <v>33622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27327196</v>
      </c>
      <c r="K30" s="121">
        <f>SUM(K14,K27:K28)</f>
        <v>6507995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585840</v>
      </c>
      <c r="AF30" s="136">
        <f>'廃棄物事業経費（歳入）'!B30</f>
        <v>33623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60232</v>
      </c>
      <c r="AF31" s="136">
        <f>'廃棄物事業経費（歳入）'!B31</f>
        <v>33643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3907068</v>
      </c>
      <c r="AF32" s="136">
        <f>'廃棄物事業経費（歳入）'!B32</f>
        <v>33663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6106642</v>
      </c>
      <c r="AF33" s="136">
        <f>'廃棄物事業経費（歳入）'!B33</f>
        <v>33666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654050</v>
      </c>
      <c r="AF34" s="136">
        <f>'廃棄物事業経費（歳入）'!B34</f>
        <v>33681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150694</v>
      </c>
      <c r="AF35" s="136">
        <f>'廃棄物事業経費（歳入）'!B35</f>
        <v>33846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2872236</v>
      </c>
      <c r="AF36" s="136">
        <f>'廃棄物事業経費（歳入）'!B36</f>
        <v>33847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20348</v>
      </c>
      <c r="AF37" s="136">
        <f>'廃棄物事業経費（歳入）'!B37</f>
        <v>33849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951980</v>
      </c>
      <c r="AF38" s="136">
        <f>'廃棄物事業経費（歳入）'!B38</f>
        <v>33850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33851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1464832</v>
      </c>
      <c r="AF40" s="136">
        <f>'廃棄物事業経費（歳入）'!B40</f>
        <v>33852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33855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54521</v>
      </c>
      <c r="AF42" s="136">
        <f>'廃棄物事業経費（歳入）'!B42</f>
        <v>33856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13696</v>
      </c>
      <c r="AF43" s="136">
        <f>'廃棄物事業経費（歳入）'!B43</f>
        <v>33859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47147</v>
      </c>
      <c r="AF44" s="136">
        <f>'廃棄物事業経費（歳入）'!B44</f>
        <v>33895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1441915</v>
      </c>
      <c r="AF45" s="136">
        <f>'廃棄物事業経費（歳入）'!B45</f>
        <v>33896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43931</v>
      </c>
      <c r="AF46" s="136">
        <f>'廃棄物事業経費（歳入）'!B46</f>
        <v>33897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1416555</v>
      </c>
      <c r="AF47" s="136">
        <f>'廃棄物事業経費（歳入）'!B47</f>
        <v>33898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0</v>
      </c>
      <c r="AF48" s="136">
        <f>'廃棄物事業経費（歳入）'!B48</f>
        <v>33902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19678</v>
      </c>
      <c r="AF49" s="136">
        <f>'廃棄物事業経費（歳入）'!B49</f>
        <v>33904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504457</v>
      </c>
      <c r="AF50" s="136">
        <f>'廃棄物事業経費（歳入）'!B50</f>
        <v>33911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1086713</v>
      </c>
      <c r="AF51" s="136">
        <f>'廃棄物事業経費（歳入）'!B51</f>
        <v>33913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45447</v>
      </c>
      <c r="AF52" s="136">
        <f>'廃棄物事業経費（歳入）'!B52</f>
        <v>33946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60213</v>
      </c>
      <c r="AF53" s="136">
        <f>'廃棄物事業経費（歳入）'!B53</f>
        <v>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1870895</v>
      </c>
      <c r="AF54" s="136">
        <f>'廃棄物事業経費（歳入）'!B54</f>
        <v>0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0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356037</v>
      </c>
      <c r="AF56" s="136">
        <f>'廃棄物事業経費（歳入）'!B56</f>
        <v>0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2008-09-16T08:46:40Z</dcterms:modified>
  <cp:category/>
  <cp:version/>
  <cp:contentType/>
  <cp:contentStatus/>
</cp:coreProperties>
</file>