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'市町村分担金内訳'!$A$7:$DU$21</definedName>
    <definedName name="_xlnm.Print_Area" localSheetId="4">'組合分担金内訳'!$A$7:$BE$45</definedName>
    <definedName name="_xlnm.Print_Area" localSheetId="3">'廃棄物事業経費（歳出）'!$A$7:$BW$59</definedName>
    <definedName name="_xlnm.Print_Area" localSheetId="2">'廃棄物事業経費（歳入）'!$A$7:$AD$59</definedName>
    <definedName name="_xlnm.Print_Area" localSheetId="0">'廃棄物事業経費（市町村）'!$A$7:$CX$45</definedName>
    <definedName name="_xlnm.Print_Area" localSheetId="1">'廃棄物事業経費（組合）'!$A$7:$CX$21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<sst xmlns="http://schemas.openxmlformats.org/spreadsheetml/2006/main" count="1750" uniqueCount="288">
  <si>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</si>
  <si>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</si>
  <si>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</si>
  <si>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</si>
  <si>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</si>
  <si>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</si>
  <si>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</si>
  <si>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</si>
  <si>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</si>
  <si>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</si>
  <si>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</si>
  <si>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</si>
  <si>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</si>
  <si>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</si>
  <si>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</si>
  <si>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</si>
  <si>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</si>
  <si>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</si>
  <si>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</si>
  <si>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</si>
  <si>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</si>
  <si>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</si>
  <si>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</si>
  <si>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</si>
  <si>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</si>
  <si>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</si>
  <si>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</si>
  <si>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</si>
  <si>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</si>
  <si>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</si>
  <si>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</si>
  <si>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</si>
  <si>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</si>
  <si>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</si>
  <si>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</si>
  <si>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</si>
  <si>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</si>
  <si>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</si>
  <si>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</si>
  <si>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</si>
  <si>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</si>
  <si>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</si>
  <si>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</si>
  <si>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</si>
  <si>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</si>
  <si>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</si>
  <si>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</si>
  <si>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</si>
  <si>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</si>
  <si>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</si>
  <si>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</si>
  <si>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</si>
  <si>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</si>
  <si>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</si>
  <si>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</si>
  <si>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</si>
  <si>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</si>
  <si>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</si>
  <si>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</si>
  <si>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</si>
  <si>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</si>
  <si>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</si>
  <si>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</si>
  <si>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</si>
  <si>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</si>
  <si>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</si>
  <si>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</si>
  <si>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</si>
  <si>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</si>
  <si>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</si>
  <si>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</si>
  <si>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</si>
  <si>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</si>
  <si>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</si>
  <si>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</si>
  <si>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</si>
  <si>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</si>
  <si>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</si>
  <si>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</si>
  <si>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</si>
  <si>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</si>
  <si>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</si>
  <si>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</si>
  <si>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</si>
  <si>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</si>
  <si>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</si>
  <si>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</si>
  <si>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</si>
  <si>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</si>
  <si>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</si>
  <si>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</si>
  <si>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</si>
  <si>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</si>
  <si>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</si>
  <si>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</si>
  <si>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</si>
  <si>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</si>
  <si>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</si>
  <si>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</si>
  <si>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</si>
  <si>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</si>
  <si>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</si>
  <si>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</si>
  <si>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</si>
  <si>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</si>
  <si>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</si>
  <si>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</si>
  <si>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</si>
  <si>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</si>
  <si>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</si>
  <si>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</si>
  <si>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</si>
  <si>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</si>
  <si>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</si>
  <si>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</si>
  <si>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</si>
  <si>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</si>
  <si>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</si>
  <si>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</si>
  <si>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</si>
  <si>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</si>
  <si>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</si>
  <si>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</si>
  <si>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</si>
  <si>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</si>
  <si>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</si>
  <si>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</si>
  <si>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</si>
  <si>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</si>
  <si>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</si>
  <si>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</si>
  <si>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</si>
  <si>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</si>
  <si>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</si>
  <si>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</si>
  <si>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</si>
  <si>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</si>
  <si>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</si>
  <si>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</si>
  <si>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</si>
  <si>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</si>
  <si>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</si>
  <si>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</si>
  <si>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</si>
  <si>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</si>
  <si>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</si>
  <si>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</si>
  <si>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</si>
  <si>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</si>
  <si>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</si>
  <si>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</si>
  <si>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</si>
  <si>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</si>
  <si>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</si>
  <si>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</si>
  <si>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</si>
  <si>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</si>
  <si>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</si>
  <si>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</si>
  <si>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</si>
  <si>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</si>
  <si>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</si>
  <si>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</si>
  <si>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</si>
  <si>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</si>
  <si>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</si>
  <si>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</si>
  <si>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</si>
  <si>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</si>
  <si>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</si>
  <si>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</si>
  <si>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</si>
  <si>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</si>
  <si>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</si>
  <si>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</si>
  <si>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</si>
  <si>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</si>
  <si>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</si>
  <si>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</si>
  <si>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</si>
  <si>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</si>
  <si>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</si>
  <si>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</si>
  <si>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</si>
  <si>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</si>
  <si>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</si>
  <si>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</si>
  <si>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</si>
  <si>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</si>
  <si>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</si>
  <si>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</si>
  <si>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</si>
  <si>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</si>
  <si>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</si>
  <si>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</si>
  <si>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</si>
  <si>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</si>
  <si>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</si>
  <si>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</si>
  <si>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</si>
  <si>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</si>
  <si>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</si>
  <si>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</si>
  <si>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</si>
  <si>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</si>
  <si>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</si>
  <si>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</si>
  <si>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</si>
  <si>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</si>
  <si>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</si>
  <si>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</si>
  <si>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</si>
  <si>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</si>
  <si>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</si>
  <si>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</si>
  <si>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</si>
  <si>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</si>
  <si>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</si>
  <si>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</si>
  <si>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</si>
  <si>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</si>
  <si>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</si>
  <si>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</si>
  <si>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</si>
  <si>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</si>
  <si>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</si>
  <si>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</si>
  <si>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</si>
  <si>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</si>
  <si>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</si>
  <si>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</si>
  <si>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</si>
  <si>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</si>
  <si>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</si>
  <si>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</si>
  <si>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</si>
  <si>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</si>
  <si>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</si>
  <si>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</si>
  <si>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</si>
  <si>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</si>
  <si>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</si>
  <si>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</si>
  <si>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</si>
  <si>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</si>
  <si>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</si>
  <si>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富士見村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</si>
  <si>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</si>
  <si>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</si>
  <si>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</si>
  <si>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</si>
  <si>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</si>
  <si>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</si>
  <si>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</si>
  <si>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</si>
  <si>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</si>
  <si>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</si>
  <si>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</si>
  <si>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</si>
  <si>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</si>
  <si>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</si>
  <si>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</si>
  <si>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</si>
  <si>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</si>
  <si>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</si>
  <si>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</si>
  <si>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</si>
  <si>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</si>
  <si>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</si>
  <si>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</si>
  <si>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</si>
  <si>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</si>
  <si>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藤岡、吉井環境衛生事務組合</t>
  </si>
  <si>
    <t>富岡甘楽衛生施設組合</t>
  </si>
  <si>
    <t>甘楽西部環境衛生施設組合</t>
  </si>
  <si>
    <t>館林衛生施設組合</t>
  </si>
  <si>
    <t>吾妻東部衛生施設組合</t>
  </si>
  <si>
    <t>高崎市及び榛名町衛生施設組合（廃止）</t>
  </si>
  <si>
    <t>西吾妻衛生施設組合</t>
  </si>
  <si>
    <t>西吾妻環境衛生施設組合</t>
  </si>
  <si>
    <t>渋川地区広域市町村圏振興整備組合</t>
  </si>
  <si>
    <t>沼田市外二箇村清掃施設組合</t>
  </si>
  <si>
    <t>多野藤岡広域市町村圏振興整備組合</t>
  </si>
  <si>
    <t>大泉町外二町環境衛生施設組合</t>
  </si>
  <si>
    <t>利根東部衛生施設組合</t>
  </si>
  <si>
    <t>太田市外三町広域清掃組合</t>
  </si>
  <si>
    <t>高崎市及び榛名町衛生施設組合</t>
  </si>
  <si>
    <t>富岡、甘楽衛生施設組合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</si>
</sst>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3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0" fontId="5" fillId="0" borderId="9" xfId="20" applyFont="1" applyFill="1" applyBorder="1">
      <alignment vertical="center"/>
      <protection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45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群馬県</v>
      </c>
      <c r="B7" s="140">
        <f>INT(B8/1000)*1000</f>
        <v>10000</v>
      </c>
      <c r="C7" s="140" t="s">
        <v>179</v>
      </c>
      <c r="D7" s="141">
        <f>SUM(D8:D200)</f>
        <v>18897165</v>
      </c>
      <c r="E7" s="141">
        <f aca="true" t="shared" si="0" ref="E7:BP7">SUM(E8:E200)</f>
        <v>3301558</v>
      </c>
      <c r="F7" s="141">
        <f t="shared" si="0"/>
        <v>0</v>
      </c>
      <c r="G7" s="141">
        <f t="shared" si="0"/>
        <v>2800</v>
      </c>
      <c r="H7" s="141">
        <f t="shared" si="0"/>
        <v>0</v>
      </c>
      <c r="I7" s="141">
        <f t="shared" si="0"/>
        <v>2355039</v>
      </c>
      <c r="J7" s="141">
        <f t="shared" si="0"/>
        <v>0</v>
      </c>
      <c r="K7" s="141">
        <f t="shared" si="0"/>
        <v>943719</v>
      </c>
      <c r="L7" s="141">
        <f t="shared" si="0"/>
        <v>15595607</v>
      </c>
      <c r="M7" s="141">
        <f t="shared" si="0"/>
        <v>4420620</v>
      </c>
      <c r="N7" s="141">
        <f t="shared" si="0"/>
        <v>887568</v>
      </c>
      <c r="O7" s="141">
        <f t="shared" si="0"/>
        <v>38546</v>
      </c>
      <c r="P7" s="141">
        <f t="shared" si="0"/>
        <v>26469</v>
      </c>
      <c r="Q7" s="141">
        <f t="shared" si="0"/>
        <v>0</v>
      </c>
      <c r="R7" s="141">
        <f t="shared" si="0"/>
        <v>297943</v>
      </c>
      <c r="S7" s="141">
        <f t="shared" si="0"/>
        <v>0</v>
      </c>
      <c r="T7" s="141">
        <f t="shared" si="0"/>
        <v>524610</v>
      </c>
      <c r="U7" s="141">
        <f t="shared" si="0"/>
        <v>3533052</v>
      </c>
      <c r="V7" s="141">
        <f t="shared" si="0"/>
        <v>23317785</v>
      </c>
      <c r="W7" s="141">
        <f t="shared" si="0"/>
        <v>4189126</v>
      </c>
      <c r="X7" s="141">
        <f t="shared" si="0"/>
        <v>38546</v>
      </c>
      <c r="Y7" s="141">
        <f t="shared" si="0"/>
        <v>29269</v>
      </c>
      <c r="Z7" s="141">
        <f t="shared" si="0"/>
        <v>0</v>
      </c>
      <c r="AA7" s="141">
        <f t="shared" si="0"/>
        <v>2652982</v>
      </c>
      <c r="AB7" s="141">
        <f t="shared" si="0"/>
        <v>0</v>
      </c>
      <c r="AC7" s="141">
        <f t="shared" si="0"/>
        <v>1468329</v>
      </c>
      <c r="AD7" s="141">
        <f t="shared" si="0"/>
        <v>19128659</v>
      </c>
      <c r="AE7" s="141">
        <f t="shared" si="0"/>
        <v>479863</v>
      </c>
      <c r="AF7" s="141">
        <f t="shared" si="0"/>
        <v>479464</v>
      </c>
      <c r="AG7" s="141">
        <f t="shared" si="0"/>
        <v>0</v>
      </c>
      <c r="AH7" s="141">
        <f t="shared" si="0"/>
        <v>470212</v>
      </c>
      <c r="AI7" s="141">
        <f t="shared" si="0"/>
        <v>5565</v>
      </c>
      <c r="AJ7" s="141">
        <f t="shared" si="0"/>
        <v>3687</v>
      </c>
      <c r="AK7" s="141">
        <f t="shared" si="0"/>
        <v>399</v>
      </c>
      <c r="AL7" s="141">
        <f t="shared" si="0"/>
        <v>10350</v>
      </c>
      <c r="AM7" s="141">
        <f t="shared" si="0"/>
        <v>14615106</v>
      </c>
      <c r="AN7" s="141">
        <f t="shared" si="0"/>
        <v>3443027</v>
      </c>
      <c r="AO7" s="141">
        <f t="shared" si="0"/>
        <v>3031389</v>
      </c>
      <c r="AP7" s="141">
        <f t="shared" si="0"/>
        <v>122816</v>
      </c>
      <c r="AQ7" s="141">
        <f t="shared" si="0"/>
        <v>2526105</v>
      </c>
      <c r="AR7" s="141">
        <f t="shared" si="0"/>
        <v>382468</v>
      </c>
      <c r="AS7" s="141">
        <f t="shared" si="0"/>
        <v>26485</v>
      </c>
      <c r="AT7" s="141">
        <f t="shared" si="0"/>
        <v>8113492</v>
      </c>
      <c r="AU7" s="141">
        <f t="shared" si="0"/>
        <v>4078271</v>
      </c>
      <c r="AV7" s="141">
        <f t="shared" si="0"/>
        <v>3122063</v>
      </c>
      <c r="AW7" s="141">
        <f t="shared" si="0"/>
        <v>465414</v>
      </c>
      <c r="AX7" s="141">
        <f t="shared" si="0"/>
        <v>447744</v>
      </c>
      <c r="AY7" s="141">
        <f t="shared" si="0"/>
        <v>2790882</v>
      </c>
      <c r="AZ7" s="141">
        <f t="shared" si="0"/>
        <v>713</v>
      </c>
      <c r="BA7" s="141">
        <f t="shared" si="0"/>
        <v>1000964</v>
      </c>
      <c r="BB7" s="141">
        <f t="shared" si="0"/>
        <v>16095933</v>
      </c>
      <c r="BC7" s="141">
        <f t="shared" si="0"/>
        <v>207864</v>
      </c>
      <c r="BD7" s="141">
        <f t="shared" si="0"/>
        <v>206172</v>
      </c>
      <c r="BE7" s="141">
        <f t="shared" si="0"/>
        <v>0</v>
      </c>
      <c r="BF7" s="141">
        <f t="shared" si="0"/>
        <v>206172</v>
      </c>
      <c r="BG7" s="141">
        <f t="shared" si="0"/>
        <v>0</v>
      </c>
      <c r="BH7" s="141">
        <f t="shared" si="0"/>
        <v>0</v>
      </c>
      <c r="BI7" s="141">
        <f t="shared" si="0"/>
        <v>1692</v>
      </c>
      <c r="BJ7" s="141">
        <f t="shared" si="0"/>
        <v>17784</v>
      </c>
      <c r="BK7" s="141">
        <f t="shared" si="0"/>
        <v>2782831</v>
      </c>
      <c r="BL7" s="141">
        <f t="shared" si="0"/>
        <v>341288</v>
      </c>
      <c r="BM7" s="141">
        <f t="shared" si="0"/>
        <v>1256343</v>
      </c>
      <c r="BN7" s="141">
        <f t="shared" si="0"/>
        <v>45210</v>
      </c>
      <c r="BO7" s="141">
        <f t="shared" si="0"/>
        <v>1210061</v>
      </c>
      <c r="BP7" s="141">
        <f t="shared" si="0"/>
        <v>1072</v>
      </c>
      <c r="BQ7" s="141">
        <f aca="true" t="shared" si="1" ref="BQ7:CX7">SUM(BQ8:BQ200)</f>
        <v>861</v>
      </c>
      <c r="BR7" s="141">
        <f t="shared" si="1"/>
        <v>1184339</v>
      </c>
      <c r="BS7" s="141">
        <f t="shared" si="1"/>
        <v>147419</v>
      </c>
      <c r="BT7" s="141">
        <f t="shared" si="1"/>
        <v>970268</v>
      </c>
      <c r="BU7" s="141">
        <f t="shared" si="1"/>
        <v>0</v>
      </c>
      <c r="BV7" s="141">
        <f t="shared" si="1"/>
        <v>66652</v>
      </c>
      <c r="BW7" s="141">
        <f t="shared" si="1"/>
        <v>1315064</v>
      </c>
      <c r="BX7" s="141">
        <f t="shared" si="1"/>
        <v>0</v>
      </c>
      <c r="BY7" s="141">
        <f t="shared" si="1"/>
        <v>97077</v>
      </c>
      <c r="BZ7" s="141">
        <f t="shared" si="1"/>
        <v>3087772</v>
      </c>
      <c r="CA7" s="141">
        <f t="shared" si="1"/>
        <v>687727</v>
      </c>
      <c r="CB7" s="141">
        <f t="shared" si="1"/>
        <v>685636</v>
      </c>
      <c r="CC7" s="141">
        <f t="shared" si="1"/>
        <v>0</v>
      </c>
      <c r="CD7" s="141">
        <f t="shared" si="1"/>
        <v>676384</v>
      </c>
      <c r="CE7" s="141">
        <f t="shared" si="1"/>
        <v>5565</v>
      </c>
      <c r="CF7" s="141">
        <f t="shared" si="1"/>
        <v>3687</v>
      </c>
      <c r="CG7" s="141">
        <f t="shared" si="1"/>
        <v>2091</v>
      </c>
      <c r="CH7" s="141">
        <f t="shared" si="1"/>
        <v>28134</v>
      </c>
      <c r="CI7" s="141">
        <f t="shared" si="1"/>
        <v>17397937</v>
      </c>
      <c r="CJ7" s="141">
        <f t="shared" si="1"/>
        <v>3784315</v>
      </c>
      <c r="CK7" s="141">
        <f t="shared" si="1"/>
        <v>4287732</v>
      </c>
      <c r="CL7" s="141">
        <f t="shared" si="1"/>
        <v>168026</v>
      </c>
      <c r="CM7" s="141">
        <f t="shared" si="1"/>
        <v>3736166</v>
      </c>
      <c r="CN7" s="141">
        <f t="shared" si="1"/>
        <v>383540</v>
      </c>
      <c r="CO7" s="141">
        <f t="shared" si="1"/>
        <v>27346</v>
      </c>
      <c r="CP7" s="141">
        <f t="shared" si="1"/>
        <v>9297831</v>
      </c>
      <c r="CQ7" s="141">
        <f t="shared" si="1"/>
        <v>4225690</v>
      </c>
      <c r="CR7" s="141">
        <f t="shared" si="1"/>
        <v>4092331</v>
      </c>
      <c r="CS7" s="141">
        <f t="shared" si="1"/>
        <v>465414</v>
      </c>
      <c r="CT7" s="141">
        <f t="shared" si="1"/>
        <v>514396</v>
      </c>
      <c r="CU7" s="141">
        <f t="shared" si="1"/>
        <v>4105946</v>
      </c>
      <c r="CV7" s="141">
        <f t="shared" si="1"/>
        <v>713</v>
      </c>
      <c r="CW7" s="141">
        <f t="shared" si="1"/>
        <v>1098041</v>
      </c>
      <c r="CX7" s="141">
        <f t="shared" si="1"/>
        <v>19183705</v>
      </c>
    </row>
    <row r="8" spans="1:102" ht="13.5">
      <c r="A8" s="208" t="s">
        <v>189</v>
      </c>
      <c r="B8" s="208">
        <v>10201</v>
      </c>
      <c r="C8" s="208" t="s">
        <v>234</v>
      </c>
      <c r="D8" s="209">
        <f aca="true" t="shared" si="2" ref="D8:D45">SUM(E8,L8)</f>
        <v>3207327</v>
      </c>
      <c r="E8" s="209">
        <f aca="true" t="shared" si="3" ref="E8:E45">SUM(F8:K8)-J8</f>
        <v>689091</v>
      </c>
      <c r="F8" s="210"/>
      <c r="G8" s="210">
        <v>280</v>
      </c>
      <c r="H8" s="210"/>
      <c r="I8" s="210">
        <v>551844</v>
      </c>
      <c r="J8" s="210"/>
      <c r="K8" s="210">
        <v>136967</v>
      </c>
      <c r="L8" s="210">
        <v>2518236</v>
      </c>
      <c r="M8" s="209">
        <f aca="true" t="shared" si="4" ref="M8:M45">SUM(N8,U8)</f>
        <v>597860</v>
      </c>
      <c r="N8" s="209">
        <f aca="true" t="shared" si="5" ref="N8:N45">SUM(O8:T8)-S8</f>
        <v>219980</v>
      </c>
      <c r="O8" s="210"/>
      <c r="P8" s="210"/>
      <c r="Q8" s="210"/>
      <c r="R8" s="210">
        <v>219749</v>
      </c>
      <c r="S8" s="210"/>
      <c r="T8" s="210">
        <v>231</v>
      </c>
      <c r="U8" s="210">
        <v>377880</v>
      </c>
      <c r="V8" s="209">
        <f aca="true" t="shared" si="6" ref="V8:V45">SUM(W8,AD8)</f>
        <v>3805187</v>
      </c>
      <c r="W8" s="209">
        <f aca="true" t="shared" si="7" ref="W8:W45">SUM(X8:AC8)-AB8</f>
        <v>909071</v>
      </c>
      <c r="X8" s="209">
        <f aca="true" t="shared" si="8" ref="X8:AA45">SUM(F8,O8)</f>
        <v>0</v>
      </c>
      <c r="Y8" s="209">
        <f t="shared" si="8"/>
        <v>280</v>
      </c>
      <c r="Z8" s="209">
        <f t="shared" si="8"/>
        <v>0</v>
      </c>
      <c r="AA8" s="209">
        <f t="shared" si="8"/>
        <v>771593</v>
      </c>
      <c r="AB8" s="210"/>
      <c r="AC8" s="209">
        <f aca="true" t="shared" si="9" ref="AC8:AD45">SUM(K8,T8)</f>
        <v>137198</v>
      </c>
      <c r="AD8" s="209">
        <f t="shared" si="9"/>
        <v>2896116</v>
      </c>
      <c r="AE8" s="209">
        <f aca="true" t="shared" si="10" ref="AE8:AE45">SUM(AF8,AK8)</f>
        <v>393509</v>
      </c>
      <c r="AF8" s="209">
        <f aca="true" t="shared" si="11" ref="AF8:AF45">SUM(AG8:AJ8)</f>
        <v>393509</v>
      </c>
      <c r="AG8" s="210"/>
      <c r="AH8" s="210">
        <v>393509</v>
      </c>
      <c r="AI8" s="210"/>
      <c r="AJ8" s="210"/>
      <c r="AK8" s="210"/>
      <c r="AL8" s="210"/>
      <c r="AM8" s="209">
        <f aca="true" t="shared" si="12" ref="AM8:AM45">SUM(AN8:AO8,AS8:AT8,AZ8)</f>
        <v>2639349</v>
      </c>
      <c r="AN8" s="210">
        <v>1030942</v>
      </c>
      <c r="AO8" s="209">
        <f aca="true" t="shared" si="13" ref="AO8:AO45">SUM(AP8:AR8)</f>
        <v>536679</v>
      </c>
      <c r="AP8" s="210">
        <v>29264</v>
      </c>
      <c r="AQ8" s="210">
        <v>371628</v>
      </c>
      <c r="AR8" s="210">
        <v>135787</v>
      </c>
      <c r="AS8" s="210">
        <v>8325</v>
      </c>
      <c r="AT8" s="209">
        <f aca="true" t="shared" si="14" ref="AT8:AT45">SUM(AU8:AX8)</f>
        <v>1063403</v>
      </c>
      <c r="AU8" s="210">
        <v>620940</v>
      </c>
      <c r="AV8" s="210">
        <v>402127</v>
      </c>
      <c r="AW8" s="210">
        <v>40336</v>
      </c>
      <c r="AX8" s="210"/>
      <c r="AY8" s="210"/>
      <c r="AZ8" s="210"/>
      <c r="BA8" s="210">
        <v>174469</v>
      </c>
      <c r="BB8" s="209">
        <f aca="true" t="shared" si="15" ref="BB8:BB45">SUM(AE8,AM8,BA8)</f>
        <v>3207327</v>
      </c>
      <c r="BC8" s="209">
        <f aca="true" t="shared" si="16" ref="BC8:BC45">SUM(BD8,BI8)</f>
        <v>174801</v>
      </c>
      <c r="BD8" s="209">
        <f aca="true" t="shared" si="17" ref="BD8:BD45">SUM(BE8:BH8)</f>
        <v>174801</v>
      </c>
      <c r="BE8" s="210"/>
      <c r="BF8" s="210">
        <v>174801</v>
      </c>
      <c r="BG8" s="210"/>
      <c r="BH8" s="210"/>
      <c r="BI8" s="210"/>
      <c r="BJ8" s="210"/>
      <c r="BK8" s="209">
        <f aca="true" t="shared" si="18" ref="BK8:BK45">SUM(BL8:BM8,BQ8:BR8,BX8)</f>
        <v>410228</v>
      </c>
      <c r="BL8" s="210">
        <v>86370</v>
      </c>
      <c r="BM8" s="209">
        <f aca="true" t="shared" si="19" ref="BM8:BM45">SUM(BN8:BP8)</f>
        <v>138064</v>
      </c>
      <c r="BN8" s="210">
        <v>25645</v>
      </c>
      <c r="BO8" s="210">
        <v>112419</v>
      </c>
      <c r="BP8" s="210"/>
      <c r="BQ8" s="210">
        <v>861</v>
      </c>
      <c r="BR8" s="209">
        <f aca="true" t="shared" si="20" ref="BR8:BR45">SUM(BS8:BV8)</f>
        <v>184933</v>
      </c>
      <c r="BS8" s="210">
        <v>10356</v>
      </c>
      <c r="BT8" s="210">
        <v>130298</v>
      </c>
      <c r="BU8" s="210"/>
      <c r="BV8" s="210">
        <v>44279</v>
      </c>
      <c r="BW8" s="210"/>
      <c r="BX8" s="210"/>
      <c r="BY8" s="210">
        <v>12831</v>
      </c>
      <c r="BZ8" s="209">
        <f aca="true" t="shared" si="21" ref="BZ8:BZ45">SUM(BC8,BK8,BY8)</f>
        <v>597860</v>
      </c>
      <c r="CA8" s="209">
        <f aca="true" t="shared" si="22" ref="CA8:CA45">SUM(CB8,CG8)</f>
        <v>568310</v>
      </c>
      <c r="CB8" s="209">
        <f aca="true" t="shared" si="23" ref="CB8:CB45">SUM(CC8:CF8)</f>
        <v>568310</v>
      </c>
      <c r="CC8" s="209">
        <f aca="true" t="shared" si="24" ref="CC8:CH45">SUM(AG8,BE8)</f>
        <v>0</v>
      </c>
      <c r="CD8" s="209">
        <f t="shared" si="24"/>
        <v>568310</v>
      </c>
      <c r="CE8" s="209">
        <f t="shared" si="24"/>
        <v>0</v>
      </c>
      <c r="CF8" s="209">
        <f t="shared" si="24"/>
        <v>0</v>
      </c>
      <c r="CG8" s="209">
        <f t="shared" si="24"/>
        <v>0</v>
      </c>
      <c r="CH8" s="209">
        <f t="shared" si="24"/>
        <v>0</v>
      </c>
      <c r="CI8" s="209">
        <f aca="true" t="shared" si="25" ref="CI8:CI45">SUM(CJ8:CK8,CO8:CP8,CV8)</f>
        <v>3049577</v>
      </c>
      <c r="CJ8" s="209">
        <f aca="true" t="shared" si="26" ref="CJ8:CJ45">SUM(AN8,BL8)</f>
        <v>1117312</v>
      </c>
      <c r="CK8" s="209">
        <f aca="true" t="shared" si="27" ref="CK8:CK45">SUM(CL8:CN8)</f>
        <v>674743</v>
      </c>
      <c r="CL8" s="209">
        <f aca="true" t="shared" si="28" ref="CL8:CO45">SUM(AP8,BN8)</f>
        <v>54909</v>
      </c>
      <c r="CM8" s="209">
        <f t="shared" si="28"/>
        <v>484047</v>
      </c>
      <c r="CN8" s="209">
        <f t="shared" si="28"/>
        <v>135787</v>
      </c>
      <c r="CO8" s="209">
        <f t="shared" si="28"/>
        <v>9186</v>
      </c>
      <c r="CP8" s="209">
        <f aca="true" t="shared" si="29" ref="CP8:CP45">SUM(CQ8:CT8)</f>
        <v>1248336</v>
      </c>
      <c r="CQ8" s="209">
        <f aca="true" t="shared" si="30" ref="CQ8:CW45">SUM(AU8,BS8)</f>
        <v>631296</v>
      </c>
      <c r="CR8" s="209">
        <f t="shared" si="30"/>
        <v>532425</v>
      </c>
      <c r="CS8" s="209">
        <f t="shared" si="30"/>
        <v>40336</v>
      </c>
      <c r="CT8" s="209">
        <f t="shared" si="30"/>
        <v>44279</v>
      </c>
      <c r="CU8" s="209">
        <f t="shared" si="30"/>
        <v>0</v>
      </c>
      <c r="CV8" s="209">
        <f t="shared" si="30"/>
        <v>0</v>
      </c>
      <c r="CW8" s="209">
        <f t="shared" si="30"/>
        <v>187300</v>
      </c>
      <c r="CX8" s="209">
        <f aca="true" t="shared" si="31" ref="CX8:CX45">SUM(CA8,CI8,CW8)</f>
        <v>3805187</v>
      </c>
    </row>
    <row r="9" spans="1:102" ht="13.5">
      <c r="A9" s="208" t="s">
        <v>189</v>
      </c>
      <c r="B9" s="208">
        <v>10202</v>
      </c>
      <c r="C9" s="208" t="s">
        <v>235</v>
      </c>
      <c r="D9" s="209">
        <f t="shared" si="2"/>
        <v>2800786</v>
      </c>
      <c r="E9" s="209">
        <f t="shared" si="3"/>
        <v>499143</v>
      </c>
      <c r="F9" s="210"/>
      <c r="G9" s="210">
        <v>2105</v>
      </c>
      <c r="H9" s="210"/>
      <c r="I9" s="210">
        <v>321246</v>
      </c>
      <c r="J9" s="210"/>
      <c r="K9" s="210">
        <v>175792</v>
      </c>
      <c r="L9" s="210">
        <v>2301643</v>
      </c>
      <c r="M9" s="209">
        <f t="shared" si="4"/>
        <v>383919</v>
      </c>
      <c r="N9" s="209">
        <f t="shared" si="5"/>
        <v>86053</v>
      </c>
      <c r="O9" s="210">
        <v>38546</v>
      </c>
      <c r="P9" s="210">
        <v>19736</v>
      </c>
      <c r="Q9" s="210"/>
      <c r="R9" s="210">
        <v>24903</v>
      </c>
      <c r="S9" s="210"/>
      <c r="T9" s="210">
        <v>2868</v>
      </c>
      <c r="U9" s="210">
        <v>297866</v>
      </c>
      <c r="V9" s="209">
        <f t="shared" si="6"/>
        <v>3184705</v>
      </c>
      <c r="W9" s="209">
        <f t="shared" si="7"/>
        <v>585196</v>
      </c>
      <c r="X9" s="209">
        <f t="shared" si="8"/>
        <v>38546</v>
      </c>
      <c r="Y9" s="209">
        <f t="shared" si="8"/>
        <v>21841</v>
      </c>
      <c r="Z9" s="209">
        <f t="shared" si="8"/>
        <v>0</v>
      </c>
      <c r="AA9" s="209">
        <f t="shared" si="8"/>
        <v>346149</v>
      </c>
      <c r="AB9" s="210"/>
      <c r="AC9" s="209">
        <f t="shared" si="9"/>
        <v>178660</v>
      </c>
      <c r="AD9" s="209">
        <f t="shared" si="9"/>
        <v>2599509</v>
      </c>
      <c r="AE9" s="209">
        <f t="shared" si="10"/>
        <v>11</v>
      </c>
      <c r="AF9" s="209">
        <f t="shared" si="11"/>
        <v>11</v>
      </c>
      <c r="AG9" s="210"/>
      <c r="AH9" s="210"/>
      <c r="AI9" s="210"/>
      <c r="AJ9" s="210">
        <v>11</v>
      </c>
      <c r="AK9" s="210"/>
      <c r="AL9" s="210"/>
      <c r="AM9" s="209">
        <f t="shared" si="12"/>
        <v>2301812</v>
      </c>
      <c r="AN9" s="210">
        <v>667293</v>
      </c>
      <c r="AO9" s="209">
        <f t="shared" si="13"/>
        <v>533579</v>
      </c>
      <c r="AP9" s="210">
        <v>21406</v>
      </c>
      <c r="AQ9" s="210">
        <v>449646</v>
      </c>
      <c r="AR9" s="210">
        <v>62527</v>
      </c>
      <c r="AS9" s="210">
        <v>4330</v>
      </c>
      <c r="AT9" s="209">
        <f t="shared" si="14"/>
        <v>1096610</v>
      </c>
      <c r="AU9" s="210">
        <v>827032</v>
      </c>
      <c r="AV9" s="210">
        <v>182506</v>
      </c>
      <c r="AW9" s="210">
        <v>21835</v>
      </c>
      <c r="AX9" s="210">
        <v>65237</v>
      </c>
      <c r="AY9" s="210">
        <v>224665</v>
      </c>
      <c r="AZ9" s="210"/>
      <c r="BA9" s="210">
        <v>274298</v>
      </c>
      <c r="BB9" s="209">
        <f t="shared" si="15"/>
        <v>2576121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216009</v>
      </c>
      <c r="BL9" s="210"/>
      <c r="BM9" s="209">
        <f t="shared" si="19"/>
        <v>158234</v>
      </c>
      <c r="BN9" s="210"/>
      <c r="BO9" s="210">
        <v>158234</v>
      </c>
      <c r="BP9" s="210"/>
      <c r="BQ9" s="210"/>
      <c r="BR9" s="209">
        <f t="shared" si="20"/>
        <v>57775</v>
      </c>
      <c r="BS9" s="210">
        <v>44716</v>
      </c>
      <c r="BT9" s="210">
        <v>2911</v>
      </c>
      <c r="BU9" s="210"/>
      <c r="BV9" s="210">
        <v>10148</v>
      </c>
      <c r="BW9" s="210">
        <v>147027</v>
      </c>
      <c r="BX9" s="210"/>
      <c r="BY9" s="210">
        <v>20883</v>
      </c>
      <c r="BZ9" s="209">
        <f t="shared" si="21"/>
        <v>236892</v>
      </c>
      <c r="CA9" s="209">
        <f t="shared" si="22"/>
        <v>11</v>
      </c>
      <c r="CB9" s="209">
        <f t="shared" si="23"/>
        <v>11</v>
      </c>
      <c r="CC9" s="209">
        <f t="shared" si="24"/>
        <v>0</v>
      </c>
      <c r="CD9" s="209">
        <f t="shared" si="24"/>
        <v>0</v>
      </c>
      <c r="CE9" s="209">
        <f t="shared" si="24"/>
        <v>0</v>
      </c>
      <c r="CF9" s="209">
        <f t="shared" si="24"/>
        <v>11</v>
      </c>
      <c r="CG9" s="209">
        <f t="shared" si="24"/>
        <v>0</v>
      </c>
      <c r="CH9" s="209">
        <f t="shared" si="24"/>
        <v>0</v>
      </c>
      <c r="CI9" s="209">
        <f t="shared" si="25"/>
        <v>2517821</v>
      </c>
      <c r="CJ9" s="209">
        <f t="shared" si="26"/>
        <v>667293</v>
      </c>
      <c r="CK9" s="209">
        <f t="shared" si="27"/>
        <v>691813</v>
      </c>
      <c r="CL9" s="209">
        <f t="shared" si="28"/>
        <v>21406</v>
      </c>
      <c r="CM9" s="209">
        <f t="shared" si="28"/>
        <v>607880</v>
      </c>
      <c r="CN9" s="209">
        <f t="shared" si="28"/>
        <v>62527</v>
      </c>
      <c r="CO9" s="209">
        <f t="shared" si="28"/>
        <v>4330</v>
      </c>
      <c r="CP9" s="209">
        <f t="shared" si="29"/>
        <v>1154385</v>
      </c>
      <c r="CQ9" s="209">
        <f t="shared" si="30"/>
        <v>871748</v>
      </c>
      <c r="CR9" s="209">
        <f t="shared" si="30"/>
        <v>185417</v>
      </c>
      <c r="CS9" s="209">
        <f t="shared" si="30"/>
        <v>21835</v>
      </c>
      <c r="CT9" s="209">
        <f t="shared" si="30"/>
        <v>75385</v>
      </c>
      <c r="CU9" s="209">
        <f t="shared" si="30"/>
        <v>371692</v>
      </c>
      <c r="CV9" s="209">
        <f t="shared" si="30"/>
        <v>0</v>
      </c>
      <c r="CW9" s="209">
        <f t="shared" si="30"/>
        <v>295181</v>
      </c>
      <c r="CX9" s="209">
        <f t="shared" si="31"/>
        <v>2813013</v>
      </c>
    </row>
    <row r="10" spans="1:102" ht="13.5">
      <c r="A10" s="208" t="s">
        <v>189</v>
      </c>
      <c r="B10" s="208">
        <v>10203</v>
      </c>
      <c r="C10" s="208" t="s">
        <v>236</v>
      </c>
      <c r="D10" s="209">
        <f t="shared" si="2"/>
        <v>630222</v>
      </c>
      <c r="E10" s="209">
        <f t="shared" si="3"/>
        <v>10765</v>
      </c>
      <c r="F10" s="210"/>
      <c r="G10" s="210"/>
      <c r="H10" s="210"/>
      <c r="I10" s="210">
        <v>3496</v>
      </c>
      <c r="J10" s="210"/>
      <c r="K10" s="210">
        <v>7269</v>
      </c>
      <c r="L10" s="210">
        <v>619457</v>
      </c>
      <c r="M10" s="209">
        <f t="shared" si="4"/>
        <v>424159</v>
      </c>
      <c r="N10" s="209">
        <f t="shared" si="5"/>
        <v>211472</v>
      </c>
      <c r="O10" s="210"/>
      <c r="P10" s="210"/>
      <c r="Q10" s="210"/>
      <c r="R10" s="210"/>
      <c r="S10" s="210"/>
      <c r="T10" s="210">
        <v>211472</v>
      </c>
      <c r="U10" s="210">
        <v>212687</v>
      </c>
      <c r="V10" s="209">
        <f t="shared" si="6"/>
        <v>1054381</v>
      </c>
      <c r="W10" s="209">
        <f t="shared" si="7"/>
        <v>222237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3496</v>
      </c>
      <c r="AB10" s="210"/>
      <c r="AC10" s="209">
        <f t="shared" si="9"/>
        <v>218741</v>
      </c>
      <c r="AD10" s="209">
        <f t="shared" si="9"/>
        <v>832144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/>
      <c r="AM10" s="209">
        <f t="shared" si="12"/>
        <v>605065</v>
      </c>
      <c r="AN10" s="210">
        <v>230797</v>
      </c>
      <c r="AO10" s="209">
        <f t="shared" si="13"/>
        <v>16101</v>
      </c>
      <c r="AP10" s="210">
        <v>12475</v>
      </c>
      <c r="AQ10" s="210"/>
      <c r="AR10" s="210">
        <v>3626</v>
      </c>
      <c r="AS10" s="210"/>
      <c r="AT10" s="209">
        <f t="shared" si="14"/>
        <v>358167</v>
      </c>
      <c r="AU10" s="210">
        <v>355479</v>
      </c>
      <c r="AV10" s="210"/>
      <c r="AW10" s="210">
        <v>1848</v>
      </c>
      <c r="AX10" s="210">
        <v>840</v>
      </c>
      <c r="AY10" s="210"/>
      <c r="AZ10" s="210"/>
      <c r="BA10" s="210">
        <v>25157</v>
      </c>
      <c r="BB10" s="209">
        <f t="shared" si="15"/>
        <v>630222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424120</v>
      </c>
      <c r="BL10" s="210">
        <v>55234</v>
      </c>
      <c r="BM10" s="209">
        <f t="shared" si="19"/>
        <v>287265</v>
      </c>
      <c r="BN10" s="210">
        <v>19565</v>
      </c>
      <c r="BO10" s="210">
        <v>267700</v>
      </c>
      <c r="BP10" s="210"/>
      <c r="BQ10" s="210"/>
      <c r="BR10" s="209">
        <f t="shared" si="20"/>
        <v>81621</v>
      </c>
      <c r="BS10" s="210">
        <v>19335</v>
      </c>
      <c r="BT10" s="210">
        <v>52022</v>
      </c>
      <c r="BU10" s="210"/>
      <c r="BV10" s="210">
        <v>10264</v>
      </c>
      <c r="BW10" s="210"/>
      <c r="BX10" s="210"/>
      <c r="BY10" s="210">
        <v>39</v>
      </c>
      <c r="BZ10" s="209">
        <f t="shared" si="21"/>
        <v>424159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0</v>
      </c>
      <c r="CI10" s="209">
        <f t="shared" si="25"/>
        <v>1029185</v>
      </c>
      <c r="CJ10" s="209">
        <f t="shared" si="26"/>
        <v>286031</v>
      </c>
      <c r="CK10" s="209">
        <f t="shared" si="27"/>
        <v>303366</v>
      </c>
      <c r="CL10" s="209">
        <f t="shared" si="28"/>
        <v>32040</v>
      </c>
      <c r="CM10" s="209">
        <f t="shared" si="28"/>
        <v>267700</v>
      </c>
      <c r="CN10" s="209">
        <f t="shared" si="28"/>
        <v>3626</v>
      </c>
      <c r="CO10" s="209">
        <f t="shared" si="28"/>
        <v>0</v>
      </c>
      <c r="CP10" s="209">
        <f t="shared" si="29"/>
        <v>439788</v>
      </c>
      <c r="CQ10" s="209">
        <f t="shared" si="30"/>
        <v>374814</v>
      </c>
      <c r="CR10" s="209">
        <f t="shared" si="30"/>
        <v>52022</v>
      </c>
      <c r="CS10" s="209">
        <f t="shared" si="30"/>
        <v>1848</v>
      </c>
      <c r="CT10" s="209">
        <f t="shared" si="30"/>
        <v>11104</v>
      </c>
      <c r="CU10" s="209">
        <f t="shared" si="30"/>
        <v>0</v>
      </c>
      <c r="CV10" s="209">
        <f t="shared" si="30"/>
        <v>0</v>
      </c>
      <c r="CW10" s="209">
        <f t="shared" si="30"/>
        <v>25196</v>
      </c>
      <c r="CX10" s="209">
        <f t="shared" si="31"/>
        <v>1054381</v>
      </c>
    </row>
    <row r="11" spans="1:102" ht="13.5">
      <c r="A11" s="208" t="s">
        <v>189</v>
      </c>
      <c r="B11" s="208">
        <v>10204</v>
      </c>
      <c r="C11" s="208" t="s">
        <v>237</v>
      </c>
      <c r="D11" s="209">
        <f t="shared" si="2"/>
        <v>1531819</v>
      </c>
      <c r="E11" s="209">
        <f t="shared" si="3"/>
        <v>261604</v>
      </c>
      <c r="F11" s="210"/>
      <c r="G11" s="210"/>
      <c r="H11" s="210"/>
      <c r="I11" s="210">
        <v>206786</v>
      </c>
      <c r="J11" s="210"/>
      <c r="K11" s="210">
        <v>54818</v>
      </c>
      <c r="L11" s="210">
        <v>1270215</v>
      </c>
      <c r="M11" s="209">
        <f t="shared" si="4"/>
        <v>398566</v>
      </c>
      <c r="N11" s="209">
        <f t="shared" si="5"/>
        <v>30915</v>
      </c>
      <c r="O11" s="210"/>
      <c r="P11" s="210"/>
      <c r="Q11" s="210"/>
      <c r="R11" s="210">
        <v>102</v>
      </c>
      <c r="S11" s="210"/>
      <c r="T11" s="210">
        <v>30813</v>
      </c>
      <c r="U11" s="210">
        <v>367651</v>
      </c>
      <c r="V11" s="209">
        <f t="shared" si="6"/>
        <v>1930385</v>
      </c>
      <c r="W11" s="209">
        <f t="shared" si="7"/>
        <v>292519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206888</v>
      </c>
      <c r="AB11" s="210"/>
      <c r="AC11" s="209">
        <f t="shared" si="9"/>
        <v>85631</v>
      </c>
      <c r="AD11" s="209">
        <f t="shared" si="9"/>
        <v>1637866</v>
      </c>
      <c r="AE11" s="209">
        <f t="shared" si="10"/>
        <v>4410</v>
      </c>
      <c r="AF11" s="209">
        <f t="shared" si="11"/>
        <v>4410</v>
      </c>
      <c r="AG11" s="210"/>
      <c r="AH11" s="210"/>
      <c r="AI11" s="210">
        <v>4410</v>
      </c>
      <c r="AJ11" s="210"/>
      <c r="AK11" s="210"/>
      <c r="AL11" s="210"/>
      <c r="AM11" s="209">
        <f t="shared" si="12"/>
        <v>1517212</v>
      </c>
      <c r="AN11" s="210">
        <v>197376</v>
      </c>
      <c r="AO11" s="209">
        <f t="shared" si="13"/>
        <v>539088</v>
      </c>
      <c r="AP11" s="210">
        <v>1616</v>
      </c>
      <c r="AQ11" s="210">
        <v>506079</v>
      </c>
      <c r="AR11" s="210">
        <v>31393</v>
      </c>
      <c r="AS11" s="210">
        <v>5240</v>
      </c>
      <c r="AT11" s="209">
        <f t="shared" si="14"/>
        <v>775508</v>
      </c>
      <c r="AU11" s="210">
        <v>335661</v>
      </c>
      <c r="AV11" s="210">
        <v>268380</v>
      </c>
      <c r="AW11" s="210">
        <v>19058</v>
      </c>
      <c r="AX11" s="210">
        <v>152409</v>
      </c>
      <c r="AY11" s="210"/>
      <c r="AZ11" s="210"/>
      <c r="BA11" s="210">
        <v>10197</v>
      </c>
      <c r="BB11" s="209">
        <f t="shared" si="15"/>
        <v>1531819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398566</v>
      </c>
      <c r="BL11" s="210">
        <v>66980</v>
      </c>
      <c r="BM11" s="209">
        <f t="shared" si="19"/>
        <v>263453</v>
      </c>
      <c r="BN11" s="210"/>
      <c r="BO11" s="210">
        <v>263453</v>
      </c>
      <c r="BP11" s="210"/>
      <c r="BQ11" s="210"/>
      <c r="BR11" s="209">
        <f t="shared" si="20"/>
        <v>68133</v>
      </c>
      <c r="BS11" s="210"/>
      <c r="BT11" s="210">
        <v>66749</v>
      </c>
      <c r="BU11" s="210"/>
      <c r="BV11" s="210">
        <v>1384</v>
      </c>
      <c r="BW11" s="210"/>
      <c r="BX11" s="210"/>
      <c r="BY11" s="210"/>
      <c r="BZ11" s="209">
        <f t="shared" si="21"/>
        <v>398566</v>
      </c>
      <c r="CA11" s="209">
        <f t="shared" si="22"/>
        <v>4410</v>
      </c>
      <c r="CB11" s="209">
        <f t="shared" si="23"/>
        <v>4410</v>
      </c>
      <c r="CC11" s="209">
        <f t="shared" si="24"/>
        <v>0</v>
      </c>
      <c r="CD11" s="209">
        <f t="shared" si="24"/>
        <v>0</v>
      </c>
      <c r="CE11" s="209">
        <f t="shared" si="24"/>
        <v>4410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1915778</v>
      </c>
      <c r="CJ11" s="209">
        <f t="shared" si="26"/>
        <v>264356</v>
      </c>
      <c r="CK11" s="209">
        <f t="shared" si="27"/>
        <v>802541</v>
      </c>
      <c r="CL11" s="209">
        <f t="shared" si="28"/>
        <v>1616</v>
      </c>
      <c r="CM11" s="209">
        <f t="shared" si="28"/>
        <v>769532</v>
      </c>
      <c r="CN11" s="209">
        <f t="shared" si="28"/>
        <v>31393</v>
      </c>
      <c r="CO11" s="209">
        <f t="shared" si="28"/>
        <v>5240</v>
      </c>
      <c r="CP11" s="209">
        <f t="shared" si="29"/>
        <v>843641</v>
      </c>
      <c r="CQ11" s="209">
        <f t="shared" si="30"/>
        <v>335661</v>
      </c>
      <c r="CR11" s="209">
        <f t="shared" si="30"/>
        <v>335129</v>
      </c>
      <c r="CS11" s="209">
        <f t="shared" si="30"/>
        <v>19058</v>
      </c>
      <c r="CT11" s="209">
        <f t="shared" si="30"/>
        <v>153793</v>
      </c>
      <c r="CU11" s="209">
        <f t="shared" si="30"/>
        <v>0</v>
      </c>
      <c r="CV11" s="209">
        <f t="shared" si="30"/>
        <v>0</v>
      </c>
      <c r="CW11" s="209">
        <f t="shared" si="30"/>
        <v>10197</v>
      </c>
      <c r="CX11" s="209">
        <f t="shared" si="31"/>
        <v>1930385</v>
      </c>
    </row>
    <row r="12" spans="1:102" ht="13.5">
      <c r="A12" s="208" t="s">
        <v>189</v>
      </c>
      <c r="B12" s="208">
        <v>10205</v>
      </c>
      <c r="C12" s="208" t="s">
        <v>238</v>
      </c>
      <c r="D12" s="209">
        <f t="shared" si="2"/>
        <v>2252864</v>
      </c>
      <c r="E12" s="209">
        <f t="shared" si="3"/>
        <v>587791</v>
      </c>
      <c r="F12" s="210"/>
      <c r="G12" s="210"/>
      <c r="H12" s="210"/>
      <c r="I12" s="210">
        <v>586736</v>
      </c>
      <c r="J12" s="210"/>
      <c r="K12" s="210">
        <v>1055</v>
      </c>
      <c r="L12" s="210">
        <v>1665073</v>
      </c>
      <c r="M12" s="209">
        <f t="shared" si="4"/>
        <v>386916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>
        <v>386916</v>
      </c>
      <c r="V12" s="209">
        <f t="shared" si="6"/>
        <v>2639780</v>
      </c>
      <c r="W12" s="209">
        <f t="shared" si="7"/>
        <v>587791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586736</v>
      </c>
      <c r="AB12" s="210"/>
      <c r="AC12" s="209">
        <f t="shared" si="9"/>
        <v>1055</v>
      </c>
      <c r="AD12" s="209">
        <f t="shared" si="9"/>
        <v>2051989</v>
      </c>
      <c r="AE12" s="209">
        <f t="shared" si="10"/>
        <v>1155</v>
      </c>
      <c r="AF12" s="209">
        <f t="shared" si="11"/>
        <v>1155</v>
      </c>
      <c r="AG12" s="210"/>
      <c r="AH12" s="210"/>
      <c r="AI12" s="210">
        <v>1155</v>
      </c>
      <c r="AJ12" s="210"/>
      <c r="AK12" s="210"/>
      <c r="AL12" s="210"/>
      <c r="AM12" s="209">
        <f t="shared" si="12"/>
        <v>2007308</v>
      </c>
      <c r="AN12" s="210">
        <v>317202</v>
      </c>
      <c r="AO12" s="209">
        <f t="shared" si="13"/>
        <v>412340</v>
      </c>
      <c r="AP12" s="210">
        <v>12090</v>
      </c>
      <c r="AQ12" s="210">
        <v>398891</v>
      </c>
      <c r="AR12" s="210">
        <v>1359</v>
      </c>
      <c r="AS12" s="210"/>
      <c r="AT12" s="209">
        <f t="shared" si="14"/>
        <v>1277766</v>
      </c>
      <c r="AU12" s="210">
        <v>550028</v>
      </c>
      <c r="AV12" s="210">
        <v>637348</v>
      </c>
      <c r="AW12" s="210">
        <v>90390</v>
      </c>
      <c r="AX12" s="210"/>
      <c r="AY12" s="210">
        <v>244401</v>
      </c>
      <c r="AZ12" s="210"/>
      <c r="BA12" s="210"/>
      <c r="BB12" s="209">
        <f t="shared" si="15"/>
        <v>2008463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386299</v>
      </c>
      <c r="BL12" s="210">
        <v>41544</v>
      </c>
      <c r="BM12" s="209">
        <f t="shared" si="19"/>
        <v>132381</v>
      </c>
      <c r="BN12" s="210"/>
      <c r="BO12" s="210">
        <v>131494</v>
      </c>
      <c r="BP12" s="210">
        <v>887</v>
      </c>
      <c r="BQ12" s="210"/>
      <c r="BR12" s="209">
        <f t="shared" si="20"/>
        <v>212374</v>
      </c>
      <c r="BS12" s="210">
        <v>12600</v>
      </c>
      <c r="BT12" s="210">
        <v>199774</v>
      </c>
      <c r="BU12" s="210"/>
      <c r="BV12" s="210"/>
      <c r="BW12" s="210"/>
      <c r="BX12" s="210"/>
      <c r="BY12" s="210">
        <v>617</v>
      </c>
      <c r="BZ12" s="209">
        <f t="shared" si="21"/>
        <v>386916</v>
      </c>
      <c r="CA12" s="209">
        <f t="shared" si="22"/>
        <v>1155</v>
      </c>
      <c r="CB12" s="209">
        <f t="shared" si="23"/>
        <v>1155</v>
      </c>
      <c r="CC12" s="209">
        <f t="shared" si="24"/>
        <v>0</v>
      </c>
      <c r="CD12" s="209">
        <f t="shared" si="24"/>
        <v>0</v>
      </c>
      <c r="CE12" s="209">
        <f t="shared" si="24"/>
        <v>1155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2393607</v>
      </c>
      <c r="CJ12" s="209">
        <f t="shared" si="26"/>
        <v>358746</v>
      </c>
      <c r="CK12" s="209">
        <f t="shared" si="27"/>
        <v>544721</v>
      </c>
      <c r="CL12" s="209">
        <f t="shared" si="28"/>
        <v>12090</v>
      </c>
      <c r="CM12" s="209">
        <f t="shared" si="28"/>
        <v>530385</v>
      </c>
      <c r="CN12" s="209">
        <f t="shared" si="28"/>
        <v>2246</v>
      </c>
      <c r="CO12" s="209">
        <f t="shared" si="28"/>
        <v>0</v>
      </c>
      <c r="CP12" s="209">
        <f t="shared" si="29"/>
        <v>1490140</v>
      </c>
      <c r="CQ12" s="209">
        <f t="shared" si="30"/>
        <v>562628</v>
      </c>
      <c r="CR12" s="209">
        <f t="shared" si="30"/>
        <v>837122</v>
      </c>
      <c r="CS12" s="209">
        <f t="shared" si="30"/>
        <v>90390</v>
      </c>
      <c r="CT12" s="209">
        <f t="shared" si="30"/>
        <v>0</v>
      </c>
      <c r="CU12" s="209">
        <f t="shared" si="30"/>
        <v>244401</v>
      </c>
      <c r="CV12" s="209">
        <f t="shared" si="30"/>
        <v>0</v>
      </c>
      <c r="CW12" s="209">
        <f t="shared" si="30"/>
        <v>617</v>
      </c>
      <c r="CX12" s="209">
        <f t="shared" si="31"/>
        <v>2395379</v>
      </c>
    </row>
    <row r="13" spans="1:102" ht="13.5">
      <c r="A13" s="208" t="s">
        <v>189</v>
      </c>
      <c r="B13" s="208">
        <v>10206</v>
      </c>
      <c r="C13" s="208" t="s">
        <v>239</v>
      </c>
      <c r="D13" s="209">
        <f t="shared" si="2"/>
        <v>536114</v>
      </c>
      <c r="E13" s="209">
        <f t="shared" si="3"/>
        <v>51047</v>
      </c>
      <c r="F13" s="210"/>
      <c r="G13" s="210"/>
      <c r="H13" s="210"/>
      <c r="I13" s="210">
        <v>4954</v>
      </c>
      <c r="J13" s="210"/>
      <c r="K13" s="210">
        <v>46093</v>
      </c>
      <c r="L13" s="210">
        <v>485067</v>
      </c>
      <c r="M13" s="209">
        <f t="shared" si="4"/>
        <v>133739</v>
      </c>
      <c r="N13" s="209">
        <f t="shared" si="5"/>
        <v>45</v>
      </c>
      <c r="O13" s="210"/>
      <c r="P13" s="210"/>
      <c r="Q13" s="210"/>
      <c r="R13" s="210">
        <v>45</v>
      </c>
      <c r="S13" s="210"/>
      <c r="T13" s="210"/>
      <c r="U13" s="210">
        <v>133694</v>
      </c>
      <c r="V13" s="209">
        <f t="shared" si="6"/>
        <v>669853</v>
      </c>
      <c r="W13" s="209">
        <f t="shared" si="7"/>
        <v>51092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4999</v>
      </c>
      <c r="AB13" s="210"/>
      <c r="AC13" s="209">
        <f t="shared" si="9"/>
        <v>46093</v>
      </c>
      <c r="AD13" s="209">
        <f t="shared" si="9"/>
        <v>618761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280914</v>
      </c>
      <c r="AN13" s="210">
        <v>122043</v>
      </c>
      <c r="AO13" s="209">
        <f t="shared" si="13"/>
        <v>45109</v>
      </c>
      <c r="AP13" s="210">
        <v>4255</v>
      </c>
      <c r="AQ13" s="210"/>
      <c r="AR13" s="210">
        <v>40854</v>
      </c>
      <c r="AS13" s="210"/>
      <c r="AT13" s="209">
        <f t="shared" si="14"/>
        <v>113049</v>
      </c>
      <c r="AU13" s="210">
        <v>89112</v>
      </c>
      <c r="AV13" s="210">
        <v>23597</v>
      </c>
      <c r="AW13" s="210"/>
      <c r="AX13" s="210">
        <v>340</v>
      </c>
      <c r="AY13" s="210">
        <v>221282</v>
      </c>
      <c r="AZ13" s="210">
        <v>713</v>
      </c>
      <c r="BA13" s="210">
        <v>33918</v>
      </c>
      <c r="BB13" s="209">
        <f t="shared" si="15"/>
        <v>314832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0</v>
      </c>
      <c r="BL13" s="210"/>
      <c r="BM13" s="209">
        <f t="shared" si="19"/>
        <v>0</v>
      </c>
      <c r="BN13" s="210"/>
      <c r="BO13" s="210"/>
      <c r="BP13" s="210"/>
      <c r="BQ13" s="210"/>
      <c r="BR13" s="209">
        <f t="shared" si="20"/>
        <v>0</v>
      </c>
      <c r="BS13" s="210"/>
      <c r="BT13" s="210"/>
      <c r="BU13" s="210"/>
      <c r="BV13" s="210"/>
      <c r="BW13" s="210">
        <v>129361</v>
      </c>
      <c r="BX13" s="210"/>
      <c r="BY13" s="210">
        <v>4378</v>
      </c>
      <c r="BZ13" s="209">
        <f t="shared" si="21"/>
        <v>4378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280914</v>
      </c>
      <c r="CJ13" s="209">
        <f t="shared" si="26"/>
        <v>122043</v>
      </c>
      <c r="CK13" s="209">
        <f t="shared" si="27"/>
        <v>45109</v>
      </c>
      <c r="CL13" s="209">
        <f t="shared" si="28"/>
        <v>4255</v>
      </c>
      <c r="CM13" s="209">
        <f t="shared" si="28"/>
        <v>0</v>
      </c>
      <c r="CN13" s="209">
        <f t="shared" si="28"/>
        <v>40854</v>
      </c>
      <c r="CO13" s="209">
        <f t="shared" si="28"/>
        <v>0</v>
      </c>
      <c r="CP13" s="209">
        <f t="shared" si="29"/>
        <v>113049</v>
      </c>
      <c r="CQ13" s="209">
        <f t="shared" si="30"/>
        <v>89112</v>
      </c>
      <c r="CR13" s="209">
        <f t="shared" si="30"/>
        <v>23597</v>
      </c>
      <c r="CS13" s="209">
        <f t="shared" si="30"/>
        <v>0</v>
      </c>
      <c r="CT13" s="209">
        <f t="shared" si="30"/>
        <v>340</v>
      </c>
      <c r="CU13" s="209">
        <f t="shared" si="30"/>
        <v>350643</v>
      </c>
      <c r="CV13" s="209">
        <f t="shared" si="30"/>
        <v>713</v>
      </c>
      <c r="CW13" s="209">
        <f t="shared" si="30"/>
        <v>38296</v>
      </c>
      <c r="CX13" s="209">
        <f t="shared" si="31"/>
        <v>319210</v>
      </c>
    </row>
    <row r="14" spans="1:102" ht="13.5">
      <c r="A14" s="208" t="s">
        <v>189</v>
      </c>
      <c r="B14" s="208">
        <v>10207</v>
      </c>
      <c r="C14" s="208" t="s">
        <v>240</v>
      </c>
      <c r="D14" s="209">
        <f t="shared" si="2"/>
        <v>807448</v>
      </c>
      <c r="E14" s="209">
        <f t="shared" si="3"/>
        <v>208911</v>
      </c>
      <c r="F14" s="210"/>
      <c r="G14" s="210"/>
      <c r="H14" s="210"/>
      <c r="I14" s="210">
        <v>94749</v>
      </c>
      <c r="J14" s="210"/>
      <c r="K14" s="210">
        <v>114162</v>
      </c>
      <c r="L14" s="210">
        <v>598537</v>
      </c>
      <c r="M14" s="209">
        <f t="shared" si="4"/>
        <v>111814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>
        <v>111814</v>
      </c>
      <c r="V14" s="209">
        <f t="shared" si="6"/>
        <v>919262</v>
      </c>
      <c r="W14" s="209">
        <f t="shared" si="7"/>
        <v>208911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94749</v>
      </c>
      <c r="AB14" s="210"/>
      <c r="AC14" s="209">
        <f t="shared" si="9"/>
        <v>114162</v>
      </c>
      <c r="AD14" s="209">
        <f t="shared" si="9"/>
        <v>710351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/>
      <c r="AM14" s="209">
        <f t="shared" si="12"/>
        <v>807448</v>
      </c>
      <c r="AN14" s="210">
        <v>72627</v>
      </c>
      <c r="AO14" s="209">
        <f t="shared" si="13"/>
        <v>106975</v>
      </c>
      <c r="AP14" s="210"/>
      <c r="AQ14" s="210">
        <v>94213</v>
      </c>
      <c r="AR14" s="210">
        <v>12762</v>
      </c>
      <c r="AS14" s="210"/>
      <c r="AT14" s="209">
        <f t="shared" si="14"/>
        <v>627846</v>
      </c>
      <c r="AU14" s="210">
        <v>208901</v>
      </c>
      <c r="AV14" s="210">
        <v>177848</v>
      </c>
      <c r="AW14" s="210">
        <v>64157</v>
      </c>
      <c r="AX14" s="210">
        <v>176940</v>
      </c>
      <c r="AY14" s="210"/>
      <c r="AZ14" s="210"/>
      <c r="BA14" s="210"/>
      <c r="BB14" s="209">
        <f t="shared" si="15"/>
        <v>807448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>
        <v>8179</v>
      </c>
      <c r="BK14" s="209">
        <f t="shared" si="18"/>
        <v>0</v>
      </c>
      <c r="BL14" s="210"/>
      <c r="BM14" s="209">
        <f t="shared" si="19"/>
        <v>0</v>
      </c>
      <c r="BN14" s="210"/>
      <c r="BO14" s="210"/>
      <c r="BP14" s="210"/>
      <c r="BQ14" s="210"/>
      <c r="BR14" s="209">
        <f t="shared" si="20"/>
        <v>0</v>
      </c>
      <c r="BS14" s="210"/>
      <c r="BT14" s="210"/>
      <c r="BU14" s="210"/>
      <c r="BV14" s="210"/>
      <c r="BW14" s="210">
        <v>103635</v>
      </c>
      <c r="BX14" s="210"/>
      <c r="BY14" s="210"/>
      <c r="BZ14" s="209">
        <f t="shared" si="21"/>
        <v>0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8179</v>
      </c>
      <c r="CI14" s="209">
        <f t="shared" si="25"/>
        <v>807448</v>
      </c>
      <c r="CJ14" s="209">
        <f t="shared" si="26"/>
        <v>72627</v>
      </c>
      <c r="CK14" s="209">
        <f t="shared" si="27"/>
        <v>106975</v>
      </c>
      <c r="CL14" s="209">
        <f t="shared" si="28"/>
        <v>0</v>
      </c>
      <c r="CM14" s="209">
        <f t="shared" si="28"/>
        <v>94213</v>
      </c>
      <c r="CN14" s="209">
        <f t="shared" si="28"/>
        <v>12762</v>
      </c>
      <c r="CO14" s="209">
        <f t="shared" si="28"/>
        <v>0</v>
      </c>
      <c r="CP14" s="209">
        <f t="shared" si="29"/>
        <v>627846</v>
      </c>
      <c r="CQ14" s="209">
        <f t="shared" si="30"/>
        <v>208901</v>
      </c>
      <c r="CR14" s="209">
        <f t="shared" si="30"/>
        <v>177848</v>
      </c>
      <c r="CS14" s="209">
        <f t="shared" si="30"/>
        <v>64157</v>
      </c>
      <c r="CT14" s="209">
        <f t="shared" si="30"/>
        <v>176940</v>
      </c>
      <c r="CU14" s="209">
        <f t="shared" si="30"/>
        <v>103635</v>
      </c>
      <c r="CV14" s="209">
        <f t="shared" si="30"/>
        <v>0</v>
      </c>
      <c r="CW14" s="209">
        <f t="shared" si="30"/>
        <v>0</v>
      </c>
      <c r="CX14" s="209">
        <f t="shared" si="31"/>
        <v>807448</v>
      </c>
    </row>
    <row r="15" spans="1:102" ht="13.5">
      <c r="A15" s="208" t="s">
        <v>189</v>
      </c>
      <c r="B15" s="208">
        <v>10208</v>
      </c>
      <c r="C15" s="208" t="s">
        <v>241</v>
      </c>
      <c r="D15" s="209">
        <f t="shared" si="2"/>
        <v>649262</v>
      </c>
      <c r="E15" s="209">
        <f t="shared" si="3"/>
        <v>45409</v>
      </c>
      <c r="F15" s="210"/>
      <c r="G15" s="210">
        <v>415</v>
      </c>
      <c r="H15" s="210"/>
      <c r="I15" s="210">
        <v>224</v>
      </c>
      <c r="J15" s="210"/>
      <c r="K15" s="210">
        <v>44770</v>
      </c>
      <c r="L15" s="210">
        <v>603853</v>
      </c>
      <c r="M15" s="209">
        <f t="shared" si="4"/>
        <v>170185</v>
      </c>
      <c r="N15" s="209">
        <f t="shared" si="5"/>
        <v>38690</v>
      </c>
      <c r="O15" s="210"/>
      <c r="P15" s="210">
        <v>6733</v>
      </c>
      <c r="Q15" s="210"/>
      <c r="R15" s="210">
        <v>31187</v>
      </c>
      <c r="S15" s="210"/>
      <c r="T15" s="210">
        <v>770</v>
      </c>
      <c r="U15" s="210">
        <v>131495</v>
      </c>
      <c r="V15" s="209">
        <f t="shared" si="6"/>
        <v>819447</v>
      </c>
      <c r="W15" s="209">
        <f t="shared" si="7"/>
        <v>84099</v>
      </c>
      <c r="X15" s="209">
        <f t="shared" si="8"/>
        <v>0</v>
      </c>
      <c r="Y15" s="209">
        <f t="shared" si="8"/>
        <v>7148</v>
      </c>
      <c r="Z15" s="209">
        <f t="shared" si="8"/>
        <v>0</v>
      </c>
      <c r="AA15" s="209">
        <f t="shared" si="8"/>
        <v>31411</v>
      </c>
      <c r="AB15" s="210"/>
      <c r="AC15" s="209">
        <f t="shared" si="9"/>
        <v>45540</v>
      </c>
      <c r="AD15" s="209">
        <f t="shared" si="9"/>
        <v>735348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/>
      <c r="AM15" s="209">
        <f t="shared" si="12"/>
        <v>273489</v>
      </c>
      <c r="AN15" s="210">
        <v>67602</v>
      </c>
      <c r="AO15" s="209">
        <f t="shared" si="13"/>
        <v>4635</v>
      </c>
      <c r="AP15" s="210">
        <v>4635</v>
      </c>
      <c r="AQ15" s="210"/>
      <c r="AR15" s="210"/>
      <c r="AS15" s="210"/>
      <c r="AT15" s="209">
        <f t="shared" si="14"/>
        <v>201252</v>
      </c>
      <c r="AU15" s="210">
        <v>201252</v>
      </c>
      <c r="AV15" s="210"/>
      <c r="AW15" s="210"/>
      <c r="AX15" s="210"/>
      <c r="AY15" s="210">
        <v>252572</v>
      </c>
      <c r="AZ15" s="210"/>
      <c r="BA15" s="210">
        <v>123201</v>
      </c>
      <c r="BB15" s="209">
        <f t="shared" si="15"/>
        <v>396690</v>
      </c>
      <c r="BC15" s="209">
        <f t="shared" si="16"/>
        <v>10364</v>
      </c>
      <c r="BD15" s="209">
        <f t="shared" si="17"/>
        <v>10364</v>
      </c>
      <c r="BE15" s="210"/>
      <c r="BF15" s="210">
        <v>10364</v>
      </c>
      <c r="BG15" s="210"/>
      <c r="BH15" s="210"/>
      <c r="BI15" s="210"/>
      <c r="BJ15" s="210"/>
      <c r="BK15" s="209">
        <f t="shared" si="18"/>
        <v>30048</v>
      </c>
      <c r="BL15" s="210">
        <v>5242</v>
      </c>
      <c r="BM15" s="209">
        <f t="shared" si="19"/>
        <v>0</v>
      </c>
      <c r="BN15" s="210"/>
      <c r="BO15" s="210"/>
      <c r="BP15" s="210"/>
      <c r="BQ15" s="210"/>
      <c r="BR15" s="209">
        <f t="shared" si="20"/>
        <v>24806</v>
      </c>
      <c r="BS15" s="210"/>
      <c r="BT15" s="210">
        <v>24806</v>
      </c>
      <c r="BU15" s="210"/>
      <c r="BV15" s="210"/>
      <c r="BW15" s="210">
        <v>86003</v>
      </c>
      <c r="BX15" s="210"/>
      <c r="BY15" s="210">
        <v>43770</v>
      </c>
      <c r="BZ15" s="209">
        <f t="shared" si="21"/>
        <v>84182</v>
      </c>
      <c r="CA15" s="209">
        <f t="shared" si="22"/>
        <v>10364</v>
      </c>
      <c r="CB15" s="209">
        <f t="shared" si="23"/>
        <v>10364</v>
      </c>
      <c r="CC15" s="209">
        <f t="shared" si="24"/>
        <v>0</v>
      </c>
      <c r="CD15" s="209">
        <f t="shared" si="24"/>
        <v>10364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303537</v>
      </c>
      <c r="CJ15" s="209">
        <f t="shared" si="26"/>
        <v>72844</v>
      </c>
      <c r="CK15" s="209">
        <f t="shared" si="27"/>
        <v>4635</v>
      </c>
      <c r="CL15" s="209">
        <f t="shared" si="28"/>
        <v>4635</v>
      </c>
      <c r="CM15" s="209">
        <f t="shared" si="28"/>
        <v>0</v>
      </c>
      <c r="CN15" s="209">
        <f t="shared" si="28"/>
        <v>0</v>
      </c>
      <c r="CO15" s="209">
        <f t="shared" si="28"/>
        <v>0</v>
      </c>
      <c r="CP15" s="209">
        <f t="shared" si="29"/>
        <v>226058</v>
      </c>
      <c r="CQ15" s="209">
        <f t="shared" si="30"/>
        <v>201252</v>
      </c>
      <c r="CR15" s="209">
        <f t="shared" si="30"/>
        <v>24806</v>
      </c>
      <c r="CS15" s="209">
        <f t="shared" si="30"/>
        <v>0</v>
      </c>
      <c r="CT15" s="209">
        <f t="shared" si="30"/>
        <v>0</v>
      </c>
      <c r="CU15" s="209">
        <f t="shared" si="30"/>
        <v>338575</v>
      </c>
      <c r="CV15" s="209">
        <f t="shared" si="30"/>
        <v>0</v>
      </c>
      <c r="CW15" s="209">
        <f t="shared" si="30"/>
        <v>166971</v>
      </c>
      <c r="CX15" s="209">
        <f t="shared" si="31"/>
        <v>480872</v>
      </c>
    </row>
    <row r="16" spans="1:102" ht="13.5">
      <c r="A16" s="208" t="s">
        <v>189</v>
      </c>
      <c r="B16" s="208">
        <v>10209</v>
      </c>
      <c r="C16" s="208" t="s">
        <v>242</v>
      </c>
      <c r="D16" s="209">
        <f t="shared" si="2"/>
        <v>730689</v>
      </c>
      <c r="E16" s="209">
        <f t="shared" si="3"/>
        <v>138278</v>
      </c>
      <c r="F16" s="210"/>
      <c r="G16" s="210"/>
      <c r="H16" s="210"/>
      <c r="I16" s="210">
        <v>103451</v>
      </c>
      <c r="J16" s="210"/>
      <c r="K16" s="210">
        <v>34827</v>
      </c>
      <c r="L16" s="210">
        <v>592411</v>
      </c>
      <c r="M16" s="209">
        <f t="shared" si="4"/>
        <v>135597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>
        <v>135597</v>
      </c>
      <c r="V16" s="209">
        <f t="shared" si="6"/>
        <v>866286</v>
      </c>
      <c r="W16" s="209">
        <f t="shared" si="7"/>
        <v>138278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103451</v>
      </c>
      <c r="AB16" s="210"/>
      <c r="AC16" s="209">
        <f t="shared" si="9"/>
        <v>34827</v>
      </c>
      <c r="AD16" s="209">
        <f t="shared" si="9"/>
        <v>728008</v>
      </c>
      <c r="AE16" s="209">
        <f t="shared" si="10"/>
        <v>23565</v>
      </c>
      <c r="AF16" s="209">
        <f t="shared" si="11"/>
        <v>23565</v>
      </c>
      <c r="AG16" s="210"/>
      <c r="AH16" s="210">
        <v>23565</v>
      </c>
      <c r="AI16" s="210"/>
      <c r="AJ16" s="210"/>
      <c r="AK16" s="210"/>
      <c r="AL16" s="210"/>
      <c r="AM16" s="209">
        <f t="shared" si="12"/>
        <v>540974</v>
      </c>
      <c r="AN16" s="210">
        <v>168023</v>
      </c>
      <c r="AO16" s="209">
        <f t="shared" si="13"/>
        <v>124162</v>
      </c>
      <c r="AP16" s="210">
        <v>4860</v>
      </c>
      <c r="AQ16" s="210">
        <v>106252</v>
      </c>
      <c r="AR16" s="210">
        <v>13050</v>
      </c>
      <c r="AS16" s="210"/>
      <c r="AT16" s="209">
        <f t="shared" si="14"/>
        <v>248789</v>
      </c>
      <c r="AU16" s="210">
        <v>83164</v>
      </c>
      <c r="AV16" s="210">
        <v>157313</v>
      </c>
      <c r="AW16" s="210">
        <v>8312</v>
      </c>
      <c r="AX16" s="210"/>
      <c r="AY16" s="210"/>
      <c r="AZ16" s="210"/>
      <c r="BA16" s="210">
        <v>166150</v>
      </c>
      <c r="BB16" s="209">
        <f t="shared" si="15"/>
        <v>730689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>
        <v>2343</v>
      </c>
      <c r="BK16" s="209">
        <f t="shared" si="18"/>
        <v>0</v>
      </c>
      <c r="BL16" s="210"/>
      <c r="BM16" s="209">
        <f t="shared" si="19"/>
        <v>0</v>
      </c>
      <c r="BN16" s="210"/>
      <c r="BO16" s="210"/>
      <c r="BP16" s="210"/>
      <c r="BQ16" s="210"/>
      <c r="BR16" s="209">
        <f t="shared" si="20"/>
        <v>0</v>
      </c>
      <c r="BS16" s="210"/>
      <c r="BT16" s="210"/>
      <c r="BU16" s="210"/>
      <c r="BV16" s="210"/>
      <c r="BW16" s="210">
        <v>133254</v>
      </c>
      <c r="BX16" s="210"/>
      <c r="BY16" s="210"/>
      <c r="BZ16" s="209">
        <f t="shared" si="21"/>
        <v>0</v>
      </c>
      <c r="CA16" s="209">
        <f t="shared" si="22"/>
        <v>23565</v>
      </c>
      <c r="CB16" s="209">
        <f t="shared" si="23"/>
        <v>23565</v>
      </c>
      <c r="CC16" s="209">
        <f t="shared" si="24"/>
        <v>0</v>
      </c>
      <c r="CD16" s="209">
        <f t="shared" si="24"/>
        <v>23565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2343</v>
      </c>
      <c r="CI16" s="209">
        <f t="shared" si="25"/>
        <v>540974</v>
      </c>
      <c r="CJ16" s="209">
        <f t="shared" si="26"/>
        <v>168023</v>
      </c>
      <c r="CK16" s="209">
        <f t="shared" si="27"/>
        <v>124162</v>
      </c>
      <c r="CL16" s="209">
        <f t="shared" si="28"/>
        <v>4860</v>
      </c>
      <c r="CM16" s="209">
        <f t="shared" si="28"/>
        <v>106252</v>
      </c>
      <c r="CN16" s="209">
        <f t="shared" si="28"/>
        <v>13050</v>
      </c>
      <c r="CO16" s="209">
        <f t="shared" si="28"/>
        <v>0</v>
      </c>
      <c r="CP16" s="209">
        <f t="shared" si="29"/>
        <v>248789</v>
      </c>
      <c r="CQ16" s="209">
        <f t="shared" si="30"/>
        <v>83164</v>
      </c>
      <c r="CR16" s="209">
        <f t="shared" si="30"/>
        <v>157313</v>
      </c>
      <c r="CS16" s="209">
        <f t="shared" si="30"/>
        <v>8312</v>
      </c>
      <c r="CT16" s="209">
        <f t="shared" si="30"/>
        <v>0</v>
      </c>
      <c r="CU16" s="209">
        <f t="shared" si="30"/>
        <v>133254</v>
      </c>
      <c r="CV16" s="209">
        <f t="shared" si="30"/>
        <v>0</v>
      </c>
      <c r="CW16" s="209">
        <f t="shared" si="30"/>
        <v>166150</v>
      </c>
      <c r="CX16" s="209">
        <f t="shared" si="31"/>
        <v>730689</v>
      </c>
    </row>
    <row r="17" spans="1:102" ht="13.5">
      <c r="A17" s="208" t="s">
        <v>189</v>
      </c>
      <c r="B17" s="208">
        <v>10210</v>
      </c>
      <c r="C17" s="208" t="s">
        <v>243</v>
      </c>
      <c r="D17" s="209">
        <f t="shared" si="2"/>
        <v>576314</v>
      </c>
      <c r="E17" s="209">
        <f t="shared" si="3"/>
        <v>151237</v>
      </c>
      <c r="F17" s="210"/>
      <c r="G17" s="210"/>
      <c r="H17" s="210"/>
      <c r="I17" s="210">
        <v>43564</v>
      </c>
      <c r="J17" s="210"/>
      <c r="K17" s="210">
        <v>107673</v>
      </c>
      <c r="L17" s="210">
        <v>425077</v>
      </c>
      <c r="M17" s="209">
        <f t="shared" si="4"/>
        <v>153483</v>
      </c>
      <c r="N17" s="209">
        <f t="shared" si="5"/>
        <v>153483</v>
      </c>
      <c r="O17" s="210"/>
      <c r="P17" s="210"/>
      <c r="Q17" s="210"/>
      <c r="R17" s="210"/>
      <c r="S17" s="210"/>
      <c r="T17" s="210">
        <v>153483</v>
      </c>
      <c r="U17" s="210"/>
      <c r="V17" s="209">
        <f t="shared" si="6"/>
        <v>729797</v>
      </c>
      <c r="W17" s="209">
        <f t="shared" si="7"/>
        <v>304720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43564</v>
      </c>
      <c r="AB17" s="210"/>
      <c r="AC17" s="209">
        <f t="shared" si="9"/>
        <v>261156</v>
      </c>
      <c r="AD17" s="209">
        <f t="shared" si="9"/>
        <v>425077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/>
      <c r="AM17" s="209">
        <f t="shared" si="12"/>
        <v>571112</v>
      </c>
      <c r="AN17" s="210">
        <v>139367</v>
      </c>
      <c r="AO17" s="209">
        <f t="shared" si="13"/>
        <v>204432</v>
      </c>
      <c r="AP17" s="210"/>
      <c r="AQ17" s="210">
        <v>178657</v>
      </c>
      <c r="AR17" s="210">
        <v>25775</v>
      </c>
      <c r="AS17" s="210"/>
      <c r="AT17" s="209">
        <f t="shared" si="14"/>
        <v>227313</v>
      </c>
      <c r="AU17" s="210">
        <v>102727</v>
      </c>
      <c r="AV17" s="210">
        <v>102638</v>
      </c>
      <c r="AW17" s="210">
        <v>21528</v>
      </c>
      <c r="AX17" s="210">
        <v>420</v>
      </c>
      <c r="AY17" s="210"/>
      <c r="AZ17" s="210"/>
      <c r="BA17" s="210">
        <v>5202</v>
      </c>
      <c r="BB17" s="209">
        <f t="shared" si="15"/>
        <v>576314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0</v>
      </c>
      <c r="BL17" s="210"/>
      <c r="BM17" s="209">
        <f t="shared" si="19"/>
        <v>0</v>
      </c>
      <c r="BN17" s="210"/>
      <c r="BO17" s="210"/>
      <c r="BP17" s="210"/>
      <c r="BQ17" s="210"/>
      <c r="BR17" s="209">
        <f t="shared" si="20"/>
        <v>0</v>
      </c>
      <c r="BS17" s="210"/>
      <c r="BT17" s="210"/>
      <c r="BU17" s="210"/>
      <c r="BV17" s="210"/>
      <c r="BW17" s="210">
        <v>153483</v>
      </c>
      <c r="BX17" s="210"/>
      <c r="BY17" s="210"/>
      <c r="BZ17" s="209">
        <f t="shared" si="21"/>
        <v>0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0</v>
      </c>
      <c r="CI17" s="209">
        <f t="shared" si="25"/>
        <v>571112</v>
      </c>
      <c r="CJ17" s="209">
        <f t="shared" si="26"/>
        <v>139367</v>
      </c>
      <c r="CK17" s="209">
        <f t="shared" si="27"/>
        <v>204432</v>
      </c>
      <c r="CL17" s="209">
        <f t="shared" si="28"/>
        <v>0</v>
      </c>
      <c r="CM17" s="209">
        <f t="shared" si="28"/>
        <v>178657</v>
      </c>
      <c r="CN17" s="209">
        <f t="shared" si="28"/>
        <v>25775</v>
      </c>
      <c r="CO17" s="209">
        <f t="shared" si="28"/>
        <v>0</v>
      </c>
      <c r="CP17" s="209">
        <f t="shared" si="29"/>
        <v>227313</v>
      </c>
      <c r="CQ17" s="209">
        <f t="shared" si="30"/>
        <v>102727</v>
      </c>
      <c r="CR17" s="209">
        <f t="shared" si="30"/>
        <v>102638</v>
      </c>
      <c r="CS17" s="209">
        <f t="shared" si="30"/>
        <v>21528</v>
      </c>
      <c r="CT17" s="209">
        <f t="shared" si="30"/>
        <v>420</v>
      </c>
      <c r="CU17" s="209">
        <f t="shared" si="30"/>
        <v>153483</v>
      </c>
      <c r="CV17" s="209">
        <f t="shared" si="30"/>
        <v>0</v>
      </c>
      <c r="CW17" s="209">
        <f t="shared" si="30"/>
        <v>5202</v>
      </c>
      <c r="CX17" s="209">
        <f t="shared" si="31"/>
        <v>576314</v>
      </c>
    </row>
    <row r="18" spans="1:102" ht="13.5">
      <c r="A18" s="208" t="s">
        <v>189</v>
      </c>
      <c r="B18" s="208">
        <v>10211</v>
      </c>
      <c r="C18" s="208" t="s">
        <v>244</v>
      </c>
      <c r="D18" s="209">
        <f t="shared" si="2"/>
        <v>607306</v>
      </c>
      <c r="E18" s="209">
        <f t="shared" si="3"/>
        <v>109457</v>
      </c>
      <c r="F18" s="210"/>
      <c r="G18" s="210"/>
      <c r="H18" s="210"/>
      <c r="I18" s="210">
        <v>109262</v>
      </c>
      <c r="J18" s="210"/>
      <c r="K18" s="210">
        <v>195</v>
      </c>
      <c r="L18" s="210">
        <v>497849</v>
      </c>
      <c r="M18" s="209">
        <f t="shared" si="4"/>
        <v>151504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>
        <v>151504</v>
      </c>
      <c r="V18" s="209">
        <f t="shared" si="6"/>
        <v>758810</v>
      </c>
      <c r="W18" s="209">
        <f t="shared" si="7"/>
        <v>109457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109262</v>
      </c>
      <c r="AB18" s="210"/>
      <c r="AC18" s="209">
        <f t="shared" si="9"/>
        <v>195</v>
      </c>
      <c r="AD18" s="209">
        <f t="shared" si="9"/>
        <v>649353</v>
      </c>
      <c r="AE18" s="209">
        <f t="shared" si="10"/>
        <v>0</v>
      </c>
      <c r="AF18" s="209">
        <f t="shared" si="11"/>
        <v>0</v>
      </c>
      <c r="AG18" s="210"/>
      <c r="AH18" s="210"/>
      <c r="AI18" s="210"/>
      <c r="AJ18" s="210"/>
      <c r="AK18" s="210"/>
      <c r="AL18" s="210"/>
      <c r="AM18" s="209">
        <f t="shared" si="12"/>
        <v>580571</v>
      </c>
      <c r="AN18" s="210">
        <v>86699</v>
      </c>
      <c r="AO18" s="209">
        <f t="shared" si="13"/>
        <v>168500</v>
      </c>
      <c r="AP18" s="210"/>
      <c r="AQ18" s="210">
        <v>166815</v>
      </c>
      <c r="AR18" s="210">
        <v>1685</v>
      </c>
      <c r="AS18" s="210"/>
      <c r="AT18" s="209">
        <f t="shared" si="14"/>
        <v>325372</v>
      </c>
      <c r="AU18" s="210">
        <v>144452</v>
      </c>
      <c r="AV18" s="210">
        <v>53094</v>
      </c>
      <c r="AW18" s="210">
        <v>96715</v>
      </c>
      <c r="AX18" s="210">
        <v>31111</v>
      </c>
      <c r="AY18" s="210"/>
      <c r="AZ18" s="210"/>
      <c r="BA18" s="210">
        <v>26735</v>
      </c>
      <c r="BB18" s="209">
        <f t="shared" si="15"/>
        <v>607306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146545</v>
      </c>
      <c r="BL18" s="210">
        <v>46643</v>
      </c>
      <c r="BM18" s="209">
        <f t="shared" si="19"/>
        <v>89077</v>
      </c>
      <c r="BN18" s="210"/>
      <c r="BO18" s="210">
        <v>89077</v>
      </c>
      <c r="BP18" s="210"/>
      <c r="BQ18" s="210"/>
      <c r="BR18" s="209">
        <f t="shared" si="20"/>
        <v>10825</v>
      </c>
      <c r="BS18" s="210"/>
      <c r="BT18" s="210">
        <v>10825</v>
      </c>
      <c r="BU18" s="210"/>
      <c r="BV18" s="210"/>
      <c r="BW18" s="210"/>
      <c r="BX18" s="210"/>
      <c r="BY18" s="210">
        <v>4959</v>
      </c>
      <c r="BZ18" s="209">
        <f t="shared" si="21"/>
        <v>151504</v>
      </c>
      <c r="CA18" s="209">
        <f t="shared" si="22"/>
        <v>0</v>
      </c>
      <c r="CB18" s="209">
        <f t="shared" si="23"/>
        <v>0</v>
      </c>
      <c r="CC18" s="209">
        <f t="shared" si="24"/>
        <v>0</v>
      </c>
      <c r="CD18" s="209">
        <f t="shared" si="24"/>
        <v>0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0</v>
      </c>
      <c r="CI18" s="209">
        <f t="shared" si="25"/>
        <v>727116</v>
      </c>
      <c r="CJ18" s="209">
        <f t="shared" si="26"/>
        <v>133342</v>
      </c>
      <c r="CK18" s="209">
        <f t="shared" si="27"/>
        <v>257577</v>
      </c>
      <c r="CL18" s="209">
        <f t="shared" si="28"/>
        <v>0</v>
      </c>
      <c r="CM18" s="209">
        <f t="shared" si="28"/>
        <v>255892</v>
      </c>
      <c r="CN18" s="209">
        <f t="shared" si="28"/>
        <v>1685</v>
      </c>
      <c r="CO18" s="209">
        <f t="shared" si="28"/>
        <v>0</v>
      </c>
      <c r="CP18" s="209">
        <f t="shared" si="29"/>
        <v>336197</v>
      </c>
      <c r="CQ18" s="209">
        <f t="shared" si="30"/>
        <v>144452</v>
      </c>
      <c r="CR18" s="209">
        <f t="shared" si="30"/>
        <v>63919</v>
      </c>
      <c r="CS18" s="209">
        <f t="shared" si="30"/>
        <v>96715</v>
      </c>
      <c r="CT18" s="209">
        <f t="shared" si="30"/>
        <v>31111</v>
      </c>
      <c r="CU18" s="209">
        <f t="shared" si="30"/>
        <v>0</v>
      </c>
      <c r="CV18" s="209">
        <f t="shared" si="30"/>
        <v>0</v>
      </c>
      <c r="CW18" s="209">
        <f t="shared" si="30"/>
        <v>31694</v>
      </c>
      <c r="CX18" s="209">
        <f t="shared" si="31"/>
        <v>758810</v>
      </c>
    </row>
    <row r="19" spans="1:102" ht="13.5">
      <c r="A19" s="208" t="s">
        <v>189</v>
      </c>
      <c r="B19" s="208">
        <v>10212</v>
      </c>
      <c r="C19" s="208" t="s">
        <v>245</v>
      </c>
      <c r="D19" s="209">
        <f t="shared" si="2"/>
        <v>134250</v>
      </c>
      <c r="E19" s="209">
        <f t="shared" si="3"/>
        <v>0</v>
      </c>
      <c r="F19" s="210"/>
      <c r="G19" s="210"/>
      <c r="H19" s="210"/>
      <c r="I19" s="210"/>
      <c r="J19" s="210"/>
      <c r="K19" s="210"/>
      <c r="L19" s="210">
        <v>134250</v>
      </c>
      <c r="M19" s="209">
        <f t="shared" si="4"/>
        <v>222552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222552</v>
      </c>
      <c r="V19" s="209">
        <f t="shared" si="6"/>
        <v>356802</v>
      </c>
      <c r="W19" s="209">
        <f t="shared" si="7"/>
        <v>0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0</v>
      </c>
      <c r="AB19" s="210"/>
      <c r="AC19" s="209">
        <f t="shared" si="9"/>
        <v>0</v>
      </c>
      <c r="AD19" s="209">
        <f t="shared" si="9"/>
        <v>356802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134250</v>
      </c>
      <c r="AN19" s="210"/>
      <c r="AO19" s="209">
        <f t="shared" si="13"/>
        <v>0</v>
      </c>
      <c r="AP19" s="210"/>
      <c r="AQ19" s="210"/>
      <c r="AR19" s="210"/>
      <c r="AS19" s="210"/>
      <c r="AT19" s="209">
        <f t="shared" si="14"/>
        <v>134250</v>
      </c>
      <c r="AU19" s="210">
        <v>134250</v>
      </c>
      <c r="AV19" s="210"/>
      <c r="AW19" s="210"/>
      <c r="AX19" s="210"/>
      <c r="AY19" s="210"/>
      <c r="AZ19" s="210"/>
      <c r="BA19" s="210"/>
      <c r="BB19" s="209">
        <f t="shared" si="15"/>
        <v>134250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222552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222552</v>
      </c>
      <c r="BS19" s="210">
        <v>60412</v>
      </c>
      <c r="BT19" s="210">
        <v>162140</v>
      </c>
      <c r="BU19" s="210"/>
      <c r="BV19" s="210"/>
      <c r="BW19" s="210"/>
      <c r="BX19" s="210"/>
      <c r="BY19" s="210"/>
      <c r="BZ19" s="209">
        <f t="shared" si="21"/>
        <v>222552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0</v>
      </c>
      <c r="CI19" s="209">
        <f t="shared" si="25"/>
        <v>356802</v>
      </c>
      <c r="CJ19" s="209">
        <f t="shared" si="26"/>
        <v>0</v>
      </c>
      <c r="CK19" s="209">
        <f t="shared" si="27"/>
        <v>0</v>
      </c>
      <c r="CL19" s="209">
        <f t="shared" si="28"/>
        <v>0</v>
      </c>
      <c r="CM19" s="209">
        <f t="shared" si="28"/>
        <v>0</v>
      </c>
      <c r="CN19" s="209">
        <f t="shared" si="28"/>
        <v>0</v>
      </c>
      <c r="CO19" s="209">
        <f t="shared" si="28"/>
        <v>0</v>
      </c>
      <c r="CP19" s="209">
        <f t="shared" si="29"/>
        <v>356802</v>
      </c>
      <c r="CQ19" s="209">
        <f t="shared" si="30"/>
        <v>194662</v>
      </c>
      <c r="CR19" s="209">
        <f t="shared" si="30"/>
        <v>162140</v>
      </c>
      <c r="CS19" s="209">
        <f t="shared" si="30"/>
        <v>0</v>
      </c>
      <c r="CT19" s="209">
        <f t="shared" si="30"/>
        <v>0</v>
      </c>
      <c r="CU19" s="209">
        <f t="shared" si="30"/>
        <v>0</v>
      </c>
      <c r="CV19" s="209">
        <f t="shared" si="30"/>
        <v>0</v>
      </c>
      <c r="CW19" s="209">
        <f t="shared" si="30"/>
        <v>0</v>
      </c>
      <c r="CX19" s="209">
        <f t="shared" si="31"/>
        <v>356802</v>
      </c>
    </row>
    <row r="20" spans="1:102" ht="13.5">
      <c r="A20" s="208" t="s">
        <v>189</v>
      </c>
      <c r="B20" s="208">
        <v>10303</v>
      </c>
      <c r="C20" s="208" t="s">
        <v>246</v>
      </c>
      <c r="D20" s="209">
        <f t="shared" si="2"/>
        <v>251212</v>
      </c>
      <c r="E20" s="209">
        <f t="shared" si="3"/>
        <v>110889</v>
      </c>
      <c r="F20" s="210"/>
      <c r="G20" s="210"/>
      <c r="H20" s="210"/>
      <c r="I20" s="210">
        <v>636</v>
      </c>
      <c r="J20" s="210"/>
      <c r="K20" s="210">
        <v>110253</v>
      </c>
      <c r="L20" s="210">
        <v>140323</v>
      </c>
      <c r="M20" s="209">
        <f t="shared" si="4"/>
        <v>47131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>
        <v>47131</v>
      </c>
      <c r="V20" s="209">
        <f t="shared" si="6"/>
        <v>298343</v>
      </c>
      <c r="W20" s="209">
        <f t="shared" si="7"/>
        <v>110889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636</v>
      </c>
      <c r="AB20" s="210"/>
      <c r="AC20" s="209">
        <f t="shared" si="9"/>
        <v>110253</v>
      </c>
      <c r="AD20" s="209">
        <f t="shared" si="9"/>
        <v>187454</v>
      </c>
      <c r="AE20" s="209">
        <f t="shared" si="10"/>
        <v>1659</v>
      </c>
      <c r="AF20" s="209">
        <f t="shared" si="11"/>
        <v>1260</v>
      </c>
      <c r="AG20" s="210"/>
      <c r="AH20" s="210">
        <v>1260</v>
      </c>
      <c r="AI20" s="210"/>
      <c r="AJ20" s="210"/>
      <c r="AK20" s="210">
        <v>399</v>
      </c>
      <c r="AL20" s="210"/>
      <c r="AM20" s="209">
        <f t="shared" si="12"/>
        <v>192307</v>
      </c>
      <c r="AN20" s="210">
        <v>52364</v>
      </c>
      <c r="AO20" s="209">
        <f t="shared" si="13"/>
        <v>27477</v>
      </c>
      <c r="AP20" s="210">
        <v>779</v>
      </c>
      <c r="AQ20" s="210">
        <v>19351</v>
      </c>
      <c r="AR20" s="210">
        <v>7347</v>
      </c>
      <c r="AS20" s="210"/>
      <c r="AT20" s="209">
        <f t="shared" si="14"/>
        <v>112466</v>
      </c>
      <c r="AU20" s="210">
        <v>34666</v>
      </c>
      <c r="AV20" s="210">
        <v>64779</v>
      </c>
      <c r="AW20" s="210">
        <v>13021</v>
      </c>
      <c r="AX20" s="210"/>
      <c r="AY20" s="210"/>
      <c r="AZ20" s="210"/>
      <c r="BA20" s="210">
        <v>57246</v>
      </c>
      <c r="BB20" s="209">
        <f t="shared" si="15"/>
        <v>251212</v>
      </c>
      <c r="BC20" s="209">
        <f t="shared" si="16"/>
        <v>16602</v>
      </c>
      <c r="BD20" s="209">
        <f t="shared" si="17"/>
        <v>14910</v>
      </c>
      <c r="BE20" s="210"/>
      <c r="BF20" s="210">
        <v>14910</v>
      </c>
      <c r="BG20" s="210"/>
      <c r="BH20" s="210"/>
      <c r="BI20" s="210">
        <v>1692</v>
      </c>
      <c r="BJ20" s="210"/>
      <c r="BK20" s="209">
        <f t="shared" si="18"/>
        <v>30529</v>
      </c>
      <c r="BL20" s="210"/>
      <c r="BM20" s="209">
        <f t="shared" si="19"/>
        <v>10329</v>
      </c>
      <c r="BN20" s="210"/>
      <c r="BO20" s="210">
        <v>10329</v>
      </c>
      <c r="BP20" s="210"/>
      <c r="BQ20" s="210"/>
      <c r="BR20" s="209">
        <f t="shared" si="20"/>
        <v>20200</v>
      </c>
      <c r="BS20" s="210"/>
      <c r="BT20" s="210">
        <v>20200</v>
      </c>
      <c r="BU20" s="210"/>
      <c r="BV20" s="210"/>
      <c r="BW20" s="210"/>
      <c r="BX20" s="210"/>
      <c r="BY20" s="210"/>
      <c r="BZ20" s="209">
        <f t="shared" si="21"/>
        <v>47131</v>
      </c>
      <c r="CA20" s="209">
        <f t="shared" si="22"/>
        <v>18261</v>
      </c>
      <c r="CB20" s="209">
        <f t="shared" si="23"/>
        <v>16170</v>
      </c>
      <c r="CC20" s="209">
        <f t="shared" si="24"/>
        <v>0</v>
      </c>
      <c r="CD20" s="209">
        <f t="shared" si="24"/>
        <v>16170</v>
      </c>
      <c r="CE20" s="209">
        <f t="shared" si="24"/>
        <v>0</v>
      </c>
      <c r="CF20" s="209">
        <f t="shared" si="24"/>
        <v>0</v>
      </c>
      <c r="CG20" s="209">
        <f t="shared" si="24"/>
        <v>2091</v>
      </c>
      <c r="CH20" s="209">
        <f t="shared" si="24"/>
        <v>0</v>
      </c>
      <c r="CI20" s="209">
        <f t="shared" si="25"/>
        <v>222836</v>
      </c>
      <c r="CJ20" s="209">
        <f t="shared" si="26"/>
        <v>52364</v>
      </c>
      <c r="CK20" s="209">
        <f t="shared" si="27"/>
        <v>37806</v>
      </c>
      <c r="CL20" s="209">
        <f t="shared" si="28"/>
        <v>779</v>
      </c>
      <c r="CM20" s="209">
        <f t="shared" si="28"/>
        <v>29680</v>
      </c>
      <c r="CN20" s="209">
        <f t="shared" si="28"/>
        <v>7347</v>
      </c>
      <c r="CO20" s="209">
        <f t="shared" si="28"/>
        <v>0</v>
      </c>
      <c r="CP20" s="209">
        <f t="shared" si="29"/>
        <v>132666</v>
      </c>
      <c r="CQ20" s="209">
        <f t="shared" si="30"/>
        <v>34666</v>
      </c>
      <c r="CR20" s="209">
        <f t="shared" si="30"/>
        <v>84979</v>
      </c>
      <c r="CS20" s="209">
        <f t="shared" si="30"/>
        <v>13021</v>
      </c>
      <c r="CT20" s="209">
        <f t="shared" si="30"/>
        <v>0</v>
      </c>
      <c r="CU20" s="209">
        <f t="shared" si="30"/>
        <v>0</v>
      </c>
      <c r="CV20" s="209">
        <f t="shared" si="30"/>
        <v>0</v>
      </c>
      <c r="CW20" s="209">
        <f t="shared" si="30"/>
        <v>57246</v>
      </c>
      <c r="CX20" s="209">
        <f t="shared" si="31"/>
        <v>298343</v>
      </c>
    </row>
    <row r="21" spans="1:102" ht="13.5">
      <c r="A21" s="208" t="s">
        <v>189</v>
      </c>
      <c r="B21" s="208">
        <v>10344</v>
      </c>
      <c r="C21" s="208" t="s">
        <v>247</v>
      </c>
      <c r="D21" s="209">
        <f t="shared" si="2"/>
        <v>55233</v>
      </c>
      <c r="E21" s="209">
        <f t="shared" si="3"/>
        <v>0</v>
      </c>
      <c r="F21" s="210"/>
      <c r="G21" s="210"/>
      <c r="H21" s="210"/>
      <c r="I21" s="210"/>
      <c r="J21" s="210"/>
      <c r="K21" s="210"/>
      <c r="L21" s="210">
        <v>55233</v>
      </c>
      <c r="M21" s="209">
        <f t="shared" si="4"/>
        <v>17587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17587</v>
      </c>
      <c r="V21" s="209">
        <f t="shared" si="6"/>
        <v>72820</v>
      </c>
      <c r="W21" s="209">
        <f t="shared" si="7"/>
        <v>0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0</v>
      </c>
      <c r="AB21" s="210"/>
      <c r="AC21" s="209">
        <f t="shared" si="9"/>
        <v>0</v>
      </c>
      <c r="AD21" s="209">
        <f t="shared" si="9"/>
        <v>72820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/>
      <c r="AM21" s="209">
        <f t="shared" si="12"/>
        <v>15240</v>
      </c>
      <c r="AN21" s="210"/>
      <c r="AO21" s="209">
        <f t="shared" si="13"/>
        <v>0</v>
      </c>
      <c r="AP21" s="210"/>
      <c r="AQ21" s="210"/>
      <c r="AR21" s="210"/>
      <c r="AS21" s="210"/>
      <c r="AT21" s="209">
        <f t="shared" si="14"/>
        <v>15240</v>
      </c>
      <c r="AU21" s="210">
        <v>15240</v>
      </c>
      <c r="AV21" s="210"/>
      <c r="AW21" s="210"/>
      <c r="AX21" s="210"/>
      <c r="AY21" s="210">
        <v>39993</v>
      </c>
      <c r="AZ21" s="210"/>
      <c r="BA21" s="210"/>
      <c r="BB21" s="209">
        <f t="shared" si="15"/>
        <v>15240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0</v>
      </c>
      <c r="BL21" s="210"/>
      <c r="BM21" s="209">
        <f t="shared" si="19"/>
        <v>0</v>
      </c>
      <c r="BN21" s="210"/>
      <c r="BO21" s="210"/>
      <c r="BP21" s="210"/>
      <c r="BQ21" s="210"/>
      <c r="BR21" s="209">
        <f t="shared" si="20"/>
        <v>0</v>
      </c>
      <c r="BS21" s="210"/>
      <c r="BT21" s="210"/>
      <c r="BU21" s="210"/>
      <c r="BV21" s="210"/>
      <c r="BW21" s="210">
        <v>17587</v>
      </c>
      <c r="BX21" s="210"/>
      <c r="BY21" s="210"/>
      <c r="BZ21" s="209">
        <f t="shared" si="21"/>
        <v>0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0</v>
      </c>
      <c r="CI21" s="209">
        <f t="shared" si="25"/>
        <v>15240</v>
      </c>
      <c r="CJ21" s="209">
        <f t="shared" si="26"/>
        <v>0</v>
      </c>
      <c r="CK21" s="209">
        <f t="shared" si="27"/>
        <v>0</v>
      </c>
      <c r="CL21" s="209">
        <f t="shared" si="28"/>
        <v>0</v>
      </c>
      <c r="CM21" s="209">
        <f t="shared" si="28"/>
        <v>0</v>
      </c>
      <c r="CN21" s="209">
        <f t="shared" si="28"/>
        <v>0</v>
      </c>
      <c r="CO21" s="209">
        <f t="shared" si="28"/>
        <v>0</v>
      </c>
      <c r="CP21" s="209">
        <f t="shared" si="29"/>
        <v>15240</v>
      </c>
      <c r="CQ21" s="209">
        <f t="shared" si="30"/>
        <v>15240</v>
      </c>
      <c r="CR21" s="209">
        <f t="shared" si="30"/>
        <v>0</v>
      </c>
      <c r="CS21" s="209">
        <f t="shared" si="30"/>
        <v>0</v>
      </c>
      <c r="CT21" s="209">
        <f t="shared" si="30"/>
        <v>0</v>
      </c>
      <c r="CU21" s="209">
        <f t="shared" si="30"/>
        <v>57580</v>
      </c>
      <c r="CV21" s="209">
        <f t="shared" si="30"/>
        <v>0</v>
      </c>
      <c r="CW21" s="209">
        <f t="shared" si="30"/>
        <v>0</v>
      </c>
      <c r="CX21" s="209">
        <f t="shared" si="31"/>
        <v>15240</v>
      </c>
    </row>
    <row r="22" spans="1:102" ht="13.5">
      <c r="A22" s="208" t="s">
        <v>189</v>
      </c>
      <c r="B22" s="208">
        <v>10345</v>
      </c>
      <c r="C22" s="208" t="s">
        <v>248</v>
      </c>
      <c r="D22" s="209">
        <f t="shared" si="2"/>
        <v>80783</v>
      </c>
      <c r="E22" s="209">
        <f t="shared" si="3"/>
        <v>0</v>
      </c>
      <c r="F22" s="210"/>
      <c r="G22" s="210"/>
      <c r="H22" s="210"/>
      <c r="I22" s="210"/>
      <c r="J22" s="210"/>
      <c r="K22" s="210"/>
      <c r="L22" s="210">
        <v>80783</v>
      </c>
      <c r="M22" s="209">
        <f t="shared" si="4"/>
        <v>14299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14299</v>
      </c>
      <c r="V22" s="209">
        <f t="shared" si="6"/>
        <v>95082</v>
      </c>
      <c r="W22" s="209">
        <f t="shared" si="7"/>
        <v>0</v>
      </c>
      <c r="X22" s="209">
        <f t="shared" si="8"/>
        <v>0</v>
      </c>
      <c r="Y22" s="209">
        <f t="shared" si="8"/>
        <v>0</v>
      </c>
      <c r="Z22" s="209">
        <f t="shared" si="8"/>
        <v>0</v>
      </c>
      <c r="AA22" s="209">
        <f t="shared" si="8"/>
        <v>0</v>
      </c>
      <c r="AB22" s="210"/>
      <c r="AC22" s="209">
        <f t="shared" si="9"/>
        <v>0</v>
      </c>
      <c r="AD22" s="209">
        <f t="shared" si="9"/>
        <v>95082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/>
      <c r="AM22" s="209">
        <f t="shared" si="12"/>
        <v>22589</v>
      </c>
      <c r="AN22" s="210"/>
      <c r="AO22" s="209">
        <f t="shared" si="13"/>
        <v>0</v>
      </c>
      <c r="AP22" s="210"/>
      <c r="AQ22" s="210"/>
      <c r="AR22" s="210"/>
      <c r="AS22" s="210"/>
      <c r="AT22" s="209">
        <f t="shared" si="14"/>
        <v>22589</v>
      </c>
      <c r="AU22" s="210">
        <v>22589</v>
      </c>
      <c r="AV22" s="210"/>
      <c r="AW22" s="210"/>
      <c r="AX22" s="210"/>
      <c r="AY22" s="210">
        <v>58194</v>
      </c>
      <c r="AZ22" s="210"/>
      <c r="BA22" s="210"/>
      <c r="BB22" s="209">
        <f t="shared" si="15"/>
        <v>22589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0</v>
      </c>
      <c r="BL22" s="210"/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14299</v>
      </c>
      <c r="BX22" s="210"/>
      <c r="BY22" s="210"/>
      <c r="BZ22" s="209">
        <f t="shared" si="21"/>
        <v>0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0</v>
      </c>
      <c r="CI22" s="209">
        <f t="shared" si="25"/>
        <v>22589</v>
      </c>
      <c r="CJ22" s="209">
        <f t="shared" si="26"/>
        <v>0</v>
      </c>
      <c r="CK22" s="209">
        <f t="shared" si="27"/>
        <v>0</v>
      </c>
      <c r="CL22" s="209">
        <f t="shared" si="28"/>
        <v>0</v>
      </c>
      <c r="CM22" s="209">
        <f t="shared" si="28"/>
        <v>0</v>
      </c>
      <c r="CN22" s="209">
        <f t="shared" si="28"/>
        <v>0</v>
      </c>
      <c r="CO22" s="209">
        <f t="shared" si="28"/>
        <v>0</v>
      </c>
      <c r="CP22" s="209">
        <f t="shared" si="29"/>
        <v>22589</v>
      </c>
      <c r="CQ22" s="209">
        <f t="shared" si="30"/>
        <v>22589</v>
      </c>
      <c r="CR22" s="209">
        <f t="shared" si="30"/>
        <v>0</v>
      </c>
      <c r="CS22" s="209">
        <f t="shared" si="30"/>
        <v>0</v>
      </c>
      <c r="CT22" s="209">
        <f t="shared" si="30"/>
        <v>0</v>
      </c>
      <c r="CU22" s="209">
        <f t="shared" si="30"/>
        <v>72493</v>
      </c>
      <c r="CV22" s="209">
        <f t="shared" si="30"/>
        <v>0</v>
      </c>
      <c r="CW22" s="209">
        <f t="shared" si="30"/>
        <v>0</v>
      </c>
      <c r="CX22" s="209">
        <f t="shared" si="31"/>
        <v>22589</v>
      </c>
    </row>
    <row r="23" spans="1:102" ht="13.5">
      <c r="A23" s="208" t="s">
        <v>189</v>
      </c>
      <c r="B23" s="208">
        <v>10363</v>
      </c>
      <c r="C23" s="208" t="s">
        <v>249</v>
      </c>
      <c r="D23" s="209">
        <f t="shared" si="2"/>
        <v>294812</v>
      </c>
      <c r="E23" s="209">
        <f t="shared" si="3"/>
        <v>53373</v>
      </c>
      <c r="F23" s="210"/>
      <c r="G23" s="210"/>
      <c r="H23" s="210"/>
      <c r="I23" s="210">
        <v>34504</v>
      </c>
      <c r="J23" s="210"/>
      <c r="K23" s="210">
        <v>18869</v>
      </c>
      <c r="L23" s="210">
        <v>241439</v>
      </c>
      <c r="M23" s="209">
        <f t="shared" si="4"/>
        <v>44795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>
        <v>44795</v>
      </c>
      <c r="V23" s="209">
        <f t="shared" si="6"/>
        <v>339607</v>
      </c>
      <c r="W23" s="209">
        <f t="shared" si="7"/>
        <v>53373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34504</v>
      </c>
      <c r="AB23" s="210"/>
      <c r="AC23" s="209">
        <f t="shared" si="9"/>
        <v>18869</v>
      </c>
      <c r="AD23" s="209">
        <f t="shared" si="9"/>
        <v>286234</v>
      </c>
      <c r="AE23" s="209">
        <f t="shared" si="10"/>
        <v>42438</v>
      </c>
      <c r="AF23" s="209">
        <f t="shared" si="11"/>
        <v>42438</v>
      </c>
      <c r="AG23" s="210"/>
      <c r="AH23" s="210">
        <v>42438</v>
      </c>
      <c r="AI23" s="210"/>
      <c r="AJ23" s="210"/>
      <c r="AK23" s="210"/>
      <c r="AL23" s="210"/>
      <c r="AM23" s="209">
        <f t="shared" si="12"/>
        <v>237631</v>
      </c>
      <c r="AN23" s="210">
        <v>41256</v>
      </c>
      <c r="AO23" s="209">
        <f t="shared" si="13"/>
        <v>76836</v>
      </c>
      <c r="AP23" s="210">
        <v>6181</v>
      </c>
      <c r="AQ23" s="210">
        <v>24949</v>
      </c>
      <c r="AR23" s="210">
        <v>45706</v>
      </c>
      <c r="AS23" s="210"/>
      <c r="AT23" s="209">
        <f t="shared" si="14"/>
        <v>119539</v>
      </c>
      <c r="AU23" s="210">
        <v>63983</v>
      </c>
      <c r="AV23" s="210">
        <v>51463</v>
      </c>
      <c r="AW23" s="210">
        <v>4093</v>
      </c>
      <c r="AX23" s="210"/>
      <c r="AY23" s="210"/>
      <c r="AZ23" s="210"/>
      <c r="BA23" s="210">
        <v>14743</v>
      </c>
      <c r="BB23" s="209">
        <f t="shared" si="15"/>
        <v>294812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>
        <v>774</v>
      </c>
      <c r="BK23" s="209">
        <f t="shared" si="18"/>
        <v>0</v>
      </c>
      <c r="BL23" s="210"/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44021</v>
      </c>
      <c r="BX23" s="210"/>
      <c r="BY23" s="210"/>
      <c r="BZ23" s="209">
        <f t="shared" si="21"/>
        <v>0</v>
      </c>
      <c r="CA23" s="209">
        <f t="shared" si="22"/>
        <v>42438</v>
      </c>
      <c r="CB23" s="209">
        <f t="shared" si="23"/>
        <v>42438</v>
      </c>
      <c r="CC23" s="209">
        <f t="shared" si="24"/>
        <v>0</v>
      </c>
      <c r="CD23" s="209">
        <f t="shared" si="24"/>
        <v>42438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774</v>
      </c>
      <c r="CI23" s="209">
        <f t="shared" si="25"/>
        <v>237631</v>
      </c>
      <c r="CJ23" s="209">
        <f t="shared" si="26"/>
        <v>41256</v>
      </c>
      <c r="CK23" s="209">
        <f t="shared" si="27"/>
        <v>76836</v>
      </c>
      <c r="CL23" s="209">
        <f t="shared" si="28"/>
        <v>6181</v>
      </c>
      <c r="CM23" s="209">
        <f t="shared" si="28"/>
        <v>24949</v>
      </c>
      <c r="CN23" s="209">
        <f t="shared" si="28"/>
        <v>45706</v>
      </c>
      <c r="CO23" s="209">
        <f t="shared" si="28"/>
        <v>0</v>
      </c>
      <c r="CP23" s="209">
        <f t="shared" si="29"/>
        <v>119539</v>
      </c>
      <c r="CQ23" s="209">
        <f t="shared" si="30"/>
        <v>63983</v>
      </c>
      <c r="CR23" s="209">
        <f t="shared" si="30"/>
        <v>51463</v>
      </c>
      <c r="CS23" s="209">
        <f t="shared" si="30"/>
        <v>4093</v>
      </c>
      <c r="CT23" s="209">
        <f t="shared" si="30"/>
        <v>0</v>
      </c>
      <c r="CU23" s="209">
        <f t="shared" si="30"/>
        <v>44021</v>
      </c>
      <c r="CV23" s="209">
        <f t="shared" si="30"/>
        <v>0</v>
      </c>
      <c r="CW23" s="209">
        <f t="shared" si="30"/>
        <v>14743</v>
      </c>
      <c r="CX23" s="209">
        <f t="shared" si="31"/>
        <v>294812</v>
      </c>
    </row>
    <row r="24" spans="1:102" ht="13.5">
      <c r="A24" s="208" t="s">
        <v>189</v>
      </c>
      <c r="B24" s="208">
        <v>10366</v>
      </c>
      <c r="C24" s="208" t="s">
        <v>250</v>
      </c>
      <c r="D24" s="209">
        <f t="shared" si="2"/>
        <v>17969</v>
      </c>
      <c r="E24" s="209">
        <f t="shared" si="3"/>
        <v>3142</v>
      </c>
      <c r="F24" s="210"/>
      <c r="G24" s="210"/>
      <c r="H24" s="210"/>
      <c r="I24" s="210">
        <v>3142</v>
      </c>
      <c r="J24" s="210"/>
      <c r="K24" s="210"/>
      <c r="L24" s="210">
        <v>14827</v>
      </c>
      <c r="M24" s="209">
        <f t="shared" si="4"/>
        <v>0</v>
      </c>
      <c r="N24" s="209">
        <f t="shared" si="5"/>
        <v>0</v>
      </c>
      <c r="O24" s="210"/>
      <c r="P24" s="210"/>
      <c r="Q24" s="210"/>
      <c r="R24" s="210"/>
      <c r="S24" s="210"/>
      <c r="T24" s="210"/>
      <c r="U24" s="210"/>
      <c r="V24" s="209">
        <f t="shared" si="6"/>
        <v>17969</v>
      </c>
      <c r="W24" s="209">
        <f t="shared" si="7"/>
        <v>3142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3142</v>
      </c>
      <c r="AB24" s="210"/>
      <c r="AC24" s="209">
        <f t="shared" si="9"/>
        <v>0</v>
      </c>
      <c r="AD24" s="209">
        <f t="shared" si="9"/>
        <v>14827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17969</v>
      </c>
      <c r="AN24" s="210"/>
      <c r="AO24" s="209">
        <f t="shared" si="13"/>
        <v>17969</v>
      </c>
      <c r="AP24" s="210">
        <v>3170</v>
      </c>
      <c r="AQ24" s="210">
        <v>14202</v>
      </c>
      <c r="AR24" s="210">
        <v>597</v>
      </c>
      <c r="AS24" s="210"/>
      <c r="AT24" s="209">
        <f t="shared" si="14"/>
        <v>0</v>
      </c>
      <c r="AU24" s="210"/>
      <c r="AV24" s="210"/>
      <c r="AW24" s="210"/>
      <c r="AX24" s="210"/>
      <c r="AY24" s="210"/>
      <c r="AZ24" s="210"/>
      <c r="BA24" s="210"/>
      <c r="BB24" s="209">
        <f t="shared" si="15"/>
        <v>17969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0</v>
      </c>
      <c r="BL24" s="210"/>
      <c r="BM24" s="209">
        <f t="shared" si="19"/>
        <v>0</v>
      </c>
      <c r="BN24" s="210"/>
      <c r="BO24" s="210"/>
      <c r="BP24" s="210"/>
      <c r="BQ24" s="210"/>
      <c r="BR24" s="209">
        <f t="shared" si="20"/>
        <v>0</v>
      </c>
      <c r="BS24" s="210"/>
      <c r="BT24" s="210"/>
      <c r="BU24" s="210"/>
      <c r="BV24" s="210"/>
      <c r="BW24" s="210"/>
      <c r="BX24" s="210"/>
      <c r="BY24" s="210"/>
      <c r="BZ24" s="209">
        <f t="shared" si="21"/>
        <v>0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17969</v>
      </c>
      <c r="CJ24" s="209">
        <f t="shared" si="26"/>
        <v>0</v>
      </c>
      <c r="CK24" s="209">
        <f t="shared" si="27"/>
        <v>17969</v>
      </c>
      <c r="CL24" s="209">
        <f t="shared" si="28"/>
        <v>3170</v>
      </c>
      <c r="CM24" s="209">
        <f t="shared" si="28"/>
        <v>14202</v>
      </c>
      <c r="CN24" s="209">
        <f t="shared" si="28"/>
        <v>597</v>
      </c>
      <c r="CO24" s="209">
        <f t="shared" si="28"/>
        <v>0</v>
      </c>
      <c r="CP24" s="209">
        <f t="shared" si="29"/>
        <v>0</v>
      </c>
      <c r="CQ24" s="209">
        <f t="shared" si="30"/>
        <v>0</v>
      </c>
      <c r="CR24" s="209">
        <f t="shared" si="30"/>
        <v>0</v>
      </c>
      <c r="CS24" s="209">
        <f t="shared" si="30"/>
        <v>0</v>
      </c>
      <c r="CT24" s="209">
        <f t="shared" si="30"/>
        <v>0</v>
      </c>
      <c r="CU24" s="209">
        <f t="shared" si="30"/>
        <v>0</v>
      </c>
      <c r="CV24" s="209">
        <f t="shared" si="30"/>
        <v>0</v>
      </c>
      <c r="CW24" s="209">
        <f t="shared" si="30"/>
        <v>0</v>
      </c>
      <c r="CX24" s="209">
        <f t="shared" si="31"/>
        <v>17969</v>
      </c>
    </row>
    <row r="25" spans="1:102" ht="13.5">
      <c r="A25" s="208" t="s">
        <v>189</v>
      </c>
      <c r="B25" s="208">
        <v>10367</v>
      </c>
      <c r="C25" s="208" t="s">
        <v>251</v>
      </c>
      <c r="D25" s="209">
        <f t="shared" si="2"/>
        <v>71978</v>
      </c>
      <c r="E25" s="209">
        <f t="shared" si="3"/>
        <v>4723</v>
      </c>
      <c r="F25" s="210"/>
      <c r="G25" s="210"/>
      <c r="H25" s="210"/>
      <c r="I25" s="210">
        <v>3212</v>
      </c>
      <c r="J25" s="210"/>
      <c r="K25" s="210">
        <v>1511</v>
      </c>
      <c r="L25" s="210">
        <v>67255</v>
      </c>
      <c r="M25" s="209">
        <f t="shared" si="4"/>
        <v>17612</v>
      </c>
      <c r="N25" s="209">
        <f t="shared" si="5"/>
        <v>0</v>
      </c>
      <c r="O25" s="210"/>
      <c r="P25" s="210"/>
      <c r="Q25" s="210"/>
      <c r="R25" s="210"/>
      <c r="S25" s="210"/>
      <c r="T25" s="210"/>
      <c r="U25" s="210">
        <v>17612</v>
      </c>
      <c r="V25" s="209">
        <f t="shared" si="6"/>
        <v>89590</v>
      </c>
      <c r="W25" s="209">
        <f t="shared" si="7"/>
        <v>4723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3212</v>
      </c>
      <c r="AB25" s="210"/>
      <c r="AC25" s="209">
        <f t="shared" si="9"/>
        <v>1511</v>
      </c>
      <c r="AD25" s="209">
        <f t="shared" si="9"/>
        <v>84867</v>
      </c>
      <c r="AE25" s="209">
        <f t="shared" si="10"/>
        <v>13116</v>
      </c>
      <c r="AF25" s="209">
        <f t="shared" si="11"/>
        <v>13116</v>
      </c>
      <c r="AG25" s="210"/>
      <c r="AH25" s="210">
        <v>9440</v>
      </c>
      <c r="AI25" s="210"/>
      <c r="AJ25" s="210">
        <v>3676</v>
      </c>
      <c r="AK25" s="210"/>
      <c r="AL25" s="210"/>
      <c r="AM25" s="209">
        <f t="shared" si="12"/>
        <v>58862</v>
      </c>
      <c r="AN25" s="210">
        <v>5447</v>
      </c>
      <c r="AO25" s="209">
        <f t="shared" si="13"/>
        <v>33938</v>
      </c>
      <c r="AP25" s="210"/>
      <c r="AQ25" s="210">
        <v>33938</v>
      </c>
      <c r="AR25" s="210"/>
      <c r="AS25" s="210"/>
      <c r="AT25" s="209">
        <f t="shared" si="14"/>
        <v>19477</v>
      </c>
      <c r="AU25" s="210">
        <v>9176</v>
      </c>
      <c r="AV25" s="210">
        <v>5403</v>
      </c>
      <c r="AW25" s="210">
        <v>961</v>
      </c>
      <c r="AX25" s="210">
        <v>3937</v>
      </c>
      <c r="AY25" s="210"/>
      <c r="AZ25" s="210"/>
      <c r="BA25" s="210"/>
      <c r="BB25" s="209">
        <f t="shared" si="15"/>
        <v>71978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17612</v>
      </c>
      <c r="BL25" s="210"/>
      <c r="BM25" s="209">
        <f t="shared" si="19"/>
        <v>17612</v>
      </c>
      <c r="BN25" s="210"/>
      <c r="BO25" s="210">
        <v>17612</v>
      </c>
      <c r="BP25" s="210"/>
      <c r="BQ25" s="210"/>
      <c r="BR25" s="209">
        <f t="shared" si="20"/>
        <v>0</v>
      </c>
      <c r="BS25" s="210"/>
      <c r="BT25" s="210"/>
      <c r="BU25" s="210"/>
      <c r="BV25" s="210"/>
      <c r="BW25" s="210"/>
      <c r="BX25" s="210"/>
      <c r="BY25" s="210"/>
      <c r="BZ25" s="209">
        <f t="shared" si="21"/>
        <v>17612</v>
      </c>
      <c r="CA25" s="209">
        <f t="shared" si="22"/>
        <v>13116</v>
      </c>
      <c r="CB25" s="209">
        <f t="shared" si="23"/>
        <v>13116</v>
      </c>
      <c r="CC25" s="209">
        <f t="shared" si="24"/>
        <v>0</v>
      </c>
      <c r="CD25" s="209">
        <f t="shared" si="24"/>
        <v>9440</v>
      </c>
      <c r="CE25" s="209">
        <f t="shared" si="24"/>
        <v>0</v>
      </c>
      <c r="CF25" s="209">
        <f t="shared" si="24"/>
        <v>3676</v>
      </c>
      <c r="CG25" s="209">
        <f t="shared" si="24"/>
        <v>0</v>
      </c>
      <c r="CH25" s="209">
        <f t="shared" si="24"/>
        <v>0</v>
      </c>
      <c r="CI25" s="209">
        <f t="shared" si="25"/>
        <v>76474</v>
      </c>
      <c r="CJ25" s="209">
        <f t="shared" si="26"/>
        <v>5447</v>
      </c>
      <c r="CK25" s="209">
        <f t="shared" si="27"/>
        <v>51550</v>
      </c>
      <c r="CL25" s="209">
        <f t="shared" si="28"/>
        <v>0</v>
      </c>
      <c r="CM25" s="209">
        <f t="shared" si="28"/>
        <v>51550</v>
      </c>
      <c r="CN25" s="209">
        <f t="shared" si="28"/>
        <v>0</v>
      </c>
      <c r="CO25" s="209">
        <f t="shared" si="28"/>
        <v>0</v>
      </c>
      <c r="CP25" s="209">
        <f t="shared" si="29"/>
        <v>19477</v>
      </c>
      <c r="CQ25" s="209">
        <f t="shared" si="30"/>
        <v>9176</v>
      </c>
      <c r="CR25" s="209">
        <f t="shared" si="30"/>
        <v>5403</v>
      </c>
      <c r="CS25" s="209">
        <f t="shared" si="30"/>
        <v>961</v>
      </c>
      <c r="CT25" s="209">
        <f t="shared" si="30"/>
        <v>3937</v>
      </c>
      <c r="CU25" s="209">
        <f t="shared" si="30"/>
        <v>0</v>
      </c>
      <c r="CV25" s="209">
        <f t="shared" si="30"/>
        <v>0</v>
      </c>
      <c r="CW25" s="209">
        <f t="shared" si="30"/>
        <v>0</v>
      </c>
      <c r="CX25" s="209">
        <f t="shared" si="31"/>
        <v>89590</v>
      </c>
    </row>
    <row r="26" spans="1:102" ht="13.5">
      <c r="A26" s="208" t="s">
        <v>189</v>
      </c>
      <c r="B26" s="208">
        <v>10382</v>
      </c>
      <c r="C26" s="208" t="s">
        <v>252</v>
      </c>
      <c r="D26" s="209">
        <f t="shared" si="2"/>
        <v>74348</v>
      </c>
      <c r="E26" s="209">
        <f t="shared" si="3"/>
        <v>0</v>
      </c>
      <c r="F26" s="210"/>
      <c r="G26" s="210"/>
      <c r="H26" s="210"/>
      <c r="I26" s="210"/>
      <c r="J26" s="210"/>
      <c r="K26" s="210"/>
      <c r="L26" s="210">
        <v>74348</v>
      </c>
      <c r="M26" s="209">
        <f t="shared" si="4"/>
        <v>61350</v>
      </c>
      <c r="N26" s="209">
        <f t="shared" si="5"/>
        <v>0</v>
      </c>
      <c r="O26" s="210"/>
      <c r="P26" s="210"/>
      <c r="Q26" s="210"/>
      <c r="R26" s="210"/>
      <c r="S26" s="210"/>
      <c r="T26" s="210"/>
      <c r="U26" s="210">
        <v>61350</v>
      </c>
      <c r="V26" s="209">
        <f t="shared" si="6"/>
        <v>135698</v>
      </c>
      <c r="W26" s="209">
        <f t="shared" si="7"/>
        <v>0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0</v>
      </c>
      <c r="AB26" s="210"/>
      <c r="AC26" s="209">
        <f t="shared" si="9"/>
        <v>0</v>
      </c>
      <c r="AD26" s="209">
        <f t="shared" si="9"/>
        <v>135698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>
        <v>6308</v>
      </c>
      <c r="AM26" s="209">
        <f t="shared" si="12"/>
        <v>0</v>
      </c>
      <c r="AN26" s="210"/>
      <c r="AO26" s="209">
        <f t="shared" si="13"/>
        <v>0</v>
      </c>
      <c r="AP26" s="210"/>
      <c r="AQ26" s="210"/>
      <c r="AR26" s="210"/>
      <c r="AS26" s="210"/>
      <c r="AT26" s="209">
        <f t="shared" si="14"/>
        <v>0</v>
      </c>
      <c r="AU26" s="210"/>
      <c r="AV26" s="210"/>
      <c r="AW26" s="210"/>
      <c r="AX26" s="210"/>
      <c r="AY26" s="210">
        <v>68040</v>
      </c>
      <c r="AZ26" s="210"/>
      <c r="BA26" s="210"/>
      <c r="BB26" s="209">
        <f t="shared" si="15"/>
        <v>0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>
        <v>386</v>
      </c>
      <c r="BK26" s="209">
        <f t="shared" si="18"/>
        <v>0</v>
      </c>
      <c r="BL26" s="210"/>
      <c r="BM26" s="209">
        <f t="shared" si="19"/>
        <v>0</v>
      </c>
      <c r="BN26" s="210"/>
      <c r="BO26" s="210"/>
      <c r="BP26" s="210"/>
      <c r="BQ26" s="210"/>
      <c r="BR26" s="209">
        <f t="shared" si="20"/>
        <v>0</v>
      </c>
      <c r="BS26" s="210"/>
      <c r="BT26" s="210"/>
      <c r="BU26" s="210"/>
      <c r="BV26" s="210"/>
      <c r="BW26" s="210">
        <v>60964</v>
      </c>
      <c r="BX26" s="210"/>
      <c r="BY26" s="210"/>
      <c r="BZ26" s="209">
        <f t="shared" si="21"/>
        <v>0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6694</v>
      </c>
      <c r="CI26" s="209">
        <f t="shared" si="25"/>
        <v>0</v>
      </c>
      <c r="CJ26" s="209">
        <f t="shared" si="26"/>
        <v>0</v>
      </c>
      <c r="CK26" s="209">
        <f t="shared" si="27"/>
        <v>0</v>
      </c>
      <c r="CL26" s="209">
        <f t="shared" si="28"/>
        <v>0</v>
      </c>
      <c r="CM26" s="209">
        <f t="shared" si="28"/>
        <v>0</v>
      </c>
      <c r="CN26" s="209">
        <f t="shared" si="28"/>
        <v>0</v>
      </c>
      <c r="CO26" s="209">
        <f t="shared" si="28"/>
        <v>0</v>
      </c>
      <c r="CP26" s="209">
        <f t="shared" si="29"/>
        <v>0</v>
      </c>
      <c r="CQ26" s="209">
        <f t="shared" si="30"/>
        <v>0</v>
      </c>
      <c r="CR26" s="209">
        <f t="shared" si="30"/>
        <v>0</v>
      </c>
      <c r="CS26" s="209">
        <f t="shared" si="30"/>
        <v>0</v>
      </c>
      <c r="CT26" s="209">
        <f t="shared" si="30"/>
        <v>0</v>
      </c>
      <c r="CU26" s="209">
        <f t="shared" si="30"/>
        <v>129004</v>
      </c>
      <c r="CV26" s="209">
        <f t="shared" si="30"/>
        <v>0</v>
      </c>
      <c r="CW26" s="209">
        <f t="shared" si="30"/>
        <v>0</v>
      </c>
      <c r="CX26" s="209">
        <f t="shared" si="31"/>
        <v>0</v>
      </c>
    </row>
    <row r="27" spans="1:102" ht="13.5">
      <c r="A27" s="208" t="s">
        <v>189</v>
      </c>
      <c r="B27" s="208">
        <v>10383</v>
      </c>
      <c r="C27" s="208" t="s">
        <v>253</v>
      </c>
      <c r="D27" s="209">
        <f t="shared" si="2"/>
        <v>20483</v>
      </c>
      <c r="E27" s="209">
        <f t="shared" si="3"/>
        <v>0</v>
      </c>
      <c r="F27" s="210"/>
      <c r="G27" s="210"/>
      <c r="H27" s="210"/>
      <c r="I27" s="210"/>
      <c r="J27" s="210"/>
      <c r="K27" s="210"/>
      <c r="L27" s="210">
        <v>20483</v>
      </c>
      <c r="M27" s="209">
        <f t="shared" si="4"/>
        <v>16903</v>
      </c>
      <c r="N27" s="209">
        <f t="shared" si="5"/>
        <v>0</v>
      </c>
      <c r="O27" s="210"/>
      <c r="P27" s="210"/>
      <c r="Q27" s="210"/>
      <c r="R27" s="210"/>
      <c r="S27" s="210"/>
      <c r="T27" s="210"/>
      <c r="U27" s="210">
        <v>16903</v>
      </c>
      <c r="V27" s="209">
        <f t="shared" si="6"/>
        <v>37386</v>
      </c>
      <c r="W27" s="209">
        <f t="shared" si="7"/>
        <v>0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0</v>
      </c>
      <c r="AB27" s="210"/>
      <c r="AC27" s="209">
        <f t="shared" si="9"/>
        <v>0</v>
      </c>
      <c r="AD27" s="209">
        <f t="shared" si="9"/>
        <v>37386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>
        <v>1738</v>
      </c>
      <c r="AM27" s="209">
        <f t="shared" si="12"/>
        <v>0</v>
      </c>
      <c r="AN27" s="210"/>
      <c r="AO27" s="209">
        <f t="shared" si="13"/>
        <v>0</v>
      </c>
      <c r="AP27" s="210"/>
      <c r="AQ27" s="210"/>
      <c r="AR27" s="210"/>
      <c r="AS27" s="210"/>
      <c r="AT27" s="209">
        <f t="shared" si="14"/>
        <v>0</v>
      </c>
      <c r="AU27" s="210"/>
      <c r="AV27" s="210"/>
      <c r="AW27" s="210"/>
      <c r="AX27" s="210"/>
      <c r="AY27" s="210">
        <v>18745</v>
      </c>
      <c r="AZ27" s="210"/>
      <c r="BA27" s="210"/>
      <c r="BB27" s="209">
        <f t="shared" si="15"/>
        <v>0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>
        <v>106</v>
      </c>
      <c r="BK27" s="209">
        <f t="shared" si="18"/>
        <v>0</v>
      </c>
      <c r="BL27" s="210"/>
      <c r="BM27" s="209">
        <f t="shared" si="19"/>
        <v>0</v>
      </c>
      <c r="BN27" s="210"/>
      <c r="BO27" s="210"/>
      <c r="BP27" s="210"/>
      <c r="BQ27" s="210"/>
      <c r="BR27" s="209">
        <f t="shared" si="20"/>
        <v>0</v>
      </c>
      <c r="BS27" s="210"/>
      <c r="BT27" s="210"/>
      <c r="BU27" s="210"/>
      <c r="BV27" s="210"/>
      <c r="BW27" s="210">
        <v>16797</v>
      </c>
      <c r="BX27" s="210"/>
      <c r="BY27" s="210"/>
      <c r="BZ27" s="209">
        <f t="shared" si="21"/>
        <v>0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1844</v>
      </c>
      <c r="CI27" s="209">
        <f t="shared" si="25"/>
        <v>0</v>
      </c>
      <c r="CJ27" s="209">
        <f t="shared" si="26"/>
        <v>0</v>
      </c>
      <c r="CK27" s="209">
        <f t="shared" si="27"/>
        <v>0</v>
      </c>
      <c r="CL27" s="209">
        <f t="shared" si="28"/>
        <v>0</v>
      </c>
      <c r="CM27" s="209">
        <f t="shared" si="28"/>
        <v>0</v>
      </c>
      <c r="CN27" s="209">
        <f t="shared" si="28"/>
        <v>0</v>
      </c>
      <c r="CO27" s="209">
        <f t="shared" si="28"/>
        <v>0</v>
      </c>
      <c r="CP27" s="209">
        <f t="shared" si="29"/>
        <v>0</v>
      </c>
      <c r="CQ27" s="209">
        <f t="shared" si="30"/>
        <v>0</v>
      </c>
      <c r="CR27" s="209">
        <f t="shared" si="30"/>
        <v>0</v>
      </c>
      <c r="CS27" s="209">
        <f t="shared" si="30"/>
        <v>0</v>
      </c>
      <c r="CT27" s="209">
        <f t="shared" si="30"/>
        <v>0</v>
      </c>
      <c r="CU27" s="209">
        <f t="shared" si="30"/>
        <v>35542</v>
      </c>
      <c r="CV27" s="209">
        <f t="shared" si="30"/>
        <v>0</v>
      </c>
      <c r="CW27" s="209">
        <f t="shared" si="30"/>
        <v>0</v>
      </c>
      <c r="CX27" s="209">
        <f t="shared" si="31"/>
        <v>0</v>
      </c>
    </row>
    <row r="28" spans="1:102" ht="13.5">
      <c r="A28" s="208" t="s">
        <v>189</v>
      </c>
      <c r="B28" s="208">
        <v>10384</v>
      </c>
      <c r="C28" s="208" t="s">
        <v>254</v>
      </c>
      <c r="D28" s="209">
        <f t="shared" si="2"/>
        <v>119895</v>
      </c>
      <c r="E28" s="209">
        <f t="shared" si="3"/>
        <v>35027</v>
      </c>
      <c r="F28" s="210"/>
      <c r="G28" s="210"/>
      <c r="H28" s="210"/>
      <c r="I28" s="210">
        <v>35027</v>
      </c>
      <c r="J28" s="210"/>
      <c r="K28" s="210"/>
      <c r="L28" s="210">
        <v>84868</v>
      </c>
      <c r="M28" s="209">
        <f t="shared" si="4"/>
        <v>33861</v>
      </c>
      <c r="N28" s="209">
        <f t="shared" si="5"/>
        <v>0</v>
      </c>
      <c r="O28" s="210"/>
      <c r="P28" s="210"/>
      <c r="Q28" s="210"/>
      <c r="R28" s="210"/>
      <c r="S28" s="210"/>
      <c r="T28" s="210"/>
      <c r="U28" s="210">
        <v>33861</v>
      </c>
      <c r="V28" s="209">
        <f t="shared" si="6"/>
        <v>153756</v>
      </c>
      <c r="W28" s="209">
        <f t="shared" si="7"/>
        <v>35027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35027</v>
      </c>
      <c r="AB28" s="210"/>
      <c r="AC28" s="209">
        <f t="shared" si="9"/>
        <v>0</v>
      </c>
      <c r="AD28" s="209">
        <f t="shared" si="9"/>
        <v>118729</v>
      </c>
      <c r="AE28" s="209">
        <f t="shared" si="10"/>
        <v>0</v>
      </c>
      <c r="AF28" s="209">
        <f t="shared" si="11"/>
        <v>0</v>
      </c>
      <c r="AG28" s="210"/>
      <c r="AH28" s="210"/>
      <c r="AI28" s="210"/>
      <c r="AJ28" s="210"/>
      <c r="AK28" s="210"/>
      <c r="AL28" s="210"/>
      <c r="AM28" s="209">
        <f t="shared" si="12"/>
        <v>119895</v>
      </c>
      <c r="AN28" s="210"/>
      <c r="AO28" s="209">
        <f t="shared" si="13"/>
        <v>0</v>
      </c>
      <c r="AP28" s="210"/>
      <c r="AQ28" s="210"/>
      <c r="AR28" s="210"/>
      <c r="AS28" s="210"/>
      <c r="AT28" s="209">
        <f t="shared" si="14"/>
        <v>119895</v>
      </c>
      <c r="AU28" s="210">
        <v>22547</v>
      </c>
      <c r="AV28" s="210">
        <v>85655</v>
      </c>
      <c r="AW28" s="210">
        <v>10974</v>
      </c>
      <c r="AX28" s="210">
        <v>719</v>
      </c>
      <c r="AY28" s="210"/>
      <c r="AZ28" s="210"/>
      <c r="BA28" s="210"/>
      <c r="BB28" s="209">
        <f t="shared" si="15"/>
        <v>119895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0</v>
      </c>
      <c r="BL28" s="210"/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33861</v>
      </c>
      <c r="BX28" s="210"/>
      <c r="BY28" s="210"/>
      <c r="BZ28" s="209">
        <f t="shared" si="21"/>
        <v>0</v>
      </c>
      <c r="CA28" s="209">
        <f t="shared" si="22"/>
        <v>0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0</v>
      </c>
      <c r="CH28" s="209">
        <f t="shared" si="24"/>
        <v>0</v>
      </c>
      <c r="CI28" s="209">
        <f t="shared" si="25"/>
        <v>119895</v>
      </c>
      <c r="CJ28" s="209">
        <f t="shared" si="26"/>
        <v>0</v>
      </c>
      <c r="CK28" s="209">
        <f t="shared" si="27"/>
        <v>0</v>
      </c>
      <c r="CL28" s="209">
        <f t="shared" si="28"/>
        <v>0</v>
      </c>
      <c r="CM28" s="209">
        <f t="shared" si="28"/>
        <v>0</v>
      </c>
      <c r="CN28" s="209">
        <f t="shared" si="28"/>
        <v>0</v>
      </c>
      <c r="CO28" s="209">
        <f t="shared" si="28"/>
        <v>0</v>
      </c>
      <c r="CP28" s="209">
        <f t="shared" si="29"/>
        <v>119895</v>
      </c>
      <c r="CQ28" s="209">
        <f t="shared" si="30"/>
        <v>22547</v>
      </c>
      <c r="CR28" s="209">
        <f t="shared" si="30"/>
        <v>85655</v>
      </c>
      <c r="CS28" s="209">
        <f t="shared" si="30"/>
        <v>10974</v>
      </c>
      <c r="CT28" s="209">
        <f t="shared" si="30"/>
        <v>719</v>
      </c>
      <c r="CU28" s="209">
        <f t="shared" si="30"/>
        <v>33861</v>
      </c>
      <c r="CV28" s="209">
        <f t="shared" si="30"/>
        <v>0</v>
      </c>
      <c r="CW28" s="209">
        <f t="shared" si="30"/>
        <v>0</v>
      </c>
      <c r="CX28" s="209">
        <f t="shared" si="31"/>
        <v>119895</v>
      </c>
    </row>
    <row r="29" spans="1:102" ht="13.5">
      <c r="A29" s="208" t="s">
        <v>189</v>
      </c>
      <c r="B29" s="208">
        <v>10421</v>
      </c>
      <c r="C29" s="208" t="s">
        <v>255</v>
      </c>
      <c r="D29" s="209">
        <f t="shared" si="2"/>
        <v>189567</v>
      </c>
      <c r="E29" s="209">
        <f t="shared" si="3"/>
        <v>0</v>
      </c>
      <c r="F29" s="210"/>
      <c r="G29" s="210"/>
      <c r="H29" s="210"/>
      <c r="I29" s="210"/>
      <c r="J29" s="210"/>
      <c r="K29" s="210"/>
      <c r="L29" s="210">
        <v>189567</v>
      </c>
      <c r="M29" s="209">
        <f t="shared" si="4"/>
        <v>74418</v>
      </c>
      <c r="N29" s="209">
        <f t="shared" si="5"/>
        <v>0</v>
      </c>
      <c r="O29" s="210"/>
      <c r="P29" s="210"/>
      <c r="Q29" s="210"/>
      <c r="R29" s="210"/>
      <c r="S29" s="210"/>
      <c r="T29" s="210"/>
      <c r="U29" s="210">
        <v>74418</v>
      </c>
      <c r="V29" s="209">
        <f t="shared" si="6"/>
        <v>263985</v>
      </c>
      <c r="W29" s="209">
        <f t="shared" si="7"/>
        <v>0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0</v>
      </c>
      <c r="AB29" s="210"/>
      <c r="AC29" s="209">
        <f t="shared" si="9"/>
        <v>0</v>
      </c>
      <c r="AD29" s="209">
        <f t="shared" si="9"/>
        <v>263985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>
        <v>983</v>
      </c>
      <c r="AM29" s="209">
        <f t="shared" si="12"/>
        <v>0</v>
      </c>
      <c r="AN29" s="210"/>
      <c r="AO29" s="209">
        <f t="shared" si="13"/>
        <v>0</v>
      </c>
      <c r="AP29" s="210"/>
      <c r="AQ29" s="210"/>
      <c r="AR29" s="210"/>
      <c r="AS29" s="210"/>
      <c r="AT29" s="209">
        <f t="shared" si="14"/>
        <v>0</v>
      </c>
      <c r="AU29" s="210"/>
      <c r="AV29" s="210"/>
      <c r="AW29" s="210"/>
      <c r="AX29" s="210"/>
      <c r="AY29" s="210">
        <v>188584</v>
      </c>
      <c r="AZ29" s="210"/>
      <c r="BA29" s="210"/>
      <c r="BB29" s="209">
        <f t="shared" si="15"/>
        <v>0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0</v>
      </c>
      <c r="BL29" s="210"/>
      <c r="BM29" s="209">
        <f t="shared" si="19"/>
        <v>0</v>
      </c>
      <c r="BN29" s="210"/>
      <c r="BO29" s="210"/>
      <c r="BP29" s="210"/>
      <c r="BQ29" s="210"/>
      <c r="BR29" s="209">
        <f t="shared" si="20"/>
        <v>0</v>
      </c>
      <c r="BS29" s="210"/>
      <c r="BT29" s="210"/>
      <c r="BU29" s="210"/>
      <c r="BV29" s="210"/>
      <c r="BW29" s="210">
        <v>74418</v>
      </c>
      <c r="BX29" s="210"/>
      <c r="BY29" s="210"/>
      <c r="BZ29" s="209">
        <f t="shared" si="21"/>
        <v>0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983</v>
      </c>
      <c r="CI29" s="209">
        <f t="shared" si="25"/>
        <v>0</v>
      </c>
      <c r="CJ29" s="209">
        <f t="shared" si="26"/>
        <v>0</v>
      </c>
      <c r="CK29" s="209">
        <f t="shared" si="27"/>
        <v>0</v>
      </c>
      <c r="CL29" s="209">
        <f t="shared" si="28"/>
        <v>0</v>
      </c>
      <c r="CM29" s="209">
        <f t="shared" si="28"/>
        <v>0</v>
      </c>
      <c r="CN29" s="209">
        <f t="shared" si="28"/>
        <v>0</v>
      </c>
      <c r="CO29" s="209">
        <f t="shared" si="28"/>
        <v>0</v>
      </c>
      <c r="CP29" s="209">
        <f t="shared" si="29"/>
        <v>0</v>
      </c>
      <c r="CQ29" s="209">
        <f t="shared" si="30"/>
        <v>0</v>
      </c>
      <c r="CR29" s="209">
        <f t="shared" si="30"/>
        <v>0</v>
      </c>
      <c r="CS29" s="209">
        <f t="shared" si="30"/>
        <v>0</v>
      </c>
      <c r="CT29" s="209">
        <f t="shared" si="30"/>
        <v>0</v>
      </c>
      <c r="CU29" s="209">
        <f t="shared" si="30"/>
        <v>263002</v>
      </c>
      <c r="CV29" s="209">
        <f t="shared" si="30"/>
        <v>0</v>
      </c>
      <c r="CW29" s="209">
        <f t="shared" si="30"/>
        <v>0</v>
      </c>
      <c r="CX29" s="209">
        <f t="shared" si="31"/>
        <v>0</v>
      </c>
    </row>
    <row r="30" spans="1:102" ht="13.5">
      <c r="A30" s="208" t="s">
        <v>189</v>
      </c>
      <c r="B30" s="208">
        <v>10424</v>
      </c>
      <c r="C30" s="208" t="s">
        <v>256</v>
      </c>
      <c r="D30" s="209">
        <f t="shared" si="2"/>
        <v>141499</v>
      </c>
      <c r="E30" s="209">
        <f t="shared" si="3"/>
        <v>0</v>
      </c>
      <c r="F30" s="210"/>
      <c r="G30" s="210"/>
      <c r="H30" s="210"/>
      <c r="I30" s="210"/>
      <c r="J30" s="210"/>
      <c r="K30" s="210"/>
      <c r="L30" s="210">
        <v>141499</v>
      </c>
      <c r="M30" s="209">
        <f t="shared" si="4"/>
        <v>32699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32699</v>
      </c>
      <c r="V30" s="209">
        <f t="shared" si="6"/>
        <v>174198</v>
      </c>
      <c r="W30" s="209">
        <f t="shared" si="7"/>
        <v>0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0</v>
      </c>
      <c r="AB30" s="210"/>
      <c r="AC30" s="209">
        <f t="shared" si="9"/>
        <v>0</v>
      </c>
      <c r="AD30" s="209">
        <f t="shared" si="9"/>
        <v>174198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/>
      <c r="AM30" s="209">
        <f t="shared" si="12"/>
        <v>0</v>
      </c>
      <c r="AN30" s="210"/>
      <c r="AO30" s="209">
        <f t="shared" si="13"/>
        <v>0</v>
      </c>
      <c r="AP30" s="210"/>
      <c r="AQ30" s="210"/>
      <c r="AR30" s="210"/>
      <c r="AS30" s="210"/>
      <c r="AT30" s="209">
        <f t="shared" si="14"/>
        <v>0</v>
      </c>
      <c r="AU30" s="210"/>
      <c r="AV30" s="210"/>
      <c r="AW30" s="210"/>
      <c r="AX30" s="210"/>
      <c r="AY30" s="210">
        <v>141499</v>
      </c>
      <c r="AZ30" s="210"/>
      <c r="BA30" s="210"/>
      <c r="BB30" s="209">
        <f t="shared" si="15"/>
        <v>0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0</v>
      </c>
      <c r="BL30" s="210"/>
      <c r="BM30" s="209">
        <f t="shared" si="19"/>
        <v>0</v>
      </c>
      <c r="BN30" s="210"/>
      <c r="BO30" s="210"/>
      <c r="BP30" s="210"/>
      <c r="BQ30" s="210"/>
      <c r="BR30" s="209">
        <f t="shared" si="20"/>
        <v>0</v>
      </c>
      <c r="BS30" s="210"/>
      <c r="BT30" s="210"/>
      <c r="BU30" s="210"/>
      <c r="BV30" s="210"/>
      <c r="BW30" s="210">
        <v>32699</v>
      </c>
      <c r="BX30" s="210"/>
      <c r="BY30" s="210"/>
      <c r="BZ30" s="209">
        <f t="shared" si="21"/>
        <v>0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0</v>
      </c>
      <c r="CI30" s="209">
        <f t="shared" si="25"/>
        <v>0</v>
      </c>
      <c r="CJ30" s="209">
        <f t="shared" si="26"/>
        <v>0</v>
      </c>
      <c r="CK30" s="209">
        <f t="shared" si="27"/>
        <v>0</v>
      </c>
      <c r="CL30" s="209">
        <f t="shared" si="28"/>
        <v>0</v>
      </c>
      <c r="CM30" s="209">
        <f t="shared" si="28"/>
        <v>0</v>
      </c>
      <c r="CN30" s="209">
        <f t="shared" si="28"/>
        <v>0</v>
      </c>
      <c r="CO30" s="209">
        <f t="shared" si="28"/>
        <v>0</v>
      </c>
      <c r="CP30" s="209">
        <f t="shared" si="29"/>
        <v>0</v>
      </c>
      <c r="CQ30" s="209">
        <f t="shared" si="30"/>
        <v>0</v>
      </c>
      <c r="CR30" s="209">
        <f t="shared" si="30"/>
        <v>0</v>
      </c>
      <c r="CS30" s="209">
        <f t="shared" si="30"/>
        <v>0</v>
      </c>
      <c r="CT30" s="209">
        <f t="shared" si="30"/>
        <v>0</v>
      </c>
      <c r="CU30" s="209">
        <f t="shared" si="30"/>
        <v>174198</v>
      </c>
      <c r="CV30" s="209">
        <f t="shared" si="30"/>
        <v>0</v>
      </c>
      <c r="CW30" s="209">
        <f t="shared" si="30"/>
        <v>0</v>
      </c>
      <c r="CX30" s="209">
        <f t="shared" si="31"/>
        <v>0</v>
      </c>
    </row>
    <row r="31" spans="1:102" ht="13.5">
      <c r="A31" s="208" t="s">
        <v>189</v>
      </c>
      <c r="B31" s="208">
        <v>10425</v>
      </c>
      <c r="C31" s="208" t="s">
        <v>257</v>
      </c>
      <c r="D31" s="209">
        <f t="shared" si="2"/>
        <v>232102</v>
      </c>
      <c r="E31" s="209">
        <f t="shared" si="3"/>
        <v>0</v>
      </c>
      <c r="F31" s="210"/>
      <c r="G31" s="210"/>
      <c r="H31" s="210"/>
      <c r="I31" s="210"/>
      <c r="J31" s="210"/>
      <c r="K31" s="210"/>
      <c r="L31" s="210">
        <v>232102</v>
      </c>
      <c r="M31" s="209">
        <f t="shared" si="4"/>
        <v>44229</v>
      </c>
      <c r="N31" s="209">
        <f t="shared" si="5"/>
        <v>0</v>
      </c>
      <c r="O31" s="210"/>
      <c r="P31" s="210"/>
      <c r="Q31" s="210"/>
      <c r="R31" s="210"/>
      <c r="S31" s="210"/>
      <c r="T31" s="210"/>
      <c r="U31" s="210">
        <v>44229</v>
      </c>
      <c r="V31" s="209">
        <f t="shared" si="6"/>
        <v>276331</v>
      </c>
      <c r="W31" s="209">
        <f t="shared" si="7"/>
        <v>0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0</v>
      </c>
      <c r="AB31" s="210"/>
      <c r="AC31" s="209">
        <f t="shared" si="9"/>
        <v>0</v>
      </c>
      <c r="AD31" s="209">
        <f t="shared" si="9"/>
        <v>276331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/>
      <c r="AM31" s="209">
        <f t="shared" si="12"/>
        <v>0</v>
      </c>
      <c r="AN31" s="210"/>
      <c r="AO31" s="209">
        <f t="shared" si="13"/>
        <v>0</v>
      </c>
      <c r="AP31" s="210"/>
      <c r="AQ31" s="210"/>
      <c r="AR31" s="210"/>
      <c r="AS31" s="210"/>
      <c r="AT31" s="209">
        <f t="shared" si="14"/>
        <v>0</v>
      </c>
      <c r="AU31" s="210"/>
      <c r="AV31" s="210"/>
      <c r="AW31" s="210"/>
      <c r="AX31" s="210"/>
      <c r="AY31" s="210">
        <v>232102</v>
      </c>
      <c r="AZ31" s="210"/>
      <c r="BA31" s="210"/>
      <c r="BB31" s="209">
        <f t="shared" si="15"/>
        <v>0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/>
      <c r="BK31" s="209">
        <f t="shared" si="18"/>
        <v>0</v>
      </c>
      <c r="BL31" s="210"/>
      <c r="BM31" s="209">
        <f t="shared" si="19"/>
        <v>0</v>
      </c>
      <c r="BN31" s="210"/>
      <c r="BO31" s="210"/>
      <c r="BP31" s="210"/>
      <c r="BQ31" s="210"/>
      <c r="BR31" s="209">
        <f t="shared" si="20"/>
        <v>0</v>
      </c>
      <c r="BS31" s="210"/>
      <c r="BT31" s="210"/>
      <c r="BU31" s="210"/>
      <c r="BV31" s="210"/>
      <c r="BW31" s="210">
        <v>44229</v>
      </c>
      <c r="BX31" s="210"/>
      <c r="BY31" s="210"/>
      <c r="BZ31" s="209">
        <f t="shared" si="21"/>
        <v>0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0</v>
      </c>
      <c r="CI31" s="209">
        <f t="shared" si="25"/>
        <v>0</v>
      </c>
      <c r="CJ31" s="209">
        <f t="shared" si="26"/>
        <v>0</v>
      </c>
      <c r="CK31" s="209">
        <f t="shared" si="27"/>
        <v>0</v>
      </c>
      <c r="CL31" s="209">
        <f t="shared" si="28"/>
        <v>0</v>
      </c>
      <c r="CM31" s="209">
        <f t="shared" si="28"/>
        <v>0</v>
      </c>
      <c r="CN31" s="209">
        <f t="shared" si="28"/>
        <v>0</v>
      </c>
      <c r="CO31" s="209">
        <f t="shared" si="28"/>
        <v>0</v>
      </c>
      <c r="CP31" s="209">
        <f t="shared" si="29"/>
        <v>0</v>
      </c>
      <c r="CQ31" s="209">
        <f t="shared" si="30"/>
        <v>0</v>
      </c>
      <c r="CR31" s="209">
        <f t="shared" si="30"/>
        <v>0</v>
      </c>
      <c r="CS31" s="209">
        <f t="shared" si="30"/>
        <v>0</v>
      </c>
      <c r="CT31" s="209">
        <f t="shared" si="30"/>
        <v>0</v>
      </c>
      <c r="CU31" s="209">
        <f t="shared" si="30"/>
        <v>276331</v>
      </c>
      <c r="CV31" s="209">
        <f t="shared" si="30"/>
        <v>0</v>
      </c>
      <c r="CW31" s="209">
        <f t="shared" si="30"/>
        <v>0</v>
      </c>
      <c r="CX31" s="209">
        <f t="shared" si="31"/>
        <v>0</v>
      </c>
    </row>
    <row r="32" spans="1:102" ht="13.5">
      <c r="A32" s="208" t="s">
        <v>189</v>
      </c>
      <c r="B32" s="208">
        <v>10426</v>
      </c>
      <c r="C32" s="208" t="s">
        <v>258</v>
      </c>
      <c r="D32" s="209">
        <f t="shared" si="2"/>
        <v>193115</v>
      </c>
      <c r="E32" s="209">
        <f t="shared" si="3"/>
        <v>32700</v>
      </c>
      <c r="F32" s="210"/>
      <c r="G32" s="210"/>
      <c r="H32" s="210"/>
      <c r="I32" s="210">
        <v>32700</v>
      </c>
      <c r="J32" s="210"/>
      <c r="K32" s="210"/>
      <c r="L32" s="210">
        <v>160415</v>
      </c>
      <c r="M32" s="209">
        <f t="shared" si="4"/>
        <v>19397</v>
      </c>
      <c r="N32" s="209">
        <f t="shared" si="5"/>
        <v>0</v>
      </c>
      <c r="O32" s="210"/>
      <c r="P32" s="210"/>
      <c r="Q32" s="210"/>
      <c r="R32" s="210"/>
      <c r="S32" s="210"/>
      <c r="T32" s="210"/>
      <c r="U32" s="210">
        <v>19397</v>
      </c>
      <c r="V32" s="209">
        <f t="shared" si="6"/>
        <v>212512</v>
      </c>
      <c r="W32" s="209">
        <f t="shared" si="7"/>
        <v>32700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32700</v>
      </c>
      <c r="AB32" s="210"/>
      <c r="AC32" s="209">
        <f t="shared" si="9"/>
        <v>0</v>
      </c>
      <c r="AD32" s="209">
        <f t="shared" si="9"/>
        <v>179812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/>
      <c r="AM32" s="209">
        <f t="shared" si="12"/>
        <v>191032</v>
      </c>
      <c r="AN32" s="210">
        <v>82654</v>
      </c>
      <c r="AO32" s="209">
        <f t="shared" si="13"/>
        <v>29773</v>
      </c>
      <c r="AP32" s="210"/>
      <c r="AQ32" s="210">
        <v>29773</v>
      </c>
      <c r="AR32" s="210"/>
      <c r="AS32" s="210"/>
      <c r="AT32" s="209">
        <f t="shared" si="14"/>
        <v>78605</v>
      </c>
      <c r="AU32" s="210">
        <v>51910</v>
      </c>
      <c r="AV32" s="210">
        <v>26695</v>
      </c>
      <c r="AW32" s="210"/>
      <c r="AX32" s="210"/>
      <c r="AY32" s="210"/>
      <c r="AZ32" s="210"/>
      <c r="BA32" s="210">
        <v>2083</v>
      </c>
      <c r="BB32" s="209">
        <f t="shared" si="15"/>
        <v>193115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0</v>
      </c>
      <c r="BL32" s="210"/>
      <c r="BM32" s="209">
        <f t="shared" si="19"/>
        <v>0</v>
      </c>
      <c r="BN32" s="210"/>
      <c r="BO32" s="210"/>
      <c r="BP32" s="210"/>
      <c r="BQ32" s="210"/>
      <c r="BR32" s="209">
        <f t="shared" si="20"/>
        <v>0</v>
      </c>
      <c r="BS32" s="210"/>
      <c r="BT32" s="210"/>
      <c r="BU32" s="210"/>
      <c r="BV32" s="210"/>
      <c r="BW32" s="210">
        <v>19397</v>
      </c>
      <c r="BX32" s="210"/>
      <c r="BY32" s="210"/>
      <c r="BZ32" s="209">
        <f t="shared" si="21"/>
        <v>0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0</v>
      </c>
      <c r="CI32" s="209">
        <f t="shared" si="25"/>
        <v>191032</v>
      </c>
      <c r="CJ32" s="209">
        <f t="shared" si="26"/>
        <v>82654</v>
      </c>
      <c r="CK32" s="209">
        <f t="shared" si="27"/>
        <v>29773</v>
      </c>
      <c r="CL32" s="209">
        <f t="shared" si="28"/>
        <v>0</v>
      </c>
      <c r="CM32" s="209">
        <f t="shared" si="28"/>
        <v>29773</v>
      </c>
      <c r="CN32" s="209">
        <f t="shared" si="28"/>
        <v>0</v>
      </c>
      <c r="CO32" s="209">
        <f t="shared" si="28"/>
        <v>0</v>
      </c>
      <c r="CP32" s="209">
        <f t="shared" si="29"/>
        <v>78605</v>
      </c>
      <c r="CQ32" s="209">
        <f t="shared" si="30"/>
        <v>51910</v>
      </c>
      <c r="CR32" s="209">
        <f t="shared" si="30"/>
        <v>26695</v>
      </c>
      <c r="CS32" s="209">
        <f t="shared" si="30"/>
        <v>0</v>
      </c>
      <c r="CT32" s="209">
        <f t="shared" si="30"/>
        <v>0</v>
      </c>
      <c r="CU32" s="209">
        <f t="shared" si="30"/>
        <v>19397</v>
      </c>
      <c r="CV32" s="209">
        <f t="shared" si="30"/>
        <v>0</v>
      </c>
      <c r="CW32" s="209">
        <f t="shared" si="30"/>
        <v>2083</v>
      </c>
      <c r="CX32" s="209">
        <f t="shared" si="31"/>
        <v>193115</v>
      </c>
    </row>
    <row r="33" spans="1:102" ht="13.5">
      <c r="A33" s="208" t="s">
        <v>189</v>
      </c>
      <c r="B33" s="208">
        <v>10427</v>
      </c>
      <c r="C33" s="208" t="s">
        <v>259</v>
      </c>
      <c r="D33" s="209">
        <f t="shared" si="2"/>
        <v>33425</v>
      </c>
      <c r="E33" s="209">
        <f t="shared" si="3"/>
        <v>0</v>
      </c>
      <c r="F33" s="210"/>
      <c r="G33" s="210"/>
      <c r="H33" s="210"/>
      <c r="I33" s="210"/>
      <c r="J33" s="210"/>
      <c r="K33" s="210"/>
      <c r="L33" s="210">
        <v>33425</v>
      </c>
      <c r="M33" s="209">
        <f t="shared" si="4"/>
        <v>8337</v>
      </c>
      <c r="N33" s="209">
        <f t="shared" si="5"/>
        <v>0</v>
      </c>
      <c r="O33" s="210"/>
      <c r="P33" s="210"/>
      <c r="Q33" s="210"/>
      <c r="R33" s="210"/>
      <c r="S33" s="210"/>
      <c r="T33" s="210"/>
      <c r="U33" s="210">
        <v>8337</v>
      </c>
      <c r="V33" s="209">
        <f t="shared" si="6"/>
        <v>41762</v>
      </c>
      <c r="W33" s="209">
        <f t="shared" si="7"/>
        <v>0</v>
      </c>
      <c r="X33" s="209">
        <f t="shared" si="8"/>
        <v>0</v>
      </c>
      <c r="Y33" s="209">
        <f t="shared" si="8"/>
        <v>0</v>
      </c>
      <c r="Z33" s="209">
        <f t="shared" si="8"/>
        <v>0</v>
      </c>
      <c r="AA33" s="209">
        <f t="shared" si="8"/>
        <v>0</v>
      </c>
      <c r="AB33" s="210"/>
      <c r="AC33" s="209">
        <f t="shared" si="9"/>
        <v>0</v>
      </c>
      <c r="AD33" s="209">
        <f t="shared" si="9"/>
        <v>41762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/>
      <c r="AM33" s="209">
        <f t="shared" si="12"/>
        <v>0</v>
      </c>
      <c r="AN33" s="210"/>
      <c r="AO33" s="209">
        <f t="shared" si="13"/>
        <v>0</v>
      </c>
      <c r="AP33" s="210"/>
      <c r="AQ33" s="210"/>
      <c r="AR33" s="210"/>
      <c r="AS33" s="210"/>
      <c r="AT33" s="209">
        <f t="shared" si="14"/>
        <v>0</v>
      </c>
      <c r="AU33" s="210"/>
      <c r="AV33" s="210"/>
      <c r="AW33" s="210"/>
      <c r="AX33" s="210"/>
      <c r="AY33" s="210">
        <v>33425</v>
      </c>
      <c r="AZ33" s="210"/>
      <c r="BA33" s="210"/>
      <c r="BB33" s="209">
        <f t="shared" si="15"/>
        <v>0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0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0</v>
      </c>
      <c r="BS33" s="210"/>
      <c r="BT33" s="210"/>
      <c r="BU33" s="210"/>
      <c r="BV33" s="210"/>
      <c r="BW33" s="210">
        <v>8337</v>
      </c>
      <c r="BX33" s="210"/>
      <c r="BY33" s="210"/>
      <c r="BZ33" s="209">
        <f t="shared" si="21"/>
        <v>0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0</v>
      </c>
      <c r="CI33" s="209">
        <f t="shared" si="25"/>
        <v>0</v>
      </c>
      <c r="CJ33" s="209">
        <f t="shared" si="26"/>
        <v>0</v>
      </c>
      <c r="CK33" s="209">
        <f t="shared" si="27"/>
        <v>0</v>
      </c>
      <c r="CL33" s="209">
        <f t="shared" si="28"/>
        <v>0</v>
      </c>
      <c r="CM33" s="209">
        <f t="shared" si="28"/>
        <v>0</v>
      </c>
      <c r="CN33" s="209">
        <f t="shared" si="28"/>
        <v>0</v>
      </c>
      <c r="CO33" s="209">
        <f t="shared" si="28"/>
        <v>0</v>
      </c>
      <c r="CP33" s="209">
        <f t="shared" si="29"/>
        <v>0</v>
      </c>
      <c r="CQ33" s="209">
        <f t="shared" si="30"/>
        <v>0</v>
      </c>
      <c r="CR33" s="209">
        <f t="shared" si="30"/>
        <v>0</v>
      </c>
      <c r="CS33" s="209">
        <f t="shared" si="30"/>
        <v>0</v>
      </c>
      <c r="CT33" s="209">
        <f t="shared" si="30"/>
        <v>0</v>
      </c>
      <c r="CU33" s="209">
        <f t="shared" si="30"/>
        <v>41762</v>
      </c>
      <c r="CV33" s="209">
        <f t="shared" si="30"/>
        <v>0</v>
      </c>
      <c r="CW33" s="209">
        <f t="shared" si="30"/>
        <v>0</v>
      </c>
      <c r="CX33" s="209">
        <f t="shared" si="31"/>
        <v>0</v>
      </c>
    </row>
    <row r="34" spans="1:102" ht="13.5">
      <c r="A34" s="208" t="s">
        <v>189</v>
      </c>
      <c r="B34" s="208">
        <v>10428</v>
      </c>
      <c r="C34" s="208" t="s">
        <v>260</v>
      </c>
      <c r="D34" s="209">
        <f t="shared" si="2"/>
        <v>32527</v>
      </c>
      <c r="E34" s="209">
        <f t="shared" si="3"/>
        <v>0</v>
      </c>
      <c r="F34" s="210"/>
      <c r="G34" s="210"/>
      <c r="H34" s="210"/>
      <c r="I34" s="210"/>
      <c r="J34" s="210"/>
      <c r="K34" s="210"/>
      <c r="L34" s="210">
        <v>32527</v>
      </c>
      <c r="M34" s="209">
        <f t="shared" si="4"/>
        <v>14545</v>
      </c>
      <c r="N34" s="209">
        <f t="shared" si="5"/>
        <v>0</v>
      </c>
      <c r="O34" s="210"/>
      <c r="P34" s="210"/>
      <c r="Q34" s="210"/>
      <c r="R34" s="210"/>
      <c r="S34" s="210"/>
      <c r="T34" s="210"/>
      <c r="U34" s="210">
        <v>14545</v>
      </c>
      <c r="V34" s="209">
        <f t="shared" si="6"/>
        <v>47072</v>
      </c>
      <c r="W34" s="209">
        <f t="shared" si="7"/>
        <v>0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0</v>
      </c>
      <c r="AB34" s="210"/>
      <c r="AC34" s="209">
        <f t="shared" si="9"/>
        <v>0</v>
      </c>
      <c r="AD34" s="209">
        <f t="shared" si="9"/>
        <v>47072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>
        <v>299</v>
      </c>
      <c r="AM34" s="209">
        <f t="shared" si="12"/>
        <v>0</v>
      </c>
      <c r="AN34" s="210"/>
      <c r="AO34" s="209">
        <f t="shared" si="13"/>
        <v>0</v>
      </c>
      <c r="AP34" s="210"/>
      <c r="AQ34" s="210"/>
      <c r="AR34" s="210"/>
      <c r="AS34" s="210"/>
      <c r="AT34" s="209">
        <f t="shared" si="14"/>
        <v>0</v>
      </c>
      <c r="AU34" s="210"/>
      <c r="AV34" s="210"/>
      <c r="AW34" s="210"/>
      <c r="AX34" s="210"/>
      <c r="AY34" s="210">
        <v>32228</v>
      </c>
      <c r="AZ34" s="210"/>
      <c r="BA34" s="210"/>
      <c r="BB34" s="209">
        <f t="shared" si="15"/>
        <v>0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/>
      <c r="BK34" s="209">
        <f t="shared" si="18"/>
        <v>0</v>
      </c>
      <c r="BL34" s="210"/>
      <c r="BM34" s="209">
        <f t="shared" si="19"/>
        <v>0</v>
      </c>
      <c r="BN34" s="210"/>
      <c r="BO34" s="210"/>
      <c r="BP34" s="210"/>
      <c r="BQ34" s="210"/>
      <c r="BR34" s="209">
        <f t="shared" si="20"/>
        <v>0</v>
      </c>
      <c r="BS34" s="210"/>
      <c r="BT34" s="210"/>
      <c r="BU34" s="210"/>
      <c r="BV34" s="210"/>
      <c r="BW34" s="210">
        <v>14545</v>
      </c>
      <c r="BX34" s="210"/>
      <c r="BY34" s="210"/>
      <c r="BZ34" s="209">
        <f t="shared" si="21"/>
        <v>0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299</v>
      </c>
      <c r="CI34" s="209">
        <f t="shared" si="25"/>
        <v>0</v>
      </c>
      <c r="CJ34" s="209">
        <f t="shared" si="26"/>
        <v>0</v>
      </c>
      <c r="CK34" s="209">
        <f t="shared" si="27"/>
        <v>0</v>
      </c>
      <c r="CL34" s="209">
        <f t="shared" si="28"/>
        <v>0</v>
      </c>
      <c r="CM34" s="209">
        <f t="shared" si="28"/>
        <v>0</v>
      </c>
      <c r="CN34" s="209">
        <f t="shared" si="28"/>
        <v>0</v>
      </c>
      <c r="CO34" s="209">
        <f t="shared" si="28"/>
        <v>0</v>
      </c>
      <c r="CP34" s="209">
        <f t="shared" si="29"/>
        <v>0</v>
      </c>
      <c r="CQ34" s="209">
        <f t="shared" si="30"/>
        <v>0</v>
      </c>
      <c r="CR34" s="209">
        <f t="shared" si="30"/>
        <v>0</v>
      </c>
      <c r="CS34" s="209">
        <f t="shared" si="30"/>
        <v>0</v>
      </c>
      <c r="CT34" s="209">
        <f t="shared" si="30"/>
        <v>0</v>
      </c>
      <c r="CU34" s="209">
        <f t="shared" si="30"/>
        <v>46773</v>
      </c>
      <c r="CV34" s="209">
        <f t="shared" si="30"/>
        <v>0</v>
      </c>
      <c r="CW34" s="209">
        <f t="shared" si="30"/>
        <v>0</v>
      </c>
      <c r="CX34" s="209">
        <f t="shared" si="31"/>
        <v>0</v>
      </c>
    </row>
    <row r="35" spans="1:102" ht="13.5">
      <c r="A35" s="208" t="s">
        <v>189</v>
      </c>
      <c r="B35" s="208">
        <v>10429</v>
      </c>
      <c r="C35" s="208" t="s">
        <v>261</v>
      </c>
      <c r="D35" s="209">
        <f t="shared" si="2"/>
        <v>112597</v>
      </c>
      <c r="E35" s="209">
        <f t="shared" si="3"/>
        <v>0</v>
      </c>
      <c r="F35" s="210"/>
      <c r="G35" s="210"/>
      <c r="H35" s="210"/>
      <c r="I35" s="210"/>
      <c r="J35" s="210"/>
      <c r="K35" s="210"/>
      <c r="L35" s="210">
        <v>112597</v>
      </c>
      <c r="M35" s="209">
        <f t="shared" si="4"/>
        <v>45954</v>
      </c>
      <c r="N35" s="209">
        <f t="shared" si="5"/>
        <v>0</v>
      </c>
      <c r="O35" s="210"/>
      <c r="P35" s="210"/>
      <c r="Q35" s="210"/>
      <c r="R35" s="210"/>
      <c r="S35" s="210"/>
      <c r="T35" s="210"/>
      <c r="U35" s="210">
        <v>45954</v>
      </c>
      <c r="V35" s="209">
        <f t="shared" si="6"/>
        <v>158551</v>
      </c>
      <c r="W35" s="209">
        <f t="shared" si="7"/>
        <v>0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0</v>
      </c>
      <c r="AB35" s="210"/>
      <c r="AC35" s="209">
        <f t="shared" si="9"/>
        <v>0</v>
      </c>
      <c r="AD35" s="209">
        <f t="shared" si="9"/>
        <v>158551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>
        <v>1022</v>
      </c>
      <c r="AM35" s="209">
        <f t="shared" si="12"/>
        <v>0</v>
      </c>
      <c r="AN35" s="210"/>
      <c r="AO35" s="209">
        <f t="shared" si="13"/>
        <v>0</v>
      </c>
      <c r="AP35" s="210"/>
      <c r="AQ35" s="210"/>
      <c r="AR35" s="210"/>
      <c r="AS35" s="210"/>
      <c r="AT35" s="209">
        <f t="shared" si="14"/>
        <v>0</v>
      </c>
      <c r="AU35" s="210"/>
      <c r="AV35" s="210"/>
      <c r="AW35" s="210"/>
      <c r="AX35" s="210"/>
      <c r="AY35" s="210">
        <v>111575</v>
      </c>
      <c r="AZ35" s="210"/>
      <c r="BA35" s="210"/>
      <c r="BB35" s="209">
        <f t="shared" si="15"/>
        <v>0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/>
      <c r="BK35" s="209">
        <f t="shared" si="18"/>
        <v>0</v>
      </c>
      <c r="BL35" s="210"/>
      <c r="BM35" s="209">
        <f t="shared" si="19"/>
        <v>0</v>
      </c>
      <c r="BN35" s="210"/>
      <c r="BO35" s="210"/>
      <c r="BP35" s="210"/>
      <c r="BQ35" s="210"/>
      <c r="BR35" s="209">
        <f t="shared" si="20"/>
        <v>0</v>
      </c>
      <c r="BS35" s="210"/>
      <c r="BT35" s="210"/>
      <c r="BU35" s="210"/>
      <c r="BV35" s="210"/>
      <c r="BW35" s="210">
        <v>45954</v>
      </c>
      <c r="BX35" s="210"/>
      <c r="BY35" s="210"/>
      <c r="BZ35" s="209">
        <f t="shared" si="21"/>
        <v>0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1022</v>
      </c>
      <c r="CI35" s="209">
        <f t="shared" si="25"/>
        <v>0</v>
      </c>
      <c r="CJ35" s="209">
        <f t="shared" si="26"/>
        <v>0</v>
      </c>
      <c r="CK35" s="209">
        <f t="shared" si="27"/>
        <v>0</v>
      </c>
      <c r="CL35" s="209">
        <f t="shared" si="28"/>
        <v>0</v>
      </c>
      <c r="CM35" s="209">
        <f t="shared" si="28"/>
        <v>0</v>
      </c>
      <c r="CN35" s="209">
        <f t="shared" si="28"/>
        <v>0</v>
      </c>
      <c r="CO35" s="209">
        <f t="shared" si="28"/>
        <v>0</v>
      </c>
      <c r="CP35" s="209">
        <f t="shared" si="29"/>
        <v>0</v>
      </c>
      <c r="CQ35" s="209">
        <f t="shared" si="30"/>
        <v>0</v>
      </c>
      <c r="CR35" s="209">
        <f t="shared" si="30"/>
        <v>0</v>
      </c>
      <c r="CS35" s="209">
        <f t="shared" si="30"/>
        <v>0</v>
      </c>
      <c r="CT35" s="209">
        <f t="shared" si="30"/>
        <v>0</v>
      </c>
      <c r="CU35" s="209">
        <f t="shared" si="30"/>
        <v>157529</v>
      </c>
      <c r="CV35" s="209">
        <f t="shared" si="30"/>
        <v>0</v>
      </c>
      <c r="CW35" s="209">
        <f t="shared" si="30"/>
        <v>0</v>
      </c>
      <c r="CX35" s="209">
        <f t="shared" si="31"/>
        <v>0</v>
      </c>
    </row>
    <row r="36" spans="1:102" ht="13.5">
      <c r="A36" s="208" t="s">
        <v>189</v>
      </c>
      <c r="B36" s="208">
        <v>10443</v>
      </c>
      <c r="C36" s="208" t="s">
        <v>262</v>
      </c>
      <c r="D36" s="209">
        <f t="shared" si="2"/>
        <v>76443</v>
      </c>
      <c r="E36" s="209">
        <f t="shared" si="3"/>
        <v>0</v>
      </c>
      <c r="F36" s="210"/>
      <c r="G36" s="210"/>
      <c r="H36" s="210"/>
      <c r="I36" s="210"/>
      <c r="J36" s="210"/>
      <c r="K36" s="210"/>
      <c r="L36" s="210">
        <v>76443</v>
      </c>
      <c r="M36" s="209">
        <f t="shared" si="4"/>
        <v>32762</v>
      </c>
      <c r="N36" s="209">
        <f t="shared" si="5"/>
        <v>0</v>
      </c>
      <c r="O36" s="210"/>
      <c r="P36" s="210"/>
      <c r="Q36" s="210"/>
      <c r="R36" s="210"/>
      <c r="S36" s="210"/>
      <c r="T36" s="210"/>
      <c r="U36" s="210">
        <v>32762</v>
      </c>
      <c r="V36" s="209">
        <f t="shared" si="6"/>
        <v>109205</v>
      </c>
      <c r="W36" s="209">
        <f t="shared" si="7"/>
        <v>0</v>
      </c>
      <c r="X36" s="209">
        <f t="shared" si="8"/>
        <v>0</v>
      </c>
      <c r="Y36" s="209">
        <f t="shared" si="8"/>
        <v>0</v>
      </c>
      <c r="Z36" s="209">
        <f t="shared" si="8"/>
        <v>0</v>
      </c>
      <c r="AA36" s="209">
        <f t="shared" si="8"/>
        <v>0</v>
      </c>
      <c r="AB36" s="210"/>
      <c r="AC36" s="209">
        <f t="shared" si="9"/>
        <v>0</v>
      </c>
      <c r="AD36" s="209">
        <f t="shared" si="9"/>
        <v>109205</v>
      </c>
      <c r="AE36" s="209">
        <f t="shared" si="10"/>
        <v>0</v>
      </c>
      <c r="AF36" s="209">
        <f t="shared" si="11"/>
        <v>0</v>
      </c>
      <c r="AG36" s="210"/>
      <c r="AH36" s="210"/>
      <c r="AI36" s="210"/>
      <c r="AJ36" s="210"/>
      <c r="AK36" s="210"/>
      <c r="AL36" s="210"/>
      <c r="AM36" s="209">
        <f t="shared" si="12"/>
        <v>0</v>
      </c>
      <c r="AN36" s="210"/>
      <c r="AO36" s="209">
        <f t="shared" si="13"/>
        <v>0</v>
      </c>
      <c r="AP36" s="210"/>
      <c r="AQ36" s="210"/>
      <c r="AR36" s="210"/>
      <c r="AS36" s="210"/>
      <c r="AT36" s="209">
        <f t="shared" si="14"/>
        <v>0</v>
      </c>
      <c r="AU36" s="210"/>
      <c r="AV36" s="210"/>
      <c r="AW36" s="210"/>
      <c r="AX36" s="210"/>
      <c r="AY36" s="210">
        <v>76443</v>
      </c>
      <c r="AZ36" s="210"/>
      <c r="BA36" s="210"/>
      <c r="BB36" s="209">
        <f t="shared" si="15"/>
        <v>0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/>
      <c r="BK36" s="209">
        <f t="shared" si="18"/>
        <v>0</v>
      </c>
      <c r="BL36" s="210"/>
      <c r="BM36" s="209">
        <f t="shared" si="19"/>
        <v>0</v>
      </c>
      <c r="BN36" s="210"/>
      <c r="BO36" s="210"/>
      <c r="BP36" s="210"/>
      <c r="BQ36" s="210"/>
      <c r="BR36" s="209">
        <f t="shared" si="20"/>
        <v>0</v>
      </c>
      <c r="BS36" s="210"/>
      <c r="BT36" s="210"/>
      <c r="BU36" s="210"/>
      <c r="BV36" s="210"/>
      <c r="BW36" s="210">
        <v>32762</v>
      </c>
      <c r="BX36" s="210"/>
      <c r="BY36" s="210"/>
      <c r="BZ36" s="209">
        <f t="shared" si="21"/>
        <v>0</v>
      </c>
      <c r="CA36" s="209">
        <f t="shared" si="22"/>
        <v>0</v>
      </c>
      <c r="CB36" s="209">
        <f t="shared" si="23"/>
        <v>0</v>
      </c>
      <c r="CC36" s="209">
        <f t="shared" si="24"/>
        <v>0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0</v>
      </c>
      <c r="CH36" s="209">
        <f t="shared" si="24"/>
        <v>0</v>
      </c>
      <c r="CI36" s="209">
        <f t="shared" si="25"/>
        <v>0</v>
      </c>
      <c r="CJ36" s="209">
        <f t="shared" si="26"/>
        <v>0</v>
      </c>
      <c r="CK36" s="209">
        <f t="shared" si="27"/>
        <v>0</v>
      </c>
      <c r="CL36" s="209">
        <f t="shared" si="28"/>
        <v>0</v>
      </c>
      <c r="CM36" s="209">
        <f t="shared" si="28"/>
        <v>0</v>
      </c>
      <c r="CN36" s="209">
        <f t="shared" si="28"/>
        <v>0</v>
      </c>
      <c r="CO36" s="209">
        <f t="shared" si="28"/>
        <v>0</v>
      </c>
      <c r="CP36" s="209">
        <f t="shared" si="29"/>
        <v>0</v>
      </c>
      <c r="CQ36" s="209">
        <f t="shared" si="30"/>
        <v>0</v>
      </c>
      <c r="CR36" s="209">
        <f t="shared" si="30"/>
        <v>0</v>
      </c>
      <c r="CS36" s="209">
        <f t="shared" si="30"/>
        <v>0</v>
      </c>
      <c r="CT36" s="209">
        <f t="shared" si="30"/>
        <v>0</v>
      </c>
      <c r="CU36" s="209">
        <f t="shared" si="30"/>
        <v>109205</v>
      </c>
      <c r="CV36" s="209">
        <f t="shared" si="30"/>
        <v>0</v>
      </c>
      <c r="CW36" s="209">
        <f t="shared" si="30"/>
        <v>0</v>
      </c>
      <c r="CX36" s="209">
        <f t="shared" si="31"/>
        <v>0</v>
      </c>
    </row>
    <row r="37" spans="1:102" ht="13.5">
      <c r="A37" s="208" t="s">
        <v>189</v>
      </c>
      <c r="B37" s="208">
        <v>10444</v>
      </c>
      <c r="C37" s="208" t="s">
        <v>263</v>
      </c>
      <c r="D37" s="209">
        <f t="shared" si="2"/>
        <v>22488</v>
      </c>
      <c r="E37" s="209">
        <f t="shared" si="3"/>
        <v>3721</v>
      </c>
      <c r="F37" s="210"/>
      <c r="G37" s="210"/>
      <c r="H37" s="210"/>
      <c r="I37" s="210">
        <v>3721</v>
      </c>
      <c r="J37" s="210"/>
      <c r="K37" s="210"/>
      <c r="L37" s="210">
        <v>18767</v>
      </c>
      <c r="M37" s="209">
        <f t="shared" si="4"/>
        <v>10095</v>
      </c>
      <c r="N37" s="209">
        <f t="shared" si="5"/>
        <v>0</v>
      </c>
      <c r="O37" s="210"/>
      <c r="P37" s="210"/>
      <c r="Q37" s="210"/>
      <c r="R37" s="210"/>
      <c r="S37" s="210"/>
      <c r="T37" s="210"/>
      <c r="U37" s="210">
        <v>10095</v>
      </c>
      <c r="V37" s="209">
        <f t="shared" si="6"/>
        <v>32583</v>
      </c>
      <c r="W37" s="209">
        <f t="shared" si="7"/>
        <v>3721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3721</v>
      </c>
      <c r="AB37" s="210"/>
      <c r="AC37" s="209">
        <f t="shared" si="9"/>
        <v>0</v>
      </c>
      <c r="AD37" s="209">
        <f t="shared" si="9"/>
        <v>28862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/>
      <c r="AM37" s="209">
        <f t="shared" si="12"/>
        <v>12053</v>
      </c>
      <c r="AN37" s="210">
        <v>448</v>
      </c>
      <c r="AO37" s="209">
        <f t="shared" si="13"/>
        <v>0</v>
      </c>
      <c r="AP37" s="210"/>
      <c r="AQ37" s="210"/>
      <c r="AR37" s="210"/>
      <c r="AS37" s="210"/>
      <c r="AT37" s="209">
        <f t="shared" si="14"/>
        <v>11605</v>
      </c>
      <c r="AU37" s="210">
        <v>10748</v>
      </c>
      <c r="AV37" s="210"/>
      <c r="AW37" s="210">
        <v>857</v>
      </c>
      <c r="AX37" s="210"/>
      <c r="AY37" s="210">
        <v>10435</v>
      </c>
      <c r="AZ37" s="210"/>
      <c r="BA37" s="210"/>
      <c r="BB37" s="209">
        <f t="shared" si="15"/>
        <v>12053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0</v>
      </c>
      <c r="BL37" s="210"/>
      <c r="BM37" s="209">
        <f t="shared" si="19"/>
        <v>0</v>
      </c>
      <c r="BN37" s="210"/>
      <c r="BO37" s="210"/>
      <c r="BP37" s="210"/>
      <c r="BQ37" s="210"/>
      <c r="BR37" s="209">
        <f t="shared" si="20"/>
        <v>0</v>
      </c>
      <c r="BS37" s="210"/>
      <c r="BT37" s="210"/>
      <c r="BU37" s="210"/>
      <c r="BV37" s="210"/>
      <c r="BW37" s="210">
        <v>10095</v>
      </c>
      <c r="BX37" s="210"/>
      <c r="BY37" s="210"/>
      <c r="BZ37" s="209">
        <f t="shared" si="21"/>
        <v>0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0</v>
      </c>
      <c r="CI37" s="209">
        <f t="shared" si="25"/>
        <v>12053</v>
      </c>
      <c r="CJ37" s="209">
        <f t="shared" si="26"/>
        <v>448</v>
      </c>
      <c r="CK37" s="209">
        <f t="shared" si="27"/>
        <v>0</v>
      </c>
      <c r="CL37" s="209">
        <f t="shared" si="28"/>
        <v>0</v>
      </c>
      <c r="CM37" s="209">
        <f t="shared" si="28"/>
        <v>0</v>
      </c>
      <c r="CN37" s="209">
        <f t="shared" si="28"/>
        <v>0</v>
      </c>
      <c r="CO37" s="209">
        <f t="shared" si="28"/>
        <v>0</v>
      </c>
      <c r="CP37" s="209">
        <f t="shared" si="29"/>
        <v>11605</v>
      </c>
      <c r="CQ37" s="209">
        <f t="shared" si="30"/>
        <v>10748</v>
      </c>
      <c r="CR37" s="209">
        <f t="shared" si="30"/>
        <v>0</v>
      </c>
      <c r="CS37" s="209">
        <f t="shared" si="30"/>
        <v>857</v>
      </c>
      <c r="CT37" s="209">
        <f t="shared" si="30"/>
        <v>0</v>
      </c>
      <c r="CU37" s="209">
        <f t="shared" si="30"/>
        <v>20530</v>
      </c>
      <c r="CV37" s="209">
        <f t="shared" si="30"/>
        <v>0</v>
      </c>
      <c r="CW37" s="209">
        <f t="shared" si="30"/>
        <v>0</v>
      </c>
      <c r="CX37" s="209">
        <f t="shared" si="31"/>
        <v>12053</v>
      </c>
    </row>
    <row r="38" spans="1:102" ht="13.5">
      <c r="A38" s="208" t="s">
        <v>189</v>
      </c>
      <c r="B38" s="208">
        <v>10448</v>
      </c>
      <c r="C38" s="208" t="s">
        <v>264</v>
      </c>
      <c r="D38" s="209">
        <f t="shared" si="2"/>
        <v>33263</v>
      </c>
      <c r="E38" s="209">
        <f t="shared" si="3"/>
        <v>8974</v>
      </c>
      <c r="F38" s="210"/>
      <c r="G38" s="210"/>
      <c r="H38" s="210"/>
      <c r="I38" s="210">
        <v>8934</v>
      </c>
      <c r="J38" s="210"/>
      <c r="K38" s="210">
        <v>40</v>
      </c>
      <c r="L38" s="210">
        <v>24289</v>
      </c>
      <c r="M38" s="209">
        <f t="shared" si="4"/>
        <v>16328</v>
      </c>
      <c r="N38" s="209">
        <f t="shared" si="5"/>
        <v>2</v>
      </c>
      <c r="O38" s="210"/>
      <c r="P38" s="210"/>
      <c r="Q38" s="210"/>
      <c r="R38" s="210"/>
      <c r="S38" s="210"/>
      <c r="T38" s="210">
        <v>2</v>
      </c>
      <c r="U38" s="210">
        <v>16326</v>
      </c>
      <c r="V38" s="209">
        <f t="shared" si="6"/>
        <v>49591</v>
      </c>
      <c r="W38" s="209">
        <f t="shared" si="7"/>
        <v>8976</v>
      </c>
      <c r="X38" s="209">
        <f t="shared" si="8"/>
        <v>0</v>
      </c>
      <c r="Y38" s="209">
        <f t="shared" si="8"/>
        <v>0</v>
      </c>
      <c r="Z38" s="209">
        <f t="shared" si="8"/>
        <v>0</v>
      </c>
      <c r="AA38" s="209">
        <f t="shared" si="8"/>
        <v>8934</v>
      </c>
      <c r="AB38" s="210"/>
      <c r="AC38" s="209">
        <f t="shared" si="9"/>
        <v>42</v>
      </c>
      <c r="AD38" s="209">
        <f t="shared" si="9"/>
        <v>40615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/>
      <c r="AM38" s="209">
        <f t="shared" si="12"/>
        <v>10695</v>
      </c>
      <c r="AN38" s="210">
        <v>59</v>
      </c>
      <c r="AO38" s="209">
        <f t="shared" si="13"/>
        <v>24</v>
      </c>
      <c r="AP38" s="210">
        <v>24</v>
      </c>
      <c r="AQ38" s="210"/>
      <c r="AR38" s="210"/>
      <c r="AS38" s="210"/>
      <c r="AT38" s="209">
        <f t="shared" si="14"/>
        <v>10612</v>
      </c>
      <c r="AU38" s="210">
        <v>8539</v>
      </c>
      <c r="AV38" s="210">
        <v>823</v>
      </c>
      <c r="AW38" s="210">
        <v>1250</v>
      </c>
      <c r="AX38" s="210"/>
      <c r="AY38" s="210">
        <v>16475</v>
      </c>
      <c r="AZ38" s="210"/>
      <c r="BA38" s="210">
        <v>6093</v>
      </c>
      <c r="BB38" s="209">
        <f t="shared" si="15"/>
        <v>16788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/>
      <c r="BK38" s="209">
        <f t="shared" si="18"/>
        <v>0</v>
      </c>
      <c r="BL38" s="210"/>
      <c r="BM38" s="209">
        <f t="shared" si="19"/>
        <v>0</v>
      </c>
      <c r="BN38" s="210"/>
      <c r="BO38" s="210"/>
      <c r="BP38" s="210"/>
      <c r="BQ38" s="210"/>
      <c r="BR38" s="209">
        <f t="shared" si="20"/>
        <v>0</v>
      </c>
      <c r="BS38" s="210"/>
      <c r="BT38" s="210"/>
      <c r="BU38" s="210"/>
      <c r="BV38" s="210"/>
      <c r="BW38" s="210">
        <v>16328</v>
      </c>
      <c r="BX38" s="210"/>
      <c r="BY38" s="210"/>
      <c r="BZ38" s="209">
        <f t="shared" si="21"/>
        <v>0</v>
      </c>
      <c r="CA38" s="209">
        <f t="shared" si="22"/>
        <v>0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0</v>
      </c>
      <c r="CH38" s="209">
        <f t="shared" si="24"/>
        <v>0</v>
      </c>
      <c r="CI38" s="209">
        <f t="shared" si="25"/>
        <v>10695</v>
      </c>
      <c r="CJ38" s="209">
        <f t="shared" si="26"/>
        <v>59</v>
      </c>
      <c r="CK38" s="209">
        <f t="shared" si="27"/>
        <v>24</v>
      </c>
      <c r="CL38" s="209">
        <f t="shared" si="28"/>
        <v>24</v>
      </c>
      <c r="CM38" s="209">
        <f t="shared" si="28"/>
        <v>0</v>
      </c>
      <c r="CN38" s="209">
        <f t="shared" si="28"/>
        <v>0</v>
      </c>
      <c r="CO38" s="209">
        <f t="shared" si="28"/>
        <v>0</v>
      </c>
      <c r="CP38" s="209">
        <f t="shared" si="29"/>
        <v>10612</v>
      </c>
      <c r="CQ38" s="209">
        <f t="shared" si="30"/>
        <v>8539</v>
      </c>
      <c r="CR38" s="209">
        <f t="shared" si="30"/>
        <v>823</v>
      </c>
      <c r="CS38" s="209">
        <f t="shared" si="30"/>
        <v>1250</v>
      </c>
      <c r="CT38" s="209">
        <f t="shared" si="30"/>
        <v>0</v>
      </c>
      <c r="CU38" s="209">
        <f t="shared" si="30"/>
        <v>32803</v>
      </c>
      <c r="CV38" s="209">
        <f t="shared" si="30"/>
        <v>0</v>
      </c>
      <c r="CW38" s="209">
        <f t="shared" si="30"/>
        <v>6093</v>
      </c>
      <c r="CX38" s="209">
        <f t="shared" si="31"/>
        <v>16788</v>
      </c>
    </row>
    <row r="39" spans="1:102" ht="13.5">
      <c r="A39" s="208" t="s">
        <v>189</v>
      </c>
      <c r="B39" s="208">
        <v>10449</v>
      </c>
      <c r="C39" s="208" t="s">
        <v>265</v>
      </c>
      <c r="D39" s="209">
        <f t="shared" si="2"/>
        <v>598722</v>
      </c>
      <c r="E39" s="209">
        <f t="shared" si="3"/>
        <v>155392</v>
      </c>
      <c r="F39" s="210"/>
      <c r="G39" s="210"/>
      <c r="H39" s="210"/>
      <c r="I39" s="210">
        <v>84485</v>
      </c>
      <c r="J39" s="210"/>
      <c r="K39" s="210">
        <v>70907</v>
      </c>
      <c r="L39" s="210">
        <v>443330</v>
      </c>
      <c r="M39" s="209">
        <f t="shared" si="4"/>
        <v>82899</v>
      </c>
      <c r="N39" s="209">
        <f t="shared" si="5"/>
        <v>5221</v>
      </c>
      <c r="O39" s="210"/>
      <c r="P39" s="210"/>
      <c r="Q39" s="210"/>
      <c r="R39" s="210">
        <v>5221</v>
      </c>
      <c r="S39" s="210"/>
      <c r="T39" s="210"/>
      <c r="U39" s="210">
        <v>77678</v>
      </c>
      <c r="V39" s="209">
        <f t="shared" si="6"/>
        <v>681621</v>
      </c>
      <c r="W39" s="209">
        <f t="shared" si="7"/>
        <v>160613</v>
      </c>
      <c r="X39" s="209">
        <f t="shared" si="8"/>
        <v>0</v>
      </c>
      <c r="Y39" s="209">
        <f t="shared" si="8"/>
        <v>0</v>
      </c>
      <c r="Z39" s="209">
        <f t="shared" si="8"/>
        <v>0</v>
      </c>
      <c r="AA39" s="209">
        <f t="shared" si="8"/>
        <v>89706</v>
      </c>
      <c r="AB39" s="210"/>
      <c r="AC39" s="209">
        <f t="shared" si="9"/>
        <v>70907</v>
      </c>
      <c r="AD39" s="209">
        <f t="shared" si="9"/>
        <v>521008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/>
      <c r="AM39" s="209">
        <f t="shared" si="12"/>
        <v>572580</v>
      </c>
      <c r="AN39" s="210">
        <v>88872</v>
      </c>
      <c r="AO39" s="209">
        <f t="shared" si="13"/>
        <v>71114</v>
      </c>
      <c r="AP39" s="210">
        <v>12540</v>
      </c>
      <c r="AQ39" s="210">
        <v>58574</v>
      </c>
      <c r="AR39" s="210"/>
      <c r="AS39" s="210"/>
      <c r="AT39" s="209">
        <f t="shared" si="14"/>
        <v>412594</v>
      </c>
      <c r="AU39" s="210">
        <v>44936</v>
      </c>
      <c r="AV39" s="210">
        <v>367658</v>
      </c>
      <c r="AW39" s="210"/>
      <c r="AX39" s="210"/>
      <c r="AY39" s="210"/>
      <c r="AZ39" s="210"/>
      <c r="BA39" s="210">
        <v>26142</v>
      </c>
      <c r="BB39" s="209">
        <f t="shared" si="15"/>
        <v>598722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73299</v>
      </c>
      <c r="BL39" s="210">
        <v>29150</v>
      </c>
      <c r="BM39" s="209">
        <f t="shared" si="19"/>
        <v>33487</v>
      </c>
      <c r="BN39" s="210"/>
      <c r="BO39" s="210">
        <v>33487</v>
      </c>
      <c r="BP39" s="210"/>
      <c r="BQ39" s="210"/>
      <c r="BR39" s="209">
        <f t="shared" si="20"/>
        <v>10662</v>
      </c>
      <c r="BS39" s="210"/>
      <c r="BT39" s="210">
        <v>10662</v>
      </c>
      <c r="BU39" s="210"/>
      <c r="BV39" s="210"/>
      <c r="BW39" s="210"/>
      <c r="BX39" s="210"/>
      <c r="BY39" s="210">
        <v>9600</v>
      </c>
      <c r="BZ39" s="209">
        <f t="shared" si="21"/>
        <v>82899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0</v>
      </c>
      <c r="CI39" s="209">
        <f t="shared" si="25"/>
        <v>645879</v>
      </c>
      <c r="CJ39" s="209">
        <f t="shared" si="26"/>
        <v>118022</v>
      </c>
      <c r="CK39" s="209">
        <f t="shared" si="27"/>
        <v>104601</v>
      </c>
      <c r="CL39" s="209">
        <f t="shared" si="28"/>
        <v>12540</v>
      </c>
      <c r="CM39" s="209">
        <f t="shared" si="28"/>
        <v>92061</v>
      </c>
      <c r="CN39" s="209">
        <f t="shared" si="28"/>
        <v>0</v>
      </c>
      <c r="CO39" s="209">
        <f t="shared" si="28"/>
        <v>0</v>
      </c>
      <c r="CP39" s="209">
        <f t="shared" si="29"/>
        <v>423256</v>
      </c>
      <c r="CQ39" s="209">
        <f t="shared" si="30"/>
        <v>44936</v>
      </c>
      <c r="CR39" s="209">
        <f t="shared" si="30"/>
        <v>378320</v>
      </c>
      <c r="CS39" s="209">
        <f t="shared" si="30"/>
        <v>0</v>
      </c>
      <c r="CT39" s="209">
        <f t="shared" si="30"/>
        <v>0</v>
      </c>
      <c r="CU39" s="209">
        <f t="shared" si="30"/>
        <v>0</v>
      </c>
      <c r="CV39" s="209">
        <f t="shared" si="30"/>
        <v>0</v>
      </c>
      <c r="CW39" s="209">
        <f t="shared" si="30"/>
        <v>35742</v>
      </c>
      <c r="CX39" s="209">
        <f t="shared" si="31"/>
        <v>681621</v>
      </c>
    </row>
    <row r="40" spans="1:102" ht="13.5">
      <c r="A40" s="208" t="s">
        <v>189</v>
      </c>
      <c r="B40" s="208">
        <v>10464</v>
      </c>
      <c r="C40" s="208" t="s">
        <v>266</v>
      </c>
      <c r="D40" s="209">
        <f t="shared" si="2"/>
        <v>522193</v>
      </c>
      <c r="E40" s="209">
        <f t="shared" si="3"/>
        <v>88988</v>
      </c>
      <c r="F40" s="210"/>
      <c r="G40" s="210"/>
      <c r="H40" s="210"/>
      <c r="I40" s="210">
        <v>74514</v>
      </c>
      <c r="J40" s="210"/>
      <c r="K40" s="210">
        <v>14474</v>
      </c>
      <c r="L40" s="210">
        <v>433205</v>
      </c>
      <c r="M40" s="209">
        <f t="shared" si="4"/>
        <v>6360</v>
      </c>
      <c r="N40" s="209">
        <f t="shared" si="5"/>
        <v>0</v>
      </c>
      <c r="O40" s="210"/>
      <c r="P40" s="210"/>
      <c r="Q40" s="210"/>
      <c r="R40" s="210"/>
      <c r="S40" s="210"/>
      <c r="T40" s="210"/>
      <c r="U40" s="210">
        <v>6360</v>
      </c>
      <c r="V40" s="209">
        <f t="shared" si="6"/>
        <v>528553</v>
      </c>
      <c r="W40" s="209">
        <f t="shared" si="7"/>
        <v>88988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74514</v>
      </c>
      <c r="AB40" s="210"/>
      <c r="AC40" s="209">
        <f t="shared" si="9"/>
        <v>14474</v>
      </c>
      <c r="AD40" s="209">
        <f t="shared" si="9"/>
        <v>439565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517574</v>
      </c>
      <c r="AN40" s="210">
        <v>15465</v>
      </c>
      <c r="AO40" s="209">
        <f t="shared" si="13"/>
        <v>0</v>
      </c>
      <c r="AP40" s="210"/>
      <c r="AQ40" s="210"/>
      <c r="AR40" s="210"/>
      <c r="AS40" s="210"/>
      <c r="AT40" s="209">
        <f t="shared" si="14"/>
        <v>502109</v>
      </c>
      <c r="AU40" s="210">
        <v>82240</v>
      </c>
      <c r="AV40" s="210">
        <v>367844</v>
      </c>
      <c r="AW40" s="210">
        <v>52025</v>
      </c>
      <c r="AX40" s="210"/>
      <c r="AY40" s="210"/>
      <c r="AZ40" s="210"/>
      <c r="BA40" s="210">
        <v>4619</v>
      </c>
      <c r="BB40" s="209">
        <f t="shared" si="15"/>
        <v>522193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/>
      <c r="BK40" s="209">
        <f t="shared" si="18"/>
        <v>6360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6360</v>
      </c>
      <c r="BS40" s="210"/>
      <c r="BT40" s="210">
        <v>6360</v>
      </c>
      <c r="BU40" s="210"/>
      <c r="BV40" s="210"/>
      <c r="BW40" s="210"/>
      <c r="BX40" s="210"/>
      <c r="BY40" s="210"/>
      <c r="BZ40" s="209">
        <f t="shared" si="21"/>
        <v>6360</v>
      </c>
      <c r="CA40" s="209">
        <f t="shared" si="22"/>
        <v>0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0</v>
      </c>
      <c r="CI40" s="209">
        <f t="shared" si="25"/>
        <v>523934</v>
      </c>
      <c r="CJ40" s="209">
        <f t="shared" si="26"/>
        <v>15465</v>
      </c>
      <c r="CK40" s="209">
        <f t="shared" si="27"/>
        <v>0</v>
      </c>
      <c r="CL40" s="209">
        <f t="shared" si="28"/>
        <v>0</v>
      </c>
      <c r="CM40" s="209">
        <f t="shared" si="28"/>
        <v>0</v>
      </c>
      <c r="CN40" s="209">
        <f t="shared" si="28"/>
        <v>0</v>
      </c>
      <c r="CO40" s="209">
        <f t="shared" si="28"/>
        <v>0</v>
      </c>
      <c r="CP40" s="209">
        <f t="shared" si="29"/>
        <v>508469</v>
      </c>
      <c r="CQ40" s="209">
        <f t="shared" si="30"/>
        <v>82240</v>
      </c>
      <c r="CR40" s="209">
        <f t="shared" si="30"/>
        <v>374204</v>
      </c>
      <c r="CS40" s="209">
        <f t="shared" si="30"/>
        <v>52025</v>
      </c>
      <c r="CT40" s="209">
        <f t="shared" si="30"/>
        <v>0</v>
      </c>
      <c r="CU40" s="209">
        <f t="shared" si="30"/>
        <v>0</v>
      </c>
      <c r="CV40" s="209">
        <f t="shared" si="30"/>
        <v>0</v>
      </c>
      <c r="CW40" s="209">
        <f t="shared" si="30"/>
        <v>4619</v>
      </c>
      <c r="CX40" s="209">
        <f t="shared" si="31"/>
        <v>528553</v>
      </c>
    </row>
    <row r="41" spans="1:102" ht="13.5">
      <c r="A41" s="208" t="s">
        <v>189</v>
      </c>
      <c r="B41" s="208">
        <v>10521</v>
      </c>
      <c r="C41" s="208" t="s">
        <v>267</v>
      </c>
      <c r="D41" s="209">
        <f t="shared" si="2"/>
        <v>226079</v>
      </c>
      <c r="E41" s="209">
        <f t="shared" si="3"/>
        <v>33315</v>
      </c>
      <c r="F41" s="210"/>
      <c r="G41" s="210"/>
      <c r="H41" s="210"/>
      <c r="I41" s="210">
        <v>32221</v>
      </c>
      <c r="J41" s="210"/>
      <c r="K41" s="210">
        <v>1094</v>
      </c>
      <c r="L41" s="210">
        <v>192764</v>
      </c>
      <c r="M41" s="209">
        <f t="shared" si="4"/>
        <v>30465</v>
      </c>
      <c r="N41" s="209">
        <f t="shared" si="5"/>
        <v>0</v>
      </c>
      <c r="O41" s="210"/>
      <c r="P41" s="210"/>
      <c r="Q41" s="210"/>
      <c r="R41" s="210"/>
      <c r="S41" s="210"/>
      <c r="T41" s="210"/>
      <c r="U41" s="210">
        <v>30465</v>
      </c>
      <c r="V41" s="209">
        <f t="shared" si="6"/>
        <v>256544</v>
      </c>
      <c r="W41" s="209">
        <f t="shared" si="7"/>
        <v>33315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32221</v>
      </c>
      <c r="AB41" s="210"/>
      <c r="AC41" s="209">
        <f t="shared" si="9"/>
        <v>1094</v>
      </c>
      <c r="AD41" s="209">
        <f t="shared" si="9"/>
        <v>223229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/>
      <c r="AM41" s="209">
        <f t="shared" si="12"/>
        <v>199530</v>
      </c>
      <c r="AN41" s="210">
        <v>21091</v>
      </c>
      <c r="AO41" s="209">
        <f t="shared" si="13"/>
        <v>80421</v>
      </c>
      <c r="AP41" s="210">
        <v>7284</v>
      </c>
      <c r="AQ41" s="210">
        <v>73137</v>
      </c>
      <c r="AR41" s="210"/>
      <c r="AS41" s="210"/>
      <c r="AT41" s="209">
        <f t="shared" si="14"/>
        <v>98018</v>
      </c>
      <c r="AU41" s="210">
        <v>24843</v>
      </c>
      <c r="AV41" s="210">
        <v>58300</v>
      </c>
      <c r="AW41" s="210">
        <v>7914</v>
      </c>
      <c r="AX41" s="210">
        <v>6961</v>
      </c>
      <c r="AY41" s="210"/>
      <c r="AZ41" s="210"/>
      <c r="BA41" s="210">
        <v>26549</v>
      </c>
      <c r="BB41" s="209">
        <f t="shared" si="15"/>
        <v>226079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>
        <v>2225</v>
      </c>
      <c r="BK41" s="209">
        <f t="shared" si="18"/>
        <v>0</v>
      </c>
      <c r="BL41" s="210"/>
      <c r="BM41" s="209">
        <f t="shared" si="19"/>
        <v>0</v>
      </c>
      <c r="BN41" s="210"/>
      <c r="BO41" s="210"/>
      <c r="BP41" s="210"/>
      <c r="BQ41" s="210"/>
      <c r="BR41" s="209">
        <f t="shared" si="20"/>
        <v>0</v>
      </c>
      <c r="BS41" s="210"/>
      <c r="BT41" s="210"/>
      <c r="BU41" s="210"/>
      <c r="BV41" s="210"/>
      <c r="BW41" s="210">
        <v>28240</v>
      </c>
      <c r="BX41" s="210"/>
      <c r="BY41" s="210"/>
      <c r="BZ41" s="209">
        <f t="shared" si="21"/>
        <v>0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2225</v>
      </c>
      <c r="CI41" s="209">
        <f t="shared" si="25"/>
        <v>199530</v>
      </c>
      <c r="CJ41" s="209">
        <f t="shared" si="26"/>
        <v>21091</v>
      </c>
      <c r="CK41" s="209">
        <f t="shared" si="27"/>
        <v>80421</v>
      </c>
      <c r="CL41" s="209">
        <f t="shared" si="28"/>
        <v>7284</v>
      </c>
      <c r="CM41" s="209">
        <f t="shared" si="28"/>
        <v>73137</v>
      </c>
      <c r="CN41" s="209">
        <f t="shared" si="28"/>
        <v>0</v>
      </c>
      <c r="CO41" s="209">
        <f t="shared" si="28"/>
        <v>0</v>
      </c>
      <c r="CP41" s="209">
        <f t="shared" si="29"/>
        <v>98018</v>
      </c>
      <c r="CQ41" s="209">
        <f t="shared" si="30"/>
        <v>24843</v>
      </c>
      <c r="CR41" s="209">
        <f t="shared" si="30"/>
        <v>58300</v>
      </c>
      <c r="CS41" s="209">
        <f t="shared" si="30"/>
        <v>7914</v>
      </c>
      <c r="CT41" s="209">
        <f t="shared" si="30"/>
        <v>6961</v>
      </c>
      <c r="CU41" s="209">
        <f t="shared" si="30"/>
        <v>28240</v>
      </c>
      <c r="CV41" s="209">
        <f t="shared" si="30"/>
        <v>0</v>
      </c>
      <c r="CW41" s="209">
        <f t="shared" si="30"/>
        <v>26549</v>
      </c>
      <c r="CX41" s="209">
        <f t="shared" si="31"/>
        <v>226079</v>
      </c>
    </row>
    <row r="42" spans="1:102" ht="13.5">
      <c r="A42" s="208" t="s">
        <v>189</v>
      </c>
      <c r="B42" s="208">
        <v>10522</v>
      </c>
      <c r="C42" s="208" t="s">
        <v>268</v>
      </c>
      <c r="D42" s="209">
        <f t="shared" si="2"/>
        <v>141587</v>
      </c>
      <c r="E42" s="209">
        <f t="shared" si="3"/>
        <v>18567</v>
      </c>
      <c r="F42" s="210"/>
      <c r="G42" s="210"/>
      <c r="H42" s="210"/>
      <c r="I42" s="210">
        <v>15631</v>
      </c>
      <c r="J42" s="210"/>
      <c r="K42" s="210">
        <v>2936</v>
      </c>
      <c r="L42" s="210">
        <v>123020</v>
      </c>
      <c r="M42" s="209">
        <f t="shared" si="4"/>
        <v>22147</v>
      </c>
      <c r="N42" s="209">
        <f t="shared" si="5"/>
        <v>0</v>
      </c>
      <c r="O42" s="210"/>
      <c r="P42" s="210"/>
      <c r="Q42" s="210"/>
      <c r="R42" s="210"/>
      <c r="S42" s="210"/>
      <c r="T42" s="210"/>
      <c r="U42" s="210">
        <v>22147</v>
      </c>
      <c r="V42" s="209">
        <f t="shared" si="6"/>
        <v>163734</v>
      </c>
      <c r="W42" s="209">
        <f t="shared" si="7"/>
        <v>18567</v>
      </c>
      <c r="X42" s="209">
        <f t="shared" si="8"/>
        <v>0</v>
      </c>
      <c r="Y42" s="209">
        <f t="shared" si="8"/>
        <v>0</v>
      </c>
      <c r="Z42" s="209">
        <f t="shared" si="8"/>
        <v>0</v>
      </c>
      <c r="AA42" s="209">
        <f t="shared" si="8"/>
        <v>15631</v>
      </c>
      <c r="AB42" s="210"/>
      <c r="AC42" s="209">
        <f t="shared" si="9"/>
        <v>2936</v>
      </c>
      <c r="AD42" s="209">
        <f t="shared" si="9"/>
        <v>145167</v>
      </c>
      <c r="AE42" s="209">
        <f t="shared" si="10"/>
        <v>0</v>
      </c>
      <c r="AF42" s="209">
        <f t="shared" si="11"/>
        <v>0</v>
      </c>
      <c r="AG42" s="210"/>
      <c r="AH42" s="210"/>
      <c r="AI42" s="210"/>
      <c r="AJ42" s="210"/>
      <c r="AK42" s="210"/>
      <c r="AL42" s="210"/>
      <c r="AM42" s="209">
        <f t="shared" si="12"/>
        <v>130419</v>
      </c>
      <c r="AN42" s="210">
        <v>7520</v>
      </c>
      <c r="AO42" s="209">
        <f t="shared" si="13"/>
        <v>183</v>
      </c>
      <c r="AP42" s="210">
        <v>183</v>
      </c>
      <c r="AQ42" s="210"/>
      <c r="AR42" s="210"/>
      <c r="AS42" s="210">
        <v>8590</v>
      </c>
      <c r="AT42" s="209">
        <f t="shared" si="14"/>
        <v>114126</v>
      </c>
      <c r="AU42" s="210">
        <v>6564</v>
      </c>
      <c r="AV42" s="210">
        <v>88592</v>
      </c>
      <c r="AW42" s="210">
        <v>10140</v>
      </c>
      <c r="AX42" s="210">
        <v>8830</v>
      </c>
      <c r="AY42" s="210"/>
      <c r="AZ42" s="210"/>
      <c r="BA42" s="210">
        <v>11168</v>
      </c>
      <c r="BB42" s="209">
        <f t="shared" si="15"/>
        <v>141587</v>
      </c>
      <c r="BC42" s="209">
        <f t="shared" si="16"/>
        <v>0</v>
      </c>
      <c r="BD42" s="209">
        <f t="shared" si="17"/>
        <v>0</v>
      </c>
      <c r="BE42" s="210"/>
      <c r="BF42" s="210"/>
      <c r="BG42" s="210"/>
      <c r="BH42" s="210"/>
      <c r="BI42" s="210"/>
      <c r="BJ42" s="210">
        <v>1616</v>
      </c>
      <c r="BK42" s="209">
        <f t="shared" si="18"/>
        <v>0</v>
      </c>
      <c r="BL42" s="210"/>
      <c r="BM42" s="209">
        <f t="shared" si="19"/>
        <v>0</v>
      </c>
      <c r="BN42" s="210"/>
      <c r="BO42" s="210"/>
      <c r="BP42" s="210"/>
      <c r="BQ42" s="210"/>
      <c r="BR42" s="209">
        <f t="shared" si="20"/>
        <v>0</v>
      </c>
      <c r="BS42" s="210"/>
      <c r="BT42" s="210"/>
      <c r="BU42" s="210"/>
      <c r="BV42" s="210"/>
      <c r="BW42" s="210">
        <v>20531</v>
      </c>
      <c r="BX42" s="210"/>
      <c r="BY42" s="210"/>
      <c r="BZ42" s="209">
        <f t="shared" si="21"/>
        <v>0</v>
      </c>
      <c r="CA42" s="209">
        <f t="shared" si="22"/>
        <v>0</v>
      </c>
      <c r="CB42" s="209">
        <f t="shared" si="23"/>
        <v>0</v>
      </c>
      <c r="CC42" s="209">
        <f t="shared" si="24"/>
        <v>0</v>
      </c>
      <c r="CD42" s="209">
        <f t="shared" si="24"/>
        <v>0</v>
      </c>
      <c r="CE42" s="209">
        <f t="shared" si="24"/>
        <v>0</v>
      </c>
      <c r="CF42" s="209">
        <f t="shared" si="24"/>
        <v>0</v>
      </c>
      <c r="CG42" s="209">
        <f t="shared" si="24"/>
        <v>0</v>
      </c>
      <c r="CH42" s="209">
        <f t="shared" si="24"/>
        <v>1616</v>
      </c>
      <c r="CI42" s="209">
        <f t="shared" si="25"/>
        <v>130419</v>
      </c>
      <c r="CJ42" s="209">
        <f t="shared" si="26"/>
        <v>7520</v>
      </c>
      <c r="CK42" s="209">
        <f t="shared" si="27"/>
        <v>183</v>
      </c>
      <c r="CL42" s="209">
        <f t="shared" si="28"/>
        <v>183</v>
      </c>
      <c r="CM42" s="209">
        <f t="shared" si="28"/>
        <v>0</v>
      </c>
      <c r="CN42" s="209">
        <f t="shared" si="28"/>
        <v>0</v>
      </c>
      <c r="CO42" s="209">
        <f t="shared" si="28"/>
        <v>8590</v>
      </c>
      <c r="CP42" s="209">
        <f t="shared" si="29"/>
        <v>114126</v>
      </c>
      <c r="CQ42" s="209">
        <f t="shared" si="30"/>
        <v>6564</v>
      </c>
      <c r="CR42" s="209">
        <f t="shared" si="30"/>
        <v>88592</v>
      </c>
      <c r="CS42" s="209">
        <f t="shared" si="30"/>
        <v>10140</v>
      </c>
      <c r="CT42" s="209">
        <f t="shared" si="30"/>
        <v>8830</v>
      </c>
      <c r="CU42" s="209">
        <f t="shared" si="30"/>
        <v>20531</v>
      </c>
      <c r="CV42" s="209">
        <f t="shared" si="30"/>
        <v>0</v>
      </c>
      <c r="CW42" s="209">
        <f t="shared" si="30"/>
        <v>11168</v>
      </c>
      <c r="CX42" s="209">
        <f t="shared" si="31"/>
        <v>141587</v>
      </c>
    </row>
    <row r="43" spans="1:102" ht="13.5">
      <c r="A43" s="208" t="s">
        <v>189</v>
      </c>
      <c r="B43" s="208">
        <v>10523</v>
      </c>
      <c r="C43" s="208" t="s">
        <v>269</v>
      </c>
      <c r="D43" s="209">
        <f t="shared" si="2"/>
        <v>146621</v>
      </c>
      <c r="E43" s="209">
        <f t="shared" si="3"/>
        <v>0</v>
      </c>
      <c r="F43" s="210"/>
      <c r="G43" s="210"/>
      <c r="H43" s="210"/>
      <c r="I43" s="210"/>
      <c r="J43" s="210"/>
      <c r="K43" s="210"/>
      <c r="L43" s="210">
        <v>146621</v>
      </c>
      <c r="M43" s="209">
        <f t="shared" si="4"/>
        <v>29392</v>
      </c>
      <c r="N43" s="209">
        <f t="shared" si="5"/>
        <v>0</v>
      </c>
      <c r="O43" s="210"/>
      <c r="P43" s="210"/>
      <c r="Q43" s="210"/>
      <c r="R43" s="210"/>
      <c r="S43" s="210"/>
      <c r="T43" s="210"/>
      <c r="U43" s="210">
        <v>29392</v>
      </c>
      <c r="V43" s="209">
        <f t="shared" si="6"/>
        <v>176013</v>
      </c>
      <c r="W43" s="209">
        <f t="shared" si="7"/>
        <v>0</v>
      </c>
      <c r="X43" s="209">
        <f t="shared" si="8"/>
        <v>0</v>
      </c>
      <c r="Y43" s="209">
        <f t="shared" si="8"/>
        <v>0</v>
      </c>
      <c r="Z43" s="209">
        <f t="shared" si="8"/>
        <v>0</v>
      </c>
      <c r="AA43" s="209">
        <f t="shared" si="8"/>
        <v>0</v>
      </c>
      <c r="AB43" s="210"/>
      <c r="AC43" s="209">
        <f t="shared" si="9"/>
        <v>0</v>
      </c>
      <c r="AD43" s="209">
        <f t="shared" si="9"/>
        <v>176013</v>
      </c>
      <c r="AE43" s="209">
        <f t="shared" si="10"/>
        <v>0</v>
      </c>
      <c r="AF43" s="209">
        <f t="shared" si="11"/>
        <v>0</v>
      </c>
      <c r="AG43" s="210"/>
      <c r="AH43" s="210"/>
      <c r="AI43" s="210"/>
      <c r="AJ43" s="210"/>
      <c r="AK43" s="210"/>
      <c r="AL43" s="210"/>
      <c r="AM43" s="209">
        <f t="shared" si="12"/>
        <v>0</v>
      </c>
      <c r="AN43" s="210"/>
      <c r="AO43" s="209">
        <f t="shared" si="13"/>
        <v>0</v>
      </c>
      <c r="AP43" s="210"/>
      <c r="AQ43" s="210"/>
      <c r="AR43" s="210"/>
      <c r="AS43" s="210"/>
      <c r="AT43" s="209">
        <f t="shared" si="14"/>
        <v>0</v>
      </c>
      <c r="AU43" s="210"/>
      <c r="AV43" s="210"/>
      <c r="AW43" s="210"/>
      <c r="AX43" s="210"/>
      <c r="AY43" s="210">
        <v>146621</v>
      </c>
      <c r="AZ43" s="210"/>
      <c r="BA43" s="210"/>
      <c r="BB43" s="209">
        <f t="shared" si="15"/>
        <v>0</v>
      </c>
      <c r="BC43" s="209">
        <f t="shared" si="16"/>
        <v>0</v>
      </c>
      <c r="BD43" s="209">
        <f t="shared" si="17"/>
        <v>0</v>
      </c>
      <c r="BE43" s="210"/>
      <c r="BF43" s="210"/>
      <c r="BG43" s="210"/>
      <c r="BH43" s="210"/>
      <c r="BI43" s="210"/>
      <c r="BJ43" s="210">
        <v>2155</v>
      </c>
      <c r="BK43" s="209">
        <f t="shared" si="18"/>
        <v>0</v>
      </c>
      <c r="BL43" s="210"/>
      <c r="BM43" s="209">
        <f t="shared" si="19"/>
        <v>0</v>
      </c>
      <c r="BN43" s="210"/>
      <c r="BO43" s="210"/>
      <c r="BP43" s="210"/>
      <c r="BQ43" s="210"/>
      <c r="BR43" s="209">
        <f t="shared" si="20"/>
        <v>0</v>
      </c>
      <c r="BS43" s="210"/>
      <c r="BT43" s="210"/>
      <c r="BU43" s="210"/>
      <c r="BV43" s="210"/>
      <c r="BW43" s="210">
        <v>27237</v>
      </c>
      <c r="BX43" s="210"/>
      <c r="BY43" s="210"/>
      <c r="BZ43" s="209">
        <f t="shared" si="21"/>
        <v>0</v>
      </c>
      <c r="CA43" s="209">
        <f t="shared" si="22"/>
        <v>0</v>
      </c>
      <c r="CB43" s="209">
        <f t="shared" si="23"/>
        <v>0</v>
      </c>
      <c r="CC43" s="209">
        <f t="shared" si="24"/>
        <v>0</v>
      </c>
      <c r="CD43" s="209">
        <f t="shared" si="24"/>
        <v>0</v>
      </c>
      <c r="CE43" s="209">
        <f t="shared" si="24"/>
        <v>0</v>
      </c>
      <c r="CF43" s="209">
        <f t="shared" si="24"/>
        <v>0</v>
      </c>
      <c r="CG43" s="209">
        <f t="shared" si="24"/>
        <v>0</v>
      </c>
      <c r="CH43" s="209">
        <f t="shared" si="24"/>
        <v>2155</v>
      </c>
      <c r="CI43" s="209">
        <f t="shared" si="25"/>
        <v>0</v>
      </c>
      <c r="CJ43" s="209">
        <f t="shared" si="26"/>
        <v>0</v>
      </c>
      <c r="CK43" s="209">
        <f t="shared" si="27"/>
        <v>0</v>
      </c>
      <c r="CL43" s="209">
        <f t="shared" si="28"/>
        <v>0</v>
      </c>
      <c r="CM43" s="209">
        <f t="shared" si="28"/>
        <v>0</v>
      </c>
      <c r="CN43" s="209">
        <f t="shared" si="28"/>
        <v>0</v>
      </c>
      <c r="CO43" s="209">
        <f t="shared" si="28"/>
        <v>0</v>
      </c>
      <c r="CP43" s="209">
        <f t="shared" si="29"/>
        <v>0</v>
      </c>
      <c r="CQ43" s="209">
        <f t="shared" si="30"/>
        <v>0</v>
      </c>
      <c r="CR43" s="209">
        <f t="shared" si="30"/>
        <v>0</v>
      </c>
      <c r="CS43" s="209">
        <f t="shared" si="30"/>
        <v>0</v>
      </c>
      <c r="CT43" s="209">
        <f t="shared" si="30"/>
        <v>0</v>
      </c>
      <c r="CU43" s="209">
        <f t="shared" si="30"/>
        <v>173858</v>
      </c>
      <c r="CV43" s="209">
        <f t="shared" si="30"/>
        <v>0</v>
      </c>
      <c r="CW43" s="209">
        <f t="shared" si="30"/>
        <v>0</v>
      </c>
      <c r="CX43" s="209">
        <f t="shared" si="31"/>
        <v>0</v>
      </c>
    </row>
    <row r="44" spans="1:102" ht="13.5">
      <c r="A44" s="208" t="s">
        <v>189</v>
      </c>
      <c r="B44" s="208">
        <v>10524</v>
      </c>
      <c r="C44" s="208" t="s">
        <v>270</v>
      </c>
      <c r="D44" s="209">
        <f t="shared" si="2"/>
        <v>490086</v>
      </c>
      <c r="E44" s="209">
        <f t="shared" si="3"/>
        <v>14</v>
      </c>
      <c r="F44" s="210"/>
      <c r="G44" s="210"/>
      <c r="H44" s="210"/>
      <c r="I44" s="210"/>
      <c r="J44" s="210"/>
      <c r="K44" s="210">
        <v>14</v>
      </c>
      <c r="L44" s="210">
        <v>490072</v>
      </c>
      <c r="M44" s="209">
        <f t="shared" si="4"/>
        <v>270845</v>
      </c>
      <c r="N44" s="209">
        <f t="shared" si="5"/>
        <v>124971</v>
      </c>
      <c r="O44" s="210"/>
      <c r="P44" s="210"/>
      <c r="Q44" s="210"/>
      <c r="R44" s="210"/>
      <c r="S44" s="210"/>
      <c r="T44" s="210">
        <v>124971</v>
      </c>
      <c r="U44" s="210">
        <v>145874</v>
      </c>
      <c r="V44" s="209">
        <f t="shared" si="6"/>
        <v>760931</v>
      </c>
      <c r="W44" s="209">
        <f t="shared" si="7"/>
        <v>124985</v>
      </c>
      <c r="X44" s="209">
        <f t="shared" si="8"/>
        <v>0</v>
      </c>
      <c r="Y44" s="209">
        <f t="shared" si="8"/>
        <v>0</v>
      </c>
      <c r="Z44" s="209">
        <f t="shared" si="8"/>
        <v>0</v>
      </c>
      <c r="AA44" s="209">
        <f t="shared" si="8"/>
        <v>0</v>
      </c>
      <c r="AB44" s="210"/>
      <c r="AC44" s="209">
        <f t="shared" si="9"/>
        <v>124985</v>
      </c>
      <c r="AD44" s="209">
        <f t="shared" si="9"/>
        <v>635946</v>
      </c>
      <c r="AE44" s="209">
        <f t="shared" si="10"/>
        <v>0</v>
      </c>
      <c r="AF44" s="209">
        <f t="shared" si="11"/>
        <v>0</v>
      </c>
      <c r="AG44" s="210"/>
      <c r="AH44" s="210"/>
      <c r="AI44" s="210"/>
      <c r="AJ44" s="210"/>
      <c r="AK44" s="210"/>
      <c r="AL44" s="210"/>
      <c r="AM44" s="209">
        <f t="shared" si="12"/>
        <v>0</v>
      </c>
      <c r="AN44" s="210"/>
      <c r="AO44" s="209">
        <f t="shared" si="13"/>
        <v>0</v>
      </c>
      <c r="AP44" s="210"/>
      <c r="AQ44" s="210"/>
      <c r="AR44" s="210"/>
      <c r="AS44" s="210"/>
      <c r="AT44" s="209">
        <f t="shared" si="14"/>
        <v>0</v>
      </c>
      <c r="AU44" s="210"/>
      <c r="AV44" s="210"/>
      <c r="AW44" s="210"/>
      <c r="AX44" s="210"/>
      <c r="AY44" s="210">
        <v>478195</v>
      </c>
      <c r="AZ44" s="210"/>
      <c r="BA44" s="210">
        <v>11891</v>
      </c>
      <c r="BB44" s="209">
        <f t="shared" si="15"/>
        <v>11891</v>
      </c>
      <c r="BC44" s="209">
        <f t="shared" si="16"/>
        <v>4148</v>
      </c>
      <c r="BD44" s="209">
        <f t="shared" si="17"/>
        <v>4148</v>
      </c>
      <c r="BE44" s="210"/>
      <c r="BF44" s="210">
        <v>4148</v>
      </c>
      <c r="BG44" s="210"/>
      <c r="BH44" s="210"/>
      <c r="BI44" s="210"/>
      <c r="BJ44" s="210"/>
      <c r="BK44" s="209">
        <f t="shared" si="18"/>
        <v>266697</v>
      </c>
      <c r="BL44" s="210">
        <v>10125</v>
      </c>
      <c r="BM44" s="209">
        <f t="shared" si="19"/>
        <v>95496</v>
      </c>
      <c r="BN44" s="210"/>
      <c r="BO44" s="210">
        <v>95311</v>
      </c>
      <c r="BP44" s="210">
        <v>185</v>
      </c>
      <c r="BQ44" s="210"/>
      <c r="BR44" s="209">
        <f t="shared" si="20"/>
        <v>161076</v>
      </c>
      <c r="BS44" s="210"/>
      <c r="BT44" s="210">
        <v>160499</v>
      </c>
      <c r="BU44" s="210"/>
      <c r="BV44" s="210">
        <v>577</v>
      </c>
      <c r="BW44" s="210"/>
      <c r="BX44" s="210"/>
      <c r="BY44" s="210"/>
      <c r="BZ44" s="209">
        <f t="shared" si="21"/>
        <v>270845</v>
      </c>
      <c r="CA44" s="209">
        <f t="shared" si="22"/>
        <v>4148</v>
      </c>
      <c r="CB44" s="209">
        <f t="shared" si="23"/>
        <v>4148</v>
      </c>
      <c r="CC44" s="209">
        <f t="shared" si="24"/>
        <v>0</v>
      </c>
      <c r="CD44" s="209">
        <f t="shared" si="24"/>
        <v>4148</v>
      </c>
      <c r="CE44" s="209">
        <f t="shared" si="24"/>
        <v>0</v>
      </c>
      <c r="CF44" s="209">
        <f t="shared" si="24"/>
        <v>0</v>
      </c>
      <c r="CG44" s="209">
        <f t="shared" si="24"/>
        <v>0</v>
      </c>
      <c r="CH44" s="209">
        <f t="shared" si="24"/>
        <v>0</v>
      </c>
      <c r="CI44" s="209">
        <f t="shared" si="25"/>
        <v>266697</v>
      </c>
      <c r="CJ44" s="209">
        <f t="shared" si="26"/>
        <v>10125</v>
      </c>
      <c r="CK44" s="209">
        <f t="shared" si="27"/>
        <v>95496</v>
      </c>
      <c r="CL44" s="209">
        <f t="shared" si="28"/>
        <v>0</v>
      </c>
      <c r="CM44" s="209">
        <f t="shared" si="28"/>
        <v>95311</v>
      </c>
      <c r="CN44" s="209">
        <f t="shared" si="28"/>
        <v>185</v>
      </c>
      <c r="CO44" s="209">
        <f t="shared" si="28"/>
        <v>0</v>
      </c>
      <c r="CP44" s="209">
        <f t="shared" si="29"/>
        <v>161076</v>
      </c>
      <c r="CQ44" s="209">
        <f t="shared" si="30"/>
        <v>0</v>
      </c>
      <c r="CR44" s="209">
        <f t="shared" si="30"/>
        <v>160499</v>
      </c>
      <c r="CS44" s="209">
        <f t="shared" si="30"/>
        <v>0</v>
      </c>
      <c r="CT44" s="209">
        <f aca="true" t="shared" si="32" ref="CT44:CW45">SUM(AX44,BV44)</f>
        <v>577</v>
      </c>
      <c r="CU44" s="209">
        <f t="shared" si="32"/>
        <v>478195</v>
      </c>
      <c r="CV44" s="209">
        <f t="shared" si="32"/>
        <v>0</v>
      </c>
      <c r="CW44" s="209">
        <f t="shared" si="32"/>
        <v>11891</v>
      </c>
      <c r="CX44" s="209">
        <f t="shared" si="31"/>
        <v>282736</v>
      </c>
    </row>
    <row r="45" spans="1:102" ht="13.5">
      <c r="A45" s="208" t="s">
        <v>189</v>
      </c>
      <c r="B45" s="208">
        <v>10525</v>
      </c>
      <c r="C45" s="208" t="s">
        <v>271</v>
      </c>
      <c r="D45" s="209">
        <f t="shared" si="2"/>
        <v>253737</v>
      </c>
      <c r="E45" s="209">
        <f t="shared" si="3"/>
        <v>0</v>
      </c>
      <c r="F45" s="210"/>
      <c r="G45" s="210"/>
      <c r="H45" s="210"/>
      <c r="I45" s="210"/>
      <c r="J45" s="210"/>
      <c r="K45" s="210"/>
      <c r="L45" s="210">
        <v>253737</v>
      </c>
      <c r="M45" s="209">
        <f t="shared" si="4"/>
        <v>155916</v>
      </c>
      <c r="N45" s="209">
        <f t="shared" si="5"/>
        <v>16736</v>
      </c>
      <c r="O45" s="210"/>
      <c r="P45" s="210"/>
      <c r="Q45" s="210"/>
      <c r="R45" s="210">
        <v>16736</v>
      </c>
      <c r="S45" s="210"/>
      <c r="T45" s="210"/>
      <c r="U45" s="210">
        <v>139180</v>
      </c>
      <c r="V45" s="209">
        <f t="shared" si="6"/>
        <v>409653</v>
      </c>
      <c r="W45" s="209">
        <f t="shared" si="7"/>
        <v>16736</v>
      </c>
      <c r="X45" s="209">
        <f t="shared" si="8"/>
        <v>0</v>
      </c>
      <c r="Y45" s="209">
        <f t="shared" si="8"/>
        <v>0</v>
      </c>
      <c r="Z45" s="209">
        <f t="shared" si="8"/>
        <v>0</v>
      </c>
      <c r="AA45" s="209">
        <f t="shared" si="8"/>
        <v>16736</v>
      </c>
      <c r="AB45" s="210"/>
      <c r="AC45" s="209">
        <f t="shared" si="9"/>
        <v>0</v>
      </c>
      <c r="AD45" s="209">
        <f t="shared" si="9"/>
        <v>392917</v>
      </c>
      <c r="AE45" s="209">
        <f t="shared" si="10"/>
        <v>0</v>
      </c>
      <c r="AF45" s="209">
        <f t="shared" si="11"/>
        <v>0</v>
      </c>
      <c r="AG45" s="210"/>
      <c r="AH45" s="210"/>
      <c r="AI45" s="210"/>
      <c r="AJ45" s="210"/>
      <c r="AK45" s="210"/>
      <c r="AL45" s="210"/>
      <c r="AM45" s="209">
        <f t="shared" si="12"/>
        <v>57226</v>
      </c>
      <c r="AN45" s="210">
        <v>27880</v>
      </c>
      <c r="AO45" s="209">
        <f t="shared" si="13"/>
        <v>2054</v>
      </c>
      <c r="AP45" s="210">
        <v>2054</v>
      </c>
      <c r="AQ45" s="210"/>
      <c r="AR45" s="210"/>
      <c r="AS45" s="210"/>
      <c r="AT45" s="209">
        <f t="shared" si="14"/>
        <v>27292</v>
      </c>
      <c r="AU45" s="210">
        <v>27292</v>
      </c>
      <c r="AV45" s="210"/>
      <c r="AW45" s="210"/>
      <c r="AX45" s="210"/>
      <c r="AY45" s="210">
        <v>195408</v>
      </c>
      <c r="AZ45" s="210"/>
      <c r="BA45" s="210">
        <v>1103</v>
      </c>
      <c r="BB45" s="209">
        <f t="shared" si="15"/>
        <v>58329</v>
      </c>
      <c r="BC45" s="209">
        <f t="shared" si="16"/>
        <v>1949</v>
      </c>
      <c r="BD45" s="209">
        <f t="shared" si="17"/>
        <v>1949</v>
      </c>
      <c r="BE45" s="210"/>
      <c r="BF45" s="210">
        <v>1949</v>
      </c>
      <c r="BG45" s="210"/>
      <c r="BH45" s="210"/>
      <c r="BI45" s="210"/>
      <c r="BJ45" s="210"/>
      <c r="BK45" s="209">
        <f t="shared" si="18"/>
        <v>153967</v>
      </c>
      <c r="BL45" s="210"/>
      <c r="BM45" s="209">
        <f t="shared" si="19"/>
        <v>30945</v>
      </c>
      <c r="BN45" s="210"/>
      <c r="BO45" s="210">
        <v>30945</v>
      </c>
      <c r="BP45" s="210"/>
      <c r="BQ45" s="210"/>
      <c r="BR45" s="209">
        <f t="shared" si="20"/>
        <v>123022</v>
      </c>
      <c r="BS45" s="210"/>
      <c r="BT45" s="210">
        <v>123022</v>
      </c>
      <c r="BU45" s="210"/>
      <c r="BV45" s="210"/>
      <c r="BW45" s="210"/>
      <c r="BX45" s="210"/>
      <c r="BY45" s="210"/>
      <c r="BZ45" s="209">
        <f t="shared" si="21"/>
        <v>155916</v>
      </c>
      <c r="CA45" s="209">
        <f t="shared" si="22"/>
        <v>1949</v>
      </c>
      <c r="CB45" s="209">
        <f t="shared" si="23"/>
        <v>1949</v>
      </c>
      <c r="CC45" s="209">
        <f t="shared" si="24"/>
        <v>0</v>
      </c>
      <c r="CD45" s="209">
        <f t="shared" si="24"/>
        <v>1949</v>
      </c>
      <c r="CE45" s="209">
        <f t="shared" si="24"/>
        <v>0</v>
      </c>
      <c r="CF45" s="209">
        <f t="shared" si="24"/>
        <v>0</v>
      </c>
      <c r="CG45" s="209">
        <f t="shared" si="24"/>
        <v>0</v>
      </c>
      <c r="CH45" s="209">
        <f t="shared" si="24"/>
        <v>0</v>
      </c>
      <c r="CI45" s="209">
        <f t="shared" si="25"/>
        <v>211193</v>
      </c>
      <c r="CJ45" s="209">
        <f t="shared" si="26"/>
        <v>27880</v>
      </c>
      <c r="CK45" s="209">
        <f t="shared" si="27"/>
        <v>32999</v>
      </c>
      <c r="CL45" s="209">
        <f t="shared" si="28"/>
        <v>2054</v>
      </c>
      <c r="CM45" s="209">
        <f t="shared" si="28"/>
        <v>30945</v>
      </c>
      <c r="CN45" s="209">
        <f t="shared" si="28"/>
        <v>0</v>
      </c>
      <c r="CO45" s="209">
        <f t="shared" si="28"/>
        <v>0</v>
      </c>
      <c r="CP45" s="209">
        <f t="shared" si="29"/>
        <v>150314</v>
      </c>
      <c r="CQ45" s="209">
        <f>SUM(AU45,BS45)</f>
        <v>27292</v>
      </c>
      <c r="CR45" s="209">
        <f>SUM(AV45,BT45)</f>
        <v>123022</v>
      </c>
      <c r="CS45" s="209">
        <f>SUM(AW45,BU45)</f>
        <v>0</v>
      </c>
      <c r="CT45" s="209">
        <f t="shared" si="32"/>
        <v>0</v>
      </c>
      <c r="CU45" s="209">
        <f t="shared" si="32"/>
        <v>195408</v>
      </c>
      <c r="CV45" s="209">
        <f t="shared" si="32"/>
        <v>0</v>
      </c>
      <c r="CW45" s="209">
        <f t="shared" si="32"/>
        <v>1103</v>
      </c>
      <c r="CX45" s="209">
        <f t="shared" si="31"/>
        <v>214245</v>
      </c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1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群馬県</v>
      </c>
      <c r="B7" s="140">
        <f>INT(B8/1000)*1000</f>
        <v>10000</v>
      </c>
      <c r="C7" s="140" t="s">
        <v>179</v>
      </c>
      <c r="D7" s="141">
        <f>SUM(D8:D200)</f>
        <v>1563508</v>
      </c>
      <c r="E7" s="141">
        <f aca="true" t="shared" si="0" ref="E7:BP7">SUM(E8:E200)</f>
        <v>1490179</v>
      </c>
      <c r="F7" s="141">
        <f t="shared" si="0"/>
        <v>237736</v>
      </c>
      <c r="G7" s="141">
        <f t="shared" si="0"/>
        <v>0</v>
      </c>
      <c r="H7" s="141">
        <f t="shared" si="0"/>
        <v>5100</v>
      </c>
      <c r="I7" s="141">
        <f t="shared" si="0"/>
        <v>835198</v>
      </c>
      <c r="J7" s="141">
        <f t="shared" si="0"/>
        <v>2801232</v>
      </c>
      <c r="K7" s="141">
        <f t="shared" si="0"/>
        <v>412145</v>
      </c>
      <c r="L7" s="141">
        <f t="shared" si="0"/>
        <v>73329</v>
      </c>
      <c r="M7" s="141">
        <f t="shared" si="0"/>
        <v>166274</v>
      </c>
      <c r="N7" s="141">
        <f t="shared" si="0"/>
        <v>131978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46344</v>
      </c>
      <c r="S7" s="141">
        <f t="shared" si="0"/>
        <v>1332848</v>
      </c>
      <c r="T7" s="141">
        <f t="shared" si="0"/>
        <v>85634</v>
      </c>
      <c r="U7" s="141">
        <f t="shared" si="0"/>
        <v>34296</v>
      </c>
      <c r="V7" s="141">
        <f t="shared" si="0"/>
        <v>1729782</v>
      </c>
      <c r="W7" s="141">
        <f t="shared" si="0"/>
        <v>1622157</v>
      </c>
      <c r="X7" s="141">
        <f t="shared" si="0"/>
        <v>237736</v>
      </c>
      <c r="Y7" s="141">
        <f t="shared" si="0"/>
        <v>0</v>
      </c>
      <c r="Z7" s="141">
        <f t="shared" si="0"/>
        <v>5100</v>
      </c>
      <c r="AA7" s="141">
        <f t="shared" si="0"/>
        <v>881542</v>
      </c>
      <c r="AB7" s="141">
        <f t="shared" si="0"/>
        <v>4134080</v>
      </c>
      <c r="AC7" s="141">
        <f t="shared" si="0"/>
        <v>497779</v>
      </c>
      <c r="AD7" s="141">
        <f t="shared" si="0"/>
        <v>107625</v>
      </c>
      <c r="AE7" s="141">
        <f t="shared" si="0"/>
        <v>318620</v>
      </c>
      <c r="AF7" s="141">
        <f t="shared" si="0"/>
        <v>315680</v>
      </c>
      <c r="AG7" s="141">
        <f t="shared" si="0"/>
        <v>0</v>
      </c>
      <c r="AH7" s="141">
        <f t="shared" si="0"/>
        <v>67430</v>
      </c>
      <c r="AI7" s="141">
        <f t="shared" si="0"/>
        <v>248250</v>
      </c>
      <c r="AJ7" s="141">
        <f t="shared" si="0"/>
        <v>0</v>
      </c>
      <c r="AK7" s="141">
        <f t="shared" si="0"/>
        <v>2940</v>
      </c>
      <c r="AL7" s="141">
        <f t="shared" si="0"/>
        <v>0</v>
      </c>
      <c r="AM7" s="141">
        <f t="shared" si="0"/>
        <v>3846287</v>
      </c>
      <c r="AN7" s="141">
        <f t="shared" si="0"/>
        <v>666467</v>
      </c>
      <c r="AO7" s="141">
        <f t="shared" si="0"/>
        <v>1565511</v>
      </c>
      <c r="AP7" s="141">
        <f t="shared" si="0"/>
        <v>25820</v>
      </c>
      <c r="AQ7" s="141">
        <f t="shared" si="0"/>
        <v>1238394</v>
      </c>
      <c r="AR7" s="141">
        <f t="shared" si="0"/>
        <v>301297</v>
      </c>
      <c r="AS7" s="141">
        <f t="shared" si="0"/>
        <v>0</v>
      </c>
      <c r="AT7" s="141">
        <f t="shared" si="0"/>
        <v>1614309</v>
      </c>
      <c r="AU7" s="141">
        <f t="shared" si="0"/>
        <v>423514</v>
      </c>
      <c r="AV7" s="141">
        <f t="shared" si="0"/>
        <v>1020714</v>
      </c>
      <c r="AW7" s="141">
        <f t="shared" si="0"/>
        <v>163695</v>
      </c>
      <c r="AX7" s="141">
        <f t="shared" si="0"/>
        <v>6386</v>
      </c>
      <c r="AY7" s="141">
        <f t="shared" si="0"/>
        <v>0</v>
      </c>
      <c r="AZ7" s="141">
        <f t="shared" si="0"/>
        <v>0</v>
      </c>
      <c r="BA7" s="141">
        <f t="shared" si="0"/>
        <v>199833</v>
      </c>
      <c r="BB7" s="141">
        <f t="shared" si="0"/>
        <v>4364740</v>
      </c>
      <c r="BC7" s="141">
        <f t="shared" si="0"/>
        <v>17806</v>
      </c>
      <c r="BD7" s="141">
        <f t="shared" si="0"/>
        <v>17145</v>
      </c>
      <c r="BE7" s="141">
        <f t="shared" si="0"/>
        <v>0</v>
      </c>
      <c r="BF7" s="141">
        <f t="shared" si="0"/>
        <v>14667</v>
      </c>
      <c r="BG7" s="141">
        <f t="shared" si="0"/>
        <v>0</v>
      </c>
      <c r="BH7" s="141">
        <f t="shared" si="0"/>
        <v>2478</v>
      </c>
      <c r="BI7" s="141">
        <f t="shared" si="0"/>
        <v>661</v>
      </c>
      <c r="BJ7" s="141">
        <f t="shared" si="0"/>
        <v>0</v>
      </c>
      <c r="BK7" s="141">
        <f t="shared" si="0"/>
        <v>1451237</v>
      </c>
      <c r="BL7" s="141">
        <f t="shared" si="0"/>
        <v>520535</v>
      </c>
      <c r="BM7" s="141">
        <f t="shared" si="0"/>
        <v>739111</v>
      </c>
      <c r="BN7" s="141">
        <f t="shared" si="0"/>
        <v>4386</v>
      </c>
      <c r="BO7" s="141">
        <f t="shared" si="0"/>
        <v>734725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191591</v>
      </c>
      <c r="BS7" s="141">
        <f t="shared" si="1"/>
        <v>46890</v>
      </c>
      <c r="BT7" s="141">
        <f t="shared" si="1"/>
        <v>119899</v>
      </c>
      <c r="BU7" s="141">
        <f t="shared" si="1"/>
        <v>17599</v>
      </c>
      <c r="BV7" s="141">
        <f t="shared" si="1"/>
        <v>7203</v>
      </c>
      <c r="BW7" s="141">
        <f t="shared" si="1"/>
        <v>0</v>
      </c>
      <c r="BX7" s="141">
        <f t="shared" si="1"/>
        <v>0</v>
      </c>
      <c r="BY7" s="141">
        <f t="shared" si="1"/>
        <v>30079</v>
      </c>
      <c r="BZ7" s="141">
        <f t="shared" si="1"/>
        <v>1499122</v>
      </c>
      <c r="CA7" s="141">
        <f t="shared" si="1"/>
        <v>336426</v>
      </c>
      <c r="CB7" s="141">
        <f t="shared" si="1"/>
        <v>332825</v>
      </c>
      <c r="CC7" s="141">
        <f t="shared" si="1"/>
        <v>0</v>
      </c>
      <c r="CD7" s="141">
        <f t="shared" si="1"/>
        <v>82097</v>
      </c>
      <c r="CE7" s="141">
        <f t="shared" si="1"/>
        <v>248250</v>
      </c>
      <c r="CF7" s="141">
        <f t="shared" si="1"/>
        <v>2478</v>
      </c>
      <c r="CG7" s="141">
        <f t="shared" si="1"/>
        <v>3601</v>
      </c>
      <c r="CH7" s="141">
        <f t="shared" si="1"/>
        <v>0</v>
      </c>
      <c r="CI7" s="141">
        <f t="shared" si="1"/>
        <v>5297524</v>
      </c>
      <c r="CJ7" s="141">
        <f t="shared" si="1"/>
        <v>1187002</v>
      </c>
      <c r="CK7" s="141">
        <f t="shared" si="1"/>
        <v>2304622</v>
      </c>
      <c r="CL7" s="141">
        <f t="shared" si="1"/>
        <v>30206</v>
      </c>
      <c r="CM7" s="141">
        <f t="shared" si="1"/>
        <v>1973119</v>
      </c>
      <c r="CN7" s="141">
        <f t="shared" si="1"/>
        <v>301297</v>
      </c>
      <c r="CO7" s="141">
        <f t="shared" si="1"/>
        <v>0</v>
      </c>
      <c r="CP7" s="141">
        <f t="shared" si="1"/>
        <v>1805900</v>
      </c>
      <c r="CQ7" s="141">
        <f t="shared" si="1"/>
        <v>470404</v>
      </c>
      <c r="CR7" s="141">
        <f t="shared" si="1"/>
        <v>1140613</v>
      </c>
      <c r="CS7" s="141">
        <f t="shared" si="1"/>
        <v>181294</v>
      </c>
      <c r="CT7" s="141">
        <f t="shared" si="1"/>
        <v>13589</v>
      </c>
      <c r="CU7" s="141">
        <f t="shared" si="1"/>
        <v>0</v>
      </c>
      <c r="CV7" s="141">
        <f t="shared" si="1"/>
        <v>0</v>
      </c>
      <c r="CW7" s="141">
        <f t="shared" si="1"/>
        <v>229912</v>
      </c>
      <c r="CX7" s="141">
        <f t="shared" si="1"/>
        <v>5863862</v>
      </c>
    </row>
    <row r="8" spans="1:102" ht="13.5">
      <c r="A8" s="208" t="s">
        <v>189</v>
      </c>
      <c r="B8" s="208">
        <v>10835</v>
      </c>
      <c r="C8" s="208" t="s">
        <v>272</v>
      </c>
      <c r="D8" s="209">
        <f aca="true" t="shared" si="2" ref="D8:D21">SUM(E8,L8)</f>
        <v>0</v>
      </c>
      <c r="E8" s="209">
        <f aca="true" t="shared" si="3" ref="E8:E21">SUM(F8:K8)-J8</f>
        <v>0</v>
      </c>
      <c r="F8" s="210"/>
      <c r="G8" s="210"/>
      <c r="H8" s="210"/>
      <c r="I8" s="210"/>
      <c r="J8" s="210"/>
      <c r="K8" s="210"/>
      <c r="L8" s="210"/>
      <c r="M8" s="209">
        <f aca="true" t="shared" si="4" ref="M8:M21">SUM(N8,U8)</f>
        <v>44889</v>
      </c>
      <c r="N8" s="209">
        <f aca="true" t="shared" si="5" ref="N8:N21">SUM(O8:T8)-S8</f>
        <v>40697</v>
      </c>
      <c r="O8" s="210"/>
      <c r="P8" s="210"/>
      <c r="Q8" s="210"/>
      <c r="R8" s="210"/>
      <c r="S8" s="210">
        <v>180392</v>
      </c>
      <c r="T8" s="210">
        <v>40697</v>
      </c>
      <c r="U8" s="210">
        <v>4192</v>
      </c>
      <c r="V8" s="209">
        <f aca="true" t="shared" si="6" ref="V8:V21">SUM(W8,AD8)</f>
        <v>44889</v>
      </c>
      <c r="W8" s="209">
        <f aca="true" t="shared" si="7" ref="W8:W21">SUM(X8:AC8)-AB8</f>
        <v>40697</v>
      </c>
      <c r="X8" s="209">
        <f aca="true" t="shared" si="8" ref="X8:AD21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0</v>
      </c>
      <c r="AB8" s="209">
        <f t="shared" si="8"/>
        <v>180392</v>
      </c>
      <c r="AC8" s="209">
        <f t="shared" si="8"/>
        <v>40697</v>
      </c>
      <c r="AD8" s="209">
        <f t="shared" si="8"/>
        <v>4192</v>
      </c>
      <c r="AE8" s="209">
        <f aca="true" t="shared" si="9" ref="AE8:AE21">SUM(AF8,AK8:AL8)</f>
        <v>0</v>
      </c>
      <c r="AF8" s="209">
        <f aca="true" t="shared" si="10" ref="AF8:AF21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21">SUM(AN8:AO8,AS8:AT8,AZ8)</f>
        <v>0</v>
      </c>
      <c r="AN8" s="210"/>
      <c r="AO8" s="209">
        <f aca="true" t="shared" si="12" ref="AO8:AO21">SUM(AP8:AR8)</f>
        <v>0</v>
      </c>
      <c r="AP8" s="210"/>
      <c r="AQ8" s="210"/>
      <c r="AR8" s="210"/>
      <c r="AS8" s="210"/>
      <c r="AT8" s="209">
        <f aca="true" t="shared" si="13" ref="AT8:AT21">SUM(AU8:AX8)</f>
        <v>0</v>
      </c>
      <c r="AU8" s="210"/>
      <c r="AV8" s="210"/>
      <c r="AW8" s="210"/>
      <c r="AX8" s="210"/>
      <c r="AY8" s="210"/>
      <c r="AZ8" s="210"/>
      <c r="BA8" s="210"/>
      <c r="BB8" s="209">
        <f aca="true" t="shared" si="14" ref="BB8:BB21">SUM(AE8,AM8,BA8)</f>
        <v>0</v>
      </c>
      <c r="BC8" s="209">
        <f aca="true" t="shared" si="15" ref="BC8:BC21">SUM(BD8,BI8:BJ8)</f>
        <v>3139</v>
      </c>
      <c r="BD8" s="209">
        <f aca="true" t="shared" si="16" ref="BD8:BD21">SUM(BE8:BH8)</f>
        <v>2478</v>
      </c>
      <c r="BE8" s="210"/>
      <c r="BF8" s="210"/>
      <c r="BG8" s="210"/>
      <c r="BH8" s="210">
        <v>2478</v>
      </c>
      <c r="BI8" s="210">
        <v>661</v>
      </c>
      <c r="BJ8" s="210"/>
      <c r="BK8" s="209">
        <f aca="true" t="shared" si="17" ref="BK8:BK21">SUM(BL8:BM8,BQ8:BR8,BX8)</f>
        <v>218307</v>
      </c>
      <c r="BL8" s="210">
        <v>75935</v>
      </c>
      <c r="BM8" s="209">
        <f aca="true" t="shared" si="18" ref="BM8:BM21">SUM(BN8:BP8)</f>
        <v>93946</v>
      </c>
      <c r="BN8" s="210"/>
      <c r="BO8" s="210">
        <v>93946</v>
      </c>
      <c r="BP8" s="210"/>
      <c r="BQ8" s="210"/>
      <c r="BR8" s="209">
        <f aca="true" t="shared" si="19" ref="BR8:BR21">SUM(BS8:BV8)</f>
        <v>48426</v>
      </c>
      <c r="BS8" s="210"/>
      <c r="BT8" s="210">
        <v>33516</v>
      </c>
      <c r="BU8" s="210">
        <v>14910</v>
      </c>
      <c r="BV8" s="210"/>
      <c r="BW8" s="210"/>
      <c r="BX8" s="210"/>
      <c r="BY8" s="210">
        <v>3835</v>
      </c>
      <c r="BZ8" s="209">
        <f aca="true" t="shared" si="20" ref="BZ8:BZ21">SUM(BC8,BK8,BY8)</f>
        <v>225281</v>
      </c>
      <c r="CA8" s="209">
        <f aca="true" t="shared" si="21" ref="CA8:CA21">SUM(CB8,CG8:CH8)</f>
        <v>3139</v>
      </c>
      <c r="CB8" s="209">
        <f aca="true" t="shared" si="22" ref="CB8:CB21">SUM(CC8:CF8)</f>
        <v>2478</v>
      </c>
      <c r="CC8" s="209">
        <f aca="true" t="shared" si="23" ref="CC8:CG21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2478</v>
      </c>
      <c r="CG8" s="209">
        <f t="shared" si="23"/>
        <v>661</v>
      </c>
      <c r="CH8" s="210"/>
      <c r="CI8" s="209">
        <f aca="true" t="shared" si="24" ref="CI8:CI21">SUM(CJ8:CK8,CO8:CP8,CV8)</f>
        <v>218307</v>
      </c>
      <c r="CJ8" s="209">
        <f aca="true" t="shared" si="25" ref="CJ8:CJ21">SUM(AN8,BL8)</f>
        <v>75935</v>
      </c>
      <c r="CK8" s="209">
        <f aca="true" t="shared" si="26" ref="CK8:CK21">SUM(CL8:CN8)</f>
        <v>93946</v>
      </c>
      <c r="CL8" s="209">
        <f aca="true" t="shared" si="27" ref="CL8:CO21">SUM(AP8,BN8)</f>
        <v>0</v>
      </c>
      <c r="CM8" s="209">
        <f t="shared" si="27"/>
        <v>93946</v>
      </c>
      <c r="CN8" s="209">
        <f t="shared" si="27"/>
        <v>0</v>
      </c>
      <c r="CO8" s="209">
        <f t="shared" si="27"/>
        <v>0</v>
      </c>
      <c r="CP8" s="209">
        <f aca="true" t="shared" si="28" ref="CP8:CP21">SUM(CQ8:CT8)</f>
        <v>48426</v>
      </c>
      <c r="CQ8" s="209">
        <f aca="true" t="shared" si="29" ref="CQ8:CT21">SUM(AU8,BS8)</f>
        <v>0</v>
      </c>
      <c r="CR8" s="209">
        <f t="shared" si="29"/>
        <v>33516</v>
      </c>
      <c r="CS8" s="209">
        <f t="shared" si="29"/>
        <v>14910</v>
      </c>
      <c r="CT8" s="209">
        <f t="shared" si="29"/>
        <v>0</v>
      </c>
      <c r="CU8" s="210"/>
      <c r="CV8" s="209">
        <f aca="true" t="shared" si="30" ref="CV8:CW21">SUM(AZ8,BX8)</f>
        <v>0</v>
      </c>
      <c r="CW8" s="209">
        <f t="shared" si="30"/>
        <v>3835</v>
      </c>
      <c r="CX8" s="209">
        <f aca="true" t="shared" si="31" ref="CX8:CX21">SUM(CA8,CI8,CW8)</f>
        <v>225281</v>
      </c>
    </row>
    <row r="9" spans="1:102" ht="13.5">
      <c r="A9" s="208" t="s">
        <v>189</v>
      </c>
      <c r="B9" s="208">
        <v>10837</v>
      </c>
      <c r="C9" s="208" t="s">
        <v>273</v>
      </c>
      <c r="D9" s="209">
        <f t="shared" si="2"/>
        <v>0</v>
      </c>
      <c r="E9" s="209">
        <f t="shared" si="3"/>
        <v>0</v>
      </c>
      <c r="F9" s="210"/>
      <c r="G9" s="210"/>
      <c r="H9" s="210"/>
      <c r="I9" s="210"/>
      <c r="J9" s="210"/>
      <c r="K9" s="210"/>
      <c r="L9" s="210"/>
      <c r="M9" s="209">
        <f t="shared" si="4"/>
        <v>0</v>
      </c>
      <c r="N9" s="209">
        <f t="shared" si="5"/>
        <v>0</v>
      </c>
      <c r="O9" s="210"/>
      <c r="P9" s="210"/>
      <c r="Q9" s="210"/>
      <c r="R9" s="210"/>
      <c r="S9" s="210">
        <v>187344</v>
      </c>
      <c r="T9" s="210"/>
      <c r="U9" s="210"/>
      <c r="V9" s="209">
        <f t="shared" si="6"/>
        <v>0</v>
      </c>
      <c r="W9" s="209">
        <f t="shared" si="7"/>
        <v>0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0</v>
      </c>
      <c r="AB9" s="209">
        <f t="shared" si="8"/>
        <v>187344</v>
      </c>
      <c r="AC9" s="209">
        <f t="shared" si="8"/>
        <v>0</v>
      </c>
      <c r="AD9" s="209">
        <f t="shared" si="8"/>
        <v>0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0</v>
      </c>
      <c r="AN9" s="210"/>
      <c r="AO9" s="209">
        <f t="shared" si="12"/>
        <v>0</v>
      </c>
      <c r="AP9" s="210"/>
      <c r="AQ9" s="210"/>
      <c r="AR9" s="210"/>
      <c r="AS9" s="210"/>
      <c r="AT9" s="209">
        <f t="shared" si="13"/>
        <v>0</v>
      </c>
      <c r="AU9" s="210"/>
      <c r="AV9" s="210"/>
      <c r="AW9" s="210"/>
      <c r="AX9" s="210"/>
      <c r="AY9" s="210"/>
      <c r="AZ9" s="210"/>
      <c r="BA9" s="210"/>
      <c r="BB9" s="209">
        <f t="shared" si="14"/>
        <v>0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187344</v>
      </c>
      <c r="BL9" s="210">
        <v>83362</v>
      </c>
      <c r="BM9" s="209">
        <f t="shared" si="18"/>
        <v>96779</v>
      </c>
      <c r="BN9" s="210"/>
      <c r="BO9" s="210">
        <v>96779</v>
      </c>
      <c r="BP9" s="210"/>
      <c r="BQ9" s="210"/>
      <c r="BR9" s="209">
        <f t="shared" si="19"/>
        <v>7203</v>
      </c>
      <c r="BS9" s="210"/>
      <c r="BT9" s="210"/>
      <c r="BU9" s="210"/>
      <c r="BV9" s="210">
        <v>7203</v>
      </c>
      <c r="BW9" s="210"/>
      <c r="BX9" s="210"/>
      <c r="BY9" s="210"/>
      <c r="BZ9" s="209">
        <f t="shared" si="20"/>
        <v>187344</v>
      </c>
      <c r="CA9" s="209">
        <f t="shared" si="21"/>
        <v>0</v>
      </c>
      <c r="CB9" s="209">
        <f t="shared" si="22"/>
        <v>0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187344</v>
      </c>
      <c r="CJ9" s="209">
        <f t="shared" si="25"/>
        <v>83362</v>
      </c>
      <c r="CK9" s="209">
        <f t="shared" si="26"/>
        <v>96779</v>
      </c>
      <c r="CL9" s="209">
        <f t="shared" si="27"/>
        <v>0</v>
      </c>
      <c r="CM9" s="209">
        <f t="shared" si="27"/>
        <v>96779</v>
      </c>
      <c r="CN9" s="209">
        <f t="shared" si="27"/>
        <v>0</v>
      </c>
      <c r="CO9" s="209">
        <f t="shared" si="27"/>
        <v>0</v>
      </c>
      <c r="CP9" s="209">
        <f t="shared" si="28"/>
        <v>7203</v>
      </c>
      <c r="CQ9" s="209">
        <f t="shared" si="29"/>
        <v>0</v>
      </c>
      <c r="CR9" s="209">
        <f t="shared" si="29"/>
        <v>0</v>
      </c>
      <c r="CS9" s="209">
        <f t="shared" si="29"/>
        <v>0</v>
      </c>
      <c r="CT9" s="209">
        <f t="shared" si="29"/>
        <v>7203</v>
      </c>
      <c r="CU9" s="210"/>
      <c r="CV9" s="209">
        <f t="shared" si="30"/>
        <v>0</v>
      </c>
      <c r="CW9" s="209">
        <f t="shared" si="30"/>
        <v>0</v>
      </c>
      <c r="CX9" s="209">
        <f t="shared" si="31"/>
        <v>187344</v>
      </c>
    </row>
    <row r="10" spans="1:102" ht="13.5">
      <c r="A10" s="208" t="s">
        <v>189</v>
      </c>
      <c r="B10" s="208">
        <v>10838</v>
      </c>
      <c r="C10" s="208" t="s">
        <v>274</v>
      </c>
      <c r="D10" s="209">
        <f t="shared" si="2"/>
        <v>16782</v>
      </c>
      <c r="E10" s="209">
        <f t="shared" si="3"/>
        <v>16782</v>
      </c>
      <c r="F10" s="210"/>
      <c r="G10" s="210"/>
      <c r="H10" s="210"/>
      <c r="I10" s="210">
        <v>16782</v>
      </c>
      <c r="J10" s="210">
        <v>94831</v>
      </c>
      <c r="K10" s="210"/>
      <c r="L10" s="210"/>
      <c r="M10" s="209">
        <f t="shared" si="4"/>
        <v>69</v>
      </c>
      <c r="N10" s="209">
        <f t="shared" si="5"/>
        <v>69</v>
      </c>
      <c r="O10" s="210"/>
      <c r="P10" s="210"/>
      <c r="Q10" s="210"/>
      <c r="R10" s="210">
        <v>69</v>
      </c>
      <c r="S10" s="210">
        <v>78253</v>
      </c>
      <c r="T10" s="210"/>
      <c r="U10" s="210"/>
      <c r="V10" s="209">
        <f t="shared" si="6"/>
        <v>16851</v>
      </c>
      <c r="W10" s="209">
        <f t="shared" si="7"/>
        <v>16851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16851</v>
      </c>
      <c r="AB10" s="209">
        <f t="shared" si="8"/>
        <v>173084</v>
      </c>
      <c r="AC10" s="209">
        <f t="shared" si="8"/>
        <v>0</v>
      </c>
      <c r="AD10" s="209">
        <f t="shared" si="8"/>
        <v>0</v>
      </c>
      <c r="AE10" s="209">
        <f t="shared" si="9"/>
        <v>8046</v>
      </c>
      <c r="AF10" s="209">
        <f t="shared" si="10"/>
        <v>8046</v>
      </c>
      <c r="AG10" s="210"/>
      <c r="AH10" s="210">
        <v>8046</v>
      </c>
      <c r="AI10" s="210"/>
      <c r="AJ10" s="210"/>
      <c r="AK10" s="210"/>
      <c r="AL10" s="210"/>
      <c r="AM10" s="209">
        <f t="shared" si="11"/>
        <v>103567</v>
      </c>
      <c r="AN10" s="210">
        <v>36563</v>
      </c>
      <c r="AO10" s="209">
        <f t="shared" si="12"/>
        <v>39806</v>
      </c>
      <c r="AP10" s="210"/>
      <c r="AQ10" s="210">
        <v>31276</v>
      </c>
      <c r="AR10" s="210">
        <v>8530</v>
      </c>
      <c r="AS10" s="210"/>
      <c r="AT10" s="209">
        <f t="shared" si="13"/>
        <v>27198</v>
      </c>
      <c r="AU10" s="210"/>
      <c r="AV10" s="210">
        <v>27198</v>
      </c>
      <c r="AW10" s="210"/>
      <c r="AX10" s="210"/>
      <c r="AY10" s="210"/>
      <c r="AZ10" s="210"/>
      <c r="BA10" s="210"/>
      <c r="BB10" s="209">
        <f t="shared" si="14"/>
        <v>111613</v>
      </c>
      <c r="BC10" s="209">
        <f t="shared" si="15"/>
        <v>492</v>
      </c>
      <c r="BD10" s="209">
        <f t="shared" si="16"/>
        <v>492</v>
      </c>
      <c r="BE10" s="210"/>
      <c r="BF10" s="210">
        <v>492</v>
      </c>
      <c r="BG10" s="210"/>
      <c r="BH10" s="210"/>
      <c r="BI10" s="210"/>
      <c r="BJ10" s="210"/>
      <c r="BK10" s="209">
        <f t="shared" si="17"/>
        <v>77830</v>
      </c>
      <c r="BL10" s="210">
        <v>20052</v>
      </c>
      <c r="BM10" s="209">
        <f t="shared" si="18"/>
        <v>29878</v>
      </c>
      <c r="BN10" s="210"/>
      <c r="BO10" s="210">
        <v>29878</v>
      </c>
      <c r="BP10" s="210"/>
      <c r="BQ10" s="210"/>
      <c r="BR10" s="209">
        <f t="shared" si="19"/>
        <v>27900</v>
      </c>
      <c r="BS10" s="210"/>
      <c r="BT10" s="210">
        <v>27900</v>
      </c>
      <c r="BU10" s="210"/>
      <c r="BV10" s="210"/>
      <c r="BW10" s="210"/>
      <c r="BX10" s="210"/>
      <c r="BY10" s="210"/>
      <c r="BZ10" s="209">
        <f t="shared" si="20"/>
        <v>78322</v>
      </c>
      <c r="CA10" s="209">
        <f t="shared" si="21"/>
        <v>8538</v>
      </c>
      <c r="CB10" s="209">
        <f t="shared" si="22"/>
        <v>8538</v>
      </c>
      <c r="CC10" s="209">
        <f t="shared" si="23"/>
        <v>0</v>
      </c>
      <c r="CD10" s="209">
        <f t="shared" si="23"/>
        <v>8538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181397</v>
      </c>
      <c r="CJ10" s="209">
        <f t="shared" si="25"/>
        <v>56615</v>
      </c>
      <c r="CK10" s="209">
        <f t="shared" si="26"/>
        <v>69684</v>
      </c>
      <c r="CL10" s="209">
        <f t="shared" si="27"/>
        <v>0</v>
      </c>
      <c r="CM10" s="209">
        <f t="shared" si="27"/>
        <v>61154</v>
      </c>
      <c r="CN10" s="209">
        <f t="shared" si="27"/>
        <v>8530</v>
      </c>
      <c r="CO10" s="209">
        <f t="shared" si="27"/>
        <v>0</v>
      </c>
      <c r="CP10" s="209">
        <f t="shared" si="28"/>
        <v>55098</v>
      </c>
      <c r="CQ10" s="209">
        <f t="shared" si="29"/>
        <v>0</v>
      </c>
      <c r="CR10" s="209">
        <f t="shared" si="29"/>
        <v>55098</v>
      </c>
      <c r="CS10" s="209">
        <f t="shared" si="29"/>
        <v>0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0</v>
      </c>
      <c r="CX10" s="209">
        <f t="shared" si="31"/>
        <v>189935</v>
      </c>
    </row>
    <row r="11" spans="1:102" ht="13.5">
      <c r="A11" s="208" t="s">
        <v>189</v>
      </c>
      <c r="B11" s="208">
        <v>10839</v>
      </c>
      <c r="C11" s="208" t="s">
        <v>275</v>
      </c>
      <c r="D11" s="209">
        <f t="shared" si="2"/>
        <v>0</v>
      </c>
      <c r="E11" s="209">
        <f t="shared" si="3"/>
        <v>0</v>
      </c>
      <c r="F11" s="210"/>
      <c r="G11" s="210"/>
      <c r="H11" s="210"/>
      <c r="I11" s="210"/>
      <c r="J11" s="210"/>
      <c r="K11" s="210"/>
      <c r="L11" s="210"/>
      <c r="M11" s="209">
        <f t="shared" si="4"/>
        <v>65719</v>
      </c>
      <c r="N11" s="209">
        <f t="shared" si="5"/>
        <v>65719</v>
      </c>
      <c r="O11" s="210"/>
      <c r="P11" s="210"/>
      <c r="Q11" s="210"/>
      <c r="R11" s="210">
        <v>45015</v>
      </c>
      <c r="S11" s="210">
        <v>193818</v>
      </c>
      <c r="T11" s="210">
        <v>20704</v>
      </c>
      <c r="U11" s="210"/>
      <c r="V11" s="209">
        <f t="shared" si="6"/>
        <v>65719</v>
      </c>
      <c r="W11" s="209">
        <f t="shared" si="7"/>
        <v>65719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45015</v>
      </c>
      <c r="AB11" s="209">
        <f t="shared" si="8"/>
        <v>193818</v>
      </c>
      <c r="AC11" s="209">
        <f t="shared" si="8"/>
        <v>20704</v>
      </c>
      <c r="AD11" s="209">
        <f t="shared" si="8"/>
        <v>0</v>
      </c>
      <c r="AE11" s="209">
        <f t="shared" si="9"/>
        <v>0</v>
      </c>
      <c r="AF11" s="209">
        <f t="shared" si="10"/>
        <v>0</v>
      </c>
      <c r="AG11" s="210"/>
      <c r="AH11" s="210"/>
      <c r="AI11" s="210"/>
      <c r="AJ11" s="210"/>
      <c r="AK11" s="210"/>
      <c r="AL11" s="210"/>
      <c r="AM11" s="209">
        <f t="shared" si="11"/>
        <v>0</v>
      </c>
      <c r="AN11" s="210"/>
      <c r="AO11" s="209">
        <f t="shared" si="12"/>
        <v>0</v>
      </c>
      <c r="AP11" s="210"/>
      <c r="AQ11" s="210"/>
      <c r="AR11" s="210"/>
      <c r="AS11" s="210"/>
      <c r="AT11" s="209">
        <f t="shared" si="13"/>
        <v>0</v>
      </c>
      <c r="AU11" s="210"/>
      <c r="AV11" s="210"/>
      <c r="AW11" s="210"/>
      <c r="AX11" s="210"/>
      <c r="AY11" s="210"/>
      <c r="AZ11" s="210"/>
      <c r="BA11" s="210"/>
      <c r="BB11" s="209">
        <f t="shared" si="14"/>
        <v>0</v>
      </c>
      <c r="BC11" s="209">
        <f t="shared" si="15"/>
        <v>14175</v>
      </c>
      <c r="BD11" s="209">
        <f t="shared" si="16"/>
        <v>14175</v>
      </c>
      <c r="BE11" s="210"/>
      <c r="BF11" s="210">
        <v>14175</v>
      </c>
      <c r="BG11" s="210"/>
      <c r="BH11" s="210"/>
      <c r="BI11" s="210"/>
      <c r="BJ11" s="210"/>
      <c r="BK11" s="209">
        <f t="shared" si="17"/>
        <v>245362</v>
      </c>
      <c r="BL11" s="210">
        <v>69855</v>
      </c>
      <c r="BM11" s="209">
        <f t="shared" si="18"/>
        <v>127204</v>
      </c>
      <c r="BN11" s="210">
        <v>4386</v>
      </c>
      <c r="BO11" s="210">
        <v>122818</v>
      </c>
      <c r="BP11" s="210"/>
      <c r="BQ11" s="210"/>
      <c r="BR11" s="209">
        <f t="shared" si="19"/>
        <v>48303</v>
      </c>
      <c r="BS11" s="210">
        <v>46890</v>
      </c>
      <c r="BT11" s="210">
        <v>1413</v>
      </c>
      <c r="BU11" s="210"/>
      <c r="BV11" s="210"/>
      <c r="BW11" s="210"/>
      <c r="BX11" s="210"/>
      <c r="BY11" s="210"/>
      <c r="BZ11" s="209">
        <f t="shared" si="20"/>
        <v>259537</v>
      </c>
      <c r="CA11" s="209">
        <f t="shared" si="21"/>
        <v>14175</v>
      </c>
      <c r="CB11" s="209">
        <f t="shared" si="22"/>
        <v>14175</v>
      </c>
      <c r="CC11" s="209">
        <f t="shared" si="23"/>
        <v>0</v>
      </c>
      <c r="CD11" s="209">
        <f t="shared" si="23"/>
        <v>14175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245362</v>
      </c>
      <c r="CJ11" s="209">
        <f t="shared" si="25"/>
        <v>69855</v>
      </c>
      <c r="CK11" s="209">
        <f t="shared" si="26"/>
        <v>127204</v>
      </c>
      <c r="CL11" s="209">
        <f t="shared" si="27"/>
        <v>4386</v>
      </c>
      <c r="CM11" s="209">
        <f t="shared" si="27"/>
        <v>122818</v>
      </c>
      <c r="CN11" s="209">
        <f t="shared" si="27"/>
        <v>0</v>
      </c>
      <c r="CO11" s="209">
        <f t="shared" si="27"/>
        <v>0</v>
      </c>
      <c r="CP11" s="209">
        <f t="shared" si="28"/>
        <v>48303</v>
      </c>
      <c r="CQ11" s="209">
        <f t="shared" si="29"/>
        <v>46890</v>
      </c>
      <c r="CR11" s="209">
        <f t="shared" si="29"/>
        <v>1413</v>
      </c>
      <c r="CS11" s="209">
        <f t="shared" si="29"/>
        <v>0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0</v>
      </c>
      <c r="CX11" s="209">
        <f t="shared" si="31"/>
        <v>259537</v>
      </c>
    </row>
    <row r="12" spans="1:102" ht="13.5">
      <c r="A12" s="208" t="s">
        <v>189</v>
      </c>
      <c r="B12" s="208">
        <v>10840</v>
      </c>
      <c r="C12" s="208" t="s">
        <v>276</v>
      </c>
      <c r="D12" s="209">
        <f t="shared" si="2"/>
        <v>399013</v>
      </c>
      <c r="E12" s="209">
        <f t="shared" si="3"/>
        <v>325684</v>
      </c>
      <c r="F12" s="210">
        <v>237736</v>
      </c>
      <c r="G12" s="210"/>
      <c r="H12" s="210">
        <v>5100</v>
      </c>
      <c r="I12" s="210">
        <v>82631</v>
      </c>
      <c r="J12" s="210">
        <v>334691</v>
      </c>
      <c r="K12" s="210">
        <v>217</v>
      </c>
      <c r="L12" s="210">
        <v>73329</v>
      </c>
      <c r="M12" s="209">
        <f t="shared" si="4"/>
        <v>31445</v>
      </c>
      <c r="N12" s="209">
        <f t="shared" si="5"/>
        <v>1341</v>
      </c>
      <c r="O12" s="210"/>
      <c r="P12" s="210"/>
      <c r="Q12" s="210"/>
      <c r="R12" s="210">
        <v>1252</v>
      </c>
      <c r="S12" s="210">
        <v>134917</v>
      </c>
      <c r="T12" s="210">
        <v>89</v>
      </c>
      <c r="U12" s="210">
        <v>30104</v>
      </c>
      <c r="V12" s="209">
        <f t="shared" si="6"/>
        <v>430458</v>
      </c>
      <c r="W12" s="209">
        <f t="shared" si="7"/>
        <v>327025</v>
      </c>
      <c r="X12" s="209">
        <f t="shared" si="8"/>
        <v>237736</v>
      </c>
      <c r="Y12" s="209">
        <f t="shared" si="8"/>
        <v>0</v>
      </c>
      <c r="Z12" s="209">
        <f t="shared" si="8"/>
        <v>5100</v>
      </c>
      <c r="AA12" s="209">
        <f t="shared" si="8"/>
        <v>83883</v>
      </c>
      <c r="AB12" s="209">
        <f t="shared" si="8"/>
        <v>469608</v>
      </c>
      <c r="AC12" s="209">
        <f t="shared" si="8"/>
        <v>306</v>
      </c>
      <c r="AD12" s="209">
        <f t="shared" si="8"/>
        <v>103433</v>
      </c>
      <c r="AE12" s="209">
        <f t="shared" si="9"/>
        <v>247137</v>
      </c>
      <c r="AF12" s="209">
        <f t="shared" si="10"/>
        <v>247137</v>
      </c>
      <c r="AG12" s="210"/>
      <c r="AH12" s="210"/>
      <c r="AI12" s="210">
        <v>247137</v>
      </c>
      <c r="AJ12" s="210"/>
      <c r="AK12" s="210"/>
      <c r="AL12" s="210"/>
      <c r="AM12" s="209">
        <f t="shared" si="11"/>
        <v>433462</v>
      </c>
      <c r="AN12" s="210">
        <v>99834</v>
      </c>
      <c r="AO12" s="209">
        <f t="shared" si="12"/>
        <v>132948</v>
      </c>
      <c r="AP12" s="210"/>
      <c r="AQ12" s="210">
        <v>132948</v>
      </c>
      <c r="AR12" s="210"/>
      <c r="AS12" s="210"/>
      <c r="AT12" s="209">
        <f t="shared" si="13"/>
        <v>200680</v>
      </c>
      <c r="AU12" s="210">
        <v>117803</v>
      </c>
      <c r="AV12" s="210">
        <v>38910</v>
      </c>
      <c r="AW12" s="210">
        <v>43967</v>
      </c>
      <c r="AX12" s="210"/>
      <c r="AY12" s="210"/>
      <c r="AZ12" s="210"/>
      <c r="BA12" s="210">
        <v>53105</v>
      </c>
      <c r="BB12" s="209">
        <f t="shared" si="14"/>
        <v>733704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144574</v>
      </c>
      <c r="BL12" s="210">
        <v>45035</v>
      </c>
      <c r="BM12" s="209">
        <f t="shared" si="18"/>
        <v>58898</v>
      </c>
      <c r="BN12" s="210"/>
      <c r="BO12" s="210">
        <v>58898</v>
      </c>
      <c r="BP12" s="210"/>
      <c r="BQ12" s="210"/>
      <c r="BR12" s="209">
        <f t="shared" si="19"/>
        <v>40641</v>
      </c>
      <c r="BS12" s="210"/>
      <c r="BT12" s="210">
        <v>39116</v>
      </c>
      <c r="BU12" s="210">
        <v>1525</v>
      </c>
      <c r="BV12" s="210"/>
      <c r="BW12" s="210"/>
      <c r="BX12" s="210"/>
      <c r="BY12" s="210">
        <v>21788</v>
      </c>
      <c r="BZ12" s="209">
        <f t="shared" si="20"/>
        <v>166362</v>
      </c>
      <c r="CA12" s="209">
        <f t="shared" si="21"/>
        <v>247137</v>
      </c>
      <c r="CB12" s="209">
        <f t="shared" si="22"/>
        <v>247137</v>
      </c>
      <c r="CC12" s="209">
        <f t="shared" si="23"/>
        <v>0</v>
      </c>
      <c r="CD12" s="209">
        <f t="shared" si="23"/>
        <v>0</v>
      </c>
      <c r="CE12" s="209">
        <f t="shared" si="23"/>
        <v>247137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578036</v>
      </c>
      <c r="CJ12" s="209">
        <f t="shared" si="25"/>
        <v>144869</v>
      </c>
      <c r="CK12" s="209">
        <f t="shared" si="26"/>
        <v>191846</v>
      </c>
      <c r="CL12" s="209">
        <f t="shared" si="27"/>
        <v>0</v>
      </c>
      <c r="CM12" s="209">
        <f t="shared" si="27"/>
        <v>191846</v>
      </c>
      <c r="CN12" s="209">
        <f t="shared" si="27"/>
        <v>0</v>
      </c>
      <c r="CO12" s="209">
        <f t="shared" si="27"/>
        <v>0</v>
      </c>
      <c r="CP12" s="209">
        <f t="shared" si="28"/>
        <v>241321</v>
      </c>
      <c r="CQ12" s="209">
        <f t="shared" si="29"/>
        <v>117803</v>
      </c>
      <c r="CR12" s="209">
        <f t="shared" si="29"/>
        <v>78026</v>
      </c>
      <c r="CS12" s="209">
        <f t="shared" si="29"/>
        <v>45492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74893</v>
      </c>
      <c r="CX12" s="209">
        <f t="shared" si="31"/>
        <v>900066</v>
      </c>
    </row>
    <row r="13" spans="1:102" ht="13.5">
      <c r="A13" s="208" t="s">
        <v>189</v>
      </c>
      <c r="B13" s="208">
        <v>10841</v>
      </c>
      <c r="C13" s="208" t="s">
        <v>277</v>
      </c>
      <c r="D13" s="209">
        <f t="shared" si="2"/>
        <v>340100</v>
      </c>
      <c r="E13" s="209">
        <f t="shared" si="3"/>
        <v>340100</v>
      </c>
      <c r="F13" s="210"/>
      <c r="G13" s="210"/>
      <c r="H13" s="210"/>
      <c r="I13" s="210">
        <v>245261</v>
      </c>
      <c r="J13" s="210">
        <v>175180</v>
      </c>
      <c r="K13" s="210">
        <v>94839</v>
      </c>
      <c r="L13" s="210"/>
      <c r="M13" s="209">
        <f t="shared" si="4"/>
        <v>0</v>
      </c>
      <c r="N13" s="209">
        <f t="shared" si="5"/>
        <v>0</v>
      </c>
      <c r="O13" s="210"/>
      <c r="P13" s="210"/>
      <c r="Q13" s="210"/>
      <c r="R13" s="210"/>
      <c r="S13" s="210">
        <v>147027</v>
      </c>
      <c r="T13" s="210"/>
      <c r="U13" s="210"/>
      <c r="V13" s="209">
        <f t="shared" si="6"/>
        <v>340100</v>
      </c>
      <c r="W13" s="209">
        <f t="shared" si="7"/>
        <v>340100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245261</v>
      </c>
      <c r="AB13" s="209">
        <f t="shared" si="8"/>
        <v>322207</v>
      </c>
      <c r="AC13" s="209">
        <f t="shared" si="8"/>
        <v>94839</v>
      </c>
      <c r="AD13" s="209">
        <f t="shared" si="8"/>
        <v>0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515280</v>
      </c>
      <c r="AN13" s="210">
        <v>101716</v>
      </c>
      <c r="AO13" s="209">
        <f t="shared" si="12"/>
        <v>292889</v>
      </c>
      <c r="AP13" s="210"/>
      <c r="AQ13" s="210">
        <v>279847</v>
      </c>
      <c r="AR13" s="210">
        <v>13042</v>
      </c>
      <c r="AS13" s="210"/>
      <c r="AT13" s="209">
        <f t="shared" si="13"/>
        <v>120675</v>
      </c>
      <c r="AU13" s="210"/>
      <c r="AV13" s="210">
        <v>119566</v>
      </c>
      <c r="AW13" s="210">
        <v>1109</v>
      </c>
      <c r="AX13" s="210"/>
      <c r="AY13" s="210"/>
      <c r="AZ13" s="210"/>
      <c r="BA13" s="210"/>
      <c r="BB13" s="209">
        <f t="shared" si="14"/>
        <v>515280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147027</v>
      </c>
      <c r="BL13" s="210">
        <v>59705</v>
      </c>
      <c r="BM13" s="209">
        <f t="shared" si="18"/>
        <v>86158</v>
      </c>
      <c r="BN13" s="210"/>
      <c r="BO13" s="210">
        <v>86158</v>
      </c>
      <c r="BP13" s="210"/>
      <c r="BQ13" s="210"/>
      <c r="BR13" s="209">
        <f t="shared" si="19"/>
        <v>1164</v>
      </c>
      <c r="BS13" s="210"/>
      <c r="BT13" s="210"/>
      <c r="BU13" s="210">
        <v>1164</v>
      </c>
      <c r="BV13" s="210"/>
      <c r="BW13" s="210"/>
      <c r="BX13" s="210"/>
      <c r="BY13" s="210"/>
      <c r="BZ13" s="209">
        <f t="shared" si="20"/>
        <v>147027</v>
      </c>
      <c r="CA13" s="209">
        <f t="shared" si="21"/>
        <v>0</v>
      </c>
      <c r="CB13" s="209">
        <f t="shared" si="22"/>
        <v>0</v>
      </c>
      <c r="CC13" s="209">
        <f t="shared" si="23"/>
        <v>0</v>
      </c>
      <c r="CD13" s="209">
        <f t="shared" si="23"/>
        <v>0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662307</v>
      </c>
      <c r="CJ13" s="209">
        <f t="shared" si="25"/>
        <v>161421</v>
      </c>
      <c r="CK13" s="209">
        <f t="shared" si="26"/>
        <v>379047</v>
      </c>
      <c r="CL13" s="209">
        <f t="shared" si="27"/>
        <v>0</v>
      </c>
      <c r="CM13" s="209">
        <f t="shared" si="27"/>
        <v>366005</v>
      </c>
      <c r="CN13" s="209">
        <f t="shared" si="27"/>
        <v>13042</v>
      </c>
      <c r="CO13" s="209">
        <f t="shared" si="27"/>
        <v>0</v>
      </c>
      <c r="CP13" s="209">
        <f t="shared" si="28"/>
        <v>121839</v>
      </c>
      <c r="CQ13" s="209">
        <f t="shared" si="29"/>
        <v>0</v>
      </c>
      <c r="CR13" s="209">
        <f t="shared" si="29"/>
        <v>119566</v>
      </c>
      <c r="CS13" s="209">
        <f t="shared" si="29"/>
        <v>2273</v>
      </c>
      <c r="CT13" s="209">
        <f t="shared" si="29"/>
        <v>0</v>
      </c>
      <c r="CU13" s="210"/>
      <c r="CV13" s="209">
        <f t="shared" si="30"/>
        <v>0</v>
      </c>
      <c r="CW13" s="209">
        <f t="shared" si="30"/>
        <v>0</v>
      </c>
      <c r="CX13" s="209">
        <f t="shared" si="31"/>
        <v>662307</v>
      </c>
    </row>
    <row r="14" spans="1:102" ht="13.5">
      <c r="A14" s="208" t="s">
        <v>189</v>
      </c>
      <c r="B14" s="208">
        <v>10842</v>
      </c>
      <c r="C14" s="208" t="s">
        <v>278</v>
      </c>
      <c r="D14" s="209">
        <f t="shared" si="2"/>
        <v>0</v>
      </c>
      <c r="E14" s="209">
        <f t="shared" si="3"/>
        <v>0</v>
      </c>
      <c r="F14" s="210"/>
      <c r="G14" s="210"/>
      <c r="H14" s="210"/>
      <c r="I14" s="210"/>
      <c r="J14" s="210"/>
      <c r="K14" s="210"/>
      <c r="L14" s="210"/>
      <c r="M14" s="209">
        <f t="shared" si="4"/>
        <v>60</v>
      </c>
      <c r="N14" s="209">
        <f t="shared" si="5"/>
        <v>60</v>
      </c>
      <c r="O14" s="210"/>
      <c r="P14" s="210"/>
      <c r="Q14" s="210"/>
      <c r="R14" s="210"/>
      <c r="S14" s="210">
        <v>104662</v>
      </c>
      <c r="T14" s="210">
        <v>60</v>
      </c>
      <c r="U14" s="210"/>
      <c r="V14" s="209">
        <f t="shared" si="6"/>
        <v>60</v>
      </c>
      <c r="W14" s="209">
        <f t="shared" si="7"/>
        <v>60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0</v>
      </c>
      <c r="AB14" s="209">
        <f t="shared" si="8"/>
        <v>104662</v>
      </c>
      <c r="AC14" s="209">
        <f t="shared" si="8"/>
        <v>60</v>
      </c>
      <c r="AD14" s="209">
        <f t="shared" si="8"/>
        <v>0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0</v>
      </c>
      <c r="AN14" s="210"/>
      <c r="AO14" s="209">
        <f t="shared" si="12"/>
        <v>0</v>
      </c>
      <c r="AP14" s="210"/>
      <c r="AQ14" s="210"/>
      <c r="AR14" s="210"/>
      <c r="AS14" s="210"/>
      <c r="AT14" s="209">
        <f t="shared" si="13"/>
        <v>0</v>
      </c>
      <c r="AU14" s="210"/>
      <c r="AV14" s="210"/>
      <c r="AW14" s="210"/>
      <c r="AX14" s="210"/>
      <c r="AY14" s="210"/>
      <c r="AZ14" s="210"/>
      <c r="BA14" s="210"/>
      <c r="BB14" s="209">
        <f t="shared" si="14"/>
        <v>0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104722</v>
      </c>
      <c r="BL14" s="210">
        <v>48300</v>
      </c>
      <c r="BM14" s="209">
        <f t="shared" si="18"/>
        <v>56422</v>
      </c>
      <c r="BN14" s="210"/>
      <c r="BO14" s="210">
        <v>56422</v>
      </c>
      <c r="BP14" s="210"/>
      <c r="BQ14" s="210"/>
      <c r="BR14" s="209">
        <f t="shared" si="19"/>
        <v>0</v>
      </c>
      <c r="BS14" s="210"/>
      <c r="BT14" s="210"/>
      <c r="BU14" s="210"/>
      <c r="BV14" s="210"/>
      <c r="BW14" s="210"/>
      <c r="BX14" s="210"/>
      <c r="BY14" s="210"/>
      <c r="BZ14" s="209">
        <f t="shared" si="20"/>
        <v>104722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104722</v>
      </c>
      <c r="CJ14" s="209">
        <f t="shared" si="25"/>
        <v>48300</v>
      </c>
      <c r="CK14" s="209">
        <f t="shared" si="26"/>
        <v>56422</v>
      </c>
      <c r="CL14" s="209">
        <f t="shared" si="27"/>
        <v>0</v>
      </c>
      <c r="CM14" s="209">
        <f t="shared" si="27"/>
        <v>56422</v>
      </c>
      <c r="CN14" s="209">
        <f t="shared" si="27"/>
        <v>0</v>
      </c>
      <c r="CO14" s="209">
        <f t="shared" si="27"/>
        <v>0</v>
      </c>
      <c r="CP14" s="209">
        <f t="shared" si="28"/>
        <v>0</v>
      </c>
      <c r="CQ14" s="209">
        <f t="shared" si="29"/>
        <v>0</v>
      </c>
      <c r="CR14" s="209">
        <f t="shared" si="29"/>
        <v>0</v>
      </c>
      <c r="CS14" s="209">
        <f t="shared" si="29"/>
        <v>0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0</v>
      </c>
      <c r="CX14" s="209">
        <f t="shared" si="31"/>
        <v>104722</v>
      </c>
    </row>
    <row r="15" spans="1:102" ht="13.5">
      <c r="A15" s="208" t="s">
        <v>189</v>
      </c>
      <c r="B15" s="208">
        <v>10870</v>
      </c>
      <c r="C15" s="208" t="s">
        <v>279</v>
      </c>
      <c r="D15" s="209">
        <f t="shared" si="2"/>
        <v>160945</v>
      </c>
      <c r="E15" s="209">
        <f t="shared" si="3"/>
        <v>160945</v>
      </c>
      <c r="F15" s="210"/>
      <c r="G15" s="210"/>
      <c r="H15" s="210"/>
      <c r="I15" s="210">
        <v>82313</v>
      </c>
      <c r="J15" s="210">
        <v>407026</v>
      </c>
      <c r="K15" s="210">
        <v>78632</v>
      </c>
      <c r="L15" s="210"/>
      <c r="M15" s="209">
        <f t="shared" si="4"/>
        <v>0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/>
      <c r="V15" s="209">
        <f t="shared" si="6"/>
        <v>160945</v>
      </c>
      <c r="W15" s="209">
        <f t="shared" si="7"/>
        <v>160945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82313</v>
      </c>
      <c r="AB15" s="209">
        <f t="shared" si="8"/>
        <v>407026</v>
      </c>
      <c r="AC15" s="209">
        <f t="shared" si="8"/>
        <v>78632</v>
      </c>
      <c r="AD15" s="209">
        <f t="shared" si="8"/>
        <v>0</v>
      </c>
      <c r="AE15" s="209">
        <f t="shared" si="9"/>
        <v>63437</v>
      </c>
      <c r="AF15" s="209">
        <f t="shared" si="10"/>
        <v>60497</v>
      </c>
      <c r="AG15" s="210"/>
      <c r="AH15" s="210">
        <v>59384</v>
      </c>
      <c r="AI15" s="210">
        <v>1113</v>
      </c>
      <c r="AJ15" s="210"/>
      <c r="AK15" s="210">
        <v>2940</v>
      </c>
      <c r="AL15" s="210"/>
      <c r="AM15" s="209">
        <f t="shared" si="11"/>
        <v>426716</v>
      </c>
      <c r="AN15" s="210">
        <v>82587</v>
      </c>
      <c r="AO15" s="209">
        <f t="shared" si="12"/>
        <v>227827</v>
      </c>
      <c r="AP15" s="210">
        <v>20226</v>
      </c>
      <c r="AQ15" s="210">
        <v>71391</v>
      </c>
      <c r="AR15" s="210">
        <v>136210</v>
      </c>
      <c r="AS15" s="210"/>
      <c r="AT15" s="209">
        <f t="shared" si="13"/>
        <v>116302</v>
      </c>
      <c r="AU15" s="210">
        <v>82670</v>
      </c>
      <c r="AV15" s="210">
        <v>25763</v>
      </c>
      <c r="AW15" s="210">
        <v>1483</v>
      </c>
      <c r="AX15" s="210">
        <v>6386</v>
      </c>
      <c r="AY15" s="210"/>
      <c r="AZ15" s="210"/>
      <c r="BA15" s="210">
        <v>77818</v>
      </c>
      <c r="BB15" s="209">
        <f t="shared" si="14"/>
        <v>567971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0</v>
      </c>
      <c r="BL15" s="210"/>
      <c r="BM15" s="209">
        <f t="shared" si="18"/>
        <v>0</v>
      </c>
      <c r="BN15" s="210"/>
      <c r="BO15" s="210"/>
      <c r="BP15" s="210"/>
      <c r="BQ15" s="210"/>
      <c r="BR15" s="209">
        <f t="shared" si="19"/>
        <v>0</v>
      </c>
      <c r="BS15" s="210"/>
      <c r="BT15" s="210"/>
      <c r="BU15" s="210"/>
      <c r="BV15" s="210"/>
      <c r="BW15" s="210"/>
      <c r="BX15" s="210"/>
      <c r="BY15" s="210"/>
      <c r="BZ15" s="209">
        <f t="shared" si="20"/>
        <v>0</v>
      </c>
      <c r="CA15" s="209">
        <f t="shared" si="21"/>
        <v>63437</v>
      </c>
      <c r="CB15" s="209">
        <f t="shared" si="22"/>
        <v>60497</v>
      </c>
      <c r="CC15" s="209">
        <f t="shared" si="23"/>
        <v>0</v>
      </c>
      <c r="CD15" s="209">
        <f t="shared" si="23"/>
        <v>59384</v>
      </c>
      <c r="CE15" s="209">
        <f t="shared" si="23"/>
        <v>1113</v>
      </c>
      <c r="CF15" s="209">
        <f t="shared" si="23"/>
        <v>0</v>
      </c>
      <c r="CG15" s="209">
        <f t="shared" si="23"/>
        <v>2940</v>
      </c>
      <c r="CH15" s="210"/>
      <c r="CI15" s="209">
        <f t="shared" si="24"/>
        <v>426716</v>
      </c>
      <c r="CJ15" s="209">
        <f t="shared" si="25"/>
        <v>82587</v>
      </c>
      <c r="CK15" s="209">
        <f t="shared" si="26"/>
        <v>227827</v>
      </c>
      <c r="CL15" s="209">
        <f t="shared" si="27"/>
        <v>20226</v>
      </c>
      <c r="CM15" s="209">
        <f t="shared" si="27"/>
        <v>71391</v>
      </c>
      <c r="CN15" s="209">
        <f t="shared" si="27"/>
        <v>136210</v>
      </c>
      <c r="CO15" s="209">
        <f t="shared" si="27"/>
        <v>0</v>
      </c>
      <c r="CP15" s="209">
        <f t="shared" si="28"/>
        <v>116302</v>
      </c>
      <c r="CQ15" s="209">
        <f t="shared" si="29"/>
        <v>82670</v>
      </c>
      <c r="CR15" s="209">
        <f t="shared" si="29"/>
        <v>25763</v>
      </c>
      <c r="CS15" s="209">
        <f t="shared" si="29"/>
        <v>1483</v>
      </c>
      <c r="CT15" s="209">
        <f t="shared" si="29"/>
        <v>6386</v>
      </c>
      <c r="CU15" s="210"/>
      <c r="CV15" s="209">
        <f t="shared" si="30"/>
        <v>0</v>
      </c>
      <c r="CW15" s="209">
        <f t="shared" si="30"/>
        <v>77818</v>
      </c>
      <c r="CX15" s="209">
        <f t="shared" si="31"/>
        <v>567971</v>
      </c>
    </row>
    <row r="16" spans="1:102" ht="13.5">
      <c r="A16" s="208" t="s">
        <v>189</v>
      </c>
      <c r="B16" s="208">
        <v>10873</v>
      </c>
      <c r="C16" s="208" t="s">
        <v>280</v>
      </c>
      <c r="D16" s="209">
        <f t="shared" si="2"/>
        <v>250652</v>
      </c>
      <c r="E16" s="209">
        <f t="shared" si="3"/>
        <v>250652</v>
      </c>
      <c r="F16" s="210"/>
      <c r="G16" s="210"/>
      <c r="H16" s="210"/>
      <c r="I16" s="210">
        <v>206636</v>
      </c>
      <c r="J16" s="210">
        <v>350759</v>
      </c>
      <c r="K16" s="210">
        <v>44016</v>
      </c>
      <c r="L16" s="210"/>
      <c r="M16" s="209">
        <f t="shared" si="4"/>
        <v>10317</v>
      </c>
      <c r="N16" s="209">
        <f t="shared" si="5"/>
        <v>10317</v>
      </c>
      <c r="O16" s="210"/>
      <c r="P16" s="210"/>
      <c r="Q16" s="210"/>
      <c r="R16" s="210">
        <v>8</v>
      </c>
      <c r="S16" s="210">
        <v>117889</v>
      </c>
      <c r="T16" s="210">
        <v>10309</v>
      </c>
      <c r="U16" s="210"/>
      <c r="V16" s="209">
        <f t="shared" si="6"/>
        <v>260969</v>
      </c>
      <c r="W16" s="209">
        <f t="shared" si="7"/>
        <v>260969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206644</v>
      </c>
      <c r="AB16" s="209">
        <f t="shared" si="8"/>
        <v>468648</v>
      </c>
      <c r="AC16" s="209">
        <f t="shared" si="8"/>
        <v>54325</v>
      </c>
      <c r="AD16" s="209">
        <f t="shared" si="8"/>
        <v>0</v>
      </c>
      <c r="AE16" s="209">
        <f t="shared" si="9"/>
        <v>0</v>
      </c>
      <c r="AF16" s="209">
        <f t="shared" si="10"/>
        <v>0</v>
      </c>
      <c r="AG16" s="210"/>
      <c r="AH16" s="210"/>
      <c r="AI16" s="210"/>
      <c r="AJ16" s="210"/>
      <c r="AK16" s="210"/>
      <c r="AL16" s="210"/>
      <c r="AM16" s="209">
        <f t="shared" si="11"/>
        <v>587806</v>
      </c>
      <c r="AN16" s="210">
        <v>83824</v>
      </c>
      <c r="AO16" s="209">
        <f t="shared" si="12"/>
        <v>290046</v>
      </c>
      <c r="AP16" s="210"/>
      <c r="AQ16" s="210">
        <v>281554</v>
      </c>
      <c r="AR16" s="210">
        <v>8492</v>
      </c>
      <c r="AS16" s="210"/>
      <c r="AT16" s="209">
        <f t="shared" si="13"/>
        <v>213936</v>
      </c>
      <c r="AU16" s="210"/>
      <c r="AV16" s="210">
        <v>213936</v>
      </c>
      <c r="AW16" s="210"/>
      <c r="AX16" s="210"/>
      <c r="AY16" s="210"/>
      <c r="AZ16" s="210"/>
      <c r="BA16" s="210">
        <v>13605</v>
      </c>
      <c r="BB16" s="209">
        <f t="shared" si="14"/>
        <v>601411</v>
      </c>
      <c r="BC16" s="209">
        <f t="shared" si="15"/>
        <v>0</v>
      </c>
      <c r="BD16" s="209">
        <f t="shared" si="16"/>
        <v>0</v>
      </c>
      <c r="BE16" s="210"/>
      <c r="BF16" s="210"/>
      <c r="BG16" s="210"/>
      <c r="BH16" s="210"/>
      <c r="BI16" s="210"/>
      <c r="BJ16" s="210"/>
      <c r="BK16" s="209">
        <f t="shared" si="17"/>
        <v>123750</v>
      </c>
      <c r="BL16" s="210">
        <v>26250</v>
      </c>
      <c r="BM16" s="209">
        <f t="shared" si="18"/>
        <v>84862</v>
      </c>
      <c r="BN16" s="210"/>
      <c r="BO16" s="210">
        <v>84862</v>
      </c>
      <c r="BP16" s="210"/>
      <c r="BQ16" s="210"/>
      <c r="BR16" s="209">
        <f t="shared" si="19"/>
        <v>12638</v>
      </c>
      <c r="BS16" s="210"/>
      <c r="BT16" s="210">
        <v>12638</v>
      </c>
      <c r="BU16" s="210"/>
      <c r="BV16" s="210"/>
      <c r="BW16" s="210"/>
      <c r="BX16" s="210"/>
      <c r="BY16" s="210">
        <v>4456</v>
      </c>
      <c r="BZ16" s="209">
        <f t="shared" si="20"/>
        <v>128206</v>
      </c>
      <c r="CA16" s="209">
        <f t="shared" si="21"/>
        <v>0</v>
      </c>
      <c r="CB16" s="209">
        <f t="shared" si="22"/>
        <v>0</v>
      </c>
      <c r="CC16" s="209">
        <f t="shared" si="23"/>
        <v>0</v>
      </c>
      <c r="CD16" s="209">
        <f t="shared" si="23"/>
        <v>0</v>
      </c>
      <c r="CE16" s="209">
        <f t="shared" si="23"/>
        <v>0</v>
      </c>
      <c r="CF16" s="209">
        <f t="shared" si="23"/>
        <v>0</v>
      </c>
      <c r="CG16" s="209">
        <f t="shared" si="23"/>
        <v>0</v>
      </c>
      <c r="CH16" s="210"/>
      <c r="CI16" s="209">
        <f t="shared" si="24"/>
        <v>711556</v>
      </c>
      <c r="CJ16" s="209">
        <f t="shared" si="25"/>
        <v>110074</v>
      </c>
      <c r="CK16" s="209">
        <f t="shared" si="26"/>
        <v>374908</v>
      </c>
      <c r="CL16" s="209">
        <f t="shared" si="27"/>
        <v>0</v>
      </c>
      <c r="CM16" s="209">
        <f t="shared" si="27"/>
        <v>366416</v>
      </c>
      <c r="CN16" s="209">
        <f t="shared" si="27"/>
        <v>8492</v>
      </c>
      <c r="CO16" s="209">
        <f t="shared" si="27"/>
        <v>0</v>
      </c>
      <c r="CP16" s="209">
        <f t="shared" si="28"/>
        <v>226574</v>
      </c>
      <c r="CQ16" s="209">
        <f t="shared" si="29"/>
        <v>0</v>
      </c>
      <c r="CR16" s="209">
        <f t="shared" si="29"/>
        <v>226574</v>
      </c>
      <c r="CS16" s="209">
        <f t="shared" si="29"/>
        <v>0</v>
      </c>
      <c r="CT16" s="209">
        <f t="shared" si="29"/>
        <v>0</v>
      </c>
      <c r="CU16" s="210"/>
      <c r="CV16" s="209">
        <f t="shared" si="30"/>
        <v>0</v>
      </c>
      <c r="CW16" s="209">
        <f t="shared" si="30"/>
        <v>18061</v>
      </c>
      <c r="CX16" s="209">
        <f t="shared" si="31"/>
        <v>729617</v>
      </c>
    </row>
    <row r="17" spans="1:102" ht="13.5">
      <c r="A17" s="208" t="s">
        <v>189</v>
      </c>
      <c r="B17" s="208">
        <v>10875</v>
      </c>
      <c r="C17" s="208" t="s">
        <v>281</v>
      </c>
      <c r="D17" s="209">
        <f t="shared" si="2"/>
        <v>76007</v>
      </c>
      <c r="E17" s="209">
        <f t="shared" si="3"/>
        <v>76007</v>
      </c>
      <c r="F17" s="210"/>
      <c r="G17" s="210"/>
      <c r="H17" s="210"/>
      <c r="I17" s="210">
        <v>71821</v>
      </c>
      <c r="J17" s="210">
        <v>171749</v>
      </c>
      <c r="K17" s="210">
        <v>4186</v>
      </c>
      <c r="L17" s="210"/>
      <c r="M17" s="209">
        <f t="shared" si="4"/>
        <v>4220</v>
      </c>
      <c r="N17" s="209">
        <f t="shared" si="5"/>
        <v>4220</v>
      </c>
      <c r="O17" s="210"/>
      <c r="P17" s="210"/>
      <c r="Q17" s="210"/>
      <c r="R17" s="210"/>
      <c r="S17" s="210">
        <v>123023</v>
      </c>
      <c r="T17" s="210">
        <v>4220</v>
      </c>
      <c r="U17" s="210"/>
      <c r="V17" s="209">
        <f t="shared" si="6"/>
        <v>80227</v>
      </c>
      <c r="W17" s="209">
        <f t="shared" si="7"/>
        <v>80227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71821</v>
      </c>
      <c r="AB17" s="209">
        <f t="shared" si="8"/>
        <v>294772</v>
      </c>
      <c r="AC17" s="209">
        <f t="shared" si="8"/>
        <v>8406</v>
      </c>
      <c r="AD17" s="209">
        <f t="shared" si="8"/>
        <v>0</v>
      </c>
      <c r="AE17" s="209">
        <f t="shared" si="9"/>
        <v>0</v>
      </c>
      <c r="AF17" s="209">
        <f t="shared" si="10"/>
        <v>0</v>
      </c>
      <c r="AG17" s="210"/>
      <c r="AH17" s="210"/>
      <c r="AI17" s="210"/>
      <c r="AJ17" s="210"/>
      <c r="AK17" s="210"/>
      <c r="AL17" s="210"/>
      <c r="AM17" s="209">
        <f t="shared" si="11"/>
        <v>247756</v>
      </c>
      <c r="AN17" s="210">
        <v>67987</v>
      </c>
      <c r="AO17" s="209">
        <f t="shared" si="12"/>
        <v>72014</v>
      </c>
      <c r="AP17" s="210"/>
      <c r="AQ17" s="210">
        <v>72014</v>
      </c>
      <c r="AR17" s="210"/>
      <c r="AS17" s="210"/>
      <c r="AT17" s="209">
        <f t="shared" si="13"/>
        <v>107755</v>
      </c>
      <c r="AU17" s="210"/>
      <c r="AV17" s="210">
        <v>107755</v>
      </c>
      <c r="AW17" s="210"/>
      <c r="AX17" s="210"/>
      <c r="AY17" s="210"/>
      <c r="AZ17" s="210"/>
      <c r="BA17" s="210"/>
      <c r="BB17" s="209">
        <f t="shared" si="14"/>
        <v>247756</v>
      </c>
      <c r="BC17" s="209">
        <f t="shared" si="15"/>
        <v>0</v>
      </c>
      <c r="BD17" s="209">
        <f t="shared" si="16"/>
        <v>0</v>
      </c>
      <c r="BE17" s="210"/>
      <c r="BF17" s="210"/>
      <c r="BG17" s="210"/>
      <c r="BH17" s="210"/>
      <c r="BI17" s="210"/>
      <c r="BJ17" s="210"/>
      <c r="BK17" s="209">
        <f t="shared" si="17"/>
        <v>127243</v>
      </c>
      <c r="BL17" s="210">
        <v>69184</v>
      </c>
      <c r="BM17" s="209">
        <f t="shared" si="18"/>
        <v>52743</v>
      </c>
      <c r="BN17" s="210"/>
      <c r="BO17" s="210">
        <v>52743</v>
      </c>
      <c r="BP17" s="210"/>
      <c r="BQ17" s="210"/>
      <c r="BR17" s="209">
        <f t="shared" si="19"/>
        <v>5316</v>
      </c>
      <c r="BS17" s="210"/>
      <c r="BT17" s="210">
        <v>5316</v>
      </c>
      <c r="BU17" s="210"/>
      <c r="BV17" s="210"/>
      <c r="BW17" s="210"/>
      <c r="BX17" s="210"/>
      <c r="BY17" s="210"/>
      <c r="BZ17" s="209">
        <f t="shared" si="20"/>
        <v>127243</v>
      </c>
      <c r="CA17" s="209">
        <f t="shared" si="21"/>
        <v>0</v>
      </c>
      <c r="CB17" s="209">
        <f t="shared" si="22"/>
        <v>0</v>
      </c>
      <c r="CC17" s="209">
        <f t="shared" si="23"/>
        <v>0</v>
      </c>
      <c r="CD17" s="209">
        <f t="shared" si="23"/>
        <v>0</v>
      </c>
      <c r="CE17" s="209">
        <f t="shared" si="23"/>
        <v>0</v>
      </c>
      <c r="CF17" s="209">
        <f t="shared" si="23"/>
        <v>0</v>
      </c>
      <c r="CG17" s="209">
        <f t="shared" si="23"/>
        <v>0</v>
      </c>
      <c r="CH17" s="210"/>
      <c r="CI17" s="209">
        <f t="shared" si="24"/>
        <v>374999</v>
      </c>
      <c r="CJ17" s="209">
        <f t="shared" si="25"/>
        <v>137171</v>
      </c>
      <c r="CK17" s="209">
        <f t="shared" si="26"/>
        <v>124757</v>
      </c>
      <c r="CL17" s="209">
        <f t="shared" si="27"/>
        <v>0</v>
      </c>
      <c r="CM17" s="209">
        <f t="shared" si="27"/>
        <v>124757</v>
      </c>
      <c r="CN17" s="209">
        <f t="shared" si="27"/>
        <v>0</v>
      </c>
      <c r="CO17" s="209">
        <f t="shared" si="27"/>
        <v>0</v>
      </c>
      <c r="CP17" s="209">
        <f t="shared" si="28"/>
        <v>113071</v>
      </c>
      <c r="CQ17" s="209">
        <f t="shared" si="29"/>
        <v>0</v>
      </c>
      <c r="CR17" s="209">
        <f t="shared" si="29"/>
        <v>113071</v>
      </c>
      <c r="CS17" s="209">
        <f t="shared" si="29"/>
        <v>0</v>
      </c>
      <c r="CT17" s="209">
        <f t="shared" si="29"/>
        <v>0</v>
      </c>
      <c r="CU17" s="210"/>
      <c r="CV17" s="209">
        <f t="shared" si="30"/>
        <v>0</v>
      </c>
      <c r="CW17" s="209">
        <f t="shared" si="30"/>
        <v>0</v>
      </c>
      <c r="CX17" s="209">
        <f t="shared" si="31"/>
        <v>374999</v>
      </c>
    </row>
    <row r="18" spans="1:102" ht="13.5">
      <c r="A18" s="208" t="s">
        <v>189</v>
      </c>
      <c r="B18" s="208">
        <v>10882</v>
      </c>
      <c r="C18" s="208" t="s">
        <v>282</v>
      </c>
      <c r="D18" s="209">
        <f t="shared" si="2"/>
        <v>0</v>
      </c>
      <c r="E18" s="209">
        <f t="shared" si="3"/>
        <v>0</v>
      </c>
      <c r="F18" s="210"/>
      <c r="G18" s="210"/>
      <c r="H18" s="210"/>
      <c r="I18" s="210"/>
      <c r="J18" s="210">
        <v>49485</v>
      </c>
      <c r="K18" s="210"/>
      <c r="L18" s="210"/>
      <c r="M18" s="209">
        <f t="shared" si="4"/>
        <v>0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/>
      <c r="V18" s="209">
        <f t="shared" si="6"/>
        <v>0</v>
      </c>
      <c r="W18" s="209">
        <f t="shared" si="7"/>
        <v>0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0</v>
      </c>
      <c r="AB18" s="209">
        <f t="shared" si="8"/>
        <v>49485</v>
      </c>
      <c r="AC18" s="209">
        <f t="shared" si="8"/>
        <v>0</v>
      </c>
      <c r="AD18" s="209">
        <f t="shared" si="8"/>
        <v>0</v>
      </c>
      <c r="AE18" s="209">
        <f t="shared" si="9"/>
        <v>0</v>
      </c>
      <c r="AF18" s="209">
        <f t="shared" si="10"/>
        <v>0</v>
      </c>
      <c r="AG18" s="210"/>
      <c r="AH18" s="210"/>
      <c r="AI18" s="210"/>
      <c r="AJ18" s="210"/>
      <c r="AK18" s="210"/>
      <c r="AL18" s="210"/>
      <c r="AM18" s="209">
        <f t="shared" si="11"/>
        <v>49485</v>
      </c>
      <c r="AN18" s="210">
        <v>7302</v>
      </c>
      <c r="AO18" s="209">
        <f t="shared" si="12"/>
        <v>29588</v>
      </c>
      <c r="AP18" s="210"/>
      <c r="AQ18" s="210"/>
      <c r="AR18" s="210">
        <v>29588</v>
      </c>
      <c r="AS18" s="210"/>
      <c r="AT18" s="209">
        <f t="shared" si="13"/>
        <v>12595</v>
      </c>
      <c r="AU18" s="210"/>
      <c r="AV18" s="210"/>
      <c r="AW18" s="210">
        <v>12595</v>
      </c>
      <c r="AX18" s="210"/>
      <c r="AY18" s="210"/>
      <c r="AZ18" s="210"/>
      <c r="BA18" s="210"/>
      <c r="BB18" s="209">
        <f t="shared" si="14"/>
        <v>49485</v>
      </c>
      <c r="BC18" s="209">
        <f t="shared" si="15"/>
        <v>0</v>
      </c>
      <c r="BD18" s="209">
        <f t="shared" si="16"/>
        <v>0</v>
      </c>
      <c r="BE18" s="210"/>
      <c r="BF18" s="210"/>
      <c r="BG18" s="210"/>
      <c r="BH18" s="210"/>
      <c r="BI18" s="210"/>
      <c r="BJ18" s="210"/>
      <c r="BK18" s="209">
        <f t="shared" si="17"/>
        <v>0</v>
      </c>
      <c r="BL18" s="210"/>
      <c r="BM18" s="209">
        <f t="shared" si="18"/>
        <v>0</v>
      </c>
      <c r="BN18" s="210"/>
      <c r="BO18" s="210"/>
      <c r="BP18" s="210"/>
      <c r="BQ18" s="210"/>
      <c r="BR18" s="209">
        <f t="shared" si="19"/>
        <v>0</v>
      </c>
      <c r="BS18" s="210"/>
      <c r="BT18" s="210"/>
      <c r="BU18" s="210"/>
      <c r="BV18" s="210"/>
      <c r="BW18" s="210"/>
      <c r="BX18" s="210"/>
      <c r="BY18" s="210"/>
      <c r="BZ18" s="209">
        <f t="shared" si="20"/>
        <v>0</v>
      </c>
      <c r="CA18" s="209">
        <f t="shared" si="21"/>
        <v>0</v>
      </c>
      <c r="CB18" s="209">
        <f t="shared" si="22"/>
        <v>0</v>
      </c>
      <c r="CC18" s="209">
        <f t="shared" si="23"/>
        <v>0</v>
      </c>
      <c r="CD18" s="209">
        <f t="shared" si="23"/>
        <v>0</v>
      </c>
      <c r="CE18" s="209">
        <f t="shared" si="23"/>
        <v>0</v>
      </c>
      <c r="CF18" s="209">
        <f t="shared" si="23"/>
        <v>0</v>
      </c>
      <c r="CG18" s="209">
        <f t="shared" si="23"/>
        <v>0</v>
      </c>
      <c r="CH18" s="210"/>
      <c r="CI18" s="209">
        <f t="shared" si="24"/>
        <v>49485</v>
      </c>
      <c r="CJ18" s="209">
        <f t="shared" si="25"/>
        <v>7302</v>
      </c>
      <c r="CK18" s="209">
        <f t="shared" si="26"/>
        <v>29588</v>
      </c>
      <c r="CL18" s="209">
        <f t="shared" si="27"/>
        <v>0</v>
      </c>
      <c r="CM18" s="209">
        <f t="shared" si="27"/>
        <v>0</v>
      </c>
      <c r="CN18" s="209">
        <f t="shared" si="27"/>
        <v>29588</v>
      </c>
      <c r="CO18" s="209">
        <f t="shared" si="27"/>
        <v>0</v>
      </c>
      <c r="CP18" s="209">
        <f t="shared" si="28"/>
        <v>12595</v>
      </c>
      <c r="CQ18" s="209">
        <f t="shared" si="29"/>
        <v>0</v>
      </c>
      <c r="CR18" s="209">
        <f t="shared" si="29"/>
        <v>0</v>
      </c>
      <c r="CS18" s="209">
        <f t="shared" si="29"/>
        <v>12595</v>
      </c>
      <c r="CT18" s="209">
        <f t="shared" si="29"/>
        <v>0</v>
      </c>
      <c r="CU18" s="210"/>
      <c r="CV18" s="209">
        <f t="shared" si="30"/>
        <v>0</v>
      </c>
      <c r="CW18" s="209">
        <f t="shared" si="30"/>
        <v>0</v>
      </c>
      <c r="CX18" s="209">
        <f t="shared" si="31"/>
        <v>49485</v>
      </c>
    </row>
    <row r="19" spans="1:102" ht="13.5">
      <c r="A19" s="208" t="s">
        <v>189</v>
      </c>
      <c r="B19" s="208">
        <v>10890</v>
      </c>
      <c r="C19" s="208" t="s">
        <v>283</v>
      </c>
      <c r="D19" s="209">
        <f t="shared" si="2"/>
        <v>86231</v>
      </c>
      <c r="E19" s="209">
        <f t="shared" si="3"/>
        <v>86231</v>
      </c>
      <c r="F19" s="210"/>
      <c r="G19" s="210"/>
      <c r="H19" s="210"/>
      <c r="I19" s="210">
        <v>84653</v>
      </c>
      <c r="J19" s="210">
        <v>740571</v>
      </c>
      <c r="K19" s="210">
        <v>1578</v>
      </c>
      <c r="L19" s="210"/>
      <c r="M19" s="209">
        <f t="shared" si="4"/>
        <v>0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/>
      <c r="V19" s="209">
        <f t="shared" si="6"/>
        <v>86231</v>
      </c>
      <c r="W19" s="209">
        <f t="shared" si="7"/>
        <v>86231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84653</v>
      </c>
      <c r="AB19" s="209">
        <f t="shared" si="8"/>
        <v>740571</v>
      </c>
      <c r="AC19" s="209">
        <f t="shared" si="8"/>
        <v>1578</v>
      </c>
      <c r="AD19" s="209">
        <f t="shared" si="8"/>
        <v>0</v>
      </c>
      <c r="AE19" s="209">
        <f t="shared" si="9"/>
        <v>0</v>
      </c>
      <c r="AF19" s="209">
        <f t="shared" si="10"/>
        <v>0</v>
      </c>
      <c r="AG19" s="210"/>
      <c r="AH19" s="210"/>
      <c r="AI19" s="210"/>
      <c r="AJ19" s="210"/>
      <c r="AK19" s="210"/>
      <c r="AL19" s="210"/>
      <c r="AM19" s="209">
        <f t="shared" si="11"/>
        <v>826802</v>
      </c>
      <c r="AN19" s="210">
        <v>80815</v>
      </c>
      <c r="AO19" s="209">
        <f t="shared" si="12"/>
        <v>363088</v>
      </c>
      <c r="AP19" s="210">
        <v>892</v>
      </c>
      <c r="AQ19" s="210">
        <v>270480</v>
      </c>
      <c r="AR19" s="210">
        <v>91716</v>
      </c>
      <c r="AS19" s="210"/>
      <c r="AT19" s="209">
        <f t="shared" si="13"/>
        <v>382899</v>
      </c>
      <c r="AU19" s="210">
        <v>193983</v>
      </c>
      <c r="AV19" s="210">
        <v>149940</v>
      </c>
      <c r="AW19" s="210">
        <v>38976</v>
      </c>
      <c r="AX19" s="210"/>
      <c r="AY19" s="210"/>
      <c r="AZ19" s="210"/>
      <c r="BA19" s="210"/>
      <c r="BB19" s="209">
        <f t="shared" si="14"/>
        <v>826802</v>
      </c>
      <c r="BC19" s="209">
        <f t="shared" si="15"/>
        <v>0</v>
      </c>
      <c r="BD19" s="209">
        <f t="shared" si="16"/>
        <v>0</v>
      </c>
      <c r="BE19" s="210"/>
      <c r="BF19" s="210"/>
      <c r="BG19" s="210"/>
      <c r="BH19" s="210"/>
      <c r="BI19" s="210"/>
      <c r="BJ19" s="210"/>
      <c r="BK19" s="209">
        <f t="shared" si="17"/>
        <v>0</v>
      </c>
      <c r="BL19" s="210"/>
      <c r="BM19" s="209">
        <f t="shared" si="18"/>
        <v>0</v>
      </c>
      <c r="BN19" s="210"/>
      <c r="BO19" s="210"/>
      <c r="BP19" s="210"/>
      <c r="BQ19" s="210"/>
      <c r="BR19" s="209">
        <f t="shared" si="19"/>
        <v>0</v>
      </c>
      <c r="BS19" s="210"/>
      <c r="BT19" s="210"/>
      <c r="BU19" s="210"/>
      <c r="BV19" s="210"/>
      <c r="BW19" s="210"/>
      <c r="BX19" s="210"/>
      <c r="BY19" s="210"/>
      <c r="BZ19" s="209">
        <f t="shared" si="20"/>
        <v>0</v>
      </c>
      <c r="CA19" s="209">
        <f t="shared" si="21"/>
        <v>0</v>
      </c>
      <c r="CB19" s="209">
        <f t="shared" si="22"/>
        <v>0</v>
      </c>
      <c r="CC19" s="209">
        <f t="shared" si="23"/>
        <v>0</v>
      </c>
      <c r="CD19" s="209">
        <f t="shared" si="23"/>
        <v>0</v>
      </c>
      <c r="CE19" s="209">
        <f t="shared" si="23"/>
        <v>0</v>
      </c>
      <c r="CF19" s="209">
        <f t="shared" si="23"/>
        <v>0</v>
      </c>
      <c r="CG19" s="209">
        <f t="shared" si="23"/>
        <v>0</v>
      </c>
      <c r="CH19" s="210"/>
      <c r="CI19" s="209">
        <f t="shared" si="24"/>
        <v>826802</v>
      </c>
      <c r="CJ19" s="209">
        <f t="shared" si="25"/>
        <v>80815</v>
      </c>
      <c r="CK19" s="209">
        <f t="shared" si="26"/>
        <v>363088</v>
      </c>
      <c r="CL19" s="209">
        <f t="shared" si="27"/>
        <v>892</v>
      </c>
      <c r="CM19" s="209">
        <f t="shared" si="27"/>
        <v>270480</v>
      </c>
      <c r="CN19" s="209">
        <f t="shared" si="27"/>
        <v>91716</v>
      </c>
      <c r="CO19" s="209">
        <f t="shared" si="27"/>
        <v>0</v>
      </c>
      <c r="CP19" s="209">
        <f t="shared" si="28"/>
        <v>382899</v>
      </c>
      <c r="CQ19" s="209">
        <f t="shared" si="29"/>
        <v>193983</v>
      </c>
      <c r="CR19" s="209">
        <f t="shared" si="29"/>
        <v>149940</v>
      </c>
      <c r="CS19" s="209">
        <f t="shared" si="29"/>
        <v>38976</v>
      </c>
      <c r="CT19" s="209">
        <f t="shared" si="29"/>
        <v>0</v>
      </c>
      <c r="CU19" s="210"/>
      <c r="CV19" s="209">
        <f t="shared" si="30"/>
        <v>0</v>
      </c>
      <c r="CW19" s="209">
        <f t="shared" si="30"/>
        <v>0</v>
      </c>
      <c r="CX19" s="209">
        <f t="shared" si="31"/>
        <v>826802</v>
      </c>
    </row>
    <row r="20" spans="1:102" ht="13.5">
      <c r="A20" s="208" t="s">
        <v>189</v>
      </c>
      <c r="B20" s="208">
        <v>10892</v>
      </c>
      <c r="C20" s="208" t="s">
        <v>284</v>
      </c>
      <c r="D20" s="209">
        <f t="shared" si="2"/>
        <v>44254</v>
      </c>
      <c r="E20" s="209">
        <f t="shared" si="3"/>
        <v>44254</v>
      </c>
      <c r="F20" s="210"/>
      <c r="G20" s="210"/>
      <c r="H20" s="210"/>
      <c r="I20" s="210">
        <v>21960</v>
      </c>
      <c r="J20" s="210">
        <v>152886</v>
      </c>
      <c r="K20" s="210">
        <v>22294</v>
      </c>
      <c r="L20" s="210"/>
      <c r="M20" s="209">
        <f t="shared" si="4"/>
        <v>9555</v>
      </c>
      <c r="N20" s="209">
        <f t="shared" si="5"/>
        <v>9555</v>
      </c>
      <c r="O20" s="210"/>
      <c r="P20" s="210"/>
      <c r="Q20" s="210"/>
      <c r="R20" s="210"/>
      <c r="S20" s="210">
        <v>65523</v>
      </c>
      <c r="T20" s="210">
        <v>9555</v>
      </c>
      <c r="U20" s="210"/>
      <c r="V20" s="209">
        <f t="shared" si="6"/>
        <v>53809</v>
      </c>
      <c r="W20" s="209">
        <f t="shared" si="7"/>
        <v>53809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21960</v>
      </c>
      <c r="AB20" s="209">
        <f t="shared" si="8"/>
        <v>218409</v>
      </c>
      <c r="AC20" s="209">
        <f t="shared" si="8"/>
        <v>31849</v>
      </c>
      <c r="AD20" s="209">
        <f t="shared" si="8"/>
        <v>0</v>
      </c>
      <c r="AE20" s="209">
        <f t="shared" si="9"/>
        <v>0</v>
      </c>
      <c r="AF20" s="209">
        <f t="shared" si="10"/>
        <v>0</v>
      </c>
      <c r="AG20" s="210"/>
      <c r="AH20" s="210"/>
      <c r="AI20" s="210"/>
      <c r="AJ20" s="210"/>
      <c r="AK20" s="210"/>
      <c r="AL20" s="210"/>
      <c r="AM20" s="209">
        <f t="shared" si="11"/>
        <v>197140</v>
      </c>
      <c r="AN20" s="210">
        <v>53332</v>
      </c>
      <c r="AO20" s="209">
        <f t="shared" si="12"/>
        <v>117305</v>
      </c>
      <c r="AP20" s="210">
        <v>4702</v>
      </c>
      <c r="AQ20" s="210">
        <v>98884</v>
      </c>
      <c r="AR20" s="210">
        <v>13719</v>
      </c>
      <c r="AS20" s="210"/>
      <c r="AT20" s="209">
        <f t="shared" si="13"/>
        <v>26503</v>
      </c>
      <c r="AU20" s="210">
        <v>22865</v>
      </c>
      <c r="AV20" s="210"/>
      <c r="AW20" s="210">
        <v>3638</v>
      </c>
      <c r="AX20" s="210"/>
      <c r="AY20" s="210"/>
      <c r="AZ20" s="210"/>
      <c r="BA20" s="210"/>
      <c r="BB20" s="209">
        <f t="shared" si="14"/>
        <v>197140</v>
      </c>
      <c r="BC20" s="209">
        <f t="shared" si="15"/>
        <v>0</v>
      </c>
      <c r="BD20" s="209">
        <f t="shared" si="16"/>
        <v>0</v>
      </c>
      <c r="BE20" s="210"/>
      <c r="BF20" s="210"/>
      <c r="BG20" s="210"/>
      <c r="BH20" s="210"/>
      <c r="BI20" s="210"/>
      <c r="BJ20" s="210"/>
      <c r="BK20" s="209">
        <f t="shared" si="17"/>
        <v>75078</v>
      </c>
      <c r="BL20" s="210">
        <v>22857</v>
      </c>
      <c r="BM20" s="209">
        <f t="shared" si="18"/>
        <v>52221</v>
      </c>
      <c r="BN20" s="210"/>
      <c r="BO20" s="210">
        <v>52221</v>
      </c>
      <c r="BP20" s="210"/>
      <c r="BQ20" s="210"/>
      <c r="BR20" s="209">
        <f t="shared" si="19"/>
        <v>0</v>
      </c>
      <c r="BS20" s="210"/>
      <c r="BT20" s="210"/>
      <c r="BU20" s="210"/>
      <c r="BV20" s="210"/>
      <c r="BW20" s="210"/>
      <c r="BX20" s="210"/>
      <c r="BY20" s="210"/>
      <c r="BZ20" s="209">
        <f t="shared" si="20"/>
        <v>75078</v>
      </c>
      <c r="CA20" s="209">
        <f t="shared" si="21"/>
        <v>0</v>
      </c>
      <c r="CB20" s="209">
        <f t="shared" si="22"/>
        <v>0</v>
      </c>
      <c r="CC20" s="209">
        <f t="shared" si="23"/>
        <v>0</v>
      </c>
      <c r="CD20" s="209">
        <f t="shared" si="23"/>
        <v>0</v>
      </c>
      <c r="CE20" s="209">
        <f t="shared" si="23"/>
        <v>0</v>
      </c>
      <c r="CF20" s="209">
        <f t="shared" si="23"/>
        <v>0</v>
      </c>
      <c r="CG20" s="209">
        <f t="shared" si="23"/>
        <v>0</v>
      </c>
      <c r="CH20" s="210"/>
      <c r="CI20" s="209">
        <f t="shared" si="24"/>
        <v>272218</v>
      </c>
      <c r="CJ20" s="209">
        <f t="shared" si="25"/>
        <v>76189</v>
      </c>
      <c r="CK20" s="209">
        <f t="shared" si="26"/>
        <v>169526</v>
      </c>
      <c r="CL20" s="209">
        <f t="shared" si="27"/>
        <v>4702</v>
      </c>
      <c r="CM20" s="209">
        <f t="shared" si="27"/>
        <v>151105</v>
      </c>
      <c r="CN20" s="209">
        <f t="shared" si="27"/>
        <v>13719</v>
      </c>
      <c r="CO20" s="209">
        <f t="shared" si="27"/>
        <v>0</v>
      </c>
      <c r="CP20" s="209">
        <f t="shared" si="28"/>
        <v>26503</v>
      </c>
      <c r="CQ20" s="209">
        <f t="shared" si="29"/>
        <v>22865</v>
      </c>
      <c r="CR20" s="209">
        <f t="shared" si="29"/>
        <v>0</v>
      </c>
      <c r="CS20" s="209">
        <f t="shared" si="29"/>
        <v>3638</v>
      </c>
      <c r="CT20" s="209">
        <f t="shared" si="29"/>
        <v>0</v>
      </c>
      <c r="CU20" s="210"/>
      <c r="CV20" s="209">
        <f t="shared" si="30"/>
        <v>0</v>
      </c>
      <c r="CW20" s="209">
        <f t="shared" si="30"/>
        <v>0</v>
      </c>
      <c r="CX20" s="209">
        <f t="shared" si="31"/>
        <v>272218</v>
      </c>
    </row>
    <row r="21" spans="1:102" ht="13.5">
      <c r="A21" s="208" t="s">
        <v>189</v>
      </c>
      <c r="B21" s="208">
        <v>10914</v>
      </c>
      <c r="C21" s="208" t="s">
        <v>285</v>
      </c>
      <c r="D21" s="209">
        <f t="shared" si="2"/>
        <v>189524</v>
      </c>
      <c r="E21" s="209">
        <f t="shared" si="3"/>
        <v>189524</v>
      </c>
      <c r="F21" s="210"/>
      <c r="G21" s="210"/>
      <c r="H21" s="210"/>
      <c r="I21" s="210">
        <v>23141</v>
      </c>
      <c r="J21" s="210">
        <v>324054</v>
      </c>
      <c r="K21" s="210">
        <v>166383</v>
      </c>
      <c r="L21" s="210"/>
      <c r="M21" s="209">
        <f t="shared" si="4"/>
        <v>0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/>
      <c r="V21" s="209">
        <f t="shared" si="6"/>
        <v>189524</v>
      </c>
      <c r="W21" s="209">
        <f t="shared" si="7"/>
        <v>189524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23141</v>
      </c>
      <c r="AB21" s="209">
        <f t="shared" si="8"/>
        <v>324054</v>
      </c>
      <c r="AC21" s="209">
        <f t="shared" si="8"/>
        <v>166383</v>
      </c>
      <c r="AD21" s="209">
        <f t="shared" si="8"/>
        <v>0</v>
      </c>
      <c r="AE21" s="209">
        <f t="shared" si="9"/>
        <v>0</v>
      </c>
      <c r="AF21" s="209">
        <f t="shared" si="10"/>
        <v>0</v>
      </c>
      <c r="AG21" s="210"/>
      <c r="AH21" s="210"/>
      <c r="AI21" s="210"/>
      <c r="AJ21" s="210"/>
      <c r="AK21" s="210"/>
      <c r="AL21" s="210"/>
      <c r="AM21" s="209">
        <f t="shared" si="11"/>
        <v>458273</v>
      </c>
      <c r="AN21" s="210">
        <v>52507</v>
      </c>
      <c r="AO21" s="209">
        <f t="shared" si="12"/>
        <v>0</v>
      </c>
      <c r="AP21" s="210"/>
      <c r="AQ21" s="210"/>
      <c r="AR21" s="210"/>
      <c r="AS21" s="210"/>
      <c r="AT21" s="209">
        <f t="shared" si="13"/>
        <v>405766</v>
      </c>
      <c r="AU21" s="210">
        <v>6193</v>
      </c>
      <c r="AV21" s="210">
        <v>337646</v>
      </c>
      <c r="AW21" s="210">
        <v>61927</v>
      </c>
      <c r="AX21" s="210"/>
      <c r="AY21" s="210"/>
      <c r="AZ21" s="210"/>
      <c r="BA21" s="210">
        <v>55305</v>
      </c>
      <c r="BB21" s="209">
        <f t="shared" si="14"/>
        <v>513578</v>
      </c>
      <c r="BC21" s="209">
        <f t="shared" si="15"/>
        <v>0</v>
      </c>
      <c r="BD21" s="209">
        <f t="shared" si="16"/>
        <v>0</v>
      </c>
      <c r="BE21" s="210"/>
      <c r="BF21" s="210"/>
      <c r="BG21" s="210"/>
      <c r="BH21" s="210"/>
      <c r="BI21" s="210"/>
      <c r="BJ21" s="210"/>
      <c r="BK21" s="209">
        <f t="shared" si="17"/>
        <v>0</v>
      </c>
      <c r="BL21" s="210"/>
      <c r="BM21" s="209">
        <f t="shared" si="18"/>
        <v>0</v>
      </c>
      <c r="BN21" s="210"/>
      <c r="BO21" s="210"/>
      <c r="BP21" s="210"/>
      <c r="BQ21" s="210"/>
      <c r="BR21" s="209">
        <f t="shared" si="19"/>
        <v>0</v>
      </c>
      <c r="BS21" s="210"/>
      <c r="BT21" s="210"/>
      <c r="BU21" s="210"/>
      <c r="BV21" s="210"/>
      <c r="BW21" s="210"/>
      <c r="BX21" s="210"/>
      <c r="BY21" s="210"/>
      <c r="BZ21" s="209">
        <f t="shared" si="20"/>
        <v>0</v>
      </c>
      <c r="CA21" s="209">
        <f t="shared" si="21"/>
        <v>0</v>
      </c>
      <c r="CB21" s="209">
        <f t="shared" si="22"/>
        <v>0</v>
      </c>
      <c r="CC21" s="209">
        <f t="shared" si="23"/>
        <v>0</v>
      </c>
      <c r="CD21" s="209">
        <f t="shared" si="23"/>
        <v>0</v>
      </c>
      <c r="CE21" s="209">
        <f t="shared" si="23"/>
        <v>0</v>
      </c>
      <c r="CF21" s="209">
        <f t="shared" si="23"/>
        <v>0</v>
      </c>
      <c r="CG21" s="209">
        <f t="shared" si="23"/>
        <v>0</v>
      </c>
      <c r="CH21" s="210"/>
      <c r="CI21" s="209">
        <f t="shared" si="24"/>
        <v>458273</v>
      </c>
      <c r="CJ21" s="209">
        <f t="shared" si="25"/>
        <v>52507</v>
      </c>
      <c r="CK21" s="209">
        <f t="shared" si="26"/>
        <v>0</v>
      </c>
      <c r="CL21" s="209">
        <f t="shared" si="27"/>
        <v>0</v>
      </c>
      <c r="CM21" s="209">
        <f t="shared" si="27"/>
        <v>0</v>
      </c>
      <c r="CN21" s="209">
        <f t="shared" si="27"/>
        <v>0</v>
      </c>
      <c r="CO21" s="209">
        <f t="shared" si="27"/>
        <v>0</v>
      </c>
      <c r="CP21" s="209">
        <f t="shared" si="28"/>
        <v>405766</v>
      </c>
      <c r="CQ21" s="209">
        <f t="shared" si="29"/>
        <v>6193</v>
      </c>
      <c r="CR21" s="209">
        <f t="shared" si="29"/>
        <v>337646</v>
      </c>
      <c r="CS21" s="209">
        <f t="shared" si="29"/>
        <v>61927</v>
      </c>
      <c r="CT21" s="209">
        <f t="shared" si="29"/>
        <v>0</v>
      </c>
      <c r="CU21" s="210"/>
      <c r="CV21" s="209">
        <f t="shared" si="30"/>
        <v>0</v>
      </c>
      <c r="CW21" s="209">
        <f t="shared" si="30"/>
        <v>55305</v>
      </c>
      <c r="CX21" s="209">
        <f t="shared" si="31"/>
        <v>513578</v>
      </c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3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6" sqref="D46:AD59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群馬県</v>
      </c>
      <c r="B7" s="140">
        <f>INT(B8/1000)*1000</f>
        <v>10000</v>
      </c>
      <c r="C7" s="140" t="s">
        <v>179</v>
      </c>
      <c r="D7" s="141">
        <f>SUM(D8:D300)</f>
        <v>20460673</v>
      </c>
      <c r="E7" s="141">
        <f aca="true" t="shared" si="0" ref="E7:AD7">SUM(E8:E300)</f>
        <v>4791737</v>
      </c>
      <c r="F7" s="141">
        <f t="shared" si="0"/>
        <v>237736</v>
      </c>
      <c r="G7" s="141">
        <f t="shared" si="0"/>
        <v>2800</v>
      </c>
      <c r="H7" s="141">
        <f t="shared" si="0"/>
        <v>5100</v>
      </c>
      <c r="I7" s="141">
        <f t="shared" si="0"/>
        <v>3190237</v>
      </c>
      <c r="J7" s="141">
        <f t="shared" si="0"/>
        <v>2801232</v>
      </c>
      <c r="K7" s="141">
        <f t="shared" si="0"/>
        <v>1355864</v>
      </c>
      <c r="L7" s="141">
        <f t="shared" si="0"/>
        <v>15668936</v>
      </c>
      <c r="M7" s="141">
        <f t="shared" si="0"/>
        <v>4586894</v>
      </c>
      <c r="N7" s="141">
        <f t="shared" si="0"/>
        <v>1019546</v>
      </c>
      <c r="O7" s="141">
        <f t="shared" si="0"/>
        <v>38546</v>
      </c>
      <c r="P7" s="141">
        <f t="shared" si="0"/>
        <v>26469</v>
      </c>
      <c r="Q7" s="141">
        <f t="shared" si="0"/>
        <v>0</v>
      </c>
      <c r="R7" s="141">
        <f t="shared" si="0"/>
        <v>344287</v>
      </c>
      <c r="S7" s="141">
        <f t="shared" si="0"/>
        <v>1332848</v>
      </c>
      <c r="T7" s="141">
        <f t="shared" si="0"/>
        <v>610244</v>
      </c>
      <c r="U7" s="141">
        <f t="shared" si="0"/>
        <v>3567348</v>
      </c>
      <c r="V7" s="141">
        <f t="shared" si="0"/>
        <v>25047567</v>
      </c>
      <c r="W7" s="141">
        <f t="shared" si="0"/>
        <v>5811283</v>
      </c>
      <c r="X7" s="141">
        <f t="shared" si="0"/>
        <v>276282</v>
      </c>
      <c r="Y7" s="141">
        <f t="shared" si="0"/>
        <v>29269</v>
      </c>
      <c r="Z7" s="141">
        <f t="shared" si="0"/>
        <v>5100</v>
      </c>
      <c r="AA7" s="141">
        <f t="shared" si="0"/>
        <v>3534524</v>
      </c>
      <c r="AB7" s="141">
        <f t="shared" si="0"/>
        <v>4134080</v>
      </c>
      <c r="AC7" s="141">
        <f t="shared" si="0"/>
        <v>1966108</v>
      </c>
      <c r="AD7" s="141">
        <f t="shared" si="0"/>
        <v>19236284</v>
      </c>
    </row>
    <row r="8" spans="1:30" ht="13.5">
      <c r="A8" s="208" t="s">
        <v>189</v>
      </c>
      <c r="B8" s="208">
        <v>10201</v>
      </c>
      <c r="C8" s="208" t="s">
        <v>234</v>
      </c>
      <c r="D8" s="142">
        <f>'廃棄物事業経費（市町村）'!D8</f>
        <v>3207327</v>
      </c>
      <c r="E8" s="142">
        <f>'廃棄物事業経費（市町村）'!E8</f>
        <v>689091</v>
      </c>
      <c r="F8" s="142">
        <f>'廃棄物事業経費（市町村）'!F8</f>
        <v>0</v>
      </c>
      <c r="G8" s="142">
        <f>'廃棄物事業経費（市町村）'!G8</f>
        <v>280</v>
      </c>
      <c r="H8" s="142">
        <f>'廃棄物事業経費（市町村）'!H8</f>
        <v>0</v>
      </c>
      <c r="I8" s="142">
        <f>'廃棄物事業経費（市町村）'!I8</f>
        <v>551844</v>
      </c>
      <c r="J8" s="142">
        <f>'廃棄物事業経費（市町村）'!J8</f>
        <v>0</v>
      </c>
      <c r="K8" s="142">
        <f>'廃棄物事業経費（市町村）'!K8</f>
        <v>136967</v>
      </c>
      <c r="L8" s="142">
        <f>'廃棄物事業経費（市町村）'!L8</f>
        <v>2518236</v>
      </c>
      <c r="M8" s="142">
        <f>'廃棄物事業経費（市町村）'!M8</f>
        <v>597860</v>
      </c>
      <c r="N8" s="142">
        <f>'廃棄物事業経費（市町村）'!N8</f>
        <v>219980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219749</v>
      </c>
      <c r="S8" s="142">
        <f>'廃棄物事業経費（市町村）'!S8</f>
        <v>0</v>
      </c>
      <c r="T8" s="142">
        <f>'廃棄物事業経費（市町村）'!T8</f>
        <v>231</v>
      </c>
      <c r="U8" s="142">
        <f>'廃棄物事業経費（市町村）'!U8</f>
        <v>377880</v>
      </c>
      <c r="V8" s="142">
        <f>'廃棄物事業経費（市町村）'!V8</f>
        <v>3805187</v>
      </c>
      <c r="W8" s="142">
        <f>'廃棄物事業経費（市町村）'!W8</f>
        <v>909071</v>
      </c>
      <c r="X8" s="142">
        <f>'廃棄物事業経費（市町村）'!X8</f>
        <v>0</v>
      </c>
      <c r="Y8" s="142">
        <f>'廃棄物事業経費（市町村）'!Y8</f>
        <v>280</v>
      </c>
      <c r="Z8" s="142">
        <f>'廃棄物事業経費（市町村）'!Z8</f>
        <v>0</v>
      </c>
      <c r="AA8" s="142">
        <f>'廃棄物事業経費（市町村）'!AA8</f>
        <v>771593</v>
      </c>
      <c r="AB8" s="142">
        <f>'廃棄物事業経費（市町村）'!AB8</f>
        <v>0</v>
      </c>
      <c r="AC8" s="142">
        <f>'廃棄物事業経費（市町村）'!AC8</f>
        <v>137198</v>
      </c>
      <c r="AD8" s="142">
        <f>'廃棄物事業経費（市町村）'!AD8</f>
        <v>2896116</v>
      </c>
    </row>
    <row r="9" spans="1:30" ht="13.5">
      <c r="A9" s="208" t="s">
        <v>189</v>
      </c>
      <c r="B9" s="208">
        <v>10202</v>
      </c>
      <c r="C9" s="208" t="s">
        <v>235</v>
      </c>
      <c r="D9" s="142">
        <f>'廃棄物事業経費（市町村）'!D9</f>
        <v>2800786</v>
      </c>
      <c r="E9" s="142">
        <f>'廃棄物事業経費（市町村）'!E9</f>
        <v>499143</v>
      </c>
      <c r="F9" s="142">
        <f>'廃棄物事業経費（市町村）'!F9</f>
        <v>0</v>
      </c>
      <c r="G9" s="142">
        <f>'廃棄物事業経費（市町村）'!G9</f>
        <v>2105</v>
      </c>
      <c r="H9" s="142">
        <f>'廃棄物事業経費（市町村）'!H9</f>
        <v>0</v>
      </c>
      <c r="I9" s="142">
        <f>'廃棄物事業経費（市町村）'!I9</f>
        <v>321246</v>
      </c>
      <c r="J9" s="142">
        <f>'廃棄物事業経費（市町村）'!J9</f>
        <v>0</v>
      </c>
      <c r="K9" s="142">
        <f>'廃棄物事業経費（市町村）'!K9</f>
        <v>175792</v>
      </c>
      <c r="L9" s="142">
        <f>'廃棄物事業経費（市町村）'!L9</f>
        <v>2301643</v>
      </c>
      <c r="M9" s="142">
        <f>'廃棄物事業経費（市町村）'!M9</f>
        <v>383919</v>
      </c>
      <c r="N9" s="142">
        <f>'廃棄物事業経費（市町村）'!N9</f>
        <v>86053</v>
      </c>
      <c r="O9" s="142">
        <f>'廃棄物事業経費（市町村）'!O9</f>
        <v>38546</v>
      </c>
      <c r="P9" s="142">
        <f>'廃棄物事業経費（市町村）'!P9</f>
        <v>19736</v>
      </c>
      <c r="Q9" s="142">
        <f>'廃棄物事業経費（市町村）'!Q9</f>
        <v>0</v>
      </c>
      <c r="R9" s="142">
        <f>'廃棄物事業経費（市町村）'!R9</f>
        <v>24903</v>
      </c>
      <c r="S9" s="142">
        <f>'廃棄物事業経費（市町村）'!S9</f>
        <v>0</v>
      </c>
      <c r="T9" s="142">
        <f>'廃棄物事業経費（市町村）'!T9</f>
        <v>2868</v>
      </c>
      <c r="U9" s="142">
        <f>'廃棄物事業経費（市町村）'!U9</f>
        <v>297866</v>
      </c>
      <c r="V9" s="142">
        <f>'廃棄物事業経費（市町村）'!V9</f>
        <v>3184705</v>
      </c>
      <c r="W9" s="142">
        <f>'廃棄物事業経費（市町村）'!W9</f>
        <v>585196</v>
      </c>
      <c r="X9" s="142">
        <f>'廃棄物事業経費（市町村）'!X9</f>
        <v>38546</v>
      </c>
      <c r="Y9" s="142">
        <f>'廃棄物事業経費（市町村）'!Y9</f>
        <v>21841</v>
      </c>
      <c r="Z9" s="142">
        <f>'廃棄物事業経費（市町村）'!Z9</f>
        <v>0</v>
      </c>
      <c r="AA9" s="142">
        <f>'廃棄物事業経費（市町村）'!AA9</f>
        <v>346149</v>
      </c>
      <c r="AB9" s="142">
        <f>'廃棄物事業経費（市町村）'!AB9</f>
        <v>0</v>
      </c>
      <c r="AC9" s="142">
        <f>'廃棄物事業経費（市町村）'!AC9</f>
        <v>178660</v>
      </c>
      <c r="AD9" s="142">
        <f>'廃棄物事業経費（市町村）'!AD9</f>
        <v>2599509</v>
      </c>
    </row>
    <row r="10" spans="1:30" ht="13.5">
      <c r="A10" s="208" t="s">
        <v>189</v>
      </c>
      <c r="B10" s="208">
        <v>10203</v>
      </c>
      <c r="C10" s="208" t="s">
        <v>236</v>
      </c>
      <c r="D10" s="142">
        <f>'廃棄物事業経費（市町村）'!D10</f>
        <v>630222</v>
      </c>
      <c r="E10" s="142">
        <f>'廃棄物事業経費（市町村）'!E10</f>
        <v>10765</v>
      </c>
      <c r="F10" s="142">
        <f>'廃棄物事業経費（市町村）'!F10</f>
        <v>0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3496</v>
      </c>
      <c r="J10" s="142">
        <f>'廃棄物事業経費（市町村）'!J10</f>
        <v>0</v>
      </c>
      <c r="K10" s="142">
        <f>'廃棄物事業経費（市町村）'!K10</f>
        <v>7269</v>
      </c>
      <c r="L10" s="142">
        <f>'廃棄物事業経費（市町村）'!L10</f>
        <v>619457</v>
      </c>
      <c r="M10" s="142">
        <f>'廃棄物事業経費（市町村）'!M10</f>
        <v>424159</v>
      </c>
      <c r="N10" s="142">
        <f>'廃棄物事業経費（市町村）'!N10</f>
        <v>211472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0</v>
      </c>
      <c r="S10" s="142">
        <f>'廃棄物事業経費（市町村）'!S10</f>
        <v>0</v>
      </c>
      <c r="T10" s="142">
        <f>'廃棄物事業経費（市町村）'!T10</f>
        <v>211472</v>
      </c>
      <c r="U10" s="142">
        <f>'廃棄物事業経費（市町村）'!U10</f>
        <v>212687</v>
      </c>
      <c r="V10" s="142">
        <f>'廃棄物事業経費（市町村）'!V10</f>
        <v>1054381</v>
      </c>
      <c r="W10" s="142">
        <f>'廃棄物事業経費（市町村）'!W10</f>
        <v>222237</v>
      </c>
      <c r="X10" s="142">
        <f>'廃棄物事業経費（市町村）'!X10</f>
        <v>0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3496</v>
      </c>
      <c r="AB10" s="142">
        <f>'廃棄物事業経費（市町村）'!AB10</f>
        <v>0</v>
      </c>
      <c r="AC10" s="142">
        <f>'廃棄物事業経費（市町村）'!AC10</f>
        <v>218741</v>
      </c>
      <c r="AD10" s="142">
        <f>'廃棄物事業経費（市町村）'!AD10</f>
        <v>832144</v>
      </c>
    </row>
    <row r="11" spans="1:30" ht="13.5">
      <c r="A11" s="208" t="s">
        <v>189</v>
      </c>
      <c r="B11" s="208">
        <v>10204</v>
      </c>
      <c r="C11" s="208" t="s">
        <v>237</v>
      </c>
      <c r="D11" s="142">
        <f>'廃棄物事業経費（市町村）'!D11</f>
        <v>1531819</v>
      </c>
      <c r="E11" s="142">
        <f>'廃棄物事業経費（市町村）'!E11</f>
        <v>261604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206786</v>
      </c>
      <c r="J11" s="142">
        <f>'廃棄物事業経費（市町村）'!J11</f>
        <v>0</v>
      </c>
      <c r="K11" s="142">
        <f>'廃棄物事業経費（市町村）'!K11</f>
        <v>54818</v>
      </c>
      <c r="L11" s="142">
        <f>'廃棄物事業経費（市町村）'!L11</f>
        <v>1270215</v>
      </c>
      <c r="M11" s="142">
        <f>'廃棄物事業経費（市町村）'!M11</f>
        <v>398566</v>
      </c>
      <c r="N11" s="142">
        <f>'廃棄物事業経費（市町村）'!N11</f>
        <v>30915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102</v>
      </c>
      <c r="S11" s="142">
        <f>'廃棄物事業経費（市町村）'!S11</f>
        <v>0</v>
      </c>
      <c r="T11" s="142">
        <f>'廃棄物事業経費（市町村）'!T11</f>
        <v>30813</v>
      </c>
      <c r="U11" s="142">
        <f>'廃棄物事業経費（市町村）'!U11</f>
        <v>367651</v>
      </c>
      <c r="V11" s="142">
        <f>'廃棄物事業経費（市町村）'!V11</f>
        <v>1930385</v>
      </c>
      <c r="W11" s="142">
        <f>'廃棄物事業経費（市町村）'!W11</f>
        <v>292519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206888</v>
      </c>
      <c r="AB11" s="142">
        <f>'廃棄物事業経費（市町村）'!AB11</f>
        <v>0</v>
      </c>
      <c r="AC11" s="142">
        <f>'廃棄物事業経費（市町村）'!AC11</f>
        <v>85631</v>
      </c>
      <c r="AD11" s="142">
        <f>'廃棄物事業経費（市町村）'!AD11</f>
        <v>1637866</v>
      </c>
    </row>
    <row r="12" spans="1:30" ht="13.5">
      <c r="A12" s="208" t="s">
        <v>189</v>
      </c>
      <c r="B12" s="208">
        <v>10205</v>
      </c>
      <c r="C12" s="208" t="s">
        <v>238</v>
      </c>
      <c r="D12" s="142">
        <f>'廃棄物事業経費（市町村）'!D12</f>
        <v>2252864</v>
      </c>
      <c r="E12" s="142">
        <f>'廃棄物事業経費（市町村）'!E12</f>
        <v>587791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586736</v>
      </c>
      <c r="J12" s="142">
        <f>'廃棄物事業経費（市町村）'!J12</f>
        <v>0</v>
      </c>
      <c r="K12" s="142">
        <f>'廃棄物事業経費（市町村）'!K12</f>
        <v>1055</v>
      </c>
      <c r="L12" s="142">
        <f>'廃棄物事業経費（市町村）'!L12</f>
        <v>1665073</v>
      </c>
      <c r="M12" s="142">
        <f>'廃棄物事業経費（市町村）'!M12</f>
        <v>386916</v>
      </c>
      <c r="N12" s="142">
        <f>'廃棄物事業経費（市町村）'!N12</f>
        <v>0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0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386916</v>
      </c>
      <c r="V12" s="142">
        <f>'廃棄物事業経費（市町村）'!V12</f>
        <v>2639780</v>
      </c>
      <c r="W12" s="142">
        <f>'廃棄物事業経費（市町村）'!W12</f>
        <v>587791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586736</v>
      </c>
      <c r="AB12" s="142">
        <f>'廃棄物事業経費（市町村）'!AB12</f>
        <v>0</v>
      </c>
      <c r="AC12" s="142">
        <f>'廃棄物事業経費（市町村）'!AC12</f>
        <v>1055</v>
      </c>
      <c r="AD12" s="142">
        <f>'廃棄物事業経費（市町村）'!AD12</f>
        <v>2051989</v>
      </c>
    </row>
    <row r="13" spans="1:30" ht="13.5">
      <c r="A13" s="208" t="s">
        <v>189</v>
      </c>
      <c r="B13" s="208">
        <v>10206</v>
      </c>
      <c r="C13" s="208" t="s">
        <v>239</v>
      </c>
      <c r="D13" s="142">
        <f>'廃棄物事業経費（市町村）'!D13</f>
        <v>536114</v>
      </c>
      <c r="E13" s="142">
        <f>'廃棄物事業経費（市町村）'!E13</f>
        <v>51047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4954</v>
      </c>
      <c r="J13" s="142">
        <f>'廃棄物事業経費（市町村）'!J13</f>
        <v>0</v>
      </c>
      <c r="K13" s="142">
        <f>'廃棄物事業経費（市町村）'!K13</f>
        <v>46093</v>
      </c>
      <c r="L13" s="142">
        <f>'廃棄物事業経費（市町村）'!L13</f>
        <v>485067</v>
      </c>
      <c r="M13" s="142">
        <f>'廃棄物事業経費（市町村）'!M13</f>
        <v>133739</v>
      </c>
      <c r="N13" s="142">
        <f>'廃棄物事業経費（市町村）'!N13</f>
        <v>45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45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133694</v>
      </c>
      <c r="V13" s="142">
        <f>'廃棄物事業経費（市町村）'!V13</f>
        <v>669853</v>
      </c>
      <c r="W13" s="142">
        <f>'廃棄物事業経費（市町村）'!W13</f>
        <v>51092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4999</v>
      </c>
      <c r="AB13" s="142">
        <f>'廃棄物事業経費（市町村）'!AB13</f>
        <v>0</v>
      </c>
      <c r="AC13" s="142">
        <f>'廃棄物事業経費（市町村）'!AC13</f>
        <v>46093</v>
      </c>
      <c r="AD13" s="142">
        <f>'廃棄物事業経費（市町村）'!AD13</f>
        <v>618761</v>
      </c>
    </row>
    <row r="14" spans="1:30" ht="13.5">
      <c r="A14" s="208" t="s">
        <v>189</v>
      </c>
      <c r="B14" s="208">
        <v>10207</v>
      </c>
      <c r="C14" s="208" t="s">
        <v>240</v>
      </c>
      <c r="D14" s="142">
        <f>'廃棄物事業経費（市町村）'!D14</f>
        <v>807448</v>
      </c>
      <c r="E14" s="142">
        <f>'廃棄物事業経費（市町村）'!E14</f>
        <v>208911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94749</v>
      </c>
      <c r="J14" s="142">
        <f>'廃棄物事業経費（市町村）'!J14</f>
        <v>0</v>
      </c>
      <c r="K14" s="142">
        <f>'廃棄物事業経費（市町村）'!K14</f>
        <v>114162</v>
      </c>
      <c r="L14" s="142">
        <f>'廃棄物事業経費（市町村）'!L14</f>
        <v>598537</v>
      </c>
      <c r="M14" s="142">
        <f>'廃棄物事業経費（市町村）'!M14</f>
        <v>111814</v>
      </c>
      <c r="N14" s="142">
        <f>'廃棄物事業経費（市町村）'!N14</f>
        <v>0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0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111814</v>
      </c>
      <c r="V14" s="142">
        <f>'廃棄物事業経費（市町村）'!V14</f>
        <v>919262</v>
      </c>
      <c r="W14" s="142">
        <f>'廃棄物事業経費（市町村）'!W14</f>
        <v>208911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94749</v>
      </c>
      <c r="AB14" s="142">
        <f>'廃棄物事業経費（市町村）'!AB14</f>
        <v>0</v>
      </c>
      <c r="AC14" s="142">
        <f>'廃棄物事業経費（市町村）'!AC14</f>
        <v>114162</v>
      </c>
      <c r="AD14" s="142">
        <f>'廃棄物事業経費（市町村）'!AD14</f>
        <v>710351</v>
      </c>
    </row>
    <row r="15" spans="1:30" ht="13.5">
      <c r="A15" s="208" t="s">
        <v>189</v>
      </c>
      <c r="B15" s="208">
        <v>10208</v>
      </c>
      <c r="C15" s="208" t="s">
        <v>241</v>
      </c>
      <c r="D15" s="142">
        <f>'廃棄物事業経費（市町村）'!D15</f>
        <v>649262</v>
      </c>
      <c r="E15" s="142">
        <f>'廃棄物事業経費（市町村）'!E15</f>
        <v>45409</v>
      </c>
      <c r="F15" s="142">
        <f>'廃棄物事業経費（市町村）'!F15</f>
        <v>0</v>
      </c>
      <c r="G15" s="142">
        <f>'廃棄物事業経費（市町村）'!G15</f>
        <v>415</v>
      </c>
      <c r="H15" s="142">
        <f>'廃棄物事業経費（市町村）'!H15</f>
        <v>0</v>
      </c>
      <c r="I15" s="142">
        <f>'廃棄物事業経費（市町村）'!I15</f>
        <v>224</v>
      </c>
      <c r="J15" s="142">
        <f>'廃棄物事業経費（市町村）'!J15</f>
        <v>0</v>
      </c>
      <c r="K15" s="142">
        <f>'廃棄物事業経費（市町村）'!K15</f>
        <v>44770</v>
      </c>
      <c r="L15" s="142">
        <f>'廃棄物事業経費（市町村）'!L15</f>
        <v>603853</v>
      </c>
      <c r="M15" s="142">
        <f>'廃棄物事業経費（市町村）'!M15</f>
        <v>170185</v>
      </c>
      <c r="N15" s="142">
        <f>'廃棄物事業経費（市町村）'!N15</f>
        <v>38690</v>
      </c>
      <c r="O15" s="142">
        <f>'廃棄物事業経費（市町村）'!O15</f>
        <v>0</v>
      </c>
      <c r="P15" s="142">
        <f>'廃棄物事業経費（市町村）'!P15</f>
        <v>6733</v>
      </c>
      <c r="Q15" s="142">
        <f>'廃棄物事業経費（市町村）'!Q15</f>
        <v>0</v>
      </c>
      <c r="R15" s="142">
        <f>'廃棄物事業経費（市町村）'!R15</f>
        <v>31187</v>
      </c>
      <c r="S15" s="142">
        <f>'廃棄物事業経費（市町村）'!S15</f>
        <v>0</v>
      </c>
      <c r="T15" s="142">
        <f>'廃棄物事業経費（市町村）'!T15</f>
        <v>770</v>
      </c>
      <c r="U15" s="142">
        <f>'廃棄物事業経費（市町村）'!U15</f>
        <v>131495</v>
      </c>
      <c r="V15" s="142">
        <f>'廃棄物事業経費（市町村）'!V15</f>
        <v>819447</v>
      </c>
      <c r="W15" s="142">
        <f>'廃棄物事業経費（市町村）'!W15</f>
        <v>84099</v>
      </c>
      <c r="X15" s="142">
        <f>'廃棄物事業経費（市町村）'!X15</f>
        <v>0</v>
      </c>
      <c r="Y15" s="142">
        <f>'廃棄物事業経費（市町村）'!Y15</f>
        <v>7148</v>
      </c>
      <c r="Z15" s="142">
        <f>'廃棄物事業経費（市町村）'!Z15</f>
        <v>0</v>
      </c>
      <c r="AA15" s="142">
        <f>'廃棄物事業経費（市町村）'!AA15</f>
        <v>31411</v>
      </c>
      <c r="AB15" s="142">
        <f>'廃棄物事業経費（市町村）'!AB15</f>
        <v>0</v>
      </c>
      <c r="AC15" s="142">
        <f>'廃棄物事業経費（市町村）'!AC15</f>
        <v>45540</v>
      </c>
      <c r="AD15" s="142">
        <f>'廃棄物事業経費（市町村）'!AD15</f>
        <v>735348</v>
      </c>
    </row>
    <row r="16" spans="1:30" ht="13.5">
      <c r="A16" s="208" t="s">
        <v>189</v>
      </c>
      <c r="B16" s="208">
        <v>10209</v>
      </c>
      <c r="C16" s="208" t="s">
        <v>242</v>
      </c>
      <c r="D16" s="142">
        <f>'廃棄物事業経費（市町村）'!D16</f>
        <v>730689</v>
      </c>
      <c r="E16" s="142">
        <f>'廃棄物事業経費（市町村）'!E16</f>
        <v>138278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103451</v>
      </c>
      <c r="J16" s="142">
        <f>'廃棄物事業経費（市町村）'!J16</f>
        <v>0</v>
      </c>
      <c r="K16" s="142">
        <f>'廃棄物事業経費（市町村）'!K16</f>
        <v>34827</v>
      </c>
      <c r="L16" s="142">
        <f>'廃棄物事業経費（市町村）'!L16</f>
        <v>592411</v>
      </c>
      <c r="M16" s="142">
        <f>'廃棄物事業経費（市町村）'!M16</f>
        <v>135597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135597</v>
      </c>
      <c r="V16" s="142">
        <f>'廃棄物事業経費（市町村）'!V16</f>
        <v>866286</v>
      </c>
      <c r="W16" s="142">
        <f>'廃棄物事業経費（市町村）'!W16</f>
        <v>138278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103451</v>
      </c>
      <c r="AB16" s="142">
        <f>'廃棄物事業経費（市町村）'!AB16</f>
        <v>0</v>
      </c>
      <c r="AC16" s="142">
        <f>'廃棄物事業経費（市町村）'!AC16</f>
        <v>34827</v>
      </c>
      <c r="AD16" s="142">
        <f>'廃棄物事業経費（市町村）'!AD16</f>
        <v>728008</v>
      </c>
    </row>
    <row r="17" spans="1:30" ht="13.5">
      <c r="A17" s="208" t="s">
        <v>189</v>
      </c>
      <c r="B17" s="208">
        <v>10210</v>
      </c>
      <c r="C17" s="208" t="s">
        <v>243</v>
      </c>
      <c r="D17" s="142">
        <f>'廃棄物事業経費（市町村）'!D17</f>
        <v>576314</v>
      </c>
      <c r="E17" s="142">
        <f>'廃棄物事業経費（市町村）'!E17</f>
        <v>151237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43564</v>
      </c>
      <c r="J17" s="142">
        <f>'廃棄物事業経費（市町村）'!J17</f>
        <v>0</v>
      </c>
      <c r="K17" s="142">
        <f>'廃棄物事業経費（市町村）'!K17</f>
        <v>107673</v>
      </c>
      <c r="L17" s="142">
        <f>'廃棄物事業経費（市町村）'!L17</f>
        <v>425077</v>
      </c>
      <c r="M17" s="142">
        <f>'廃棄物事業経費（市町村）'!M17</f>
        <v>153483</v>
      </c>
      <c r="N17" s="142">
        <f>'廃棄物事業経費（市町村）'!N17</f>
        <v>153483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153483</v>
      </c>
      <c r="U17" s="142">
        <f>'廃棄物事業経費（市町村）'!U17</f>
        <v>0</v>
      </c>
      <c r="V17" s="142">
        <f>'廃棄物事業経費（市町村）'!V17</f>
        <v>729797</v>
      </c>
      <c r="W17" s="142">
        <f>'廃棄物事業経費（市町村）'!W17</f>
        <v>304720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43564</v>
      </c>
      <c r="AB17" s="142">
        <f>'廃棄物事業経費（市町村）'!AB17</f>
        <v>0</v>
      </c>
      <c r="AC17" s="142">
        <f>'廃棄物事業経費（市町村）'!AC17</f>
        <v>261156</v>
      </c>
      <c r="AD17" s="142">
        <f>'廃棄物事業経費（市町村）'!AD17</f>
        <v>425077</v>
      </c>
    </row>
    <row r="18" spans="1:30" ht="13.5">
      <c r="A18" s="208" t="s">
        <v>189</v>
      </c>
      <c r="B18" s="208">
        <v>10211</v>
      </c>
      <c r="C18" s="208" t="s">
        <v>244</v>
      </c>
      <c r="D18" s="142">
        <f>'廃棄物事業経費（市町村）'!D18</f>
        <v>607306</v>
      </c>
      <c r="E18" s="142">
        <f>'廃棄物事業経費（市町村）'!E18</f>
        <v>109457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109262</v>
      </c>
      <c r="J18" s="142">
        <f>'廃棄物事業経費（市町村）'!J18</f>
        <v>0</v>
      </c>
      <c r="K18" s="142">
        <f>'廃棄物事業経費（市町村）'!K18</f>
        <v>195</v>
      </c>
      <c r="L18" s="142">
        <f>'廃棄物事業経費（市町村）'!L18</f>
        <v>497849</v>
      </c>
      <c r="M18" s="142">
        <f>'廃棄物事業経費（市町村）'!M18</f>
        <v>151504</v>
      </c>
      <c r="N18" s="142">
        <f>'廃棄物事業経費（市町村）'!N18</f>
        <v>0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151504</v>
      </c>
      <c r="V18" s="142">
        <f>'廃棄物事業経費（市町村）'!V18</f>
        <v>758810</v>
      </c>
      <c r="W18" s="142">
        <f>'廃棄物事業経費（市町村）'!W18</f>
        <v>109457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109262</v>
      </c>
      <c r="AB18" s="142">
        <f>'廃棄物事業経費（市町村）'!AB18</f>
        <v>0</v>
      </c>
      <c r="AC18" s="142">
        <f>'廃棄物事業経費（市町村）'!AC18</f>
        <v>195</v>
      </c>
      <c r="AD18" s="142">
        <f>'廃棄物事業経費（市町村）'!AD18</f>
        <v>649353</v>
      </c>
    </row>
    <row r="19" spans="1:30" ht="13.5">
      <c r="A19" s="208" t="s">
        <v>189</v>
      </c>
      <c r="B19" s="208">
        <v>10212</v>
      </c>
      <c r="C19" s="208" t="s">
        <v>245</v>
      </c>
      <c r="D19" s="142">
        <f>'廃棄物事業経費（市町村）'!D19</f>
        <v>134250</v>
      </c>
      <c r="E19" s="142">
        <f>'廃棄物事業経費（市町村）'!E19</f>
        <v>0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0</v>
      </c>
      <c r="J19" s="142">
        <f>'廃棄物事業経費（市町村）'!J19</f>
        <v>0</v>
      </c>
      <c r="K19" s="142">
        <f>'廃棄物事業経費（市町村）'!K19</f>
        <v>0</v>
      </c>
      <c r="L19" s="142">
        <f>'廃棄物事業経費（市町村）'!L19</f>
        <v>134250</v>
      </c>
      <c r="M19" s="142">
        <f>'廃棄物事業経費（市町村）'!M19</f>
        <v>222552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222552</v>
      </c>
      <c r="V19" s="142">
        <f>'廃棄物事業経費（市町村）'!V19</f>
        <v>356802</v>
      </c>
      <c r="W19" s="142">
        <f>'廃棄物事業経費（市町村）'!W19</f>
        <v>0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0</v>
      </c>
      <c r="AB19" s="142">
        <f>'廃棄物事業経費（市町村）'!AB19</f>
        <v>0</v>
      </c>
      <c r="AC19" s="142">
        <f>'廃棄物事業経費（市町村）'!AC19</f>
        <v>0</v>
      </c>
      <c r="AD19" s="142">
        <f>'廃棄物事業経費（市町村）'!AD19</f>
        <v>356802</v>
      </c>
    </row>
    <row r="20" spans="1:30" ht="13.5">
      <c r="A20" s="208" t="s">
        <v>189</v>
      </c>
      <c r="B20" s="208">
        <v>10303</v>
      </c>
      <c r="C20" s="208" t="s">
        <v>246</v>
      </c>
      <c r="D20" s="142">
        <f>'廃棄物事業経費（市町村）'!D20</f>
        <v>251212</v>
      </c>
      <c r="E20" s="142">
        <f>'廃棄物事業経費（市町村）'!E20</f>
        <v>110889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636</v>
      </c>
      <c r="J20" s="142">
        <f>'廃棄物事業経費（市町村）'!J20</f>
        <v>0</v>
      </c>
      <c r="K20" s="142">
        <f>'廃棄物事業経費（市町村）'!K20</f>
        <v>110253</v>
      </c>
      <c r="L20" s="142">
        <f>'廃棄物事業経費（市町村）'!L20</f>
        <v>140323</v>
      </c>
      <c r="M20" s="142">
        <f>'廃棄物事業経費（市町村）'!M20</f>
        <v>47131</v>
      </c>
      <c r="N20" s="142">
        <f>'廃棄物事業経費（市町村）'!N20</f>
        <v>0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47131</v>
      </c>
      <c r="V20" s="142">
        <f>'廃棄物事業経費（市町村）'!V20</f>
        <v>298343</v>
      </c>
      <c r="W20" s="142">
        <f>'廃棄物事業経費（市町村）'!W20</f>
        <v>110889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636</v>
      </c>
      <c r="AB20" s="142">
        <f>'廃棄物事業経費（市町村）'!AB20</f>
        <v>0</v>
      </c>
      <c r="AC20" s="142">
        <f>'廃棄物事業経費（市町村）'!AC20</f>
        <v>110253</v>
      </c>
      <c r="AD20" s="142">
        <f>'廃棄物事業経費（市町村）'!AD20</f>
        <v>187454</v>
      </c>
    </row>
    <row r="21" spans="1:30" ht="13.5">
      <c r="A21" s="208" t="s">
        <v>189</v>
      </c>
      <c r="B21" s="208">
        <v>10344</v>
      </c>
      <c r="C21" s="208" t="s">
        <v>247</v>
      </c>
      <c r="D21" s="142">
        <f>'廃棄物事業経費（市町村）'!D21</f>
        <v>55233</v>
      </c>
      <c r="E21" s="142">
        <f>'廃棄物事業経費（市町村）'!E21</f>
        <v>0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0</v>
      </c>
      <c r="J21" s="142">
        <f>'廃棄物事業経費（市町村）'!J21</f>
        <v>0</v>
      </c>
      <c r="K21" s="142">
        <f>'廃棄物事業経費（市町村）'!K21</f>
        <v>0</v>
      </c>
      <c r="L21" s="142">
        <f>'廃棄物事業経費（市町村）'!L21</f>
        <v>55233</v>
      </c>
      <c r="M21" s="142">
        <f>'廃棄物事業経費（市町村）'!M21</f>
        <v>17587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17587</v>
      </c>
      <c r="V21" s="142">
        <f>'廃棄物事業経費（市町村）'!V21</f>
        <v>72820</v>
      </c>
      <c r="W21" s="142">
        <f>'廃棄物事業経費（市町村）'!W21</f>
        <v>0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0</v>
      </c>
      <c r="AB21" s="142">
        <f>'廃棄物事業経費（市町村）'!AB21</f>
        <v>0</v>
      </c>
      <c r="AC21" s="142">
        <f>'廃棄物事業経費（市町村）'!AC21</f>
        <v>0</v>
      </c>
      <c r="AD21" s="142">
        <f>'廃棄物事業経費（市町村）'!AD21</f>
        <v>72820</v>
      </c>
    </row>
    <row r="22" spans="1:30" ht="13.5">
      <c r="A22" s="208" t="s">
        <v>189</v>
      </c>
      <c r="B22" s="208">
        <v>10345</v>
      </c>
      <c r="C22" s="208" t="s">
        <v>248</v>
      </c>
      <c r="D22" s="142">
        <f>'廃棄物事業経費（市町村）'!D22</f>
        <v>80783</v>
      </c>
      <c r="E22" s="142">
        <f>'廃棄物事業経費（市町村）'!E22</f>
        <v>0</v>
      </c>
      <c r="F22" s="142">
        <f>'廃棄物事業経費（市町村）'!F22</f>
        <v>0</v>
      </c>
      <c r="G22" s="142">
        <f>'廃棄物事業経費（市町村）'!G22</f>
        <v>0</v>
      </c>
      <c r="H22" s="142">
        <f>'廃棄物事業経費（市町村）'!H22</f>
        <v>0</v>
      </c>
      <c r="I22" s="142">
        <f>'廃棄物事業経費（市町村）'!I22</f>
        <v>0</v>
      </c>
      <c r="J22" s="142">
        <f>'廃棄物事業経費（市町村）'!J22</f>
        <v>0</v>
      </c>
      <c r="K22" s="142">
        <f>'廃棄物事業経費（市町村）'!K22</f>
        <v>0</v>
      </c>
      <c r="L22" s="142">
        <f>'廃棄物事業経費（市町村）'!L22</f>
        <v>80783</v>
      </c>
      <c r="M22" s="142">
        <f>'廃棄物事業経費（市町村）'!M22</f>
        <v>14299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14299</v>
      </c>
      <c r="V22" s="142">
        <f>'廃棄物事業経費（市町村）'!V22</f>
        <v>95082</v>
      </c>
      <c r="W22" s="142">
        <f>'廃棄物事業経費（市町村）'!W22</f>
        <v>0</v>
      </c>
      <c r="X22" s="142">
        <f>'廃棄物事業経費（市町村）'!X22</f>
        <v>0</v>
      </c>
      <c r="Y22" s="142">
        <f>'廃棄物事業経費（市町村）'!Y22</f>
        <v>0</v>
      </c>
      <c r="Z22" s="142">
        <f>'廃棄物事業経費（市町村）'!Z22</f>
        <v>0</v>
      </c>
      <c r="AA22" s="142">
        <f>'廃棄物事業経費（市町村）'!AA22</f>
        <v>0</v>
      </c>
      <c r="AB22" s="142">
        <f>'廃棄物事業経費（市町村）'!AB22</f>
        <v>0</v>
      </c>
      <c r="AC22" s="142">
        <f>'廃棄物事業経費（市町村）'!AC22</f>
        <v>0</v>
      </c>
      <c r="AD22" s="142">
        <f>'廃棄物事業経費（市町村）'!AD22</f>
        <v>95082</v>
      </c>
    </row>
    <row r="23" spans="1:30" ht="13.5">
      <c r="A23" s="208" t="s">
        <v>189</v>
      </c>
      <c r="B23" s="208">
        <v>10363</v>
      </c>
      <c r="C23" s="208" t="s">
        <v>249</v>
      </c>
      <c r="D23" s="142">
        <f>'廃棄物事業経費（市町村）'!D23</f>
        <v>294812</v>
      </c>
      <c r="E23" s="142">
        <f>'廃棄物事業経費（市町村）'!E23</f>
        <v>53373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34504</v>
      </c>
      <c r="J23" s="142">
        <f>'廃棄物事業経費（市町村）'!J23</f>
        <v>0</v>
      </c>
      <c r="K23" s="142">
        <f>'廃棄物事業経費（市町村）'!K23</f>
        <v>18869</v>
      </c>
      <c r="L23" s="142">
        <f>'廃棄物事業経費（市町村）'!L23</f>
        <v>241439</v>
      </c>
      <c r="M23" s="142">
        <f>'廃棄物事業経費（市町村）'!M23</f>
        <v>44795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44795</v>
      </c>
      <c r="V23" s="142">
        <f>'廃棄物事業経費（市町村）'!V23</f>
        <v>339607</v>
      </c>
      <c r="W23" s="142">
        <f>'廃棄物事業経費（市町村）'!W23</f>
        <v>53373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34504</v>
      </c>
      <c r="AB23" s="142">
        <f>'廃棄物事業経費（市町村）'!AB23</f>
        <v>0</v>
      </c>
      <c r="AC23" s="142">
        <f>'廃棄物事業経費（市町村）'!AC23</f>
        <v>18869</v>
      </c>
      <c r="AD23" s="142">
        <f>'廃棄物事業経費（市町村）'!AD23</f>
        <v>286234</v>
      </c>
    </row>
    <row r="24" spans="1:30" ht="13.5">
      <c r="A24" s="208" t="s">
        <v>189</v>
      </c>
      <c r="B24" s="208">
        <v>10366</v>
      </c>
      <c r="C24" s="208" t="s">
        <v>250</v>
      </c>
      <c r="D24" s="142">
        <f>'廃棄物事業経費（市町村）'!D24</f>
        <v>17969</v>
      </c>
      <c r="E24" s="142">
        <f>'廃棄物事業経費（市町村）'!E24</f>
        <v>3142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3142</v>
      </c>
      <c r="J24" s="142">
        <f>'廃棄物事業経費（市町村）'!J24</f>
        <v>0</v>
      </c>
      <c r="K24" s="142">
        <f>'廃棄物事業経費（市町村）'!K24</f>
        <v>0</v>
      </c>
      <c r="L24" s="142">
        <f>'廃棄物事業経費（市町村）'!L24</f>
        <v>14827</v>
      </c>
      <c r="M24" s="142">
        <f>'廃棄物事業経費（市町村）'!M24</f>
        <v>0</v>
      </c>
      <c r="N24" s="142">
        <f>'廃棄物事業経費（市町村）'!N24</f>
        <v>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0</v>
      </c>
      <c r="V24" s="142">
        <f>'廃棄物事業経費（市町村）'!V24</f>
        <v>17969</v>
      </c>
      <c r="W24" s="142">
        <f>'廃棄物事業経費（市町村）'!W24</f>
        <v>3142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3142</v>
      </c>
      <c r="AB24" s="142">
        <f>'廃棄物事業経費（市町村）'!AB24</f>
        <v>0</v>
      </c>
      <c r="AC24" s="142">
        <f>'廃棄物事業経費（市町村）'!AC24</f>
        <v>0</v>
      </c>
      <c r="AD24" s="142">
        <f>'廃棄物事業経費（市町村）'!AD24</f>
        <v>14827</v>
      </c>
    </row>
    <row r="25" spans="1:30" ht="13.5">
      <c r="A25" s="208" t="s">
        <v>189</v>
      </c>
      <c r="B25" s="208">
        <v>10367</v>
      </c>
      <c r="C25" s="208" t="s">
        <v>251</v>
      </c>
      <c r="D25" s="142">
        <f>'廃棄物事業経費（市町村）'!D25</f>
        <v>71978</v>
      </c>
      <c r="E25" s="142">
        <f>'廃棄物事業経費（市町村）'!E25</f>
        <v>4723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3212</v>
      </c>
      <c r="J25" s="142">
        <f>'廃棄物事業経費（市町村）'!J25</f>
        <v>0</v>
      </c>
      <c r="K25" s="142">
        <f>'廃棄物事業経費（市町村）'!K25</f>
        <v>1511</v>
      </c>
      <c r="L25" s="142">
        <f>'廃棄物事業経費（市町村）'!L25</f>
        <v>67255</v>
      </c>
      <c r="M25" s="142">
        <f>'廃棄物事業経費（市町村）'!M25</f>
        <v>17612</v>
      </c>
      <c r="N25" s="142">
        <f>'廃棄物事業経費（市町村）'!N25</f>
        <v>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17612</v>
      </c>
      <c r="V25" s="142">
        <f>'廃棄物事業経費（市町村）'!V25</f>
        <v>89590</v>
      </c>
      <c r="W25" s="142">
        <f>'廃棄物事業経費（市町村）'!W25</f>
        <v>4723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3212</v>
      </c>
      <c r="AB25" s="142">
        <f>'廃棄物事業経費（市町村）'!AB25</f>
        <v>0</v>
      </c>
      <c r="AC25" s="142">
        <f>'廃棄物事業経費（市町村）'!AC25</f>
        <v>1511</v>
      </c>
      <c r="AD25" s="142">
        <f>'廃棄物事業経費（市町村）'!AD25</f>
        <v>84867</v>
      </c>
    </row>
    <row r="26" spans="1:30" ht="13.5">
      <c r="A26" s="208" t="s">
        <v>189</v>
      </c>
      <c r="B26" s="208">
        <v>10382</v>
      </c>
      <c r="C26" s="208" t="s">
        <v>252</v>
      </c>
      <c r="D26" s="142">
        <f>'廃棄物事業経費（市町村）'!D26</f>
        <v>74348</v>
      </c>
      <c r="E26" s="142">
        <f>'廃棄物事業経費（市町村）'!E26</f>
        <v>0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0</v>
      </c>
      <c r="J26" s="142">
        <f>'廃棄物事業経費（市町村）'!J26</f>
        <v>0</v>
      </c>
      <c r="K26" s="142">
        <f>'廃棄物事業経費（市町村）'!K26</f>
        <v>0</v>
      </c>
      <c r="L26" s="142">
        <f>'廃棄物事業経費（市町村）'!L26</f>
        <v>74348</v>
      </c>
      <c r="M26" s="142">
        <f>'廃棄物事業経費（市町村）'!M26</f>
        <v>61350</v>
      </c>
      <c r="N26" s="142">
        <f>'廃棄物事業経費（市町村）'!N26</f>
        <v>0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0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61350</v>
      </c>
      <c r="V26" s="142">
        <f>'廃棄物事業経費（市町村）'!V26</f>
        <v>135698</v>
      </c>
      <c r="W26" s="142">
        <f>'廃棄物事業経費（市町村）'!W26</f>
        <v>0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0</v>
      </c>
      <c r="AB26" s="142">
        <f>'廃棄物事業経費（市町村）'!AB26</f>
        <v>0</v>
      </c>
      <c r="AC26" s="142">
        <f>'廃棄物事業経費（市町村）'!AC26</f>
        <v>0</v>
      </c>
      <c r="AD26" s="142">
        <f>'廃棄物事業経費（市町村）'!AD26</f>
        <v>135698</v>
      </c>
    </row>
    <row r="27" spans="1:30" ht="13.5">
      <c r="A27" s="208" t="s">
        <v>189</v>
      </c>
      <c r="B27" s="208">
        <v>10383</v>
      </c>
      <c r="C27" s="208" t="s">
        <v>253</v>
      </c>
      <c r="D27" s="142">
        <f>'廃棄物事業経費（市町村）'!D27</f>
        <v>20483</v>
      </c>
      <c r="E27" s="142">
        <f>'廃棄物事業経費（市町村）'!E27</f>
        <v>0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0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20483</v>
      </c>
      <c r="M27" s="142">
        <f>'廃棄物事業経費（市町村）'!M27</f>
        <v>16903</v>
      </c>
      <c r="N27" s="142">
        <f>'廃棄物事業経費（市町村）'!N27</f>
        <v>0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16903</v>
      </c>
      <c r="V27" s="142">
        <f>'廃棄物事業経費（市町村）'!V27</f>
        <v>37386</v>
      </c>
      <c r="W27" s="142">
        <f>'廃棄物事業経費（市町村）'!W27</f>
        <v>0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0</v>
      </c>
      <c r="AB27" s="142">
        <f>'廃棄物事業経費（市町村）'!AB27</f>
        <v>0</v>
      </c>
      <c r="AC27" s="142">
        <f>'廃棄物事業経費（市町村）'!AC27</f>
        <v>0</v>
      </c>
      <c r="AD27" s="142">
        <f>'廃棄物事業経費（市町村）'!AD27</f>
        <v>37386</v>
      </c>
    </row>
    <row r="28" spans="1:30" ht="13.5">
      <c r="A28" s="208" t="s">
        <v>189</v>
      </c>
      <c r="B28" s="208">
        <v>10384</v>
      </c>
      <c r="C28" s="208" t="s">
        <v>254</v>
      </c>
      <c r="D28" s="142">
        <f>'廃棄物事業経費（市町村）'!D28</f>
        <v>119895</v>
      </c>
      <c r="E28" s="142">
        <f>'廃棄物事業経費（市町村）'!E28</f>
        <v>35027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35027</v>
      </c>
      <c r="J28" s="142">
        <f>'廃棄物事業経費（市町村）'!J28</f>
        <v>0</v>
      </c>
      <c r="K28" s="142">
        <f>'廃棄物事業経費（市町村）'!K28</f>
        <v>0</v>
      </c>
      <c r="L28" s="142">
        <f>'廃棄物事業経費（市町村）'!L28</f>
        <v>84868</v>
      </c>
      <c r="M28" s="142">
        <f>'廃棄物事業経費（市町村）'!M28</f>
        <v>33861</v>
      </c>
      <c r="N28" s="142">
        <f>'廃棄物事業経費（市町村）'!N28</f>
        <v>0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33861</v>
      </c>
      <c r="V28" s="142">
        <f>'廃棄物事業経費（市町村）'!V28</f>
        <v>153756</v>
      </c>
      <c r="W28" s="142">
        <f>'廃棄物事業経費（市町村）'!W28</f>
        <v>35027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35027</v>
      </c>
      <c r="AB28" s="142">
        <f>'廃棄物事業経費（市町村）'!AB28</f>
        <v>0</v>
      </c>
      <c r="AC28" s="142">
        <f>'廃棄物事業経費（市町村）'!AC28</f>
        <v>0</v>
      </c>
      <c r="AD28" s="142">
        <f>'廃棄物事業経費（市町村）'!AD28</f>
        <v>118729</v>
      </c>
    </row>
    <row r="29" spans="1:30" ht="13.5">
      <c r="A29" s="208" t="s">
        <v>189</v>
      </c>
      <c r="B29" s="208">
        <v>10421</v>
      </c>
      <c r="C29" s="208" t="s">
        <v>255</v>
      </c>
      <c r="D29" s="142">
        <f>'廃棄物事業経費（市町村）'!D29</f>
        <v>189567</v>
      </c>
      <c r="E29" s="142">
        <f>'廃棄物事業経費（市町村）'!E29</f>
        <v>0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0</v>
      </c>
      <c r="J29" s="142">
        <f>'廃棄物事業経費（市町村）'!J29</f>
        <v>0</v>
      </c>
      <c r="K29" s="142">
        <f>'廃棄物事業経費（市町村）'!K29</f>
        <v>0</v>
      </c>
      <c r="L29" s="142">
        <f>'廃棄物事業経費（市町村）'!L29</f>
        <v>189567</v>
      </c>
      <c r="M29" s="142">
        <f>'廃棄物事業経費（市町村）'!M29</f>
        <v>74418</v>
      </c>
      <c r="N29" s="142">
        <f>'廃棄物事業経費（市町村）'!N29</f>
        <v>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74418</v>
      </c>
      <c r="V29" s="142">
        <f>'廃棄物事業経費（市町村）'!V29</f>
        <v>263985</v>
      </c>
      <c r="W29" s="142">
        <f>'廃棄物事業経費（市町村）'!W29</f>
        <v>0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0</v>
      </c>
      <c r="AB29" s="142">
        <f>'廃棄物事業経費（市町村）'!AB29</f>
        <v>0</v>
      </c>
      <c r="AC29" s="142">
        <f>'廃棄物事業経費（市町村）'!AC29</f>
        <v>0</v>
      </c>
      <c r="AD29" s="142">
        <f>'廃棄物事業経費（市町村）'!AD29</f>
        <v>263985</v>
      </c>
    </row>
    <row r="30" spans="1:30" ht="13.5">
      <c r="A30" s="208" t="s">
        <v>189</v>
      </c>
      <c r="B30" s="208">
        <v>10424</v>
      </c>
      <c r="C30" s="208" t="s">
        <v>256</v>
      </c>
      <c r="D30" s="142">
        <f>'廃棄物事業経費（市町村）'!D30</f>
        <v>141499</v>
      </c>
      <c r="E30" s="142">
        <f>'廃棄物事業経費（市町村）'!E30</f>
        <v>0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0</v>
      </c>
      <c r="J30" s="142">
        <f>'廃棄物事業経費（市町村）'!J30</f>
        <v>0</v>
      </c>
      <c r="K30" s="142">
        <f>'廃棄物事業経費（市町村）'!K30</f>
        <v>0</v>
      </c>
      <c r="L30" s="142">
        <f>'廃棄物事業経費（市町村）'!L30</f>
        <v>141499</v>
      </c>
      <c r="M30" s="142">
        <f>'廃棄物事業経費（市町村）'!M30</f>
        <v>32699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32699</v>
      </c>
      <c r="V30" s="142">
        <f>'廃棄物事業経費（市町村）'!V30</f>
        <v>174198</v>
      </c>
      <c r="W30" s="142">
        <f>'廃棄物事業経費（市町村）'!W30</f>
        <v>0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0</v>
      </c>
      <c r="AB30" s="142">
        <f>'廃棄物事業経費（市町村）'!AB30</f>
        <v>0</v>
      </c>
      <c r="AC30" s="142">
        <f>'廃棄物事業経費（市町村）'!AC30</f>
        <v>0</v>
      </c>
      <c r="AD30" s="142">
        <f>'廃棄物事業経費（市町村）'!AD30</f>
        <v>174198</v>
      </c>
    </row>
    <row r="31" spans="1:30" ht="13.5">
      <c r="A31" s="208" t="s">
        <v>189</v>
      </c>
      <c r="B31" s="208">
        <v>10425</v>
      </c>
      <c r="C31" s="208" t="s">
        <v>257</v>
      </c>
      <c r="D31" s="142">
        <f>'廃棄物事業経費（市町村）'!D31</f>
        <v>232102</v>
      </c>
      <c r="E31" s="142">
        <f>'廃棄物事業経費（市町村）'!E31</f>
        <v>0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0</v>
      </c>
      <c r="J31" s="142">
        <f>'廃棄物事業経費（市町村）'!J31</f>
        <v>0</v>
      </c>
      <c r="K31" s="142">
        <f>'廃棄物事業経費（市町村）'!K31</f>
        <v>0</v>
      </c>
      <c r="L31" s="142">
        <f>'廃棄物事業経費（市町村）'!L31</f>
        <v>232102</v>
      </c>
      <c r="M31" s="142">
        <f>'廃棄物事業経費（市町村）'!M31</f>
        <v>44229</v>
      </c>
      <c r="N31" s="142">
        <f>'廃棄物事業経費（市町村）'!N31</f>
        <v>0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0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44229</v>
      </c>
      <c r="V31" s="142">
        <f>'廃棄物事業経費（市町村）'!V31</f>
        <v>276331</v>
      </c>
      <c r="W31" s="142">
        <f>'廃棄物事業経費（市町村）'!W31</f>
        <v>0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0</v>
      </c>
      <c r="AB31" s="142">
        <f>'廃棄物事業経費（市町村）'!AB31</f>
        <v>0</v>
      </c>
      <c r="AC31" s="142">
        <f>'廃棄物事業経費（市町村）'!AC31</f>
        <v>0</v>
      </c>
      <c r="AD31" s="142">
        <f>'廃棄物事業経費（市町村）'!AD31</f>
        <v>276331</v>
      </c>
    </row>
    <row r="32" spans="1:30" ht="13.5">
      <c r="A32" s="208" t="s">
        <v>189</v>
      </c>
      <c r="B32" s="208">
        <v>10426</v>
      </c>
      <c r="C32" s="208" t="s">
        <v>258</v>
      </c>
      <c r="D32" s="142">
        <f>'廃棄物事業経費（市町村）'!D32</f>
        <v>193115</v>
      </c>
      <c r="E32" s="142">
        <f>'廃棄物事業経費（市町村）'!E32</f>
        <v>32700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32700</v>
      </c>
      <c r="J32" s="142">
        <f>'廃棄物事業経費（市町村）'!J32</f>
        <v>0</v>
      </c>
      <c r="K32" s="142">
        <f>'廃棄物事業経費（市町村）'!K32</f>
        <v>0</v>
      </c>
      <c r="L32" s="142">
        <f>'廃棄物事業経費（市町村）'!L32</f>
        <v>160415</v>
      </c>
      <c r="M32" s="142">
        <f>'廃棄物事業経費（市町村）'!M32</f>
        <v>19397</v>
      </c>
      <c r="N32" s="142">
        <f>'廃棄物事業経費（市町村）'!N32</f>
        <v>0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0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19397</v>
      </c>
      <c r="V32" s="142">
        <f>'廃棄物事業経費（市町村）'!V32</f>
        <v>212512</v>
      </c>
      <c r="W32" s="142">
        <f>'廃棄物事業経費（市町村）'!W32</f>
        <v>32700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32700</v>
      </c>
      <c r="AB32" s="142">
        <f>'廃棄物事業経費（市町村）'!AB32</f>
        <v>0</v>
      </c>
      <c r="AC32" s="142">
        <f>'廃棄物事業経費（市町村）'!AC32</f>
        <v>0</v>
      </c>
      <c r="AD32" s="142">
        <f>'廃棄物事業経費（市町村）'!AD32</f>
        <v>179812</v>
      </c>
    </row>
    <row r="33" spans="1:30" ht="13.5">
      <c r="A33" s="208" t="s">
        <v>189</v>
      </c>
      <c r="B33" s="208">
        <v>10427</v>
      </c>
      <c r="C33" s="208" t="s">
        <v>259</v>
      </c>
      <c r="D33" s="142">
        <f>'廃棄物事業経費（市町村）'!D33</f>
        <v>33425</v>
      </c>
      <c r="E33" s="142">
        <f>'廃棄物事業経費（市町村）'!E33</f>
        <v>0</v>
      </c>
      <c r="F33" s="142">
        <f>'廃棄物事業経費（市町村）'!F33</f>
        <v>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0</v>
      </c>
      <c r="J33" s="142">
        <f>'廃棄物事業経費（市町村）'!J33</f>
        <v>0</v>
      </c>
      <c r="K33" s="142">
        <f>'廃棄物事業経費（市町村）'!K33</f>
        <v>0</v>
      </c>
      <c r="L33" s="142">
        <f>'廃棄物事業経費（市町村）'!L33</f>
        <v>33425</v>
      </c>
      <c r="M33" s="142">
        <f>'廃棄物事業経費（市町村）'!M33</f>
        <v>8337</v>
      </c>
      <c r="N33" s="142">
        <f>'廃棄物事業経費（市町村）'!N33</f>
        <v>0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8337</v>
      </c>
      <c r="V33" s="142">
        <f>'廃棄物事業経費（市町村）'!V33</f>
        <v>41762</v>
      </c>
      <c r="W33" s="142">
        <f>'廃棄物事業経費（市町村）'!W33</f>
        <v>0</v>
      </c>
      <c r="X33" s="142">
        <f>'廃棄物事業経費（市町村）'!X33</f>
        <v>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0</v>
      </c>
      <c r="AB33" s="142">
        <f>'廃棄物事業経費（市町村）'!AB33</f>
        <v>0</v>
      </c>
      <c r="AC33" s="142">
        <f>'廃棄物事業経費（市町村）'!AC33</f>
        <v>0</v>
      </c>
      <c r="AD33" s="142">
        <f>'廃棄物事業経費（市町村）'!AD33</f>
        <v>41762</v>
      </c>
    </row>
    <row r="34" spans="1:30" ht="13.5">
      <c r="A34" s="208" t="s">
        <v>189</v>
      </c>
      <c r="B34" s="208">
        <v>10428</v>
      </c>
      <c r="C34" s="208" t="s">
        <v>260</v>
      </c>
      <c r="D34" s="142">
        <f>'廃棄物事業経費（市町村）'!D34</f>
        <v>32527</v>
      </c>
      <c r="E34" s="142">
        <f>'廃棄物事業経費（市町村）'!E34</f>
        <v>0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0</v>
      </c>
      <c r="J34" s="142">
        <f>'廃棄物事業経費（市町村）'!J34</f>
        <v>0</v>
      </c>
      <c r="K34" s="142">
        <f>'廃棄物事業経費（市町村）'!K34</f>
        <v>0</v>
      </c>
      <c r="L34" s="142">
        <f>'廃棄物事業経費（市町村）'!L34</f>
        <v>32527</v>
      </c>
      <c r="M34" s="142">
        <f>'廃棄物事業経費（市町村）'!M34</f>
        <v>14545</v>
      </c>
      <c r="N34" s="142">
        <f>'廃棄物事業経費（市町村）'!N34</f>
        <v>0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14545</v>
      </c>
      <c r="V34" s="142">
        <f>'廃棄物事業経費（市町村）'!V34</f>
        <v>47072</v>
      </c>
      <c r="W34" s="142">
        <f>'廃棄物事業経費（市町村）'!W34</f>
        <v>0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0</v>
      </c>
      <c r="AB34" s="142">
        <f>'廃棄物事業経費（市町村）'!AB34</f>
        <v>0</v>
      </c>
      <c r="AC34" s="142">
        <f>'廃棄物事業経費（市町村）'!AC34</f>
        <v>0</v>
      </c>
      <c r="AD34" s="142">
        <f>'廃棄物事業経費（市町村）'!AD34</f>
        <v>47072</v>
      </c>
    </row>
    <row r="35" spans="1:30" ht="13.5">
      <c r="A35" s="208" t="s">
        <v>189</v>
      </c>
      <c r="B35" s="208">
        <v>10429</v>
      </c>
      <c r="C35" s="208" t="s">
        <v>261</v>
      </c>
      <c r="D35" s="142">
        <f>'廃棄物事業経費（市町村）'!D35</f>
        <v>112597</v>
      </c>
      <c r="E35" s="142">
        <f>'廃棄物事業経費（市町村）'!E35</f>
        <v>0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0</v>
      </c>
      <c r="J35" s="142">
        <f>'廃棄物事業経費（市町村）'!J35</f>
        <v>0</v>
      </c>
      <c r="K35" s="142">
        <f>'廃棄物事業経費（市町村）'!K35</f>
        <v>0</v>
      </c>
      <c r="L35" s="142">
        <f>'廃棄物事業経費（市町村）'!L35</f>
        <v>112597</v>
      </c>
      <c r="M35" s="142">
        <f>'廃棄物事業経費（市町村）'!M35</f>
        <v>45954</v>
      </c>
      <c r="N35" s="142">
        <f>'廃棄物事業経費（市町村）'!N35</f>
        <v>0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0</v>
      </c>
      <c r="S35" s="142">
        <f>'廃棄物事業経費（市町村）'!S35</f>
        <v>0</v>
      </c>
      <c r="T35" s="142">
        <f>'廃棄物事業経費（市町村）'!T35</f>
        <v>0</v>
      </c>
      <c r="U35" s="142">
        <f>'廃棄物事業経費（市町村）'!U35</f>
        <v>45954</v>
      </c>
      <c r="V35" s="142">
        <f>'廃棄物事業経費（市町村）'!V35</f>
        <v>158551</v>
      </c>
      <c r="W35" s="142">
        <f>'廃棄物事業経費（市町村）'!W35</f>
        <v>0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0</v>
      </c>
      <c r="AB35" s="142">
        <f>'廃棄物事業経費（市町村）'!AB35</f>
        <v>0</v>
      </c>
      <c r="AC35" s="142">
        <f>'廃棄物事業経費（市町村）'!AC35</f>
        <v>0</v>
      </c>
      <c r="AD35" s="142">
        <f>'廃棄物事業経費（市町村）'!AD35</f>
        <v>158551</v>
      </c>
    </row>
    <row r="36" spans="1:30" ht="13.5">
      <c r="A36" s="208" t="s">
        <v>189</v>
      </c>
      <c r="B36" s="208">
        <v>10443</v>
      </c>
      <c r="C36" s="208" t="s">
        <v>262</v>
      </c>
      <c r="D36" s="142">
        <f>'廃棄物事業経費（市町村）'!D36</f>
        <v>76443</v>
      </c>
      <c r="E36" s="142">
        <f>'廃棄物事業経費（市町村）'!E36</f>
        <v>0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0</v>
      </c>
      <c r="J36" s="142">
        <f>'廃棄物事業経費（市町村）'!J36</f>
        <v>0</v>
      </c>
      <c r="K36" s="142">
        <f>'廃棄物事業経費（市町村）'!K36</f>
        <v>0</v>
      </c>
      <c r="L36" s="142">
        <f>'廃棄物事業経費（市町村）'!L36</f>
        <v>76443</v>
      </c>
      <c r="M36" s="142">
        <f>'廃棄物事業経費（市町村）'!M36</f>
        <v>32762</v>
      </c>
      <c r="N36" s="142">
        <f>'廃棄物事業経費（市町村）'!N36</f>
        <v>0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0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32762</v>
      </c>
      <c r="V36" s="142">
        <f>'廃棄物事業経費（市町村）'!V36</f>
        <v>109205</v>
      </c>
      <c r="W36" s="142">
        <f>'廃棄物事業経費（市町村）'!W36</f>
        <v>0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0</v>
      </c>
      <c r="AA36" s="142">
        <f>'廃棄物事業経費（市町村）'!AA36</f>
        <v>0</v>
      </c>
      <c r="AB36" s="142">
        <f>'廃棄物事業経費（市町村）'!AB36</f>
        <v>0</v>
      </c>
      <c r="AC36" s="142">
        <f>'廃棄物事業経費（市町村）'!AC36</f>
        <v>0</v>
      </c>
      <c r="AD36" s="142">
        <f>'廃棄物事業経費（市町村）'!AD36</f>
        <v>109205</v>
      </c>
    </row>
    <row r="37" spans="1:30" ht="13.5">
      <c r="A37" s="208" t="s">
        <v>189</v>
      </c>
      <c r="B37" s="208">
        <v>10444</v>
      </c>
      <c r="C37" s="208" t="s">
        <v>263</v>
      </c>
      <c r="D37" s="142">
        <f>'廃棄物事業経費（市町村）'!D37</f>
        <v>22488</v>
      </c>
      <c r="E37" s="142">
        <f>'廃棄物事業経費（市町村）'!E37</f>
        <v>3721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3721</v>
      </c>
      <c r="J37" s="142">
        <f>'廃棄物事業経費（市町村）'!J37</f>
        <v>0</v>
      </c>
      <c r="K37" s="142">
        <f>'廃棄物事業経費（市町村）'!K37</f>
        <v>0</v>
      </c>
      <c r="L37" s="142">
        <f>'廃棄物事業経費（市町村）'!L37</f>
        <v>18767</v>
      </c>
      <c r="M37" s="142">
        <f>'廃棄物事業経費（市町村）'!M37</f>
        <v>10095</v>
      </c>
      <c r="N37" s="142">
        <f>'廃棄物事業経費（市町村）'!N37</f>
        <v>0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0</v>
      </c>
      <c r="S37" s="142">
        <f>'廃棄物事業経費（市町村）'!S37</f>
        <v>0</v>
      </c>
      <c r="T37" s="142">
        <f>'廃棄物事業経費（市町村）'!T37</f>
        <v>0</v>
      </c>
      <c r="U37" s="142">
        <f>'廃棄物事業経費（市町村）'!U37</f>
        <v>10095</v>
      </c>
      <c r="V37" s="142">
        <f>'廃棄物事業経費（市町村）'!V37</f>
        <v>32583</v>
      </c>
      <c r="W37" s="142">
        <f>'廃棄物事業経費（市町村）'!W37</f>
        <v>3721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3721</v>
      </c>
      <c r="AB37" s="142">
        <f>'廃棄物事業経費（市町村）'!AB37</f>
        <v>0</v>
      </c>
      <c r="AC37" s="142">
        <f>'廃棄物事業経費（市町村）'!AC37</f>
        <v>0</v>
      </c>
      <c r="AD37" s="142">
        <f>'廃棄物事業経費（市町村）'!AD37</f>
        <v>28862</v>
      </c>
    </row>
    <row r="38" spans="1:30" ht="13.5">
      <c r="A38" s="208" t="s">
        <v>189</v>
      </c>
      <c r="B38" s="208">
        <v>10448</v>
      </c>
      <c r="C38" s="208" t="s">
        <v>264</v>
      </c>
      <c r="D38" s="142">
        <f>'廃棄物事業経費（市町村）'!D38</f>
        <v>33263</v>
      </c>
      <c r="E38" s="142">
        <f>'廃棄物事業経費（市町村）'!E38</f>
        <v>8974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0</v>
      </c>
      <c r="I38" s="142">
        <f>'廃棄物事業経費（市町村）'!I38</f>
        <v>8934</v>
      </c>
      <c r="J38" s="142">
        <f>'廃棄物事業経費（市町村）'!J38</f>
        <v>0</v>
      </c>
      <c r="K38" s="142">
        <f>'廃棄物事業経費（市町村）'!K38</f>
        <v>40</v>
      </c>
      <c r="L38" s="142">
        <f>'廃棄物事業経費（市町村）'!L38</f>
        <v>24289</v>
      </c>
      <c r="M38" s="142">
        <f>'廃棄物事業経費（市町村）'!M38</f>
        <v>16328</v>
      </c>
      <c r="N38" s="142">
        <f>'廃棄物事業経費（市町村）'!N38</f>
        <v>2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0</v>
      </c>
      <c r="S38" s="142">
        <f>'廃棄物事業経費（市町村）'!S38</f>
        <v>0</v>
      </c>
      <c r="T38" s="142">
        <f>'廃棄物事業経費（市町村）'!T38</f>
        <v>2</v>
      </c>
      <c r="U38" s="142">
        <f>'廃棄物事業経費（市町村）'!U38</f>
        <v>16326</v>
      </c>
      <c r="V38" s="142">
        <f>'廃棄物事業経費（市町村）'!V38</f>
        <v>49591</v>
      </c>
      <c r="W38" s="142">
        <f>'廃棄物事業経費（市町村）'!W38</f>
        <v>8976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0</v>
      </c>
      <c r="AA38" s="142">
        <f>'廃棄物事業経費（市町村）'!AA38</f>
        <v>8934</v>
      </c>
      <c r="AB38" s="142">
        <f>'廃棄物事業経費（市町村）'!AB38</f>
        <v>0</v>
      </c>
      <c r="AC38" s="142">
        <f>'廃棄物事業経費（市町村）'!AC38</f>
        <v>42</v>
      </c>
      <c r="AD38" s="142">
        <f>'廃棄物事業経費（市町村）'!AD38</f>
        <v>40615</v>
      </c>
    </row>
    <row r="39" spans="1:30" ht="13.5">
      <c r="A39" s="208" t="s">
        <v>189</v>
      </c>
      <c r="B39" s="208">
        <v>10449</v>
      </c>
      <c r="C39" s="208" t="s">
        <v>265</v>
      </c>
      <c r="D39" s="142">
        <f>'廃棄物事業経費（市町村）'!D39</f>
        <v>598722</v>
      </c>
      <c r="E39" s="142">
        <f>'廃棄物事業経費（市町村）'!E39</f>
        <v>155392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84485</v>
      </c>
      <c r="J39" s="142">
        <f>'廃棄物事業経費（市町村）'!J39</f>
        <v>0</v>
      </c>
      <c r="K39" s="142">
        <f>'廃棄物事業経費（市町村）'!K39</f>
        <v>70907</v>
      </c>
      <c r="L39" s="142">
        <f>'廃棄物事業経費（市町村）'!L39</f>
        <v>443330</v>
      </c>
      <c r="M39" s="142">
        <f>'廃棄物事業経費（市町村）'!M39</f>
        <v>82899</v>
      </c>
      <c r="N39" s="142">
        <f>'廃棄物事業経費（市町村）'!N39</f>
        <v>5221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5221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77678</v>
      </c>
      <c r="V39" s="142">
        <f>'廃棄物事業経費（市町村）'!V39</f>
        <v>681621</v>
      </c>
      <c r="W39" s="142">
        <f>'廃棄物事業経費（市町村）'!W39</f>
        <v>160613</v>
      </c>
      <c r="X39" s="142">
        <f>'廃棄物事業経費（市町村）'!X39</f>
        <v>0</v>
      </c>
      <c r="Y39" s="142">
        <f>'廃棄物事業経費（市町村）'!Y39</f>
        <v>0</v>
      </c>
      <c r="Z39" s="142">
        <f>'廃棄物事業経費（市町村）'!Z39</f>
        <v>0</v>
      </c>
      <c r="AA39" s="142">
        <f>'廃棄物事業経費（市町村）'!AA39</f>
        <v>89706</v>
      </c>
      <c r="AB39" s="142">
        <f>'廃棄物事業経費（市町村）'!AB39</f>
        <v>0</v>
      </c>
      <c r="AC39" s="142">
        <f>'廃棄物事業経費（市町村）'!AC39</f>
        <v>70907</v>
      </c>
      <c r="AD39" s="142">
        <f>'廃棄物事業経費（市町村）'!AD39</f>
        <v>521008</v>
      </c>
    </row>
    <row r="40" spans="1:30" ht="13.5">
      <c r="A40" s="208" t="s">
        <v>189</v>
      </c>
      <c r="B40" s="208">
        <v>10464</v>
      </c>
      <c r="C40" s="208" t="s">
        <v>266</v>
      </c>
      <c r="D40" s="142">
        <f>'廃棄物事業経費（市町村）'!D40</f>
        <v>522193</v>
      </c>
      <c r="E40" s="142">
        <f>'廃棄物事業経費（市町村）'!E40</f>
        <v>88988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74514</v>
      </c>
      <c r="J40" s="142">
        <f>'廃棄物事業経費（市町村）'!J40</f>
        <v>0</v>
      </c>
      <c r="K40" s="142">
        <f>'廃棄物事業経費（市町村）'!K40</f>
        <v>14474</v>
      </c>
      <c r="L40" s="142">
        <f>'廃棄物事業経費（市町村）'!L40</f>
        <v>433205</v>
      </c>
      <c r="M40" s="142">
        <f>'廃棄物事業経費（市町村）'!M40</f>
        <v>6360</v>
      </c>
      <c r="N40" s="142">
        <f>'廃棄物事業経費（市町村）'!N40</f>
        <v>0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0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6360</v>
      </c>
      <c r="V40" s="142">
        <f>'廃棄物事業経費（市町村）'!V40</f>
        <v>528553</v>
      </c>
      <c r="W40" s="142">
        <f>'廃棄物事業経費（市町村）'!W40</f>
        <v>88988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74514</v>
      </c>
      <c r="AB40" s="142">
        <f>'廃棄物事業経費（市町村）'!AB40</f>
        <v>0</v>
      </c>
      <c r="AC40" s="142">
        <f>'廃棄物事業経費（市町村）'!AC40</f>
        <v>14474</v>
      </c>
      <c r="AD40" s="142">
        <f>'廃棄物事業経費（市町村）'!AD40</f>
        <v>439565</v>
      </c>
    </row>
    <row r="41" spans="1:30" ht="13.5">
      <c r="A41" s="208" t="s">
        <v>189</v>
      </c>
      <c r="B41" s="208">
        <v>10521</v>
      </c>
      <c r="C41" s="208" t="s">
        <v>267</v>
      </c>
      <c r="D41" s="142">
        <f>'廃棄物事業経費（市町村）'!D41</f>
        <v>226079</v>
      </c>
      <c r="E41" s="142">
        <f>'廃棄物事業経費（市町村）'!E41</f>
        <v>33315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32221</v>
      </c>
      <c r="J41" s="142">
        <f>'廃棄物事業経費（市町村）'!J41</f>
        <v>0</v>
      </c>
      <c r="K41" s="142">
        <f>'廃棄物事業経費（市町村）'!K41</f>
        <v>1094</v>
      </c>
      <c r="L41" s="142">
        <f>'廃棄物事業経費（市町村）'!L41</f>
        <v>192764</v>
      </c>
      <c r="M41" s="142">
        <f>'廃棄物事業経費（市町村）'!M41</f>
        <v>30465</v>
      </c>
      <c r="N41" s="142">
        <f>'廃棄物事業経費（市町村）'!N41</f>
        <v>0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0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30465</v>
      </c>
      <c r="V41" s="142">
        <f>'廃棄物事業経費（市町村）'!V41</f>
        <v>256544</v>
      </c>
      <c r="W41" s="142">
        <f>'廃棄物事業経費（市町村）'!W41</f>
        <v>33315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32221</v>
      </c>
      <c r="AB41" s="142">
        <f>'廃棄物事業経費（市町村）'!AB41</f>
        <v>0</v>
      </c>
      <c r="AC41" s="142">
        <f>'廃棄物事業経費（市町村）'!AC41</f>
        <v>1094</v>
      </c>
      <c r="AD41" s="142">
        <f>'廃棄物事業経費（市町村）'!AD41</f>
        <v>223229</v>
      </c>
    </row>
    <row r="42" spans="1:30" ht="13.5">
      <c r="A42" s="208" t="s">
        <v>189</v>
      </c>
      <c r="B42" s="208">
        <v>10522</v>
      </c>
      <c r="C42" s="208" t="s">
        <v>268</v>
      </c>
      <c r="D42" s="142">
        <f>'廃棄物事業経費（市町村）'!D42</f>
        <v>141587</v>
      </c>
      <c r="E42" s="142">
        <f>'廃棄物事業経費（市町村）'!E42</f>
        <v>18567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15631</v>
      </c>
      <c r="J42" s="142">
        <f>'廃棄物事業経費（市町村）'!J42</f>
        <v>0</v>
      </c>
      <c r="K42" s="142">
        <f>'廃棄物事業経費（市町村）'!K42</f>
        <v>2936</v>
      </c>
      <c r="L42" s="142">
        <f>'廃棄物事業経費（市町村）'!L42</f>
        <v>123020</v>
      </c>
      <c r="M42" s="142">
        <f>'廃棄物事業経費（市町村）'!M42</f>
        <v>22147</v>
      </c>
      <c r="N42" s="142">
        <f>'廃棄物事業経費（市町村）'!N42</f>
        <v>0</v>
      </c>
      <c r="O42" s="142">
        <f>'廃棄物事業経費（市町村）'!O42</f>
        <v>0</v>
      </c>
      <c r="P42" s="142">
        <f>'廃棄物事業経費（市町村）'!P42</f>
        <v>0</v>
      </c>
      <c r="Q42" s="142">
        <f>'廃棄物事業経費（市町村）'!Q42</f>
        <v>0</v>
      </c>
      <c r="R42" s="142">
        <f>'廃棄物事業経費（市町村）'!R42</f>
        <v>0</v>
      </c>
      <c r="S42" s="142">
        <f>'廃棄物事業経費（市町村）'!S42</f>
        <v>0</v>
      </c>
      <c r="T42" s="142">
        <f>'廃棄物事業経費（市町村）'!T42</f>
        <v>0</v>
      </c>
      <c r="U42" s="142">
        <f>'廃棄物事業経費（市町村）'!U42</f>
        <v>22147</v>
      </c>
      <c r="V42" s="142">
        <f>'廃棄物事業経費（市町村）'!V42</f>
        <v>163734</v>
      </c>
      <c r="W42" s="142">
        <f>'廃棄物事業経費（市町村）'!W42</f>
        <v>18567</v>
      </c>
      <c r="X42" s="142">
        <f>'廃棄物事業経費（市町村）'!X42</f>
        <v>0</v>
      </c>
      <c r="Y42" s="142">
        <f>'廃棄物事業経費（市町村）'!Y42</f>
        <v>0</v>
      </c>
      <c r="Z42" s="142">
        <f>'廃棄物事業経費（市町村）'!Z42</f>
        <v>0</v>
      </c>
      <c r="AA42" s="142">
        <f>'廃棄物事業経費（市町村）'!AA42</f>
        <v>15631</v>
      </c>
      <c r="AB42" s="142">
        <f>'廃棄物事業経費（市町村）'!AB42</f>
        <v>0</v>
      </c>
      <c r="AC42" s="142">
        <f>'廃棄物事業経費（市町村）'!AC42</f>
        <v>2936</v>
      </c>
      <c r="AD42" s="142">
        <f>'廃棄物事業経費（市町村）'!AD42</f>
        <v>145167</v>
      </c>
    </row>
    <row r="43" spans="1:30" ht="13.5">
      <c r="A43" s="208" t="s">
        <v>189</v>
      </c>
      <c r="B43" s="208">
        <v>10523</v>
      </c>
      <c r="C43" s="208" t="s">
        <v>269</v>
      </c>
      <c r="D43" s="142">
        <f>'廃棄物事業経費（市町村）'!D43</f>
        <v>146621</v>
      </c>
      <c r="E43" s="142">
        <f>'廃棄物事業経費（市町村）'!E43</f>
        <v>0</v>
      </c>
      <c r="F43" s="142">
        <f>'廃棄物事業経費（市町村）'!F43</f>
        <v>0</v>
      </c>
      <c r="G43" s="142">
        <f>'廃棄物事業経費（市町村）'!G43</f>
        <v>0</v>
      </c>
      <c r="H43" s="142">
        <f>'廃棄物事業経費（市町村）'!H43</f>
        <v>0</v>
      </c>
      <c r="I43" s="142">
        <f>'廃棄物事業経費（市町村）'!I43</f>
        <v>0</v>
      </c>
      <c r="J43" s="142">
        <f>'廃棄物事業経費（市町村）'!J43</f>
        <v>0</v>
      </c>
      <c r="K43" s="142">
        <f>'廃棄物事業経費（市町村）'!K43</f>
        <v>0</v>
      </c>
      <c r="L43" s="142">
        <f>'廃棄物事業経費（市町村）'!L43</f>
        <v>146621</v>
      </c>
      <c r="M43" s="142">
        <f>'廃棄物事業経費（市町村）'!M43</f>
        <v>29392</v>
      </c>
      <c r="N43" s="142">
        <f>'廃棄物事業経費（市町村）'!N43</f>
        <v>0</v>
      </c>
      <c r="O43" s="142">
        <f>'廃棄物事業経費（市町村）'!O43</f>
        <v>0</v>
      </c>
      <c r="P43" s="142">
        <f>'廃棄物事業経費（市町村）'!P43</f>
        <v>0</v>
      </c>
      <c r="Q43" s="142">
        <f>'廃棄物事業経費（市町村）'!Q43</f>
        <v>0</v>
      </c>
      <c r="R43" s="142">
        <f>'廃棄物事業経費（市町村）'!R43</f>
        <v>0</v>
      </c>
      <c r="S43" s="142">
        <f>'廃棄物事業経費（市町村）'!S43</f>
        <v>0</v>
      </c>
      <c r="T43" s="142">
        <f>'廃棄物事業経費（市町村）'!T43</f>
        <v>0</v>
      </c>
      <c r="U43" s="142">
        <f>'廃棄物事業経費（市町村）'!U43</f>
        <v>29392</v>
      </c>
      <c r="V43" s="142">
        <f>'廃棄物事業経費（市町村）'!V43</f>
        <v>176013</v>
      </c>
      <c r="W43" s="142">
        <f>'廃棄物事業経費（市町村）'!W43</f>
        <v>0</v>
      </c>
      <c r="X43" s="142">
        <f>'廃棄物事業経費（市町村）'!X43</f>
        <v>0</v>
      </c>
      <c r="Y43" s="142">
        <f>'廃棄物事業経費（市町村）'!Y43</f>
        <v>0</v>
      </c>
      <c r="Z43" s="142">
        <f>'廃棄物事業経費（市町村）'!Z43</f>
        <v>0</v>
      </c>
      <c r="AA43" s="142">
        <f>'廃棄物事業経費（市町村）'!AA43</f>
        <v>0</v>
      </c>
      <c r="AB43" s="142">
        <f>'廃棄物事業経費（市町村）'!AB43</f>
        <v>0</v>
      </c>
      <c r="AC43" s="142">
        <f>'廃棄物事業経費（市町村）'!AC43</f>
        <v>0</v>
      </c>
      <c r="AD43" s="142">
        <f>'廃棄物事業経費（市町村）'!AD43</f>
        <v>176013</v>
      </c>
    </row>
    <row r="44" spans="1:30" ht="13.5">
      <c r="A44" s="208" t="s">
        <v>189</v>
      </c>
      <c r="B44" s="208">
        <v>10524</v>
      </c>
      <c r="C44" s="208" t="s">
        <v>270</v>
      </c>
      <c r="D44" s="142">
        <f>'廃棄物事業経費（市町村）'!D44</f>
        <v>490086</v>
      </c>
      <c r="E44" s="142">
        <f>'廃棄物事業経費（市町村）'!E44</f>
        <v>14</v>
      </c>
      <c r="F44" s="142">
        <f>'廃棄物事業経費（市町村）'!F44</f>
        <v>0</v>
      </c>
      <c r="G44" s="142">
        <f>'廃棄物事業経費（市町村）'!G44</f>
        <v>0</v>
      </c>
      <c r="H44" s="142">
        <f>'廃棄物事業経費（市町村）'!H44</f>
        <v>0</v>
      </c>
      <c r="I44" s="142">
        <f>'廃棄物事業経費（市町村）'!I44</f>
        <v>0</v>
      </c>
      <c r="J44" s="142">
        <f>'廃棄物事業経費（市町村）'!J44</f>
        <v>0</v>
      </c>
      <c r="K44" s="142">
        <f>'廃棄物事業経費（市町村）'!K44</f>
        <v>14</v>
      </c>
      <c r="L44" s="142">
        <f>'廃棄物事業経費（市町村）'!L44</f>
        <v>490072</v>
      </c>
      <c r="M44" s="142">
        <f>'廃棄物事業経費（市町村）'!M44</f>
        <v>270845</v>
      </c>
      <c r="N44" s="142">
        <f>'廃棄物事業経費（市町村）'!N44</f>
        <v>124971</v>
      </c>
      <c r="O44" s="142">
        <f>'廃棄物事業経費（市町村）'!O44</f>
        <v>0</v>
      </c>
      <c r="P44" s="142">
        <f>'廃棄物事業経費（市町村）'!P44</f>
        <v>0</v>
      </c>
      <c r="Q44" s="142">
        <f>'廃棄物事業経費（市町村）'!Q44</f>
        <v>0</v>
      </c>
      <c r="R44" s="142">
        <f>'廃棄物事業経費（市町村）'!R44</f>
        <v>0</v>
      </c>
      <c r="S44" s="142">
        <f>'廃棄物事業経費（市町村）'!S44</f>
        <v>0</v>
      </c>
      <c r="T44" s="142">
        <f>'廃棄物事業経費（市町村）'!T44</f>
        <v>124971</v>
      </c>
      <c r="U44" s="142">
        <f>'廃棄物事業経費（市町村）'!U44</f>
        <v>145874</v>
      </c>
      <c r="V44" s="142">
        <f>'廃棄物事業経費（市町村）'!V44</f>
        <v>760931</v>
      </c>
      <c r="W44" s="142">
        <f>'廃棄物事業経費（市町村）'!W44</f>
        <v>124985</v>
      </c>
      <c r="X44" s="142">
        <f>'廃棄物事業経費（市町村）'!X44</f>
        <v>0</v>
      </c>
      <c r="Y44" s="142">
        <f>'廃棄物事業経費（市町村）'!Y44</f>
        <v>0</v>
      </c>
      <c r="Z44" s="142">
        <f>'廃棄物事業経費（市町村）'!Z44</f>
        <v>0</v>
      </c>
      <c r="AA44" s="142">
        <f>'廃棄物事業経費（市町村）'!AA44</f>
        <v>0</v>
      </c>
      <c r="AB44" s="142">
        <f>'廃棄物事業経費（市町村）'!AB44</f>
        <v>0</v>
      </c>
      <c r="AC44" s="142">
        <f>'廃棄物事業経費（市町村）'!AC44</f>
        <v>124985</v>
      </c>
      <c r="AD44" s="142">
        <f>'廃棄物事業経費（市町村）'!AD44</f>
        <v>635946</v>
      </c>
    </row>
    <row r="45" spans="1:30" ht="13.5">
      <c r="A45" s="208" t="s">
        <v>189</v>
      </c>
      <c r="B45" s="208">
        <v>10525</v>
      </c>
      <c r="C45" s="208" t="s">
        <v>271</v>
      </c>
      <c r="D45" s="142">
        <f>'廃棄物事業経費（市町村）'!D45</f>
        <v>253737</v>
      </c>
      <c r="E45" s="142">
        <f>'廃棄物事業経費（市町村）'!E45</f>
        <v>0</v>
      </c>
      <c r="F45" s="142">
        <f>'廃棄物事業経費（市町村）'!F45</f>
        <v>0</v>
      </c>
      <c r="G45" s="142">
        <f>'廃棄物事業経費（市町村）'!G45</f>
        <v>0</v>
      </c>
      <c r="H45" s="142">
        <f>'廃棄物事業経費（市町村）'!H45</f>
        <v>0</v>
      </c>
      <c r="I45" s="142">
        <f>'廃棄物事業経費（市町村）'!I45</f>
        <v>0</v>
      </c>
      <c r="J45" s="142">
        <f>'廃棄物事業経費（市町村）'!J45</f>
        <v>0</v>
      </c>
      <c r="K45" s="142">
        <f>'廃棄物事業経費（市町村）'!K45</f>
        <v>0</v>
      </c>
      <c r="L45" s="142">
        <f>'廃棄物事業経費（市町村）'!L45</f>
        <v>253737</v>
      </c>
      <c r="M45" s="142">
        <f>'廃棄物事業経費（市町村）'!M45</f>
        <v>155916</v>
      </c>
      <c r="N45" s="142">
        <f>'廃棄物事業経費（市町村）'!N45</f>
        <v>16736</v>
      </c>
      <c r="O45" s="142">
        <f>'廃棄物事業経費（市町村）'!O45</f>
        <v>0</v>
      </c>
      <c r="P45" s="142">
        <f>'廃棄物事業経費（市町村）'!P45</f>
        <v>0</v>
      </c>
      <c r="Q45" s="142">
        <f>'廃棄物事業経費（市町村）'!Q45</f>
        <v>0</v>
      </c>
      <c r="R45" s="142">
        <f>'廃棄物事業経費（市町村）'!R45</f>
        <v>16736</v>
      </c>
      <c r="S45" s="142">
        <f>'廃棄物事業経費（市町村）'!S45</f>
        <v>0</v>
      </c>
      <c r="T45" s="142">
        <f>'廃棄物事業経費（市町村）'!T45</f>
        <v>0</v>
      </c>
      <c r="U45" s="142">
        <f>'廃棄物事業経費（市町村）'!U45</f>
        <v>139180</v>
      </c>
      <c r="V45" s="142">
        <f>'廃棄物事業経費（市町村）'!V45</f>
        <v>409653</v>
      </c>
      <c r="W45" s="142">
        <f>'廃棄物事業経費（市町村）'!W45</f>
        <v>16736</v>
      </c>
      <c r="X45" s="142">
        <f>'廃棄物事業経費（市町村）'!X45</f>
        <v>0</v>
      </c>
      <c r="Y45" s="142">
        <f>'廃棄物事業経費（市町村）'!Y45</f>
        <v>0</v>
      </c>
      <c r="Z45" s="142">
        <f>'廃棄物事業経費（市町村）'!Z45</f>
        <v>0</v>
      </c>
      <c r="AA45" s="142">
        <f>'廃棄物事業経費（市町村）'!AA45</f>
        <v>16736</v>
      </c>
      <c r="AB45" s="142">
        <f>'廃棄物事業経費（市町村）'!AB45</f>
        <v>0</v>
      </c>
      <c r="AC45" s="142">
        <f>'廃棄物事業経費（市町村）'!AC45</f>
        <v>0</v>
      </c>
      <c r="AD45" s="142">
        <f>'廃棄物事業経費（市町村）'!AD45</f>
        <v>392917</v>
      </c>
    </row>
    <row r="46" spans="1:30" ht="13.5">
      <c r="A46" s="208" t="s">
        <v>189</v>
      </c>
      <c r="B46" s="208">
        <v>10835</v>
      </c>
      <c r="C46" s="208" t="s">
        <v>272</v>
      </c>
      <c r="D46" s="142">
        <f>'廃棄物事業経費（組合）'!D8</f>
        <v>0</v>
      </c>
      <c r="E46" s="142">
        <f>'廃棄物事業経費（組合）'!E8</f>
        <v>0</v>
      </c>
      <c r="F46" s="142">
        <f>'廃棄物事業経費（組合）'!F8</f>
        <v>0</v>
      </c>
      <c r="G46" s="142">
        <f>'廃棄物事業経費（組合）'!G8</f>
        <v>0</v>
      </c>
      <c r="H46" s="142">
        <f>'廃棄物事業経費（組合）'!H8</f>
        <v>0</v>
      </c>
      <c r="I46" s="142">
        <f>'廃棄物事業経費（組合）'!I8</f>
        <v>0</v>
      </c>
      <c r="J46" s="142">
        <f>'廃棄物事業経費（組合）'!J8</f>
        <v>0</v>
      </c>
      <c r="K46" s="142">
        <f>'廃棄物事業経費（組合）'!K8</f>
        <v>0</v>
      </c>
      <c r="L46" s="142">
        <f>'廃棄物事業経費（組合）'!L8</f>
        <v>0</v>
      </c>
      <c r="M46" s="142">
        <f>'廃棄物事業経費（組合）'!M8</f>
        <v>44889</v>
      </c>
      <c r="N46" s="142">
        <f>'廃棄物事業経費（組合）'!N8</f>
        <v>40697</v>
      </c>
      <c r="O46" s="142">
        <f>'廃棄物事業経費（組合）'!O8</f>
        <v>0</v>
      </c>
      <c r="P46" s="142">
        <f>'廃棄物事業経費（組合）'!P8</f>
        <v>0</v>
      </c>
      <c r="Q46" s="142">
        <f>'廃棄物事業経費（組合）'!Q8</f>
        <v>0</v>
      </c>
      <c r="R46" s="142">
        <f>'廃棄物事業経費（組合）'!R8</f>
        <v>0</v>
      </c>
      <c r="S46" s="142">
        <f>'廃棄物事業経費（組合）'!S8</f>
        <v>180392</v>
      </c>
      <c r="T46" s="142">
        <f>'廃棄物事業経費（組合）'!T8</f>
        <v>40697</v>
      </c>
      <c r="U46" s="142">
        <f>'廃棄物事業経費（組合）'!U8</f>
        <v>4192</v>
      </c>
      <c r="V46" s="142">
        <f>'廃棄物事業経費（組合）'!V8</f>
        <v>44889</v>
      </c>
      <c r="W46" s="142">
        <f>'廃棄物事業経費（組合）'!W8</f>
        <v>40697</v>
      </c>
      <c r="X46" s="142">
        <f>'廃棄物事業経費（組合）'!X8</f>
        <v>0</v>
      </c>
      <c r="Y46" s="142">
        <f>'廃棄物事業経費（組合）'!Y8</f>
        <v>0</v>
      </c>
      <c r="Z46" s="142">
        <f>'廃棄物事業経費（組合）'!Z8</f>
        <v>0</v>
      </c>
      <c r="AA46" s="142">
        <f>'廃棄物事業経費（組合）'!AA8</f>
        <v>0</v>
      </c>
      <c r="AB46" s="142">
        <f>'廃棄物事業経費（組合）'!AB8</f>
        <v>180392</v>
      </c>
      <c r="AC46" s="142">
        <f>'廃棄物事業経費（組合）'!AC8</f>
        <v>40697</v>
      </c>
      <c r="AD46" s="142">
        <f>'廃棄物事業経費（組合）'!AD8</f>
        <v>4192</v>
      </c>
    </row>
    <row r="47" spans="1:30" ht="13.5">
      <c r="A47" s="208" t="s">
        <v>189</v>
      </c>
      <c r="B47" s="208">
        <v>10837</v>
      </c>
      <c r="C47" s="208" t="s">
        <v>273</v>
      </c>
      <c r="D47" s="142">
        <f>'廃棄物事業経費（組合）'!D9</f>
        <v>0</v>
      </c>
      <c r="E47" s="142">
        <f>'廃棄物事業経費（組合）'!E9</f>
        <v>0</v>
      </c>
      <c r="F47" s="142">
        <f>'廃棄物事業経費（組合）'!F9</f>
        <v>0</v>
      </c>
      <c r="G47" s="142">
        <f>'廃棄物事業経費（組合）'!G9</f>
        <v>0</v>
      </c>
      <c r="H47" s="142">
        <f>'廃棄物事業経費（組合）'!H9</f>
        <v>0</v>
      </c>
      <c r="I47" s="142">
        <f>'廃棄物事業経費（組合）'!I9</f>
        <v>0</v>
      </c>
      <c r="J47" s="142">
        <f>'廃棄物事業経費（組合）'!J9</f>
        <v>0</v>
      </c>
      <c r="K47" s="142">
        <f>'廃棄物事業経費（組合）'!K9</f>
        <v>0</v>
      </c>
      <c r="L47" s="142">
        <f>'廃棄物事業経費（組合）'!L9</f>
        <v>0</v>
      </c>
      <c r="M47" s="142">
        <f>'廃棄物事業経費（組合）'!M9</f>
        <v>0</v>
      </c>
      <c r="N47" s="142">
        <f>'廃棄物事業経費（組合）'!N9</f>
        <v>0</v>
      </c>
      <c r="O47" s="142">
        <f>'廃棄物事業経費（組合）'!O9</f>
        <v>0</v>
      </c>
      <c r="P47" s="142">
        <f>'廃棄物事業経費（組合）'!P9</f>
        <v>0</v>
      </c>
      <c r="Q47" s="142">
        <f>'廃棄物事業経費（組合）'!Q9</f>
        <v>0</v>
      </c>
      <c r="R47" s="142">
        <f>'廃棄物事業経費（組合）'!R9</f>
        <v>0</v>
      </c>
      <c r="S47" s="142">
        <f>'廃棄物事業経費（組合）'!S9</f>
        <v>187344</v>
      </c>
      <c r="T47" s="142">
        <f>'廃棄物事業経費（組合）'!T9</f>
        <v>0</v>
      </c>
      <c r="U47" s="142">
        <f>'廃棄物事業経費（組合）'!U9</f>
        <v>0</v>
      </c>
      <c r="V47" s="142">
        <f>'廃棄物事業経費（組合）'!V9</f>
        <v>0</v>
      </c>
      <c r="W47" s="142">
        <f>'廃棄物事業経費（組合）'!W9</f>
        <v>0</v>
      </c>
      <c r="X47" s="142">
        <f>'廃棄物事業経費（組合）'!X9</f>
        <v>0</v>
      </c>
      <c r="Y47" s="142">
        <f>'廃棄物事業経費（組合）'!Y9</f>
        <v>0</v>
      </c>
      <c r="Z47" s="142">
        <f>'廃棄物事業経費（組合）'!Z9</f>
        <v>0</v>
      </c>
      <c r="AA47" s="142">
        <f>'廃棄物事業経費（組合）'!AA9</f>
        <v>0</v>
      </c>
      <c r="AB47" s="142">
        <f>'廃棄物事業経費（組合）'!AB9</f>
        <v>187344</v>
      </c>
      <c r="AC47" s="142">
        <f>'廃棄物事業経費（組合）'!AC9</f>
        <v>0</v>
      </c>
      <c r="AD47" s="142">
        <f>'廃棄物事業経費（組合）'!AD9</f>
        <v>0</v>
      </c>
    </row>
    <row r="48" spans="1:30" ht="13.5">
      <c r="A48" s="208" t="s">
        <v>189</v>
      </c>
      <c r="B48" s="208">
        <v>10838</v>
      </c>
      <c r="C48" s="208" t="s">
        <v>274</v>
      </c>
      <c r="D48" s="142">
        <f>'廃棄物事業経費（組合）'!D10</f>
        <v>16782</v>
      </c>
      <c r="E48" s="142">
        <f>'廃棄物事業経費（組合）'!E10</f>
        <v>16782</v>
      </c>
      <c r="F48" s="142">
        <f>'廃棄物事業経費（組合）'!F10</f>
        <v>0</v>
      </c>
      <c r="G48" s="142">
        <f>'廃棄物事業経費（組合）'!G10</f>
        <v>0</v>
      </c>
      <c r="H48" s="142">
        <f>'廃棄物事業経費（組合）'!H10</f>
        <v>0</v>
      </c>
      <c r="I48" s="142">
        <f>'廃棄物事業経費（組合）'!I10</f>
        <v>16782</v>
      </c>
      <c r="J48" s="142">
        <f>'廃棄物事業経費（組合）'!J10</f>
        <v>94831</v>
      </c>
      <c r="K48" s="142">
        <f>'廃棄物事業経費（組合）'!K10</f>
        <v>0</v>
      </c>
      <c r="L48" s="142">
        <f>'廃棄物事業経費（組合）'!L10</f>
        <v>0</v>
      </c>
      <c r="M48" s="142">
        <f>'廃棄物事業経費（組合）'!M10</f>
        <v>69</v>
      </c>
      <c r="N48" s="142">
        <f>'廃棄物事業経費（組合）'!N10</f>
        <v>69</v>
      </c>
      <c r="O48" s="142">
        <f>'廃棄物事業経費（組合）'!O10</f>
        <v>0</v>
      </c>
      <c r="P48" s="142">
        <f>'廃棄物事業経費（組合）'!P10</f>
        <v>0</v>
      </c>
      <c r="Q48" s="142">
        <f>'廃棄物事業経費（組合）'!Q10</f>
        <v>0</v>
      </c>
      <c r="R48" s="142">
        <f>'廃棄物事業経費（組合）'!R10</f>
        <v>69</v>
      </c>
      <c r="S48" s="142">
        <f>'廃棄物事業経費（組合）'!S10</f>
        <v>78253</v>
      </c>
      <c r="T48" s="142">
        <f>'廃棄物事業経費（組合）'!T10</f>
        <v>0</v>
      </c>
      <c r="U48" s="142">
        <f>'廃棄物事業経費（組合）'!U10</f>
        <v>0</v>
      </c>
      <c r="V48" s="142">
        <f>'廃棄物事業経費（組合）'!V10</f>
        <v>16851</v>
      </c>
      <c r="W48" s="142">
        <f>'廃棄物事業経費（組合）'!W10</f>
        <v>16851</v>
      </c>
      <c r="X48" s="142">
        <f>'廃棄物事業経費（組合）'!X10</f>
        <v>0</v>
      </c>
      <c r="Y48" s="142">
        <f>'廃棄物事業経費（組合）'!Y10</f>
        <v>0</v>
      </c>
      <c r="Z48" s="142">
        <f>'廃棄物事業経費（組合）'!Z10</f>
        <v>0</v>
      </c>
      <c r="AA48" s="142">
        <f>'廃棄物事業経費（組合）'!AA10</f>
        <v>16851</v>
      </c>
      <c r="AB48" s="142">
        <f>'廃棄物事業経費（組合）'!AB10</f>
        <v>173084</v>
      </c>
      <c r="AC48" s="142">
        <f>'廃棄物事業経費（組合）'!AC10</f>
        <v>0</v>
      </c>
      <c r="AD48" s="142">
        <f>'廃棄物事業経費（組合）'!AD10</f>
        <v>0</v>
      </c>
    </row>
    <row r="49" spans="1:30" ht="13.5">
      <c r="A49" s="208" t="s">
        <v>189</v>
      </c>
      <c r="B49" s="208">
        <v>10839</v>
      </c>
      <c r="C49" s="208" t="s">
        <v>275</v>
      </c>
      <c r="D49" s="142">
        <f>'廃棄物事業経費（組合）'!D11</f>
        <v>0</v>
      </c>
      <c r="E49" s="142">
        <f>'廃棄物事業経費（組合）'!E11</f>
        <v>0</v>
      </c>
      <c r="F49" s="142">
        <f>'廃棄物事業経費（組合）'!F11</f>
        <v>0</v>
      </c>
      <c r="G49" s="142">
        <f>'廃棄物事業経費（組合）'!G11</f>
        <v>0</v>
      </c>
      <c r="H49" s="142">
        <f>'廃棄物事業経費（組合）'!H11</f>
        <v>0</v>
      </c>
      <c r="I49" s="142">
        <f>'廃棄物事業経費（組合）'!I11</f>
        <v>0</v>
      </c>
      <c r="J49" s="142">
        <f>'廃棄物事業経費（組合）'!J11</f>
        <v>0</v>
      </c>
      <c r="K49" s="142">
        <f>'廃棄物事業経費（組合）'!K11</f>
        <v>0</v>
      </c>
      <c r="L49" s="142">
        <f>'廃棄物事業経費（組合）'!L11</f>
        <v>0</v>
      </c>
      <c r="M49" s="142">
        <f>'廃棄物事業経費（組合）'!M11</f>
        <v>65719</v>
      </c>
      <c r="N49" s="142">
        <f>'廃棄物事業経費（組合）'!N11</f>
        <v>65719</v>
      </c>
      <c r="O49" s="142">
        <f>'廃棄物事業経費（組合）'!O11</f>
        <v>0</v>
      </c>
      <c r="P49" s="142">
        <f>'廃棄物事業経費（組合）'!P11</f>
        <v>0</v>
      </c>
      <c r="Q49" s="142">
        <f>'廃棄物事業経費（組合）'!Q11</f>
        <v>0</v>
      </c>
      <c r="R49" s="142">
        <f>'廃棄物事業経費（組合）'!R11</f>
        <v>45015</v>
      </c>
      <c r="S49" s="142">
        <f>'廃棄物事業経費（組合）'!S11</f>
        <v>193818</v>
      </c>
      <c r="T49" s="142">
        <f>'廃棄物事業経費（組合）'!T11</f>
        <v>20704</v>
      </c>
      <c r="U49" s="142">
        <f>'廃棄物事業経費（組合）'!U11</f>
        <v>0</v>
      </c>
      <c r="V49" s="142">
        <f>'廃棄物事業経費（組合）'!V11</f>
        <v>65719</v>
      </c>
      <c r="W49" s="142">
        <f>'廃棄物事業経費（組合）'!W11</f>
        <v>65719</v>
      </c>
      <c r="X49" s="142">
        <f>'廃棄物事業経費（組合）'!X11</f>
        <v>0</v>
      </c>
      <c r="Y49" s="142">
        <f>'廃棄物事業経費（組合）'!Y11</f>
        <v>0</v>
      </c>
      <c r="Z49" s="142">
        <f>'廃棄物事業経費（組合）'!Z11</f>
        <v>0</v>
      </c>
      <c r="AA49" s="142">
        <f>'廃棄物事業経費（組合）'!AA11</f>
        <v>45015</v>
      </c>
      <c r="AB49" s="142">
        <f>'廃棄物事業経費（組合）'!AB11</f>
        <v>193818</v>
      </c>
      <c r="AC49" s="142">
        <f>'廃棄物事業経費（組合）'!AC11</f>
        <v>20704</v>
      </c>
      <c r="AD49" s="142">
        <f>'廃棄物事業経費（組合）'!AD11</f>
        <v>0</v>
      </c>
    </row>
    <row r="50" spans="1:30" ht="13.5">
      <c r="A50" s="208" t="s">
        <v>189</v>
      </c>
      <c r="B50" s="208">
        <v>10840</v>
      </c>
      <c r="C50" s="208" t="s">
        <v>276</v>
      </c>
      <c r="D50" s="142">
        <f>'廃棄物事業経費（組合）'!D12</f>
        <v>399013</v>
      </c>
      <c r="E50" s="142">
        <f>'廃棄物事業経費（組合）'!E12</f>
        <v>325684</v>
      </c>
      <c r="F50" s="142">
        <f>'廃棄物事業経費（組合）'!F12</f>
        <v>237736</v>
      </c>
      <c r="G50" s="142">
        <f>'廃棄物事業経費（組合）'!G12</f>
        <v>0</v>
      </c>
      <c r="H50" s="142">
        <f>'廃棄物事業経費（組合）'!H12</f>
        <v>5100</v>
      </c>
      <c r="I50" s="142">
        <f>'廃棄物事業経費（組合）'!I12</f>
        <v>82631</v>
      </c>
      <c r="J50" s="142">
        <f>'廃棄物事業経費（組合）'!J12</f>
        <v>334691</v>
      </c>
      <c r="K50" s="142">
        <f>'廃棄物事業経費（組合）'!K12</f>
        <v>217</v>
      </c>
      <c r="L50" s="142">
        <f>'廃棄物事業経費（組合）'!L12</f>
        <v>73329</v>
      </c>
      <c r="M50" s="142">
        <f>'廃棄物事業経費（組合）'!M12</f>
        <v>31445</v>
      </c>
      <c r="N50" s="142">
        <f>'廃棄物事業経費（組合）'!N12</f>
        <v>1341</v>
      </c>
      <c r="O50" s="142">
        <f>'廃棄物事業経費（組合）'!O12</f>
        <v>0</v>
      </c>
      <c r="P50" s="142">
        <f>'廃棄物事業経費（組合）'!P12</f>
        <v>0</v>
      </c>
      <c r="Q50" s="142">
        <f>'廃棄物事業経費（組合）'!Q12</f>
        <v>0</v>
      </c>
      <c r="R50" s="142">
        <f>'廃棄物事業経費（組合）'!R12</f>
        <v>1252</v>
      </c>
      <c r="S50" s="142">
        <f>'廃棄物事業経費（組合）'!S12</f>
        <v>134917</v>
      </c>
      <c r="T50" s="142">
        <f>'廃棄物事業経費（組合）'!T12</f>
        <v>89</v>
      </c>
      <c r="U50" s="142">
        <f>'廃棄物事業経費（組合）'!U12</f>
        <v>30104</v>
      </c>
      <c r="V50" s="142">
        <f>'廃棄物事業経費（組合）'!V12</f>
        <v>430458</v>
      </c>
      <c r="W50" s="142">
        <f>'廃棄物事業経費（組合）'!W12</f>
        <v>327025</v>
      </c>
      <c r="X50" s="142">
        <f>'廃棄物事業経費（組合）'!X12</f>
        <v>237736</v>
      </c>
      <c r="Y50" s="142">
        <f>'廃棄物事業経費（組合）'!Y12</f>
        <v>0</v>
      </c>
      <c r="Z50" s="142">
        <f>'廃棄物事業経費（組合）'!Z12</f>
        <v>5100</v>
      </c>
      <c r="AA50" s="142">
        <f>'廃棄物事業経費（組合）'!AA12</f>
        <v>83883</v>
      </c>
      <c r="AB50" s="142">
        <f>'廃棄物事業経費（組合）'!AB12</f>
        <v>469608</v>
      </c>
      <c r="AC50" s="142">
        <f>'廃棄物事業経費（組合）'!AC12</f>
        <v>306</v>
      </c>
      <c r="AD50" s="142">
        <f>'廃棄物事業経費（組合）'!AD12</f>
        <v>103433</v>
      </c>
    </row>
    <row r="51" spans="1:30" ht="13.5">
      <c r="A51" s="208" t="s">
        <v>189</v>
      </c>
      <c r="B51" s="208">
        <v>10841</v>
      </c>
      <c r="C51" s="208" t="s">
        <v>277</v>
      </c>
      <c r="D51" s="142">
        <f>'廃棄物事業経費（組合）'!D13</f>
        <v>340100</v>
      </c>
      <c r="E51" s="142">
        <f>'廃棄物事業経費（組合）'!E13</f>
        <v>340100</v>
      </c>
      <c r="F51" s="142">
        <f>'廃棄物事業経費（組合）'!F13</f>
        <v>0</v>
      </c>
      <c r="G51" s="142">
        <f>'廃棄物事業経費（組合）'!G13</f>
        <v>0</v>
      </c>
      <c r="H51" s="142">
        <f>'廃棄物事業経費（組合）'!H13</f>
        <v>0</v>
      </c>
      <c r="I51" s="142">
        <f>'廃棄物事業経費（組合）'!I13</f>
        <v>245261</v>
      </c>
      <c r="J51" s="142">
        <f>'廃棄物事業経費（組合）'!J13</f>
        <v>175180</v>
      </c>
      <c r="K51" s="142">
        <f>'廃棄物事業経費（組合）'!K13</f>
        <v>94839</v>
      </c>
      <c r="L51" s="142">
        <f>'廃棄物事業経費（組合）'!L13</f>
        <v>0</v>
      </c>
      <c r="M51" s="142">
        <f>'廃棄物事業経費（組合）'!M13</f>
        <v>0</v>
      </c>
      <c r="N51" s="142">
        <f>'廃棄物事業経費（組合）'!N13</f>
        <v>0</v>
      </c>
      <c r="O51" s="142">
        <f>'廃棄物事業経費（組合）'!O13</f>
        <v>0</v>
      </c>
      <c r="P51" s="142">
        <f>'廃棄物事業経費（組合）'!P13</f>
        <v>0</v>
      </c>
      <c r="Q51" s="142">
        <f>'廃棄物事業経費（組合）'!Q13</f>
        <v>0</v>
      </c>
      <c r="R51" s="142">
        <f>'廃棄物事業経費（組合）'!R13</f>
        <v>0</v>
      </c>
      <c r="S51" s="142">
        <f>'廃棄物事業経費（組合）'!S13</f>
        <v>147027</v>
      </c>
      <c r="T51" s="142">
        <f>'廃棄物事業経費（組合）'!T13</f>
        <v>0</v>
      </c>
      <c r="U51" s="142">
        <f>'廃棄物事業経費（組合）'!U13</f>
        <v>0</v>
      </c>
      <c r="V51" s="142">
        <f>'廃棄物事業経費（組合）'!V13</f>
        <v>340100</v>
      </c>
      <c r="W51" s="142">
        <f>'廃棄物事業経費（組合）'!W13</f>
        <v>340100</v>
      </c>
      <c r="X51" s="142">
        <f>'廃棄物事業経費（組合）'!X13</f>
        <v>0</v>
      </c>
      <c r="Y51" s="142">
        <f>'廃棄物事業経費（組合）'!Y13</f>
        <v>0</v>
      </c>
      <c r="Z51" s="142">
        <f>'廃棄物事業経費（組合）'!Z13</f>
        <v>0</v>
      </c>
      <c r="AA51" s="142">
        <f>'廃棄物事業経費（組合）'!AA13</f>
        <v>245261</v>
      </c>
      <c r="AB51" s="142">
        <f>'廃棄物事業経費（組合）'!AB13</f>
        <v>322207</v>
      </c>
      <c r="AC51" s="142">
        <f>'廃棄物事業経費（組合）'!AC13</f>
        <v>94839</v>
      </c>
      <c r="AD51" s="142">
        <f>'廃棄物事業経費（組合）'!AD13</f>
        <v>0</v>
      </c>
    </row>
    <row r="52" spans="1:30" ht="13.5">
      <c r="A52" s="208" t="s">
        <v>189</v>
      </c>
      <c r="B52" s="208">
        <v>10842</v>
      </c>
      <c r="C52" s="208" t="s">
        <v>278</v>
      </c>
      <c r="D52" s="142">
        <f>'廃棄物事業経費（組合）'!D14</f>
        <v>0</v>
      </c>
      <c r="E52" s="142">
        <f>'廃棄物事業経費（組合）'!E14</f>
        <v>0</v>
      </c>
      <c r="F52" s="142">
        <f>'廃棄物事業経費（組合）'!F14</f>
        <v>0</v>
      </c>
      <c r="G52" s="142">
        <f>'廃棄物事業経費（組合）'!G14</f>
        <v>0</v>
      </c>
      <c r="H52" s="142">
        <f>'廃棄物事業経費（組合）'!H14</f>
        <v>0</v>
      </c>
      <c r="I52" s="142">
        <f>'廃棄物事業経費（組合）'!I14</f>
        <v>0</v>
      </c>
      <c r="J52" s="142">
        <f>'廃棄物事業経費（組合）'!J14</f>
        <v>0</v>
      </c>
      <c r="K52" s="142">
        <f>'廃棄物事業経費（組合）'!K14</f>
        <v>0</v>
      </c>
      <c r="L52" s="142">
        <f>'廃棄物事業経費（組合）'!L14</f>
        <v>0</v>
      </c>
      <c r="M52" s="142">
        <f>'廃棄物事業経費（組合）'!M14</f>
        <v>60</v>
      </c>
      <c r="N52" s="142">
        <f>'廃棄物事業経費（組合）'!N14</f>
        <v>60</v>
      </c>
      <c r="O52" s="142">
        <f>'廃棄物事業経費（組合）'!O14</f>
        <v>0</v>
      </c>
      <c r="P52" s="142">
        <f>'廃棄物事業経費（組合）'!P14</f>
        <v>0</v>
      </c>
      <c r="Q52" s="142">
        <f>'廃棄物事業経費（組合）'!Q14</f>
        <v>0</v>
      </c>
      <c r="R52" s="142">
        <f>'廃棄物事業経費（組合）'!R14</f>
        <v>0</v>
      </c>
      <c r="S52" s="142">
        <f>'廃棄物事業経費（組合）'!S14</f>
        <v>104662</v>
      </c>
      <c r="T52" s="142">
        <f>'廃棄物事業経費（組合）'!T14</f>
        <v>60</v>
      </c>
      <c r="U52" s="142">
        <f>'廃棄物事業経費（組合）'!U14</f>
        <v>0</v>
      </c>
      <c r="V52" s="142">
        <f>'廃棄物事業経費（組合）'!V14</f>
        <v>60</v>
      </c>
      <c r="W52" s="142">
        <f>'廃棄物事業経費（組合）'!W14</f>
        <v>60</v>
      </c>
      <c r="X52" s="142">
        <f>'廃棄物事業経費（組合）'!X14</f>
        <v>0</v>
      </c>
      <c r="Y52" s="142">
        <f>'廃棄物事業経費（組合）'!Y14</f>
        <v>0</v>
      </c>
      <c r="Z52" s="142">
        <f>'廃棄物事業経費（組合）'!Z14</f>
        <v>0</v>
      </c>
      <c r="AA52" s="142">
        <f>'廃棄物事業経費（組合）'!AA14</f>
        <v>0</v>
      </c>
      <c r="AB52" s="142">
        <f>'廃棄物事業経費（組合）'!AB14</f>
        <v>104662</v>
      </c>
      <c r="AC52" s="142">
        <f>'廃棄物事業経費（組合）'!AC14</f>
        <v>60</v>
      </c>
      <c r="AD52" s="142">
        <f>'廃棄物事業経費（組合）'!AD14</f>
        <v>0</v>
      </c>
    </row>
    <row r="53" spans="1:30" ht="13.5">
      <c r="A53" s="208" t="s">
        <v>189</v>
      </c>
      <c r="B53" s="208">
        <v>10870</v>
      </c>
      <c r="C53" s="208" t="s">
        <v>279</v>
      </c>
      <c r="D53" s="142">
        <f>'廃棄物事業経費（組合）'!D15</f>
        <v>160945</v>
      </c>
      <c r="E53" s="142">
        <f>'廃棄物事業経費（組合）'!E15</f>
        <v>160945</v>
      </c>
      <c r="F53" s="142">
        <f>'廃棄物事業経費（組合）'!F15</f>
        <v>0</v>
      </c>
      <c r="G53" s="142">
        <f>'廃棄物事業経費（組合）'!G15</f>
        <v>0</v>
      </c>
      <c r="H53" s="142">
        <f>'廃棄物事業経費（組合）'!H15</f>
        <v>0</v>
      </c>
      <c r="I53" s="142">
        <f>'廃棄物事業経費（組合）'!I15</f>
        <v>82313</v>
      </c>
      <c r="J53" s="142">
        <f>'廃棄物事業経費（組合）'!J15</f>
        <v>407026</v>
      </c>
      <c r="K53" s="142">
        <f>'廃棄物事業経費（組合）'!K15</f>
        <v>78632</v>
      </c>
      <c r="L53" s="142">
        <f>'廃棄物事業経費（組合）'!L15</f>
        <v>0</v>
      </c>
      <c r="M53" s="142">
        <f>'廃棄物事業経費（組合）'!M15</f>
        <v>0</v>
      </c>
      <c r="N53" s="142">
        <f>'廃棄物事業経費（組合）'!N15</f>
        <v>0</v>
      </c>
      <c r="O53" s="142">
        <f>'廃棄物事業経費（組合）'!O15</f>
        <v>0</v>
      </c>
      <c r="P53" s="142">
        <f>'廃棄物事業経費（組合）'!P15</f>
        <v>0</v>
      </c>
      <c r="Q53" s="142">
        <f>'廃棄物事業経費（組合）'!Q15</f>
        <v>0</v>
      </c>
      <c r="R53" s="142">
        <f>'廃棄物事業経費（組合）'!R15</f>
        <v>0</v>
      </c>
      <c r="S53" s="142">
        <f>'廃棄物事業経費（組合）'!S15</f>
        <v>0</v>
      </c>
      <c r="T53" s="142">
        <f>'廃棄物事業経費（組合）'!T15</f>
        <v>0</v>
      </c>
      <c r="U53" s="142">
        <f>'廃棄物事業経費（組合）'!U15</f>
        <v>0</v>
      </c>
      <c r="V53" s="142">
        <f>'廃棄物事業経費（組合）'!V15</f>
        <v>160945</v>
      </c>
      <c r="W53" s="142">
        <f>'廃棄物事業経費（組合）'!W15</f>
        <v>160945</v>
      </c>
      <c r="X53" s="142">
        <f>'廃棄物事業経費（組合）'!X15</f>
        <v>0</v>
      </c>
      <c r="Y53" s="142">
        <f>'廃棄物事業経費（組合）'!Y15</f>
        <v>0</v>
      </c>
      <c r="Z53" s="142">
        <f>'廃棄物事業経費（組合）'!Z15</f>
        <v>0</v>
      </c>
      <c r="AA53" s="142">
        <f>'廃棄物事業経費（組合）'!AA15</f>
        <v>82313</v>
      </c>
      <c r="AB53" s="142">
        <f>'廃棄物事業経費（組合）'!AB15</f>
        <v>407026</v>
      </c>
      <c r="AC53" s="142">
        <f>'廃棄物事業経費（組合）'!AC15</f>
        <v>78632</v>
      </c>
      <c r="AD53" s="142">
        <f>'廃棄物事業経費（組合）'!AD15</f>
        <v>0</v>
      </c>
    </row>
    <row r="54" spans="1:30" ht="13.5">
      <c r="A54" s="208" t="s">
        <v>189</v>
      </c>
      <c r="B54" s="208">
        <v>10873</v>
      </c>
      <c r="C54" s="208" t="s">
        <v>280</v>
      </c>
      <c r="D54" s="142">
        <f>'廃棄物事業経費（組合）'!D16</f>
        <v>250652</v>
      </c>
      <c r="E54" s="142">
        <f>'廃棄物事業経費（組合）'!E16</f>
        <v>250652</v>
      </c>
      <c r="F54" s="142">
        <f>'廃棄物事業経費（組合）'!F16</f>
        <v>0</v>
      </c>
      <c r="G54" s="142">
        <f>'廃棄物事業経費（組合）'!G16</f>
        <v>0</v>
      </c>
      <c r="H54" s="142">
        <f>'廃棄物事業経費（組合）'!H16</f>
        <v>0</v>
      </c>
      <c r="I54" s="142">
        <f>'廃棄物事業経費（組合）'!I16</f>
        <v>206636</v>
      </c>
      <c r="J54" s="142">
        <f>'廃棄物事業経費（組合）'!J16</f>
        <v>350759</v>
      </c>
      <c r="K54" s="142">
        <f>'廃棄物事業経費（組合）'!K16</f>
        <v>44016</v>
      </c>
      <c r="L54" s="142">
        <f>'廃棄物事業経費（組合）'!L16</f>
        <v>0</v>
      </c>
      <c r="M54" s="142">
        <f>'廃棄物事業経費（組合）'!M16</f>
        <v>10317</v>
      </c>
      <c r="N54" s="142">
        <f>'廃棄物事業経費（組合）'!N16</f>
        <v>10317</v>
      </c>
      <c r="O54" s="142">
        <f>'廃棄物事業経費（組合）'!O16</f>
        <v>0</v>
      </c>
      <c r="P54" s="142">
        <f>'廃棄物事業経費（組合）'!P16</f>
        <v>0</v>
      </c>
      <c r="Q54" s="142">
        <f>'廃棄物事業経費（組合）'!Q16</f>
        <v>0</v>
      </c>
      <c r="R54" s="142">
        <f>'廃棄物事業経費（組合）'!R16</f>
        <v>8</v>
      </c>
      <c r="S54" s="142">
        <f>'廃棄物事業経費（組合）'!S16</f>
        <v>117889</v>
      </c>
      <c r="T54" s="142">
        <f>'廃棄物事業経費（組合）'!T16</f>
        <v>10309</v>
      </c>
      <c r="U54" s="142">
        <f>'廃棄物事業経費（組合）'!U16</f>
        <v>0</v>
      </c>
      <c r="V54" s="142">
        <f>'廃棄物事業経費（組合）'!V16</f>
        <v>260969</v>
      </c>
      <c r="W54" s="142">
        <f>'廃棄物事業経費（組合）'!W16</f>
        <v>260969</v>
      </c>
      <c r="X54" s="142">
        <f>'廃棄物事業経費（組合）'!X16</f>
        <v>0</v>
      </c>
      <c r="Y54" s="142">
        <f>'廃棄物事業経費（組合）'!Y16</f>
        <v>0</v>
      </c>
      <c r="Z54" s="142">
        <f>'廃棄物事業経費（組合）'!Z16</f>
        <v>0</v>
      </c>
      <c r="AA54" s="142">
        <f>'廃棄物事業経費（組合）'!AA16</f>
        <v>206644</v>
      </c>
      <c r="AB54" s="142">
        <f>'廃棄物事業経費（組合）'!AB16</f>
        <v>468648</v>
      </c>
      <c r="AC54" s="142">
        <f>'廃棄物事業経費（組合）'!AC16</f>
        <v>54325</v>
      </c>
      <c r="AD54" s="142">
        <f>'廃棄物事業経費（組合）'!AD16</f>
        <v>0</v>
      </c>
    </row>
    <row r="55" spans="1:30" ht="13.5">
      <c r="A55" s="208" t="s">
        <v>189</v>
      </c>
      <c r="B55" s="208">
        <v>10875</v>
      </c>
      <c r="C55" s="208" t="s">
        <v>281</v>
      </c>
      <c r="D55" s="142">
        <f>'廃棄物事業経費（組合）'!D17</f>
        <v>76007</v>
      </c>
      <c r="E55" s="142">
        <f>'廃棄物事業経費（組合）'!E17</f>
        <v>76007</v>
      </c>
      <c r="F55" s="142">
        <f>'廃棄物事業経費（組合）'!F17</f>
        <v>0</v>
      </c>
      <c r="G55" s="142">
        <f>'廃棄物事業経費（組合）'!G17</f>
        <v>0</v>
      </c>
      <c r="H55" s="142">
        <f>'廃棄物事業経費（組合）'!H17</f>
        <v>0</v>
      </c>
      <c r="I55" s="142">
        <f>'廃棄物事業経費（組合）'!I17</f>
        <v>71821</v>
      </c>
      <c r="J55" s="142">
        <f>'廃棄物事業経費（組合）'!J17</f>
        <v>171749</v>
      </c>
      <c r="K55" s="142">
        <f>'廃棄物事業経費（組合）'!K17</f>
        <v>4186</v>
      </c>
      <c r="L55" s="142">
        <f>'廃棄物事業経費（組合）'!L17</f>
        <v>0</v>
      </c>
      <c r="M55" s="142">
        <f>'廃棄物事業経費（組合）'!M17</f>
        <v>4220</v>
      </c>
      <c r="N55" s="142">
        <f>'廃棄物事業経費（組合）'!N17</f>
        <v>4220</v>
      </c>
      <c r="O55" s="142">
        <f>'廃棄物事業経費（組合）'!O17</f>
        <v>0</v>
      </c>
      <c r="P55" s="142">
        <f>'廃棄物事業経費（組合）'!P17</f>
        <v>0</v>
      </c>
      <c r="Q55" s="142">
        <f>'廃棄物事業経費（組合）'!Q17</f>
        <v>0</v>
      </c>
      <c r="R55" s="142">
        <f>'廃棄物事業経費（組合）'!R17</f>
        <v>0</v>
      </c>
      <c r="S55" s="142">
        <f>'廃棄物事業経費（組合）'!S17</f>
        <v>123023</v>
      </c>
      <c r="T55" s="142">
        <f>'廃棄物事業経費（組合）'!T17</f>
        <v>4220</v>
      </c>
      <c r="U55" s="142">
        <f>'廃棄物事業経費（組合）'!U17</f>
        <v>0</v>
      </c>
      <c r="V55" s="142">
        <f>'廃棄物事業経費（組合）'!V17</f>
        <v>80227</v>
      </c>
      <c r="W55" s="142">
        <f>'廃棄物事業経費（組合）'!W17</f>
        <v>80227</v>
      </c>
      <c r="X55" s="142">
        <f>'廃棄物事業経費（組合）'!X17</f>
        <v>0</v>
      </c>
      <c r="Y55" s="142">
        <f>'廃棄物事業経費（組合）'!Y17</f>
        <v>0</v>
      </c>
      <c r="Z55" s="142">
        <f>'廃棄物事業経費（組合）'!Z17</f>
        <v>0</v>
      </c>
      <c r="AA55" s="142">
        <f>'廃棄物事業経費（組合）'!AA17</f>
        <v>71821</v>
      </c>
      <c r="AB55" s="142">
        <f>'廃棄物事業経費（組合）'!AB17</f>
        <v>294772</v>
      </c>
      <c r="AC55" s="142">
        <f>'廃棄物事業経費（組合）'!AC17</f>
        <v>8406</v>
      </c>
      <c r="AD55" s="142">
        <f>'廃棄物事業経費（組合）'!AD17</f>
        <v>0</v>
      </c>
    </row>
    <row r="56" spans="1:30" ht="13.5">
      <c r="A56" s="208" t="s">
        <v>189</v>
      </c>
      <c r="B56" s="208">
        <v>10882</v>
      </c>
      <c r="C56" s="208" t="s">
        <v>282</v>
      </c>
      <c r="D56" s="142">
        <f>'廃棄物事業経費（組合）'!D18</f>
        <v>0</v>
      </c>
      <c r="E56" s="142">
        <f>'廃棄物事業経費（組合）'!E18</f>
        <v>0</v>
      </c>
      <c r="F56" s="142">
        <f>'廃棄物事業経費（組合）'!F18</f>
        <v>0</v>
      </c>
      <c r="G56" s="142">
        <f>'廃棄物事業経費（組合）'!G18</f>
        <v>0</v>
      </c>
      <c r="H56" s="142">
        <f>'廃棄物事業経費（組合）'!H18</f>
        <v>0</v>
      </c>
      <c r="I56" s="142">
        <f>'廃棄物事業経費（組合）'!I18</f>
        <v>0</v>
      </c>
      <c r="J56" s="142">
        <f>'廃棄物事業経費（組合）'!J18</f>
        <v>49485</v>
      </c>
      <c r="K56" s="142">
        <f>'廃棄物事業経費（組合）'!K18</f>
        <v>0</v>
      </c>
      <c r="L56" s="142">
        <f>'廃棄物事業経費（組合）'!L18</f>
        <v>0</v>
      </c>
      <c r="M56" s="142">
        <f>'廃棄物事業経費（組合）'!M18</f>
        <v>0</v>
      </c>
      <c r="N56" s="142">
        <f>'廃棄物事業経費（組合）'!N18</f>
        <v>0</v>
      </c>
      <c r="O56" s="142">
        <f>'廃棄物事業経費（組合）'!O18</f>
        <v>0</v>
      </c>
      <c r="P56" s="142">
        <f>'廃棄物事業経費（組合）'!P18</f>
        <v>0</v>
      </c>
      <c r="Q56" s="142">
        <f>'廃棄物事業経費（組合）'!Q18</f>
        <v>0</v>
      </c>
      <c r="R56" s="142">
        <f>'廃棄物事業経費（組合）'!R18</f>
        <v>0</v>
      </c>
      <c r="S56" s="142">
        <f>'廃棄物事業経費（組合）'!S18</f>
        <v>0</v>
      </c>
      <c r="T56" s="142">
        <f>'廃棄物事業経費（組合）'!T18</f>
        <v>0</v>
      </c>
      <c r="U56" s="142">
        <f>'廃棄物事業経費（組合）'!U18</f>
        <v>0</v>
      </c>
      <c r="V56" s="142">
        <f>'廃棄物事業経費（組合）'!V18</f>
        <v>0</v>
      </c>
      <c r="W56" s="142">
        <f>'廃棄物事業経費（組合）'!W18</f>
        <v>0</v>
      </c>
      <c r="X56" s="142">
        <f>'廃棄物事業経費（組合）'!X18</f>
        <v>0</v>
      </c>
      <c r="Y56" s="142">
        <f>'廃棄物事業経費（組合）'!Y18</f>
        <v>0</v>
      </c>
      <c r="Z56" s="142">
        <f>'廃棄物事業経費（組合）'!Z18</f>
        <v>0</v>
      </c>
      <c r="AA56" s="142">
        <f>'廃棄物事業経費（組合）'!AA18</f>
        <v>0</v>
      </c>
      <c r="AB56" s="142">
        <f>'廃棄物事業経費（組合）'!AB18</f>
        <v>49485</v>
      </c>
      <c r="AC56" s="142">
        <f>'廃棄物事業経費（組合）'!AC18</f>
        <v>0</v>
      </c>
      <c r="AD56" s="142">
        <f>'廃棄物事業経費（組合）'!AD18</f>
        <v>0</v>
      </c>
    </row>
    <row r="57" spans="1:30" ht="13.5">
      <c r="A57" s="208" t="s">
        <v>189</v>
      </c>
      <c r="B57" s="208">
        <v>10890</v>
      </c>
      <c r="C57" s="208" t="s">
        <v>283</v>
      </c>
      <c r="D57" s="142">
        <f>'廃棄物事業経費（組合）'!D19</f>
        <v>86231</v>
      </c>
      <c r="E57" s="142">
        <f>'廃棄物事業経費（組合）'!E19</f>
        <v>86231</v>
      </c>
      <c r="F57" s="142">
        <f>'廃棄物事業経費（組合）'!F19</f>
        <v>0</v>
      </c>
      <c r="G57" s="142">
        <f>'廃棄物事業経費（組合）'!G19</f>
        <v>0</v>
      </c>
      <c r="H57" s="142">
        <f>'廃棄物事業経費（組合）'!H19</f>
        <v>0</v>
      </c>
      <c r="I57" s="142">
        <f>'廃棄物事業経費（組合）'!I19</f>
        <v>84653</v>
      </c>
      <c r="J57" s="142">
        <f>'廃棄物事業経費（組合）'!J19</f>
        <v>740571</v>
      </c>
      <c r="K57" s="142">
        <f>'廃棄物事業経費（組合）'!K19</f>
        <v>1578</v>
      </c>
      <c r="L57" s="142">
        <f>'廃棄物事業経費（組合）'!L19</f>
        <v>0</v>
      </c>
      <c r="M57" s="142">
        <f>'廃棄物事業経費（組合）'!M19</f>
        <v>0</v>
      </c>
      <c r="N57" s="142">
        <f>'廃棄物事業経費（組合）'!N19</f>
        <v>0</v>
      </c>
      <c r="O57" s="142">
        <f>'廃棄物事業経費（組合）'!O19</f>
        <v>0</v>
      </c>
      <c r="P57" s="142">
        <f>'廃棄物事業経費（組合）'!P19</f>
        <v>0</v>
      </c>
      <c r="Q57" s="142">
        <f>'廃棄物事業経費（組合）'!Q19</f>
        <v>0</v>
      </c>
      <c r="R57" s="142">
        <f>'廃棄物事業経費（組合）'!R19</f>
        <v>0</v>
      </c>
      <c r="S57" s="142">
        <f>'廃棄物事業経費（組合）'!S19</f>
        <v>0</v>
      </c>
      <c r="T57" s="142">
        <f>'廃棄物事業経費（組合）'!T19</f>
        <v>0</v>
      </c>
      <c r="U57" s="142">
        <f>'廃棄物事業経費（組合）'!U19</f>
        <v>0</v>
      </c>
      <c r="V57" s="142">
        <f>'廃棄物事業経費（組合）'!V19</f>
        <v>86231</v>
      </c>
      <c r="W57" s="142">
        <f>'廃棄物事業経費（組合）'!W19</f>
        <v>86231</v>
      </c>
      <c r="X57" s="142">
        <f>'廃棄物事業経費（組合）'!X19</f>
        <v>0</v>
      </c>
      <c r="Y57" s="142">
        <f>'廃棄物事業経費（組合）'!Y19</f>
        <v>0</v>
      </c>
      <c r="Z57" s="142">
        <f>'廃棄物事業経費（組合）'!Z19</f>
        <v>0</v>
      </c>
      <c r="AA57" s="142">
        <f>'廃棄物事業経費（組合）'!AA19</f>
        <v>84653</v>
      </c>
      <c r="AB57" s="142">
        <f>'廃棄物事業経費（組合）'!AB19</f>
        <v>740571</v>
      </c>
      <c r="AC57" s="142">
        <f>'廃棄物事業経費（組合）'!AC19</f>
        <v>1578</v>
      </c>
      <c r="AD57" s="142">
        <f>'廃棄物事業経費（組合）'!AD19</f>
        <v>0</v>
      </c>
    </row>
    <row r="58" spans="1:30" ht="13.5">
      <c r="A58" s="208" t="s">
        <v>189</v>
      </c>
      <c r="B58" s="208">
        <v>10892</v>
      </c>
      <c r="C58" s="208" t="s">
        <v>284</v>
      </c>
      <c r="D58" s="142">
        <f>'廃棄物事業経費（組合）'!D20</f>
        <v>44254</v>
      </c>
      <c r="E58" s="142">
        <f>'廃棄物事業経費（組合）'!E20</f>
        <v>44254</v>
      </c>
      <c r="F58" s="142">
        <f>'廃棄物事業経費（組合）'!F20</f>
        <v>0</v>
      </c>
      <c r="G58" s="142">
        <f>'廃棄物事業経費（組合）'!G20</f>
        <v>0</v>
      </c>
      <c r="H58" s="142">
        <f>'廃棄物事業経費（組合）'!H20</f>
        <v>0</v>
      </c>
      <c r="I58" s="142">
        <f>'廃棄物事業経費（組合）'!I20</f>
        <v>21960</v>
      </c>
      <c r="J58" s="142">
        <f>'廃棄物事業経費（組合）'!J20</f>
        <v>152886</v>
      </c>
      <c r="K58" s="142">
        <f>'廃棄物事業経費（組合）'!K20</f>
        <v>22294</v>
      </c>
      <c r="L58" s="142">
        <f>'廃棄物事業経費（組合）'!L20</f>
        <v>0</v>
      </c>
      <c r="M58" s="142">
        <f>'廃棄物事業経費（組合）'!M20</f>
        <v>9555</v>
      </c>
      <c r="N58" s="142">
        <f>'廃棄物事業経費（組合）'!N20</f>
        <v>9555</v>
      </c>
      <c r="O58" s="142">
        <f>'廃棄物事業経費（組合）'!O20</f>
        <v>0</v>
      </c>
      <c r="P58" s="142">
        <f>'廃棄物事業経費（組合）'!P20</f>
        <v>0</v>
      </c>
      <c r="Q58" s="142">
        <f>'廃棄物事業経費（組合）'!Q20</f>
        <v>0</v>
      </c>
      <c r="R58" s="142">
        <f>'廃棄物事業経費（組合）'!R20</f>
        <v>0</v>
      </c>
      <c r="S58" s="142">
        <f>'廃棄物事業経費（組合）'!S20</f>
        <v>65523</v>
      </c>
      <c r="T58" s="142">
        <f>'廃棄物事業経費（組合）'!T20</f>
        <v>9555</v>
      </c>
      <c r="U58" s="142">
        <f>'廃棄物事業経費（組合）'!U20</f>
        <v>0</v>
      </c>
      <c r="V58" s="142">
        <f>'廃棄物事業経費（組合）'!V20</f>
        <v>53809</v>
      </c>
      <c r="W58" s="142">
        <f>'廃棄物事業経費（組合）'!W20</f>
        <v>53809</v>
      </c>
      <c r="X58" s="142">
        <f>'廃棄物事業経費（組合）'!X20</f>
        <v>0</v>
      </c>
      <c r="Y58" s="142">
        <f>'廃棄物事業経費（組合）'!Y20</f>
        <v>0</v>
      </c>
      <c r="Z58" s="142">
        <f>'廃棄物事業経費（組合）'!Z20</f>
        <v>0</v>
      </c>
      <c r="AA58" s="142">
        <f>'廃棄物事業経費（組合）'!AA20</f>
        <v>21960</v>
      </c>
      <c r="AB58" s="142">
        <f>'廃棄物事業経費（組合）'!AB20</f>
        <v>218409</v>
      </c>
      <c r="AC58" s="142">
        <f>'廃棄物事業経費（組合）'!AC20</f>
        <v>31849</v>
      </c>
      <c r="AD58" s="142">
        <f>'廃棄物事業経費（組合）'!AD20</f>
        <v>0</v>
      </c>
    </row>
    <row r="59" spans="1:30" ht="13.5">
      <c r="A59" s="208" t="s">
        <v>189</v>
      </c>
      <c r="B59" s="208">
        <v>10914</v>
      </c>
      <c r="C59" s="208" t="s">
        <v>285</v>
      </c>
      <c r="D59" s="142">
        <f>'廃棄物事業経費（組合）'!D21</f>
        <v>189524</v>
      </c>
      <c r="E59" s="142">
        <f>'廃棄物事業経費（組合）'!E21</f>
        <v>189524</v>
      </c>
      <c r="F59" s="142">
        <f>'廃棄物事業経費（組合）'!F21</f>
        <v>0</v>
      </c>
      <c r="G59" s="142">
        <f>'廃棄物事業経費（組合）'!G21</f>
        <v>0</v>
      </c>
      <c r="H59" s="142">
        <f>'廃棄物事業経費（組合）'!H21</f>
        <v>0</v>
      </c>
      <c r="I59" s="142">
        <f>'廃棄物事業経費（組合）'!I21</f>
        <v>23141</v>
      </c>
      <c r="J59" s="142">
        <f>'廃棄物事業経費（組合）'!J21</f>
        <v>324054</v>
      </c>
      <c r="K59" s="142">
        <f>'廃棄物事業経費（組合）'!K21</f>
        <v>166383</v>
      </c>
      <c r="L59" s="142">
        <f>'廃棄物事業経費（組合）'!L21</f>
        <v>0</v>
      </c>
      <c r="M59" s="142">
        <f>'廃棄物事業経費（組合）'!M21</f>
        <v>0</v>
      </c>
      <c r="N59" s="142">
        <f>'廃棄物事業経費（組合）'!N21</f>
        <v>0</v>
      </c>
      <c r="O59" s="142">
        <f>'廃棄物事業経費（組合）'!O21</f>
        <v>0</v>
      </c>
      <c r="P59" s="142">
        <f>'廃棄物事業経費（組合）'!P21</f>
        <v>0</v>
      </c>
      <c r="Q59" s="142">
        <f>'廃棄物事業経費（組合）'!Q21</f>
        <v>0</v>
      </c>
      <c r="R59" s="142">
        <f>'廃棄物事業経費（組合）'!R21</f>
        <v>0</v>
      </c>
      <c r="S59" s="142">
        <f>'廃棄物事業経費（組合）'!S21</f>
        <v>0</v>
      </c>
      <c r="T59" s="142">
        <f>'廃棄物事業経費（組合）'!T21</f>
        <v>0</v>
      </c>
      <c r="U59" s="142">
        <f>'廃棄物事業経費（組合）'!U21</f>
        <v>0</v>
      </c>
      <c r="V59" s="142">
        <f>'廃棄物事業経費（組合）'!V21</f>
        <v>189524</v>
      </c>
      <c r="W59" s="142">
        <f>'廃棄物事業経費（組合）'!W21</f>
        <v>189524</v>
      </c>
      <c r="X59" s="142">
        <f>'廃棄物事業経費（組合）'!X21</f>
        <v>0</v>
      </c>
      <c r="Y59" s="142">
        <f>'廃棄物事業経費（組合）'!Y21</f>
        <v>0</v>
      </c>
      <c r="Z59" s="142">
        <f>'廃棄物事業経費（組合）'!Z21</f>
        <v>0</v>
      </c>
      <c r="AA59" s="142">
        <f>'廃棄物事業経費（組合）'!AA21</f>
        <v>23141</v>
      </c>
      <c r="AB59" s="142">
        <f>'廃棄物事業経費（組合）'!AB21</f>
        <v>324054</v>
      </c>
      <c r="AC59" s="142">
        <f>'廃棄物事業経費（組合）'!AC21</f>
        <v>166383</v>
      </c>
      <c r="AD59" s="142">
        <f>'廃棄物事業経費（組合）'!AD21</f>
        <v>0</v>
      </c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3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46" sqref="D46:BW59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群馬県</v>
      </c>
      <c r="B7" s="140">
        <f>INT(B8/1000)*1000</f>
        <v>10000</v>
      </c>
      <c r="C7" s="140" t="s">
        <v>179</v>
      </c>
      <c r="D7" s="141">
        <f>SUM(D8:D300)</f>
        <v>798483</v>
      </c>
      <c r="E7" s="141">
        <f aca="true" t="shared" si="0" ref="E7:BP7">SUM(E8:E300)</f>
        <v>795144</v>
      </c>
      <c r="F7" s="141">
        <f t="shared" si="0"/>
        <v>0</v>
      </c>
      <c r="G7" s="141">
        <f t="shared" si="0"/>
        <v>537642</v>
      </c>
      <c r="H7" s="141">
        <f t="shared" si="0"/>
        <v>253815</v>
      </c>
      <c r="I7" s="141">
        <f t="shared" si="0"/>
        <v>3687</v>
      </c>
      <c r="J7" s="141">
        <f t="shared" si="0"/>
        <v>3339</v>
      </c>
      <c r="K7" s="141">
        <f t="shared" si="0"/>
        <v>10350</v>
      </c>
      <c r="L7" s="141">
        <f t="shared" si="0"/>
        <v>18461393</v>
      </c>
      <c r="M7" s="141">
        <f t="shared" si="0"/>
        <v>4109494</v>
      </c>
      <c r="N7" s="141">
        <f t="shared" si="0"/>
        <v>4596900</v>
      </c>
      <c r="O7" s="141">
        <f t="shared" si="0"/>
        <v>148636</v>
      </c>
      <c r="P7" s="141">
        <f t="shared" si="0"/>
        <v>3764499</v>
      </c>
      <c r="Q7" s="141">
        <f t="shared" si="0"/>
        <v>683765</v>
      </c>
      <c r="R7" s="141">
        <f t="shared" si="0"/>
        <v>26485</v>
      </c>
      <c r="S7" s="141">
        <f t="shared" si="0"/>
        <v>9727801</v>
      </c>
      <c r="T7" s="141">
        <f t="shared" si="0"/>
        <v>4501785</v>
      </c>
      <c r="U7" s="141">
        <f t="shared" si="0"/>
        <v>4142777</v>
      </c>
      <c r="V7" s="141">
        <f t="shared" si="0"/>
        <v>629109</v>
      </c>
      <c r="W7" s="141">
        <f t="shared" si="0"/>
        <v>454130</v>
      </c>
      <c r="X7" s="141">
        <f t="shared" si="0"/>
        <v>2790882</v>
      </c>
      <c r="Y7" s="141">
        <f t="shared" si="0"/>
        <v>713</v>
      </c>
      <c r="Z7" s="141">
        <f t="shared" si="0"/>
        <v>1200797</v>
      </c>
      <c r="AA7" s="141">
        <f t="shared" si="0"/>
        <v>20460673</v>
      </c>
      <c r="AB7" s="141">
        <f t="shared" si="0"/>
        <v>225670</v>
      </c>
      <c r="AC7" s="141">
        <f t="shared" si="0"/>
        <v>223317</v>
      </c>
      <c r="AD7" s="141">
        <f t="shared" si="0"/>
        <v>0</v>
      </c>
      <c r="AE7" s="141">
        <f t="shared" si="0"/>
        <v>220839</v>
      </c>
      <c r="AF7" s="141">
        <f t="shared" si="0"/>
        <v>0</v>
      </c>
      <c r="AG7" s="141">
        <f t="shared" si="0"/>
        <v>2478</v>
      </c>
      <c r="AH7" s="141">
        <f t="shared" si="0"/>
        <v>2353</v>
      </c>
      <c r="AI7" s="141">
        <f t="shared" si="0"/>
        <v>17784</v>
      </c>
      <c r="AJ7" s="141">
        <f t="shared" si="0"/>
        <v>4234068</v>
      </c>
      <c r="AK7" s="141">
        <f t="shared" si="0"/>
        <v>861823</v>
      </c>
      <c r="AL7" s="141">
        <f t="shared" si="0"/>
        <v>1995454</v>
      </c>
      <c r="AM7" s="141">
        <f t="shared" si="0"/>
        <v>49596</v>
      </c>
      <c r="AN7" s="141">
        <f t="shared" si="0"/>
        <v>1944786</v>
      </c>
      <c r="AO7" s="141">
        <f t="shared" si="0"/>
        <v>1072</v>
      </c>
      <c r="AP7" s="141">
        <f t="shared" si="0"/>
        <v>861</v>
      </c>
      <c r="AQ7" s="141">
        <f t="shared" si="0"/>
        <v>1375930</v>
      </c>
      <c r="AR7" s="141">
        <f t="shared" si="0"/>
        <v>194309</v>
      </c>
      <c r="AS7" s="141">
        <f t="shared" si="0"/>
        <v>1090167</v>
      </c>
      <c r="AT7" s="141">
        <f t="shared" si="0"/>
        <v>17599</v>
      </c>
      <c r="AU7" s="141">
        <f t="shared" si="0"/>
        <v>73855</v>
      </c>
      <c r="AV7" s="141">
        <f t="shared" si="0"/>
        <v>1315064</v>
      </c>
      <c r="AW7" s="141">
        <f t="shared" si="0"/>
        <v>0</v>
      </c>
      <c r="AX7" s="141">
        <f t="shared" si="0"/>
        <v>127156</v>
      </c>
      <c r="AY7" s="141">
        <f t="shared" si="0"/>
        <v>4586894</v>
      </c>
      <c r="AZ7" s="141">
        <f t="shared" si="0"/>
        <v>1024153</v>
      </c>
      <c r="BA7" s="141">
        <f t="shared" si="0"/>
        <v>1018461</v>
      </c>
      <c r="BB7" s="141">
        <f t="shared" si="0"/>
        <v>0</v>
      </c>
      <c r="BC7" s="141">
        <f t="shared" si="0"/>
        <v>758481</v>
      </c>
      <c r="BD7" s="141">
        <f t="shared" si="0"/>
        <v>253815</v>
      </c>
      <c r="BE7" s="141">
        <f t="shared" si="0"/>
        <v>6165</v>
      </c>
      <c r="BF7" s="141">
        <f t="shared" si="0"/>
        <v>5692</v>
      </c>
      <c r="BG7" s="141">
        <f t="shared" si="0"/>
        <v>28134</v>
      </c>
      <c r="BH7" s="141">
        <f t="shared" si="0"/>
        <v>22695461</v>
      </c>
      <c r="BI7" s="141">
        <f t="shared" si="0"/>
        <v>4971317</v>
      </c>
      <c r="BJ7" s="141">
        <f t="shared" si="0"/>
        <v>6592354</v>
      </c>
      <c r="BK7" s="141">
        <f t="shared" si="0"/>
        <v>198232</v>
      </c>
      <c r="BL7" s="141">
        <f t="shared" si="0"/>
        <v>5709285</v>
      </c>
      <c r="BM7" s="141">
        <f t="shared" si="0"/>
        <v>684837</v>
      </c>
      <c r="BN7" s="141">
        <f t="shared" si="0"/>
        <v>27346</v>
      </c>
      <c r="BO7" s="141">
        <f t="shared" si="0"/>
        <v>11103731</v>
      </c>
      <c r="BP7" s="141">
        <f t="shared" si="0"/>
        <v>4696094</v>
      </c>
      <c r="BQ7" s="141">
        <f aca="true" t="shared" si="1" ref="BQ7:BW7">SUM(BQ8:BQ300)</f>
        <v>5232944</v>
      </c>
      <c r="BR7" s="141">
        <f t="shared" si="1"/>
        <v>646708</v>
      </c>
      <c r="BS7" s="141">
        <f t="shared" si="1"/>
        <v>527985</v>
      </c>
      <c r="BT7" s="141">
        <f t="shared" si="1"/>
        <v>4105946</v>
      </c>
      <c r="BU7" s="141">
        <f t="shared" si="1"/>
        <v>713</v>
      </c>
      <c r="BV7" s="141">
        <f t="shared" si="1"/>
        <v>1327953</v>
      </c>
      <c r="BW7" s="141">
        <f t="shared" si="1"/>
        <v>25047567</v>
      </c>
    </row>
    <row r="8" spans="1:75" ht="13.5">
      <c r="A8" s="208" t="s">
        <v>189</v>
      </c>
      <c r="B8" s="208">
        <v>10201</v>
      </c>
      <c r="C8" s="208" t="s">
        <v>234</v>
      </c>
      <c r="D8" s="142">
        <f>'廃棄物事業経費（市町村）'!AE8</f>
        <v>393509</v>
      </c>
      <c r="E8" s="142">
        <f>'廃棄物事業経費（市町村）'!AF8</f>
        <v>393509</v>
      </c>
      <c r="F8" s="142">
        <f>'廃棄物事業経費（市町村）'!AG8</f>
        <v>0</v>
      </c>
      <c r="G8" s="142">
        <f>'廃棄物事業経費（市町村）'!AH8</f>
        <v>393509</v>
      </c>
      <c r="H8" s="142">
        <f>'廃棄物事業経費（市町村）'!AI8</f>
        <v>0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0</v>
      </c>
      <c r="L8" s="142">
        <f>'廃棄物事業経費（市町村）'!AM8</f>
        <v>2639349</v>
      </c>
      <c r="M8" s="142">
        <f>'廃棄物事業経費（市町村）'!AN8</f>
        <v>1030942</v>
      </c>
      <c r="N8" s="142">
        <f>'廃棄物事業経費（市町村）'!AO8</f>
        <v>536679</v>
      </c>
      <c r="O8" s="142">
        <f>'廃棄物事業経費（市町村）'!AP8</f>
        <v>29264</v>
      </c>
      <c r="P8" s="142">
        <f>'廃棄物事業経費（市町村）'!AQ8</f>
        <v>371628</v>
      </c>
      <c r="Q8" s="142">
        <f>'廃棄物事業経費（市町村）'!AR8</f>
        <v>135787</v>
      </c>
      <c r="R8" s="142">
        <f>'廃棄物事業経費（市町村）'!AS8</f>
        <v>8325</v>
      </c>
      <c r="S8" s="142">
        <f>'廃棄物事業経費（市町村）'!AT8</f>
        <v>1063403</v>
      </c>
      <c r="T8" s="142">
        <f>'廃棄物事業経費（市町村）'!AU8</f>
        <v>620940</v>
      </c>
      <c r="U8" s="142">
        <f>'廃棄物事業経費（市町村）'!AV8</f>
        <v>402127</v>
      </c>
      <c r="V8" s="142">
        <f>'廃棄物事業経費（市町村）'!AW8</f>
        <v>40336</v>
      </c>
      <c r="W8" s="142">
        <f>'廃棄物事業経費（市町村）'!AX8</f>
        <v>0</v>
      </c>
      <c r="X8" s="142">
        <f>'廃棄物事業経費（市町村）'!AY8</f>
        <v>0</v>
      </c>
      <c r="Y8" s="142">
        <f>'廃棄物事業経費（市町村）'!AZ8</f>
        <v>0</v>
      </c>
      <c r="Z8" s="142">
        <f>'廃棄物事業経費（市町村）'!BA8</f>
        <v>174469</v>
      </c>
      <c r="AA8" s="142">
        <f>'廃棄物事業経費（市町村）'!BB8</f>
        <v>3207327</v>
      </c>
      <c r="AB8" s="142">
        <f>'廃棄物事業経費（市町村）'!BC8</f>
        <v>174801</v>
      </c>
      <c r="AC8" s="142">
        <f>'廃棄物事業経費（市町村）'!BD8</f>
        <v>174801</v>
      </c>
      <c r="AD8" s="142">
        <f>'廃棄物事業経費（市町村）'!BE8</f>
        <v>0</v>
      </c>
      <c r="AE8" s="142">
        <f>'廃棄物事業経費（市町村）'!BF8</f>
        <v>174801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410228</v>
      </c>
      <c r="AK8" s="142">
        <f>'廃棄物事業経費（市町村）'!BL8</f>
        <v>86370</v>
      </c>
      <c r="AL8" s="142">
        <f>'廃棄物事業経費（市町村）'!BM8</f>
        <v>138064</v>
      </c>
      <c r="AM8" s="142">
        <f>'廃棄物事業経費（市町村）'!BN8</f>
        <v>25645</v>
      </c>
      <c r="AN8" s="142">
        <f>'廃棄物事業経費（市町村）'!BO8</f>
        <v>112419</v>
      </c>
      <c r="AO8" s="142">
        <f>'廃棄物事業経費（市町村）'!BP8</f>
        <v>0</v>
      </c>
      <c r="AP8" s="142">
        <f>'廃棄物事業経費（市町村）'!BQ8</f>
        <v>861</v>
      </c>
      <c r="AQ8" s="142">
        <f>'廃棄物事業経費（市町村）'!BR8</f>
        <v>184933</v>
      </c>
      <c r="AR8" s="142">
        <f>'廃棄物事業経費（市町村）'!BS8</f>
        <v>10356</v>
      </c>
      <c r="AS8" s="142">
        <f>'廃棄物事業経費（市町村）'!BT8</f>
        <v>130298</v>
      </c>
      <c r="AT8" s="142">
        <f>'廃棄物事業経費（市町村）'!BU8</f>
        <v>0</v>
      </c>
      <c r="AU8" s="142">
        <f>'廃棄物事業経費（市町村）'!BV8</f>
        <v>44279</v>
      </c>
      <c r="AV8" s="142">
        <f>'廃棄物事業経費（市町村）'!BW8</f>
        <v>0</v>
      </c>
      <c r="AW8" s="142">
        <f>'廃棄物事業経費（市町村）'!BX8</f>
        <v>0</v>
      </c>
      <c r="AX8" s="142">
        <f>'廃棄物事業経費（市町村）'!BY8</f>
        <v>12831</v>
      </c>
      <c r="AY8" s="142">
        <f>'廃棄物事業経費（市町村）'!BZ8</f>
        <v>597860</v>
      </c>
      <c r="AZ8" s="142">
        <f>'廃棄物事業経費（市町村）'!CA8</f>
        <v>568310</v>
      </c>
      <c r="BA8" s="142">
        <f>'廃棄物事業経費（市町村）'!CB8</f>
        <v>568310</v>
      </c>
      <c r="BB8" s="142">
        <f>'廃棄物事業経費（市町村）'!CC8</f>
        <v>0</v>
      </c>
      <c r="BC8" s="142">
        <f>'廃棄物事業経費（市町村）'!CD8</f>
        <v>568310</v>
      </c>
      <c r="BD8" s="142">
        <f>'廃棄物事業経費（市町村）'!CE8</f>
        <v>0</v>
      </c>
      <c r="BE8" s="142">
        <f>'廃棄物事業経費（市町村）'!CF8</f>
        <v>0</v>
      </c>
      <c r="BF8" s="142">
        <f>'廃棄物事業経費（市町村）'!CG8</f>
        <v>0</v>
      </c>
      <c r="BG8" s="142">
        <f>'廃棄物事業経費（市町村）'!CH8</f>
        <v>0</v>
      </c>
      <c r="BH8" s="142">
        <f>'廃棄物事業経費（市町村）'!CI8</f>
        <v>3049577</v>
      </c>
      <c r="BI8" s="142">
        <f>'廃棄物事業経費（市町村）'!CJ8</f>
        <v>1117312</v>
      </c>
      <c r="BJ8" s="142">
        <f>'廃棄物事業経費（市町村）'!CK8</f>
        <v>674743</v>
      </c>
      <c r="BK8" s="142">
        <f>'廃棄物事業経費（市町村）'!CL8</f>
        <v>54909</v>
      </c>
      <c r="BL8" s="142">
        <f>'廃棄物事業経費（市町村）'!CM8</f>
        <v>484047</v>
      </c>
      <c r="BM8" s="142">
        <f>'廃棄物事業経費（市町村）'!CN8</f>
        <v>135787</v>
      </c>
      <c r="BN8" s="142">
        <f>'廃棄物事業経費（市町村）'!CO8</f>
        <v>9186</v>
      </c>
      <c r="BO8" s="142">
        <f>'廃棄物事業経費（市町村）'!CP8</f>
        <v>1248336</v>
      </c>
      <c r="BP8" s="142">
        <f>'廃棄物事業経費（市町村）'!CQ8</f>
        <v>631296</v>
      </c>
      <c r="BQ8" s="142">
        <f>'廃棄物事業経費（市町村）'!CR8</f>
        <v>532425</v>
      </c>
      <c r="BR8" s="142">
        <f>'廃棄物事業経費（市町村）'!CS8</f>
        <v>40336</v>
      </c>
      <c r="BS8" s="142">
        <f>'廃棄物事業経費（市町村）'!CT8</f>
        <v>44279</v>
      </c>
      <c r="BT8" s="142">
        <f>'廃棄物事業経費（市町村）'!CU8</f>
        <v>0</v>
      </c>
      <c r="BU8" s="142">
        <f>'廃棄物事業経費（市町村）'!CV8</f>
        <v>0</v>
      </c>
      <c r="BV8" s="142">
        <f>'廃棄物事業経費（市町村）'!CW8</f>
        <v>187300</v>
      </c>
      <c r="BW8" s="142">
        <f>'廃棄物事業経費（市町村）'!CX8</f>
        <v>3805187</v>
      </c>
    </row>
    <row r="9" spans="1:75" ht="13.5">
      <c r="A9" s="208" t="s">
        <v>189</v>
      </c>
      <c r="B9" s="208">
        <v>10202</v>
      </c>
      <c r="C9" s="208" t="s">
        <v>235</v>
      </c>
      <c r="D9" s="142">
        <f>'廃棄物事業経費（市町村）'!AE9</f>
        <v>11</v>
      </c>
      <c r="E9" s="142">
        <f>'廃棄物事業経費（市町村）'!AF9</f>
        <v>11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0</v>
      </c>
      <c r="I9" s="142">
        <f>'廃棄物事業経費（市町村）'!AJ9</f>
        <v>11</v>
      </c>
      <c r="J9" s="142">
        <f>'廃棄物事業経費（市町村）'!AK9</f>
        <v>0</v>
      </c>
      <c r="K9" s="142">
        <f>'廃棄物事業経費（市町村）'!AL9</f>
        <v>0</v>
      </c>
      <c r="L9" s="142">
        <f>'廃棄物事業経費（市町村）'!AM9</f>
        <v>2301812</v>
      </c>
      <c r="M9" s="142">
        <f>'廃棄物事業経費（市町村）'!AN9</f>
        <v>667293</v>
      </c>
      <c r="N9" s="142">
        <f>'廃棄物事業経費（市町村）'!AO9</f>
        <v>533579</v>
      </c>
      <c r="O9" s="142">
        <f>'廃棄物事業経費（市町村）'!AP9</f>
        <v>21406</v>
      </c>
      <c r="P9" s="142">
        <f>'廃棄物事業経費（市町村）'!AQ9</f>
        <v>449646</v>
      </c>
      <c r="Q9" s="142">
        <f>'廃棄物事業経費（市町村）'!AR9</f>
        <v>62527</v>
      </c>
      <c r="R9" s="142">
        <f>'廃棄物事業経費（市町村）'!AS9</f>
        <v>4330</v>
      </c>
      <c r="S9" s="142">
        <f>'廃棄物事業経費（市町村）'!AT9</f>
        <v>1096610</v>
      </c>
      <c r="T9" s="142">
        <f>'廃棄物事業経費（市町村）'!AU9</f>
        <v>827032</v>
      </c>
      <c r="U9" s="142">
        <f>'廃棄物事業経費（市町村）'!AV9</f>
        <v>182506</v>
      </c>
      <c r="V9" s="142">
        <f>'廃棄物事業経費（市町村）'!AW9</f>
        <v>21835</v>
      </c>
      <c r="W9" s="142">
        <f>'廃棄物事業経費（市町村）'!AX9</f>
        <v>65237</v>
      </c>
      <c r="X9" s="142">
        <f>'廃棄物事業経費（市町村）'!AY9</f>
        <v>224665</v>
      </c>
      <c r="Y9" s="142">
        <f>'廃棄物事業経費（市町村）'!AZ9</f>
        <v>0</v>
      </c>
      <c r="Z9" s="142">
        <f>'廃棄物事業経費（市町村）'!BA9</f>
        <v>274298</v>
      </c>
      <c r="AA9" s="142">
        <f>'廃棄物事業経費（市町村）'!BB9</f>
        <v>2576121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216009</v>
      </c>
      <c r="AK9" s="142">
        <f>'廃棄物事業経費（市町村）'!BL9</f>
        <v>0</v>
      </c>
      <c r="AL9" s="142">
        <f>'廃棄物事業経費（市町村）'!BM9</f>
        <v>158234</v>
      </c>
      <c r="AM9" s="142">
        <f>'廃棄物事業経費（市町村）'!BN9</f>
        <v>0</v>
      </c>
      <c r="AN9" s="142">
        <f>'廃棄物事業経費（市町村）'!BO9</f>
        <v>158234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57775</v>
      </c>
      <c r="AR9" s="142">
        <f>'廃棄物事業経費（市町村）'!BS9</f>
        <v>44716</v>
      </c>
      <c r="AS9" s="142">
        <f>'廃棄物事業経費（市町村）'!BT9</f>
        <v>2911</v>
      </c>
      <c r="AT9" s="142">
        <f>'廃棄物事業経費（市町村）'!BU9</f>
        <v>0</v>
      </c>
      <c r="AU9" s="142">
        <f>'廃棄物事業経費（市町村）'!BV9</f>
        <v>10148</v>
      </c>
      <c r="AV9" s="142">
        <f>'廃棄物事業経費（市町村）'!BW9</f>
        <v>147027</v>
      </c>
      <c r="AW9" s="142">
        <f>'廃棄物事業経費（市町村）'!BX9</f>
        <v>0</v>
      </c>
      <c r="AX9" s="142">
        <f>'廃棄物事業経費（市町村）'!BY9</f>
        <v>20883</v>
      </c>
      <c r="AY9" s="142">
        <f>'廃棄物事業経費（市町村）'!BZ9</f>
        <v>236892</v>
      </c>
      <c r="AZ9" s="142">
        <f>'廃棄物事業経費（市町村）'!CA9</f>
        <v>11</v>
      </c>
      <c r="BA9" s="142">
        <f>'廃棄物事業経費（市町村）'!CB9</f>
        <v>11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0</v>
      </c>
      <c r="BE9" s="142">
        <f>'廃棄物事業経費（市町村）'!CF9</f>
        <v>11</v>
      </c>
      <c r="BF9" s="142">
        <f>'廃棄物事業経費（市町村）'!CG9</f>
        <v>0</v>
      </c>
      <c r="BG9" s="142">
        <f>'廃棄物事業経費（市町村）'!CH9</f>
        <v>0</v>
      </c>
      <c r="BH9" s="142">
        <f>'廃棄物事業経費（市町村）'!CI9</f>
        <v>2517821</v>
      </c>
      <c r="BI9" s="142">
        <f>'廃棄物事業経費（市町村）'!CJ9</f>
        <v>667293</v>
      </c>
      <c r="BJ9" s="142">
        <f>'廃棄物事業経費（市町村）'!CK9</f>
        <v>691813</v>
      </c>
      <c r="BK9" s="142">
        <f>'廃棄物事業経費（市町村）'!CL9</f>
        <v>21406</v>
      </c>
      <c r="BL9" s="142">
        <f>'廃棄物事業経費（市町村）'!CM9</f>
        <v>607880</v>
      </c>
      <c r="BM9" s="142">
        <f>'廃棄物事業経費（市町村）'!CN9</f>
        <v>62527</v>
      </c>
      <c r="BN9" s="142">
        <f>'廃棄物事業経費（市町村）'!CO9</f>
        <v>4330</v>
      </c>
      <c r="BO9" s="142">
        <f>'廃棄物事業経費（市町村）'!CP9</f>
        <v>1154385</v>
      </c>
      <c r="BP9" s="142">
        <f>'廃棄物事業経費（市町村）'!CQ9</f>
        <v>871748</v>
      </c>
      <c r="BQ9" s="142">
        <f>'廃棄物事業経費（市町村）'!CR9</f>
        <v>185417</v>
      </c>
      <c r="BR9" s="142">
        <f>'廃棄物事業経費（市町村）'!CS9</f>
        <v>21835</v>
      </c>
      <c r="BS9" s="142">
        <f>'廃棄物事業経費（市町村）'!CT9</f>
        <v>75385</v>
      </c>
      <c r="BT9" s="142">
        <f>'廃棄物事業経費（市町村）'!CU9</f>
        <v>371692</v>
      </c>
      <c r="BU9" s="142">
        <f>'廃棄物事業経費（市町村）'!CV9</f>
        <v>0</v>
      </c>
      <c r="BV9" s="142">
        <f>'廃棄物事業経費（市町村）'!CW9</f>
        <v>295181</v>
      </c>
      <c r="BW9" s="142">
        <f>'廃棄物事業経費（市町村）'!CX9</f>
        <v>2813013</v>
      </c>
    </row>
    <row r="10" spans="1:75" ht="13.5">
      <c r="A10" s="208" t="s">
        <v>189</v>
      </c>
      <c r="B10" s="208">
        <v>10203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605065</v>
      </c>
      <c r="M10" s="142">
        <f>'廃棄物事業経費（市町村）'!AN10</f>
        <v>230797</v>
      </c>
      <c r="N10" s="142">
        <f>'廃棄物事業経費（市町村）'!AO10</f>
        <v>16101</v>
      </c>
      <c r="O10" s="142">
        <f>'廃棄物事業経費（市町村）'!AP10</f>
        <v>12475</v>
      </c>
      <c r="P10" s="142">
        <f>'廃棄物事業経費（市町村）'!AQ10</f>
        <v>0</v>
      </c>
      <c r="Q10" s="142">
        <f>'廃棄物事業経費（市町村）'!AR10</f>
        <v>3626</v>
      </c>
      <c r="R10" s="142">
        <f>'廃棄物事業経費（市町村）'!AS10</f>
        <v>0</v>
      </c>
      <c r="S10" s="142">
        <f>'廃棄物事業経費（市町村）'!AT10</f>
        <v>358167</v>
      </c>
      <c r="T10" s="142">
        <f>'廃棄物事業経費（市町村）'!AU10</f>
        <v>355479</v>
      </c>
      <c r="U10" s="142">
        <f>'廃棄物事業経費（市町村）'!AV10</f>
        <v>0</v>
      </c>
      <c r="V10" s="142">
        <f>'廃棄物事業経費（市町村）'!AW10</f>
        <v>1848</v>
      </c>
      <c r="W10" s="142">
        <f>'廃棄物事業経費（市町村）'!AX10</f>
        <v>840</v>
      </c>
      <c r="X10" s="142">
        <f>'廃棄物事業経費（市町村）'!AY10</f>
        <v>0</v>
      </c>
      <c r="Y10" s="142">
        <f>'廃棄物事業経費（市町村）'!AZ10</f>
        <v>0</v>
      </c>
      <c r="Z10" s="142">
        <f>'廃棄物事業経費（市町村）'!BA10</f>
        <v>25157</v>
      </c>
      <c r="AA10" s="142">
        <f>'廃棄物事業経費（市町村）'!BB10</f>
        <v>630222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424120</v>
      </c>
      <c r="AK10" s="142">
        <f>'廃棄物事業経費（市町村）'!BL10</f>
        <v>55234</v>
      </c>
      <c r="AL10" s="142">
        <f>'廃棄物事業経費（市町村）'!BM10</f>
        <v>287265</v>
      </c>
      <c r="AM10" s="142">
        <f>'廃棄物事業経費（市町村）'!BN10</f>
        <v>19565</v>
      </c>
      <c r="AN10" s="142">
        <f>'廃棄物事業経費（市町村）'!BO10</f>
        <v>267700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81621</v>
      </c>
      <c r="AR10" s="142">
        <f>'廃棄物事業経費（市町村）'!BS10</f>
        <v>19335</v>
      </c>
      <c r="AS10" s="142">
        <f>'廃棄物事業経費（市町村）'!BT10</f>
        <v>52022</v>
      </c>
      <c r="AT10" s="142">
        <f>'廃棄物事業経費（市町村）'!BU10</f>
        <v>0</v>
      </c>
      <c r="AU10" s="142">
        <f>'廃棄物事業経費（市町村）'!BV10</f>
        <v>10264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39</v>
      </c>
      <c r="AY10" s="142">
        <f>'廃棄物事業経費（市町村）'!BZ10</f>
        <v>424159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1029185</v>
      </c>
      <c r="BI10" s="142">
        <f>'廃棄物事業経費（市町村）'!CJ10</f>
        <v>286031</v>
      </c>
      <c r="BJ10" s="142">
        <f>'廃棄物事業経費（市町村）'!CK10</f>
        <v>303366</v>
      </c>
      <c r="BK10" s="142">
        <f>'廃棄物事業経費（市町村）'!CL10</f>
        <v>32040</v>
      </c>
      <c r="BL10" s="142">
        <f>'廃棄物事業経費（市町村）'!CM10</f>
        <v>267700</v>
      </c>
      <c r="BM10" s="142">
        <f>'廃棄物事業経費（市町村）'!CN10</f>
        <v>3626</v>
      </c>
      <c r="BN10" s="142">
        <f>'廃棄物事業経費（市町村）'!CO10</f>
        <v>0</v>
      </c>
      <c r="BO10" s="142">
        <f>'廃棄物事業経費（市町村）'!CP10</f>
        <v>439788</v>
      </c>
      <c r="BP10" s="142">
        <f>'廃棄物事業経費（市町村）'!CQ10</f>
        <v>374814</v>
      </c>
      <c r="BQ10" s="142">
        <f>'廃棄物事業経費（市町村）'!CR10</f>
        <v>52022</v>
      </c>
      <c r="BR10" s="142">
        <f>'廃棄物事業経費（市町村）'!CS10</f>
        <v>1848</v>
      </c>
      <c r="BS10" s="142">
        <f>'廃棄物事業経費（市町村）'!CT10</f>
        <v>11104</v>
      </c>
      <c r="BT10" s="142">
        <f>'廃棄物事業経費（市町村）'!CU10</f>
        <v>0</v>
      </c>
      <c r="BU10" s="142">
        <f>'廃棄物事業経費（市町村）'!CV10</f>
        <v>0</v>
      </c>
      <c r="BV10" s="142">
        <f>'廃棄物事業経費（市町村）'!CW10</f>
        <v>25196</v>
      </c>
      <c r="BW10" s="142">
        <f>'廃棄物事業経費（市町村）'!CX10</f>
        <v>1054381</v>
      </c>
    </row>
    <row r="11" spans="1:75" ht="13.5">
      <c r="A11" s="208" t="s">
        <v>189</v>
      </c>
      <c r="B11" s="208">
        <v>10204</v>
      </c>
      <c r="C11" s="208" t="s">
        <v>237</v>
      </c>
      <c r="D11" s="142">
        <f>'廃棄物事業経費（市町村）'!AE11</f>
        <v>4410</v>
      </c>
      <c r="E11" s="142">
        <f>'廃棄物事業経費（市町村）'!AF11</f>
        <v>4410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4410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1517212</v>
      </c>
      <c r="M11" s="142">
        <f>'廃棄物事業経費（市町村）'!AN11</f>
        <v>197376</v>
      </c>
      <c r="N11" s="142">
        <f>'廃棄物事業経費（市町村）'!AO11</f>
        <v>539088</v>
      </c>
      <c r="O11" s="142">
        <f>'廃棄物事業経費（市町村）'!AP11</f>
        <v>1616</v>
      </c>
      <c r="P11" s="142">
        <f>'廃棄物事業経費（市町村）'!AQ11</f>
        <v>506079</v>
      </c>
      <c r="Q11" s="142">
        <f>'廃棄物事業経費（市町村）'!AR11</f>
        <v>31393</v>
      </c>
      <c r="R11" s="142">
        <f>'廃棄物事業経費（市町村）'!AS11</f>
        <v>5240</v>
      </c>
      <c r="S11" s="142">
        <f>'廃棄物事業経費（市町村）'!AT11</f>
        <v>775508</v>
      </c>
      <c r="T11" s="142">
        <f>'廃棄物事業経費（市町村）'!AU11</f>
        <v>335661</v>
      </c>
      <c r="U11" s="142">
        <f>'廃棄物事業経費（市町村）'!AV11</f>
        <v>268380</v>
      </c>
      <c r="V11" s="142">
        <f>'廃棄物事業経費（市町村）'!AW11</f>
        <v>19058</v>
      </c>
      <c r="W11" s="142">
        <f>'廃棄物事業経費（市町村）'!AX11</f>
        <v>152409</v>
      </c>
      <c r="X11" s="142">
        <f>'廃棄物事業経費（市町村）'!AY11</f>
        <v>0</v>
      </c>
      <c r="Y11" s="142">
        <f>'廃棄物事業経費（市町村）'!AZ11</f>
        <v>0</v>
      </c>
      <c r="Z11" s="142">
        <f>'廃棄物事業経費（市町村）'!BA11</f>
        <v>10197</v>
      </c>
      <c r="AA11" s="142">
        <f>'廃棄物事業経費（市町村）'!BB11</f>
        <v>1531819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398566</v>
      </c>
      <c r="AK11" s="142">
        <f>'廃棄物事業経費（市町村）'!BL11</f>
        <v>66980</v>
      </c>
      <c r="AL11" s="142">
        <f>'廃棄物事業経費（市町村）'!BM11</f>
        <v>263453</v>
      </c>
      <c r="AM11" s="142">
        <f>'廃棄物事業経費（市町村）'!BN11</f>
        <v>0</v>
      </c>
      <c r="AN11" s="142">
        <f>'廃棄物事業経費（市町村）'!BO11</f>
        <v>263453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68133</v>
      </c>
      <c r="AR11" s="142">
        <f>'廃棄物事業経費（市町村）'!BS11</f>
        <v>0</v>
      </c>
      <c r="AS11" s="142">
        <f>'廃棄物事業経費（市町村）'!BT11</f>
        <v>66749</v>
      </c>
      <c r="AT11" s="142">
        <f>'廃棄物事業経費（市町村）'!BU11</f>
        <v>0</v>
      </c>
      <c r="AU11" s="142">
        <f>'廃棄物事業経費（市町村）'!BV11</f>
        <v>1384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398566</v>
      </c>
      <c r="AZ11" s="142">
        <f>'廃棄物事業経費（市町村）'!CA11</f>
        <v>4410</v>
      </c>
      <c r="BA11" s="142">
        <f>'廃棄物事業経費（市町村）'!CB11</f>
        <v>4410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4410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1915778</v>
      </c>
      <c r="BI11" s="142">
        <f>'廃棄物事業経費（市町村）'!CJ11</f>
        <v>264356</v>
      </c>
      <c r="BJ11" s="142">
        <f>'廃棄物事業経費（市町村）'!CK11</f>
        <v>802541</v>
      </c>
      <c r="BK11" s="142">
        <f>'廃棄物事業経費（市町村）'!CL11</f>
        <v>1616</v>
      </c>
      <c r="BL11" s="142">
        <f>'廃棄物事業経費（市町村）'!CM11</f>
        <v>769532</v>
      </c>
      <c r="BM11" s="142">
        <f>'廃棄物事業経費（市町村）'!CN11</f>
        <v>31393</v>
      </c>
      <c r="BN11" s="142">
        <f>'廃棄物事業経費（市町村）'!CO11</f>
        <v>5240</v>
      </c>
      <c r="BO11" s="142">
        <f>'廃棄物事業経費（市町村）'!CP11</f>
        <v>843641</v>
      </c>
      <c r="BP11" s="142">
        <f>'廃棄物事業経費（市町村）'!CQ11</f>
        <v>335661</v>
      </c>
      <c r="BQ11" s="142">
        <f>'廃棄物事業経費（市町村）'!CR11</f>
        <v>335129</v>
      </c>
      <c r="BR11" s="142">
        <f>'廃棄物事業経費（市町村）'!CS11</f>
        <v>19058</v>
      </c>
      <c r="BS11" s="142">
        <f>'廃棄物事業経費（市町村）'!CT11</f>
        <v>153793</v>
      </c>
      <c r="BT11" s="142">
        <f>'廃棄物事業経費（市町村）'!CU11</f>
        <v>0</v>
      </c>
      <c r="BU11" s="142">
        <f>'廃棄物事業経費（市町村）'!CV11</f>
        <v>0</v>
      </c>
      <c r="BV11" s="142">
        <f>'廃棄物事業経費（市町村）'!CW11</f>
        <v>10197</v>
      </c>
      <c r="BW11" s="142">
        <f>'廃棄物事業経費（市町村）'!CX11</f>
        <v>1930385</v>
      </c>
    </row>
    <row r="12" spans="1:75" ht="13.5">
      <c r="A12" s="208" t="s">
        <v>189</v>
      </c>
      <c r="B12" s="208">
        <v>10205</v>
      </c>
      <c r="C12" s="208" t="s">
        <v>238</v>
      </c>
      <c r="D12" s="142">
        <f>'廃棄物事業経費（市町村）'!AE12</f>
        <v>1155</v>
      </c>
      <c r="E12" s="142">
        <f>'廃棄物事業経費（市町村）'!AF12</f>
        <v>1155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1155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2007308</v>
      </c>
      <c r="M12" s="142">
        <f>'廃棄物事業経費（市町村）'!AN12</f>
        <v>317202</v>
      </c>
      <c r="N12" s="142">
        <f>'廃棄物事業経費（市町村）'!AO12</f>
        <v>412340</v>
      </c>
      <c r="O12" s="142">
        <f>'廃棄物事業経費（市町村）'!AP12</f>
        <v>12090</v>
      </c>
      <c r="P12" s="142">
        <f>'廃棄物事業経費（市町村）'!AQ12</f>
        <v>398891</v>
      </c>
      <c r="Q12" s="142">
        <f>'廃棄物事業経費（市町村）'!AR12</f>
        <v>1359</v>
      </c>
      <c r="R12" s="142">
        <f>'廃棄物事業経費（市町村）'!AS12</f>
        <v>0</v>
      </c>
      <c r="S12" s="142">
        <f>'廃棄物事業経費（市町村）'!AT12</f>
        <v>1277766</v>
      </c>
      <c r="T12" s="142">
        <f>'廃棄物事業経費（市町村）'!AU12</f>
        <v>550028</v>
      </c>
      <c r="U12" s="142">
        <f>'廃棄物事業経費（市町村）'!AV12</f>
        <v>637348</v>
      </c>
      <c r="V12" s="142">
        <f>'廃棄物事業経費（市町村）'!AW12</f>
        <v>90390</v>
      </c>
      <c r="W12" s="142">
        <f>'廃棄物事業経費（市町村）'!AX12</f>
        <v>0</v>
      </c>
      <c r="X12" s="142">
        <f>'廃棄物事業経費（市町村）'!AY12</f>
        <v>244401</v>
      </c>
      <c r="Y12" s="142">
        <f>'廃棄物事業経費（市町村）'!AZ12</f>
        <v>0</v>
      </c>
      <c r="Z12" s="142">
        <f>'廃棄物事業経費（市町村）'!BA12</f>
        <v>0</v>
      </c>
      <c r="AA12" s="142">
        <f>'廃棄物事業経費（市町村）'!BB12</f>
        <v>2008463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386299</v>
      </c>
      <c r="AK12" s="142">
        <f>'廃棄物事業経費（市町村）'!BL12</f>
        <v>41544</v>
      </c>
      <c r="AL12" s="142">
        <f>'廃棄物事業経費（市町村）'!BM12</f>
        <v>132381</v>
      </c>
      <c r="AM12" s="142">
        <f>'廃棄物事業経費（市町村）'!BN12</f>
        <v>0</v>
      </c>
      <c r="AN12" s="142">
        <f>'廃棄物事業経費（市町村）'!BO12</f>
        <v>131494</v>
      </c>
      <c r="AO12" s="142">
        <f>'廃棄物事業経費（市町村）'!BP12</f>
        <v>887</v>
      </c>
      <c r="AP12" s="142">
        <f>'廃棄物事業経費（市町村）'!BQ12</f>
        <v>0</v>
      </c>
      <c r="AQ12" s="142">
        <f>'廃棄物事業経費（市町村）'!BR12</f>
        <v>212374</v>
      </c>
      <c r="AR12" s="142">
        <f>'廃棄物事業経費（市町村）'!BS12</f>
        <v>12600</v>
      </c>
      <c r="AS12" s="142">
        <f>'廃棄物事業経費（市町村）'!BT12</f>
        <v>199774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0</v>
      </c>
      <c r="AW12" s="142">
        <f>'廃棄物事業経費（市町村）'!BX12</f>
        <v>0</v>
      </c>
      <c r="AX12" s="142">
        <f>'廃棄物事業経費（市町村）'!BY12</f>
        <v>617</v>
      </c>
      <c r="AY12" s="142">
        <f>'廃棄物事業経費（市町村）'!BZ12</f>
        <v>386916</v>
      </c>
      <c r="AZ12" s="142">
        <f>'廃棄物事業経費（市町村）'!CA12</f>
        <v>1155</v>
      </c>
      <c r="BA12" s="142">
        <f>'廃棄物事業経費（市町村）'!CB12</f>
        <v>1155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1155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2393607</v>
      </c>
      <c r="BI12" s="142">
        <f>'廃棄物事業経費（市町村）'!CJ12</f>
        <v>358746</v>
      </c>
      <c r="BJ12" s="142">
        <f>'廃棄物事業経費（市町村）'!CK12</f>
        <v>544721</v>
      </c>
      <c r="BK12" s="142">
        <f>'廃棄物事業経費（市町村）'!CL12</f>
        <v>12090</v>
      </c>
      <c r="BL12" s="142">
        <f>'廃棄物事業経費（市町村）'!CM12</f>
        <v>530385</v>
      </c>
      <c r="BM12" s="142">
        <f>'廃棄物事業経費（市町村）'!CN12</f>
        <v>2246</v>
      </c>
      <c r="BN12" s="142">
        <f>'廃棄物事業経費（市町村）'!CO12</f>
        <v>0</v>
      </c>
      <c r="BO12" s="142">
        <f>'廃棄物事業経費（市町村）'!CP12</f>
        <v>1490140</v>
      </c>
      <c r="BP12" s="142">
        <f>'廃棄物事業経費（市町村）'!CQ12</f>
        <v>562628</v>
      </c>
      <c r="BQ12" s="142">
        <f>'廃棄物事業経費（市町村）'!CR12</f>
        <v>837122</v>
      </c>
      <c r="BR12" s="142">
        <f>'廃棄物事業経費（市町村）'!CS12</f>
        <v>90390</v>
      </c>
      <c r="BS12" s="142">
        <f>'廃棄物事業経費（市町村）'!CT12</f>
        <v>0</v>
      </c>
      <c r="BT12" s="142">
        <f>'廃棄物事業経費（市町村）'!CU12</f>
        <v>244401</v>
      </c>
      <c r="BU12" s="142">
        <f>'廃棄物事業経費（市町村）'!CV12</f>
        <v>0</v>
      </c>
      <c r="BV12" s="142">
        <f>'廃棄物事業経費（市町村）'!CW12</f>
        <v>617</v>
      </c>
      <c r="BW12" s="142">
        <f>'廃棄物事業経費（市町村）'!CX12</f>
        <v>2395379</v>
      </c>
    </row>
    <row r="13" spans="1:75" ht="13.5">
      <c r="A13" s="208" t="s">
        <v>189</v>
      </c>
      <c r="B13" s="208">
        <v>10206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280914</v>
      </c>
      <c r="M13" s="142">
        <f>'廃棄物事業経費（市町村）'!AN13</f>
        <v>122043</v>
      </c>
      <c r="N13" s="142">
        <f>'廃棄物事業経費（市町村）'!AO13</f>
        <v>45109</v>
      </c>
      <c r="O13" s="142">
        <f>'廃棄物事業経費（市町村）'!AP13</f>
        <v>4255</v>
      </c>
      <c r="P13" s="142">
        <f>'廃棄物事業経費（市町村）'!AQ13</f>
        <v>0</v>
      </c>
      <c r="Q13" s="142">
        <f>'廃棄物事業経費（市町村）'!AR13</f>
        <v>40854</v>
      </c>
      <c r="R13" s="142">
        <f>'廃棄物事業経費（市町村）'!AS13</f>
        <v>0</v>
      </c>
      <c r="S13" s="142">
        <f>'廃棄物事業経費（市町村）'!AT13</f>
        <v>113049</v>
      </c>
      <c r="T13" s="142">
        <f>'廃棄物事業経費（市町村）'!AU13</f>
        <v>89112</v>
      </c>
      <c r="U13" s="142">
        <f>'廃棄物事業経費（市町村）'!AV13</f>
        <v>23597</v>
      </c>
      <c r="V13" s="142">
        <f>'廃棄物事業経費（市町村）'!AW13</f>
        <v>0</v>
      </c>
      <c r="W13" s="142">
        <f>'廃棄物事業経費（市町村）'!AX13</f>
        <v>340</v>
      </c>
      <c r="X13" s="142">
        <f>'廃棄物事業経費（市町村）'!AY13</f>
        <v>221282</v>
      </c>
      <c r="Y13" s="142">
        <f>'廃棄物事業経費（市町村）'!AZ13</f>
        <v>713</v>
      </c>
      <c r="Z13" s="142">
        <f>'廃棄物事業経費（市町村）'!BA13</f>
        <v>33918</v>
      </c>
      <c r="AA13" s="142">
        <f>'廃棄物事業経費（市町村）'!BB13</f>
        <v>314832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0</v>
      </c>
      <c r="AK13" s="142">
        <f>'廃棄物事業経費（市町村）'!BL13</f>
        <v>0</v>
      </c>
      <c r="AL13" s="142">
        <f>'廃棄物事業経費（市町村）'!BM13</f>
        <v>0</v>
      </c>
      <c r="AM13" s="142">
        <f>'廃棄物事業経費（市町村）'!BN13</f>
        <v>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0</v>
      </c>
      <c r="AR13" s="142">
        <f>'廃棄物事業経費（市町村）'!BS13</f>
        <v>0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129361</v>
      </c>
      <c r="AW13" s="142">
        <f>'廃棄物事業経費（市町村）'!BX13</f>
        <v>0</v>
      </c>
      <c r="AX13" s="142">
        <f>'廃棄物事業経費（市町村）'!BY13</f>
        <v>4378</v>
      </c>
      <c r="AY13" s="142">
        <f>'廃棄物事業経費（市町村）'!BZ13</f>
        <v>4378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280914</v>
      </c>
      <c r="BI13" s="142">
        <f>'廃棄物事業経費（市町村）'!CJ13</f>
        <v>122043</v>
      </c>
      <c r="BJ13" s="142">
        <f>'廃棄物事業経費（市町村）'!CK13</f>
        <v>45109</v>
      </c>
      <c r="BK13" s="142">
        <f>'廃棄物事業経費（市町村）'!CL13</f>
        <v>4255</v>
      </c>
      <c r="BL13" s="142">
        <f>'廃棄物事業経費（市町村）'!CM13</f>
        <v>0</v>
      </c>
      <c r="BM13" s="142">
        <f>'廃棄物事業経費（市町村）'!CN13</f>
        <v>40854</v>
      </c>
      <c r="BN13" s="142">
        <f>'廃棄物事業経費（市町村）'!CO13</f>
        <v>0</v>
      </c>
      <c r="BO13" s="142">
        <f>'廃棄物事業経費（市町村）'!CP13</f>
        <v>113049</v>
      </c>
      <c r="BP13" s="142">
        <f>'廃棄物事業経費（市町村）'!CQ13</f>
        <v>89112</v>
      </c>
      <c r="BQ13" s="142">
        <f>'廃棄物事業経費（市町村）'!CR13</f>
        <v>23597</v>
      </c>
      <c r="BR13" s="142">
        <f>'廃棄物事業経費（市町村）'!CS13</f>
        <v>0</v>
      </c>
      <c r="BS13" s="142">
        <f>'廃棄物事業経費（市町村）'!CT13</f>
        <v>340</v>
      </c>
      <c r="BT13" s="142">
        <f>'廃棄物事業経費（市町村）'!CU13</f>
        <v>350643</v>
      </c>
      <c r="BU13" s="142">
        <f>'廃棄物事業経費（市町村）'!CV13</f>
        <v>713</v>
      </c>
      <c r="BV13" s="142">
        <f>'廃棄物事業経費（市町村）'!CW13</f>
        <v>38296</v>
      </c>
      <c r="BW13" s="142">
        <f>'廃棄物事業経費（市町村）'!CX13</f>
        <v>319210</v>
      </c>
    </row>
    <row r="14" spans="1:75" ht="13.5">
      <c r="A14" s="208" t="s">
        <v>189</v>
      </c>
      <c r="B14" s="208">
        <v>10207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0</v>
      </c>
      <c r="L14" s="142">
        <f>'廃棄物事業経費（市町村）'!AM14</f>
        <v>807448</v>
      </c>
      <c r="M14" s="142">
        <f>'廃棄物事業経費（市町村）'!AN14</f>
        <v>72627</v>
      </c>
      <c r="N14" s="142">
        <f>'廃棄物事業経費（市町村）'!AO14</f>
        <v>106975</v>
      </c>
      <c r="O14" s="142">
        <f>'廃棄物事業経費（市町村）'!AP14</f>
        <v>0</v>
      </c>
      <c r="P14" s="142">
        <f>'廃棄物事業経費（市町村）'!AQ14</f>
        <v>94213</v>
      </c>
      <c r="Q14" s="142">
        <f>'廃棄物事業経費（市町村）'!AR14</f>
        <v>12762</v>
      </c>
      <c r="R14" s="142">
        <f>'廃棄物事業経費（市町村）'!AS14</f>
        <v>0</v>
      </c>
      <c r="S14" s="142">
        <f>'廃棄物事業経費（市町村）'!AT14</f>
        <v>627846</v>
      </c>
      <c r="T14" s="142">
        <f>'廃棄物事業経費（市町村）'!AU14</f>
        <v>208901</v>
      </c>
      <c r="U14" s="142">
        <f>'廃棄物事業経費（市町村）'!AV14</f>
        <v>177848</v>
      </c>
      <c r="V14" s="142">
        <f>'廃棄物事業経費（市町村）'!AW14</f>
        <v>64157</v>
      </c>
      <c r="W14" s="142">
        <f>'廃棄物事業経費（市町村）'!AX14</f>
        <v>176940</v>
      </c>
      <c r="X14" s="142">
        <f>'廃棄物事業経費（市町村）'!AY14</f>
        <v>0</v>
      </c>
      <c r="Y14" s="142">
        <f>'廃棄物事業経費（市町村）'!AZ14</f>
        <v>0</v>
      </c>
      <c r="Z14" s="142">
        <f>'廃棄物事業経費（市町村）'!BA14</f>
        <v>0</v>
      </c>
      <c r="AA14" s="142">
        <f>'廃棄物事業経費（市町村）'!BB14</f>
        <v>807448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8179</v>
      </c>
      <c r="AJ14" s="142">
        <f>'廃棄物事業経費（市町村）'!BK14</f>
        <v>0</v>
      </c>
      <c r="AK14" s="142">
        <f>'廃棄物事業経費（市町村）'!BL14</f>
        <v>0</v>
      </c>
      <c r="AL14" s="142">
        <f>'廃棄物事業経費（市町村）'!BM14</f>
        <v>0</v>
      </c>
      <c r="AM14" s="142">
        <f>'廃棄物事業経費（市町村）'!BN14</f>
        <v>0</v>
      </c>
      <c r="AN14" s="142">
        <f>'廃棄物事業経費（市町村）'!BO14</f>
        <v>0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0</v>
      </c>
      <c r="AR14" s="142">
        <f>'廃棄物事業経費（市町村）'!BS14</f>
        <v>0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103635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0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8179</v>
      </c>
      <c r="BH14" s="142">
        <f>'廃棄物事業経費（市町村）'!CI14</f>
        <v>807448</v>
      </c>
      <c r="BI14" s="142">
        <f>'廃棄物事業経費（市町村）'!CJ14</f>
        <v>72627</v>
      </c>
      <c r="BJ14" s="142">
        <f>'廃棄物事業経費（市町村）'!CK14</f>
        <v>106975</v>
      </c>
      <c r="BK14" s="142">
        <f>'廃棄物事業経費（市町村）'!CL14</f>
        <v>0</v>
      </c>
      <c r="BL14" s="142">
        <f>'廃棄物事業経費（市町村）'!CM14</f>
        <v>94213</v>
      </c>
      <c r="BM14" s="142">
        <f>'廃棄物事業経費（市町村）'!CN14</f>
        <v>12762</v>
      </c>
      <c r="BN14" s="142">
        <f>'廃棄物事業経費（市町村）'!CO14</f>
        <v>0</v>
      </c>
      <c r="BO14" s="142">
        <f>'廃棄物事業経費（市町村）'!CP14</f>
        <v>627846</v>
      </c>
      <c r="BP14" s="142">
        <f>'廃棄物事業経費（市町村）'!CQ14</f>
        <v>208901</v>
      </c>
      <c r="BQ14" s="142">
        <f>'廃棄物事業経費（市町村）'!CR14</f>
        <v>177848</v>
      </c>
      <c r="BR14" s="142">
        <f>'廃棄物事業経費（市町村）'!CS14</f>
        <v>64157</v>
      </c>
      <c r="BS14" s="142">
        <f>'廃棄物事業経費（市町村）'!CT14</f>
        <v>176940</v>
      </c>
      <c r="BT14" s="142">
        <f>'廃棄物事業経費（市町村）'!CU14</f>
        <v>103635</v>
      </c>
      <c r="BU14" s="142">
        <f>'廃棄物事業経費（市町村）'!CV14</f>
        <v>0</v>
      </c>
      <c r="BV14" s="142">
        <f>'廃棄物事業経費（市町村）'!CW14</f>
        <v>0</v>
      </c>
      <c r="BW14" s="142">
        <f>'廃棄物事業経費（市町村）'!CX14</f>
        <v>807448</v>
      </c>
    </row>
    <row r="15" spans="1:75" ht="13.5">
      <c r="A15" s="208" t="s">
        <v>189</v>
      </c>
      <c r="B15" s="208">
        <v>10208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273489</v>
      </c>
      <c r="M15" s="142">
        <f>'廃棄物事業経費（市町村）'!AN15</f>
        <v>67602</v>
      </c>
      <c r="N15" s="142">
        <f>'廃棄物事業経費（市町村）'!AO15</f>
        <v>4635</v>
      </c>
      <c r="O15" s="142">
        <f>'廃棄物事業経費（市町村）'!AP15</f>
        <v>4635</v>
      </c>
      <c r="P15" s="142">
        <f>'廃棄物事業経費（市町村）'!AQ15</f>
        <v>0</v>
      </c>
      <c r="Q15" s="142">
        <f>'廃棄物事業経費（市町村）'!AR15</f>
        <v>0</v>
      </c>
      <c r="R15" s="142">
        <f>'廃棄物事業経費（市町村）'!AS15</f>
        <v>0</v>
      </c>
      <c r="S15" s="142">
        <f>'廃棄物事業経費（市町村）'!AT15</f>
        <v>201252</v>
      </c>
      <c r="T15" s="142">
        <f>'廃棄物事業経費（市町村）'!AU15</f>
        <v>201252</v>
      </c>
      <c r="U15" s="142">
        <f>'廃棄物事業経費（市町村）'!AV15</f>
        <v>0</v>
      </c>
      <c r="V15" s="142">
        <f>'廃棄物事業経費（市町村）'!AW15</f>
        <v>0</v>
      </c>
      <c r="W15" s="142">
        <f>'廃棄物事業経費（市町村）'!AX15</f>
        <v>0</v>
      </c>
      <c r="X15" s="142">
        <f>'廃棄物事業経費（市町村）'!AY15</f>
        <v>252572</v>
      </c>
      <c r="Y15" s="142">
        <f>'廃棄物事業経費（市町村）'!AZ15</f>
        <v>0</v>
      </c>
      <c r="Z15" s="142">
        <f>'廃棄物事業経費（市町村）'!BA15</f>
        <v>123201</v>
      </c>
      <c r="AA15" s="142">
        <f>'廃棄物事業経費（市町村）'!BB15</f>
        <v>396690</v>
      </c>
      <c r="AB15" s="142">
        <f>'廃棄物事業経費（市町村）'!BC15</f>
        <v>10364</v>
      </c>
      <c r="AC15" s="142">
        <f>'廃棄物事業経費（市町村）'!BD15</f>
        <v>10364</v>
      </c>
      <c r="AD15" s="142">
        <f>'廃棄物事業経費（市町村）'!BE15</f>
        <v>0</v>
      </c>
      <c r="AE15" s="142">
        <f>'廃棄物事業経費（市町村）'!BF15</f>
        <v>10364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30048</v>
      </c>
      <c r="AK15" s="142">
        <f>'廃棄物事業経費（市町村）'!BL15</f>
        <v>5242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24806</v>
      </c>
      <c r="AR15" s="142">
        <f>'廃棄物事業経費（市町村）'!BS15</f>
        <v>0</v>
      </c>
      <c r="AS15" s="142">
        <f>'廃棄物事業経費（市町村）'!BT15</f>
        <v>24806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86003</v>
      </c>
      <c r="AW15" s="142">
        <f>'廃棄物事業経費（市町村）'!BX15</f>
        <v>0</v>
      </c>
      <c r="AX15" s="142">
        <f>'廃棄物事業経費（市町村）'!BY15</f>
        <v>43770</v>
      </c>
      <c r="AY15" s="142">
        <f>'廃棄物事業経費（市町村）'!BZ15</f>
        <v>84182</v>
      </c>
      <c r="AZ15" s="142">
        <f>'廃棄物事業経費（市町村）'!CA15</f>
        <v>10364</v>
      </c>
      <c r="BA15" s="142">
        <f>'廃棄物事業経費（市町村）'!CB15</f>
        <v>10364</v>
      </c>
      <c r="BB15" s="142">
        <f>'廃棄物事業経費（市町村）'!CC15</f>
        <v>0</v>
      </c>
      <c r="BC15" s="142">
        <f>'廃棄物事業経費（市町村）'!CD15</f>
        <v>10364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303537</v>
      </c>
      <c r="BI15" s="142">
        <f>'廃棄物事業経費（市町村）'!CJ15</f>
        <v>72844</v>
      </c>
      <c r="BJ15" s="142">
        <f>'廃棄物事業経費（市町村）'!CK15</f>
        <v>4635</v>
      </c>
      <c r="BK15" s="142">
        <f>'廃棄物事業経費（市町村）'!CL15</f>
        <v>4635</v>
      </c>
      <c r="BL15" s="142">
        <f>'廃棄物事業経費（市町村）'!CM15</f>
        <v>0</v>
      </c>
      <c r="BM15" s="142">
        <f>'廃棄物事業経費（市町村）'!CN15</f>
        <v>0</v>
      </c>
      <c r="BN15" s="142">
        <f>'廃棄物事業経費（市町村）'!CO15</f>
        <v>0</v>
      </c>
      <c r="BO15" s="142">
        <f>'廃棄物事業経費（市町村）'!CP15</f>
        <v>226058</v>
      </c>
      <c r="BP15" s="142">
        <f>'廃棄物事業経費（市町村）'!CQ15</f>
        <v>201252</v>
      </c>
      <c r="BQ15" s="142">
        <f>'廃棄物事業経費（市町村）'!CR15</f>
        <v>24806</v>
      </c>
      <c r="BR15" s="142">
        <f>'廃棄物事業経費（市町村）'!CS15</f>
        <v>0</v>
      </c>
      <c r="BS15" s="142">
        <f>'廃棄物事業経費（市町村）'!CT15</f>
        <v>0</v>
      </c>
      <c r="BT15" s="142">
        <f>'廃棄物事業経費（市町村）'!CU15</f>
        <v>338575</v>
      </c>
      <c r="BU15" s="142">
        <f>'廃棄物事業経費（市町村）'!CV15</f>
        <v>0</v>
      </c>
      <c r="BV15" s="142">
        <f>'廃棄物事業経費（市町村）'!CW15</f>
        <v>166971</v>
      </c>
      <c r="BW15" s="142">
        <f>'廃棄物事業経費（市町村）'!CX15</f>
        <v>480872</v>
      </c>
    </row>
    <row r="16" spans="1:75" ht="13.5">
      <c r="A16" s="208" t="s">
        <v>189</v>
      </c>
      <c r="B16" s="208">
        <v>10209</v>
      </c>
      <c r="C16" s="208" t="s">
        <v>242</v>
      </c>
      <c r="D16" s="142">
        <f>'廃棄物事業経費（市町村）'!AE16</f>
        <v>23565</v>
      </c>
      <c r="E16" s="142">
        <f>'廃棄物事業経費（市町村）'!AF16</f>
        <v>23565</v>
      </c>
      <c r="F16" s="142">
        <f>'廃棄物事業経費（市町村）'!AG16</f>
        <v>0</v>
      </c>
      <c r="G16" s="142">
        <f>'廃棄物事業経費（市町村）'!AH16</f>
        <v>23565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0</v>
      </c>
      <c r="L16" s="142">
        <f>'廃棄物事業経費（市町村）'!AM16</f>
        <v>540974</v>
      </c>
      <c r="M16" s="142">
        <f>'廃棄物事業経費（市町村）'!AN16</f>
        <v>168023</v>
      </c>
      <c r="N16" s="142">
        <f>'廃棄物事業経費（市町村）'!AO16</f>
        <v>124162</v>
      </c>
      <c r="O16" s="142">
        <f>'廃棄物事業経費（市町村）'!AP16</f>
        <v>4860</v>
      </c>
      <c r="P16" s="142">
        <f>'廃棄物事業経費（市町村）'!AQ16</f>
        <v>106252</v>
      </c>
      <c r="Q16" s="142">
        <f>'廃棄物事業経費（市町村）'!AR16</f>
        <v>13050</v>
      </c>
      <c r="R16" s="142">
        <f>'廃棄物事業経費（市町村）'!AS16</f>
        <v>0</v>
      </c>
      <c r="S16" s="142">
        <f>'廃棄物事業経費（市町村）'!AT16</f>
        <v>248789</v>
      </c>
      <c r="T16" s="142">
        <f>'廃棄物事業経費（市町村）'!AU16</f>
        <v>83164</v>
      </c>
      <c r="U16" s="142">
        <f>'廃棄物事業経費（市町村）'!AV16</f>
        <v>157313</v>
      </c>
      <c r="V16" s="142">
        <f>'廃棄物事業経費（市町村）'!AW16</f>
        <v>8312</v>
      </c>
      <c r="W16" s="142">
        <f>'廃棄物事業経費（市町村）'!AX16</f>
        <v>0</v>
      </c>
      <c r="X16" s="142">
        <f>'廃棄物事業経費（市町村）'!AY16</f>
        <v>0</v>
      </c>
      <c r="Y16" s="142">
        <f>'廃棄物事業経費（市町村）'!AZ16</f>
        <v>0</v>
      </c>
      <c r="Z16" s="142">
        <f>'廃棄物事業経費（市町村）'!BA16</f>
        <v>166150</v>
      </c>
      <c r="AA16" s="142">
        <f>'廃棄物事業経費（市町村）'!BB16</f>
        <v>730689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2343</v>
      </c>
      <c r="AJ16" s="142">
        <f>'廃棄物事業経費（市町村）'!BK16</f>
        <v>0</v>
      </c>
      <c r="AK16" s="142">
        <f>'廃棄物事業経費（市町村）'!BL16</f>
        <v>0</v>
      </c>
      <c r="AL16" s="142">
        <f>'廃棄物事業経費（市町村）'!BM16</f>
        <v>0</v>
      </c>
      <c r="AM16" s="142">
        <f>'廃棄物事業経費（市町村）'!BN16</f>
        <v>0</v>
      </c>
      <c r="AN16" s="142">
        <f>'廃棄物事業経費（市町村）'!BO16</f>
        <v>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0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133254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0</v>
      </c>
      <c r="AZ16" s="142">
        <f>'廃棄物事業経費（市町村）'!CA16</f>
        <v>23565</v>
      </c>
      <c r="BA16" s="142">
        <f>'廃棄物事業経費（市町村）'!CB16</f>
        <v>23565</v>
      </c>
      <c r="BB16" s="142">
        <f>'廃棄物事業経費（市町村）'!CC16</f>
        <v>0</v>
      </c>
      <c r="BC16" s="142">
        <f>'廃棄物事業経費（市町村）'!CD16</f>
        <v>23565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2343</v>
      </c>
      <c r="BH16" s="142">
        <f>'廃棄物事業経費（市町村）'!CI16</f>
        <v>540974</v>
      </c>
      <c r="BI16" s="142">
        <f>'廃棄物事業経費（市町村）'!CJ16</f>
        <v>168023</v>
      </c>
      <c r="BJ16" s="142">
        <f>'廃棄物事業経費（市町村）'!CK16</f>
        <v>124162</v>
      </c>
      <c r="BK16" s="142">
        <f>'廃棄物事業経費（市町村）'!CL16</f>
        <v>4860</v>
      </c>
      <c r="BL16" s="142">
        <f>'廃棄物事業経費（市町村）'!CM16</f>
        <v>106252</v>
      </c>
      <c r="BM16" s="142">
        <f>'廃棄物事業経費（市町村）'!CN16</f>
        <v>13050</v>
      </c>
      <c r="BN16" s="142">
        <f>'廃棄物事業経費（市町村）'!CO16</f>
        <v>0</v>
      </c>
      <c r="BO16" s="142">
        <f>'廃棄物事業経費（市町村）'!CP16</f>
        <v>248789</v>
      </c>
      <c r="BP16" s="142">
        <f>'廃棄物事業経費（市町村）'!CQ16</f>
        <v>83164</v>
      </c>
      <c r="BQ16" s="142">
        <f>'廃棄物事業経費（市町村）'!CR16</f>
        <v>157313</v>
      </c>
      <c r="BR16" s="142">
        <f>'廃棄物事業経費（市町村）'!CS16</f>
        <v>8312</v>
      </c>
      <c r="BS16" s="142">
        <f>'廃棄物事業経費（市町村）'!CT16</f>
        <v>0</v>
      </c>
      <c r="BT16" s="142">
        <f>'廃棄物事業経費（市町村）'!CU16</f>
        <v>133254</v>
      </c>
      <c r="BU16" s="142">
        <f>'廃棄物事業経費（市町村）'!CV16</f>
        <v>0</v>
      </c>
      <c r="BV16" s="142">
        <f>'廃棄物事業経費（市町村）'!CW16</f>
        <v>166150</v>
      </c>
      <c r="BW16" s="142">
        <f>'廃棄物事業経費（市町村）'!CX16</f>
        <v>730689</v>
      </c>
    </row>
    <row r="17" spans="1:75" ht="13.5">
      <c r="A17" s="208" t="s">
        <v>189</v>
      </c>
      <c r="B17" s="208">
        <v>10210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571112</v>
      </c>
      <c r="M17" s="142">
        <f>'廃棄物事業経費（市町村）'!AN17</f>
        <v>139367</v>
      </c>
      <c r="N17" s="142">
        <f>'廃棄物事業経費（市町村）'!AO17</f>
        <v>204432</v>
      </c>
      <c r="O17" s="142">
        <f>'廃棄物事業経費（市町村）'!AP17</f>
        <v>0</v>
      </c>
      <c r="P17" s="142">
        <f>'廃棄物事業経費（市町村）'!AQ17</f>
        <v>178657</v>
      </c>
      <c r="Q17" s="142">
        <f>'廃棄物事業経費（市町村）'!AR17</f>
        <v>25775</v>
      </c>
      <c r="R17" s="142">
        <f>'廃棄物事業経費（市町村）'!AS17</f>
        <v>0</v>
      </c>
      <c r="S17" s="142">
        <f>'廃棄物事業経費（市町村）'!AT17</f>
        <v>227313</v>
      </c>
      <c r="T17" s="142">
        <f>'廃棄物事業経費（市町村）'!AU17</f>
        <v>102727</v>
      </c>
      <c r="U17" s="142">
        <f>'廃棄物事業経費（市町村）'!AV17</f>
        <v>102638</v>
      </c>
      <c r="V17" s="142">
        <f>'廃棄物事業経費（市町村）'!AW17</f>
        <v>21528</v>
      </c>
      <c r="W17" s="142">
        <f>'廃棄物事業経費（市町村）'!AX17</f>
        <v>420</v>
      </c>
      <c r="X17" s="142">
        <f>'廃棄物事業経費（市町村）'!AY17</f>
        <v>0</v>
      </c>
      <c r="Y17" s="142">
        <f>'廃棄物事業経費（市町村）'!AZ17</f>
        <v>0</v>
      </c>
      <c r="Z17" s="142">
        <f>'廃棄物事業経費（市町村）'!BA17</f>
        <v>5202</v>
      </c>
      <c r="AA17" s="142">
        <f>'廃棄物事業経費（市町村）'!BB17</f>
        <v>576314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0</v>
      </c>
      <c r="AK17" s="142">
        <f>'廃棄物事業経費（市町村）'!BL17</f>
        <v>0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0</v>
      </c>
      <c r="AR17" s="142">
        <f>'廃棄物事業経費（市町村）'!BS17</f>
        <v>0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153483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0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571112</v>
      </c>
      <c r="BI17" s="142">
        <f>'廃棄物事業経費（市町村）'!CJ17</f>
        <v>139367</v>
      </c>
      <c r="BJ17" s="142">
        <f>'廃棄物事業経費（市町村）'!CK17</f>
        <v>204432</v>
      </c>
      <c r="BK17" s="142">
        <f>'廃棄物事業経費（市町村）'!CL17</f>
        <v>0</v>
      </c>
      <c r="BL17" s="142">
        <f>'廃棄物事業経費（市町村）'!CM17</f>
        <v>178657</v>
      </c>
      <c r="BM17" s="142">
        <f>'廃棄物事業経費（市町村）'!CN17</f>
        <v>25775</v>
      </c>
      <c r="BN17" s="142">
        <f>'廃棄物事業経費（市町村）'!CO17</f>
        <v>0</v>
      </c>
      <c r="BO17" s="142">
        <f>'廃棄物事業経費（市町村）'!CP17</f>
        <v>227313</v>
      </c>
      <c r="BP17" s="142">
        <f>'廃棄物事業経費（市町村）'!CQ17</f>
        <v>102727</v>
      </c>
      <c r="BQ17" s="142">
        <f>'廃棄物事業経費（市町村）'!CR17</f>
        <v>102638</v>
      </c>
      <c r="BR17" s="142">
        <f>'廃棄物事業経費（市町村）'!CS17</f>
        <v>21528</v>
      </c>
      <c r="BS17" s="142">
        <f>'廃棄物事業経費（市町村）'!CT17</f>
        <v>420</v>
      </c>
      <c r="BT17" s="142">
        <f>'廃棄物事業経費（市町村）'!CU17</f>
        <v>153483</v>
      </c>
      <c r="BU17" s="142">
        <f>'廃棄物事業経費（市町村）'!CV17</f>
        <v>0</v>
      </c>
      <c r="BV17" s="142">
        <f>'廃棄物事業経費（市町村）'!CW17</f>
        <v>5202</v>
      </c>
      <c r="BW17" s="142">
        <f>'廃棄物事業経費（市町村）'!CX17</f>
        <v>576314</v>
      </c>
    </row>
    <row r="18" spans="1:75" ht="13.5">
      <c r="A18" s="208" t="s">
        <v>189</v>
      </c>
      <c r="B18" s="208">
        <v>10211</v>
      </c>
      <c r="C18" s="208" t="s">
        <v>244</v>
      </c>
      <c r="D18" s="142">
        <f>'廃棄物事業経費（市町村）'!AE18</f>
        <v>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0</v>
      </c>
      <c r="L18" s="142">
        <f>'廃棄物事業経費（市町村）'!AM18</f>
        <v>580571</v>
      </c>
      <c r="M18" s="142">
        <f>'廃棄物事業経費（市町村）'!AN18</f>
        <v>86699</v>
      </c>
      <c r="N18" s="142">
        <f>'廃棄物事業経費（市町村）'!AO18</f>
        <v>168500</v>
      </c>
      <c r="O18" s="142">
        <f>'廃棄物事業経費（市町村）'!AP18</f>
        <v>0</v>
      </c>
      <c r="P18" s="142">
        <f>'廃棄物事業経費（市町村）'!AQ18</f>
        <v>166815</v>
      </c>
      <c r="Q18" s="142">
        <f>'廃棄物事業経費（市町村）'!AR18</f>
        <v>1685</v>
      </c>
      <c r="R18" s="142">
        <f>'廃棄物事業経費（市町村）'!AS18</f>
        <v>0</v>
      </c>
      <c r="S18" s="142">
        <f>'廃棄物事業経費（市町村）'!AT18</f>
        <v>325372</v>
      </c>
      <c r="T18" s="142">
        <f>'廃棄物事業経費（市町村）'!AU18</f>
        <v>144452</v>
      </c>
      <c r="U18" s="142">
        <f>'廃棄物事業経費（市町村）'!AV18</f>
        <v>53094</v>
      </c>
      <c r="V18" s="142">
        <f>'廃棄物事業経費（市町村）'!AW18</f>
        <v>96715</v>
      </c>
      <c r="W18" s="142">
        <f>'廃棄物事業経費（市町村）'!AX18</f>
        <v>31111</v>
      </c>
      <c r="X18" s="142">
        <f>'廃棄物事業経費（市町村）'!AY18</f>
        <v>0</v>
      </c>
      <c r="Y18" s="142">
        <f>'廃棄物事業経費（市町村）'!AZ18</f>
        <v>0</v>
      </c>
      <c r="Z18" s="142">
        <f>'廃棄物事業経費（市町村）'!BA18</f>
        <v>26735</v>
      </c>
      <c r="AA18" s="142">
        <f>'廃棄物事業経費（市町村）'!BB18</f>
        <v>607306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146545</v>
      </c>
      <c r="AK18" s="142">
        <f>'廃棄物事業経費（市町村）'!BL18</f>
        <v>46643</v>
      </c>
      <c r="AL18" s="142">
        <f>'廃棄物事業経費（市町村）'!BM18</f>
        <v>89077</v>
      </c>
      <c r="AM18" s="142">
        <f>'廃棄物事業経費（市町村）'!BN18</f>
        <v>0</v>
      </c>
      <c r="AN18" s="142">
        <f>'廃棄物事業経費（市町村）'!BO18</f>
        <v>89077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10825</v>
      </c>
      <c r="AR18" s="142">
        <f>'廃棄物事業経費（市町村）'!BS18</f>
        <v>0</v>
      </c>
      <c r="AS18" s="142">
        <f>'廃棄物事業経費（市町村）'!BT18</f>
        <v>10825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0</v>
      </c>
      <c r="AW18" s="142">
        <f>'廃棄物事業経費（市町村）'!BX18</f>
        <v>0</v>
      </c>
      <c r="AX18" s="142">
        <f>'廃棄物事業経費（市町村）'!BY18</f>
        <v>4959</v>
      </c>
      <c r="AY18" s="142">
        <f>'廃棄物事業経費（市町村）'!BZ18</f>
        <v>151504</v>
      </c>
      <c r="AZ18" s="142">
        <f>'廃棄物事業経費（市町村）'!CA18</f>
        <v>0</v>
      </c>
      <c r="BA18" s="142">
        <f>'廃棄物事業経費（市町村）'!CB18</f>
        <v>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0</v>
      </c>
      <c r="BH18" s="142">
        <f>'廃棄物事業経費（市町村）'!CI18</f>
        <v>727116</v>
      </c>
      <c r="BI18" s="142">
        <f>'廃棄物事業経費（市町村）'!CJ18</f>
        <v>133342</v>
      </c>
      <c r="BJ18" s="142">
        <f>'廃棄物事業経費（市町村）'!CK18</f>
        <v>257577</v>
      </c>
      <c r="BK18" s="142">
        <f>'廃棄物事業経費（市町村）'!CL18</f>
        <v>0</v>
      </c>
      <c r="BL18" s="142">
        <f>'廃棄物事業経費（市町村）'!CM18</f>
        <v>255892</v>
      </c>
      <c r="BM18" s="142">
        <f>'廃棄物事業経費（市町村）'!CN18</f>
        <v>1685</v>
      </c>
      <c r="BN18" s="142">
        <f>'廃棄物事業経費（市町村）'!CO18</f>
        <v>0</v>
      </c>
      <c r="BO18" s="142">
        <f>'廃棄物事業経費（市町村）'!CP18</f>
        <v>336197</v>
      </c>
      <c r="BP18" s="142">
        <f>'廃棄物事業経費（市町村）'!CQ18</f>
        <v>144452</v>
      </c>
      <c r="BQ18" s="142">
        <f>'廃棄物事業経費（市町村）'!CR18</f>
        <v>63919</v>
      </c>
      <c r="BR18" s="142">
        <f>'廃棄物事業経費（市町村）'!CS18</f>
        <v>96715</v>
      </c>
      <c r="BS18" s="142">
        <f>'廃棄物事業経費（市町村）'!CT18</f>
        <v>31111</v>
      </c>
      <c r="BT18" s="142">
        <f>'廃棄物事業経費（市町村）'!CU18</f>
        <v>0</v>
      </c>
      <c r="BU18" s="142">
        <f>'廃棄物事業経費（市町村）'!CV18</f>
        <v>0</v>
      </c>
      <c r="BV18" s="142">
        <f>'廃棄物事業経費（市町村）'!CW18</f>
        <v>31694</v>
      </c>
      <c r="BW18" s="142">
        <f>'廃棄物事業経費（市町村）'!CX18</f>
        <v>758810</v>
      </c>
    </row>
    <row r="19" spans="1:75" ht="13.5">
      <c r="A19" s="208" t="s">
        <v>189</v>
      </c>
      <c r="B19" s="208">
        <v>10212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134250</v>
      </c>
      <c r="M19" s="142">
        <f>'廃棄物事業経費（市町村）'!AN19</f>
        <v>0</v>
      </c>
      <c r="N19" s="142">
        <f>'廃棄物事業経費（市町村）'!AO19</f>
        <v>0</v>
      </c>
      <c r="O19" s="142">
        <f>'廃棄物事業経費（市町村）'!AP19</f>
        <v>0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0</v>
      </c>
      <c r="S19" s="142">
        <f>'廃棄物事業経費（市町村）'!AT19</f>
        <v>134250</v>
      </c>
      <c r="T19" s="142">
        <f>'廃棄物事業経費（市町村）'!AU19</f>
        <v>134250</v>
      </c>
      <c r="U19" s="142">
        <f>'廃棄物事業経費（市町村）'!AV19</f>
        <v>0</v>
      </c>
      <c r="V19" s="142">
        <f>'廃棄物事業経費（市町村）'!AW19</f>
        <v>0</v>
      </c>
      <c r="W19" s="142">
        <f>'廃棄物事業経費（市町村）'!AX19</f>
        <v>0</v>
      </c>
      <c r="X19" s="142">
        <f>'廃棄物事業経費（市町村）'!AY19</f>
        <v>0</v>
      </c>
      <c r="Y19" s="142">
        <f>'廃棄物事業経費（市町村）'!AZ19</f>
        <v>0</v>
      </c>
      <c r="Z19" s="142">
        <f>'廃棄物事業経費（市町村）'!BA19</f>
        <v>0</v>
      </c>
      <c r="AA19" s="142">
        <f>'廃棄物事業経費（市町村）'!BB19</f>
        <v>134250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222552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222552</v>
      </c>
      <c r="AR19" s="142">
        <f>'廃棄物事業経費（市町村）'!BS19</f>
        <v>60412</v>
      </c>
      <c r="AS19" s="142">
        <f>'廃棄物事業経費（市町村）'!BT19</f>
        <v>162140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0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222552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356802</v>
      </c>
      <c r="BI19" s="142">
        <f>'廃棄物事業経費（市町村）'!CJ19</f>
        <v>0</v>
      </c>
      <c r="BJ19" s="142">
        <f>'廃棄物事業経費（市町村）'!CK19</f>
        <v>0</v>
      </c>
      <c r="BK19" s="142">
        <f>'廃棄物事業経費（市町村）'!CL19</f>
        <v>0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0</v>
      </c>
      <c r="BO19" s="142">
        <f>'廃棄物事業経費（市町村）'!CP19</f>
        <v>356802</v>
      </c>
      <c r="BP19" s="142">
        <f>'廃棄物事業経費（市町村）'!CQ19</f>
        <v>194662</v>
      </c>
      <c r="BQ19" s="142">
        <f>'廃棄物事業経費（市町村）'!CR19</f>
        <v>162140</v>
      </c>
      <c r="BR19" s="142">
        <f>'廃棄物事業経費（市町村）'!CS19</f>
        <v>0</v>
      </c>
      <c r="BS19" s="142">
        <f>'廃棄物事業経費（市町村）'!CT19</f>
        <v>0</v>
      </c>
      <c r="BT19" s="142">
        <f>'廃棄物事業経費（市町村）'!CU19</f>
        <v>0</v>
      </c>
      <c r="BU19" s="142">
        <f>'廃棄物事業経費（市町村）'!CV19</f>
        <v>0</v>
      </c>
      <c r="BV19" s="142">
        <f>'廃棄物事業経費（市町村）'!CW19</f>
        <v>0</v>
      </c>
      <c r="BW19" s="142">
        <f>'廃棄物事業経費（市町村）'!CX19</f>
        <v>356802</v>
      </c>
    </row>
    <row r="20" spans="1:75" ht="13.5">
      <c r="A20" s="208" t="s">
        <v>189</v>
      </c>
      <c r="B20" s="208">
        <v>10303</v>
      </c>
      <c r="C20" s="208" t="s">
        <v>246</v>
      </c>
      <c r="D20" s="142">
        <f>'廃棄物事業経費（市町村）'!AE20</f>
        <v>1659</v>
      </c>
      <c r="E20" s="142">
        <f>'廃棄物事業経費（市町村）'!AF20</f>
        <v>1260</v>
      </c>
      <c r="F20" s="142">
        <f>'廃棄物事業経費（市町村）'!AG20</f>
        <v>0</v>
      </c>
      <c r="G20" s="142">
        <f>'廃棄物事業経費（市町村）'!AH20</f>
        <v>1260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399</v>
      </c>
      <c r="K20" s="142">
        <f>'廃棄物事業経費（市町村）'!AL20</f>
        <v>0</v>
      </c>
      <c r="L20" s="142">
        <f>'廃棄物事業経費（市町村）'!AM20</f>
        <v>192307</v>
      </c>
      <c r="M20" s="142">
        <f>'廃棄物事業経費（市町村）'!AN20</f>
        <v>52364</v>
      </c>
      <c r="N20" s="142">
        <f>'廃棄物事業経費（市町村）'!AO20</f>
        <v>27477</v>
      </c>
      <c r="O20" s="142">
        <f>'廃棄物事業経費（市町村）'!AP20</f>
        <v>779</v>
      </c>
      <c r="P20" s="142">
        <f>'廃棄物事業経費（市町村）'!AQ20</f>
        <v>19351</v>
      </c>
      <c r="Q20" s="142">
        <f>'廃棄物事業経費（市町村）'!AR20</f>
        <v>7347</v>
      </c>
      <c r="R20" s="142">
        <f>'廃棄物事業経費（市町村）'!AS20</f>
        <v>0</v>
      </c>
      <c r="S20" s="142">
        <f>'廃棄物事業経費（市町村）'!AT20</f>
        <v>112466</v>
      </c>
      <c r="T20" s="142">
        <f>'廃棄物事業経費（市町村）'!AU20</f>
        <v>34666</v>
      </c>
      <c r="U20" s="142">
        <f>'廃棄物事業経費（市町村）'!AV20</f>
        <v>64779</v>
      </c>
      <c r="V20" s="142">
        <f>'廃棄物事業経費（市町村）'!AW20</f>
        <v>13021</v>
      </c>
      <c r="W20" s="142">
        <f>'廃棄物事業経費（市町村）'!AX20</f>
        <v>0</v>
      </c>
      <c r="X20" s="142">
        <f>'廃棄物事業経費（市町村）'!AY20</f>
        <v>0</v>
      </c>
      <c r="Y20" s="142">
        <f>'廃棄物事業経費（市町村）'!AZ20</f>
        <v>0</v>
      </c>
      <c r="Z20" s="142">
        <f>'廃棄物事業経費（市町村）'!BA20</f>
        <v>57246</v>
      </c>
      <c r="AA20" s="142">
        <f>'廃棄物事業経費（市町村）'!BB20</f>
        <v>251212</v>
      </c>
      <c r="AB20" s="142">
        <f>'廃棄物事業経費（市町村）'!BC20</f>
        <v>16602</v>
      </c>
      <c r="AC20" s="142">
        <f>'廃棄物事業経費（市町村）'!BD20</f>
        <v>14910</v>
      </c>
      <c r="AD20" s="142">
        <f>'廃棄物事業経費（市町村）'!BE20</f>
        <v>0</v>
      </c>
      <c r="AE20" s="142">
        <f>'廃棄物事業経費（市町村）'!BF20</f>
        <v>14910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1692</v>
      </c>
      <c r="AI20" s="142">
        <f>'廃棄物事業経費（市町村）'!BJ20</f>
        <v>0</v>
      </c>
      <c r="AJ20" s="142">
        <f>'廃棄物事業経費（市町村）'!BK20</f>
        <v>30529</v>
      </c>
      <c r="AK20" s="142">
        <f>'廃棄物事業経費（市町村）'!BL20</f>
        <v>0</v>
      </c>
      <c r="AL20" s="142">
        <f>'廃棄物事業経費（市町村）'!BM20</f>
        <v>10329</v>
      </c>
      <c r="AM20" s="142">
        <f>'廃棄物事業経費（市町村）'!BN20</f>
        <v>0</v>
      </c>
      <c r="AN20" s="142">
        <f>'廃棄物事業経費（市町村）'!BO20</f>
        <v>10329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20200</v>
      </c>
      <c r="AR20" s="142">
        <f>'廃棄物事業経費（市町村）'!BS20</f>
        <v>0</v>
      </c>
      <c r="AS20" s="142">
        <f>'廃棄物事業経費（市町村）'!BT20</f>
        <v>20200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0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47131</v>
      </c>
      <c r="AZ20" s="142">
        <f>'廃棄物事業経費（市町村）'!CA20</f>
        <v>18261</v>
      </c>
      <c r="BA20" s="142">
        <f>'廃棄物事業経費（市町村）'!CB20</f>
        <v>16170</v>
      </c>
      <c r="BB20" s="142">
        <f>'廃棄物事業経費（市町村）'!CC20</f>
        <v>0</v>
      </c>
      <c r="BC20" s="142">
        <f>'廃棄物事業経費（市町村）'!CD20</f>
        <v>16170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2091</v>
      </c>
      <c r="BG20" s="142">
        <f>'廃棄物事業経費（市町村）'!CH20</f>
        <v>0</v>
      </c>
      <c r="BH20" s="142">
        <f>'廃棄物事業経費（市町村）'!CI20</f>
        <v>222836</v>
      </c>
      <c r="BI20" s="142">
        <f>'廃棄物事業経費（市町村）'!CJ20</f>
        <v>52364</v>
      </c>
      <c r="BJ20" s="142">
        <f>'廃棄物事業経費（市町村）'!CK20</f>
        <v>37806</v>
      </c>
      <c r="BK20" s="142">
        <f>'廃棄物事業経費（市町村）'!CL20</f>
        <v>779</v>
      </c>
      <c r="BL20" s="142">
        <f>'廃棄物事業経費（市町村）'!CM20</f>
        <v>29680</v>
      </c>
      <c r="BM20" s="142">
        <f>'廃棄物事業経費（市町村）'!CN20</f>
        <v>7347</v>
      </c>
      <c r="BN20" s="142">
        <f>'廃棄物事業経費（市町村）'!CO20</f>
        <v>0</v>
      </c>
      <c r="BO20" s="142">
        <f>'廃棄物事業経費（市町村）'!CP20</f>
        <v>132666</v>
      </c>
      <c r="BP20" s="142">
        <f>'廃棄物事業経費（市町村）'!CQ20</f>
        <v>34666</v>
      </c>
      <c r="BQ20" s="142">
        <f>'廃棄物事業経費（市町村）'!CR20</f>
        <v>84979</v>
      </c>
      <c r="BR20" s="142">
        <f>'廃棄物事業経費（市町村）'!CS20</f>
        <v>13021</v>
      </c>
      <c r="BS20" s="142">
        <f>'廃棄物事業経費（市町村）'!CT20</f>
        <v>0</v>
      </c>
      <c r="BT20" s="142">
        <f>'廃棄物事業経費（市町村）'!CU20</f>
        <v>0</v>
      </c>
      <c r="BU20" s="142">
        <f>'廃棄物事業経費（市町村）'!CV20</f>
        <v>0</v>
      </c>
      <c r="BV20" s="142">
        <f>'廃棄物事業経費（市町村）'!CW20</f>
        <v>57246</v>
      </c>
      <c r="BW20" s="142">
        <f>'廃棄物事業経費（市町村）'!CX20</f>
        <v>298343</v>
      </c>
    </row>
    <row r="21" spans="1:75" ht="13.5">
      <c r="A21" s="208" t="s">
        <v>189</v>
      </c>
      <c r="B21" s="208">
        <v>10344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15240</v>
      </c>
      <c r="M21" s="142">
        <f>'廃棄物事業経費（市町村）'!AN21</f>
        <v>0</v>
      </c>
      <c r="N21" s="142">
        <f>'廃棄物事業経費（市町村）'!AO21</f>
        <v>0</v>
      </c>
      <c r="O21" s="142">
        <f>'廃棄物事業経費（市町村）'!AP21</f>
        <v>0</v>
      </c>
      <c r="P21" s="142">
        <f>'廃棄物事業経費（市町村）'!AQ21</f>
        <v>0</v>
      </c>
      <c r="Q21" s="142">
        <f>'廃棄物事業経費（市町村）'!AR21</f>
        <v>0</v>
      </c>
      <c r="R21" s="142">
        <f>'廃棄物事業経費（市町村）'!AS21</f>
        <v>0</v>
      </c>
      <c r="S21" s="142">
        <f>'廃棄物事業経費（市町村）'!AT21</f>
        <v>15240</v>
      </c>
      <c r="T21" s="142">
        <f>'廃棄物事業経費（市町村）'!AU21</f>
        <v>15240</v>
      </c>
      <c r="U21" s="142">
        <f>'廃棄物事業経費（市町村）'!AV21</f>
        <v>0</v>
      </c>
      <c r="V21" s="142">
        <f>'廃棄物事業経費（市町村）'!AW21</f>
        <v>0</v>
      </c>
      <c r="W21" s="142">
        <f>'廃棄物事業経費（市町村）'!AX21</f>
        <v>0</v>
      </c>
      <c r="X21" s="142">
        <f>'廃棄物事業経費（市町村）'!AY21</f>
        <v>39993</v>
      </c>
      <c r="Y21" s="142">
        <f>'廃棄物事業経費（市町村）'!AZ21</f>
        <v>0</v>
      </c>
      <c r="Z21" s="142">
        <f>'廃棄物事業経費（市町村）'!BA21</f>
        <v>0</v>
      </c>
      <c r="AA21" s="142">
        <f>'廃棄物事業経費（市町村）'!BB21</f>
        <v>15240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0</v>
      </c>
      <c r="AK21" s="142">
        <f>'廃棄物事業経費（市町村）'!BL21</f>
        <v>0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17587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0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15240</v>
      </c>
      <c r="BI21" s="142">
        <f>'廃棄物事業経費（市町村）'!CJ21</f>
        <v>0</v>
      </c>
      <c r="BJ21" s="142">
        <f>'廃棄物事業経費（市町村）'!CK21</f>
        <v>0</v>
      </c>
      <c r="BK21" s="142">
        <f>'廃棄物事業経費（市町村）'!CL21</f>
        <v>0</v>
      </c>
      <c r="BL21" s="142">
        <f>'廃棄物事業経費（市町村）'!CM21</f>
        <v>0</v>
      </c>
      <c r="BM21" s="142">
        <f>'廃棄物事業経費（市町村）'!CN21</f>
        <v>0</v>
      </c>
      <c r="BN21" s="142">
        <f>'廃棄物事業経費（市町村）'!CO21</f>
        <v>0</v>
      </c>
      <c r="BO21" s="142">
        <f>'廃棄物事業経費（市町村）'!CP21</f>
        <v>15240</v>
      </c>
      <c r="BP21" s="142">
        <f>'廃棄物事業経費（市町村）'!CQ21</f>
        <v>15240</v>
      </c>
      <c r="BQ21" s="142">
        <f>'廃棄物事業経費（市町村）'!CR21</f>
        <v>0</v>
      </c>
      <c r="BR21" s="142">
        <f>'廃棄物事業経費（市町村）'!CS21</f>
        <v>0</v>
      </c>
      <c r="BS21" s="142">
        <f>'廃棄物事業経費（市町村）'!CT21</f>
        <v>0</v>
      </c>
      <c r="BT21" s="142">
        <f>'廃棄物事業経費（市町村）'!CU21</f>
        <v>57580</v>
      </c>
      <c r="BU21" s="142">
        <f>'廃棄物事業経費（市町村）'!CV21</f>
        <v>0</v>
      </c>
      <c r="BV21" s="142">
        <f>'廃棄物事業経費（市町村）'!CW21</f>
        <v>0</v>
      </c>
      <c r="BW21" s="142">
        <f>'廃棄物事業経費（市町村）'!CX21</f>
        <v>15240</v>
      </c>
    </row>
    <row r="22" spans="1:75" ht="13.5">
      <c r="A22" s="208" t="s">
        <v>189</v>
      </c>
      <c r="B22" s="208">
        <v>10345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22589</v>
      </c>
      <c r="M22" s="142">
        <f>'廃棄物事業経費（市町村）'!AN22</f>
        <v>0</v>
      </c>
      <c r="N22" s="142">
        <f>'廃棄物事業経費（市町村）'!AO22</f>
        <v>0</v>
      </c>
      <c r="O22" s="142">
        <f>'廃棄物事業経費（市町村）'!AP22</f>
        <v>0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0</v>
      </c>
      <c r="S22" s="142">
        <f>'廃棄物事業経費（市町村）'!AT22</f>
        <v>22589</v>
      </c>
      <c r="T22" s="142">
        <f>'廃棄物事業経費（市町村）'!AU22</f>
        <v>22589</v>
      </c>
      <c r="U22" s="142">
        <f>'廃棄物事業経費（市町村）'!AV22</f>
        <v>0</v>
      </c>
      <c r="V22" s="142">
        <f>'廃棄物事業経費（市町村）'!AW22</f>
        <v>0</v>
      </c>
      <c r="W22" s="142">
        <f>'廃棄物事業経費（市町村）'!AX22</f>
        <v>0</v>
      </c>
      <c r="X22" s="142">
        <f>'廃棄物事業経費（市町村）'!AY22</f>
        <v>58194</v>
      </c>
      <c r="Y22" s="142">
        <f>'廃棄物事業経費（市町村）'!AZ22</f>
        <v>0</v>
      </c>
      <c r="Z22" s="142">
        <f>'廃棄物事業経費（市町村）'!BA22</f>
        <v>0</v>
      </c>
      <c r="AA22" s="142">
        <f>'廃棄物事業経費（市町村）'!BB22</f>
        <v>22589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0</v>
      </c>
      <c r="AK22" s="142">
        <f>'廃棄物事業経費（市町村）'!BL22</f>
        <v>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14299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0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22589</v>
      </c>
      <c r="BI22" s="142">
        <f>'廃棄物事業経費（市町村）'!CJ22</f>
        <v>0</v>
      </c>
      <c r="BJ22" s="142">
        <f>'廃棄物事業経費（市町村）'!CK22</f>
        <v>0</v>
      </c>
      <c r="BK22" s="142">
        <f>'廃棄物事業経費（市町村）'!CL22</f>
        <v>0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0</v>
      </c>
      <c r="BO22" s="142">
        <f>'廃棄物事業経費（市町村）'!CP22</f>
        <v>22589</v>
      </c>
      <c r="BP22" s="142">
        <f>'廃棄物事業経費（市町村）'!CQ22</f>
        <v>22589</v>
      </c>
      <c r="BQ22" s="142">
        <f>'廃棄物事業経費（市町村）'!CR22</f>
        <v>0</v>
      </c>
      <c r="BR22" s="142">
        <f>'廃棄物事業経費（市町村）'!CS22</f>
        <v>0</v>
      </c>
      <c r="BS22" s="142">
        <f>'廃棄物事業経費（市町村）'!CT22</f>
        <v>0</v>
      </c>
      <c r="BT22" s="142">
        <f>'廃棄物事業経費（市町村）'!CU22</f>
        <v>72493</v>
      </c>
      <c r="BU22" s="142">
        <f>'廃棄物事業経費（市町村）'!CV22</f>
        <v>0</v>
      </c>
      <c r="BV22" s="142">
        <f>'廃棄物事業経費（市町村）'!CW22</f>
        <v>0</v>
      </c>
      <c r="BW22" s="142">
        <f>'廃棄物事業経費（市町村）'!CX22</f>
        <v>22589</v>
      </c>
    </row>
    <row r="23" spans="1:75" ht="13.5">
      <c r="A23" s="208" t="s">
        <v>189</v>
      </c>
      <c r="B23" s="208">
        <v>10363</v>
      </c>
      <c r="C23" s="208" t="s">
        <v>249</v>
      </c>
      <c r="D23" s="142">
        <f>'廃棄物事業経費（市町村）'!AE23</f>
        <v>42438</v>
      </c>
      <c r="E23" s="142">
        <f>'廃棄物事業経費（市町村）'!AF23</f>
        <v>42438</v>
      </c>
      <c r="F23" s="142">
        <f>'廃棄物事業経費（市町村）'!AG23</f>
        <v>0</v>
      </c>
      <c r="G23" s="142">
        <f>'廃棄物事業経費（市町村）'!AH23</f>
        <v>42438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237631</v>
      </c>
      <c r="M23" s="142">
        <f>'廃棄物事業経費（市町村）'!AN23</f>
        <v>41256</v>
      </c>
      <c r="N23" s="142">
        <f>'廃棄物事業経費（市町村）'!AO23</f>
        <v>76836</v>
      </c>
      <c r="O23" s="142">
        <f>'廃棄物事業経費（市町村）'!AP23</f>
        <v>6181</v>
      </c>
      <c r="P23" s="142">
        <f>'廃棄物事業経費（市町村）'!AQ23</f>
        <v>24949</v>
      </c>
      <c r="Q23" s="142">
        <f>'廃棄物事業経費（市町村）'!AR23</f>
        <v>45706</v>
      </c>
      <c r="R23" s="142">
        <f>'廃棄物事業経費（市町村）'!AS23</f>
        <v>0</v>
      </c>
      <c r="S23" s="142">
        <f>'廃棄物事業経費（市町村）'!AT23</f>
        <v>119539</v>
      </c>
      <c r="T23" s="142">
        <f>'廃棄物事業経費（市町村）'!AU23</f>
        <v>63983</v>
      </c>
      <c r="U23" s="142">
        <f>'廃棄物事業経費（市町村）'!AV23</f>
        <v>51463</v>
      </c>
      <c r="V23" s="142">
        <f>'廃棄物事業経費（市町村）'!AW23</f>
        <v>4093</v>
      </c>
      <c r="W23" s="142">
        <f>'廃棄物事業経費（市町村）'!AX23</f>
        <v>0</v>
      </c>
      <c r="X23" s="142">
        <f>'廃棄物事業経費（市町村）'!AY23</f>
        <v>0</v>
      </c>
      <c r="Y23" s="142">
        <f>'廃棄物事業経費（市町村）'!AZ23</f>
        <v>0</v>
      </c>
      <c r="Z23" s="142">
        <f>'廃棄物事業経費（市町村）'!BA23</f>
        <v>14743</v>
      </c>
      <c r="AA23" s="142">
        <f>'廃棄物事業経費（市町村）'!BB23</f>
        <v>294812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774</v>
      </c>
      <c r="AJ23" s="142">
        <f>'廃棄物事業経費（市町村）'!BK23</f>
        <v>0</v>
      </c>
      <c r="AK23" s="142">
        <f>'廃棄物事業経費（市町村）'!BL23</f>
        <v>0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44021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0</v>
      </c>
      <c r="AZ23" s="142">
        <f>'廃棄物事業経費（市町村）'!CA23</f>
        <v>42438</v>
      </c>
      <c r="BA23" s="142">
        <f>'廃棄物事業経費（市町村）'!CB23</f>
        <v>42438</v>
      </c>
      <c r="BB23" s="142">
        <f>'廃棄物事業経費（市町村）'!CC23</f>
        <v>0</v>
      </c>
      <c r="BC23" s="142">
        <f>'廃棄物事業経費（市町村）'!CD23</f>
        <v>42438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774</v>
      </c>
      <c r="BH23" s="142">
        <f>'廃棄物事業経費（市町村）'!CI23</f>
        <v>237631</v>
      </c>
      <c r="BI23" s="142">
        <f>'廃棄物事業経費（市町村）'!CJ23</f>
        <v>41256</v>
      </c>
      <c r="BJ23" s="142">
        <f>'廃棄物事業経費（市町村）'!CK23</f>
        <v>76836</v>
      </c>
      <c r="BK23" s="142">
        <f>'廃棄物事業経費（市町村）'!CL23</f>
        <v>6181</v>
      </c>
      <c r="BL23" s="142">
        <f>'廃棄物事業経費（市町村）'!CM23</f>
        <v>24949</v>
      </c>
      <c r="BM23" s="142">
        <f>'廃棄物事業経費（市町村）'!CN23</f>
        <v>45706</v>
      </c>
      <c r="BN23" s="142">
        <f>'廃棄物事業経費（市町村）'!CO23</f>
        <v>0</v>
      </c>
      <c r="BO23" s="142">
        <f>'廃棄物事業経費（市町村）'!CP23</f>
        <v>119539</v>
      </c>
      <c r="BP23" s="142">
        <f>'廃棄物事業経費（市町村）'!CQ23</f>
        <v>63983</v>
      </c>
      <c r="BQ23" s="142">
        <f>'廃棄物事業経費（市町村）'!CR23</f>
        <v>51463</v>
      </c>
      <c r="BR23" s="142">
        <f>'廃棄物事業経費（市町村）'!CS23</f>
        <v>4093</v>
      </c>
      <c r="BS23" s="142">
        <f>'廃棄物事業経費（市町村）'!CT23</f>
        <v>0</v>
      </c>
      <c r="BT23" s="142">
        <f>'廃棄物事業経費（市町村）'!CU23</f>
        <v>44021</v>
      </c>
      <c r="BU23" s="142">
        <f>'廃棄物事業経費（市町村）'!CV23</f>
        <v>0</v>
      </c>
      <c r="BV23" s="142">
        <f>'廃棄物事業経費（市町村）'!CW23</f>
        <v>14743</v>
      </c>
      <c r="BW23" s="142">
        <f>'廃棄物事業経費（市町村）'!CX23</f>
        <v>294812</v>
      </c>
    </row>
    <row r="24" spans="1:75" ht="13.5">
      <c r="A24" s="208" t="s">
        <v>189</v>
      </c>
      <c r="B24" s="208">
        <v>10366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17969</v>
      </c>
      <c r="M24" s="142">
        <f>'廃棄物事業経費（市町村）'!AN24</f>
        <v>0</v>
      </c>
      <c r="N24" s="142">
        <f>'廃棄物事業経費（市町村）'!AO24</f>
        <v>17969</v>
      </c>
      <c r="O24" s="142">
        <f>'廃棄物事業経費（市町村）'!AP24</f>
        <v>3170</v>
      </c>
      <c r="P24" s="142">
        <f>'廃棄物事業経費（市町村）'!AQ24</f>
        <v>14202</v>
      </c>
      <c r="Q24" s="142">
        <f>'廃棄物事業経費（市町村）'!AR24</f>
        <v>597</v>
      </c>
      <c r="R24" s="142">
        <f>'廃棄物事業経費（市町村）'!AS24</f>
        <v>0</v>
      </c>
      <c r="S24" s="142">
        <f>'廃棄物事業経費（市町村）'!AT24</f>
        <v>0</v>
      </c>
      <c r="T24" s="142">
        <f>'廃棄物事業経費（市町村）'!AU24</f>
        <v>0</v>
      </c>
      <c r="U24" s="142">
        <f>'廃棄物事業経費（市町村）'!AV24</f>
        <v>0</v>
      </c>
      <c r="V24" s="142">
        <f>'廃棄物事業経費（市町村）'!AW24</f>
        <v>0</v>
      </c>
      <c r="W24" s="142">
        <f>'廃棄物事業経費（市町村）'!AX24</f>
        <v>0</v>
      </c>
      <c r="X24" s="142">
        <f>'廃棄物事業経費（市町村）'!AY24</f>
        <v>0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17969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0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0</v>
      </c>
      <c r="AR24" s="142">
        <f>'廃棄物事業経費（市町村）'!BS24</f>
        <v>0</v>
      </c>
      <c r="AS24" s="142">
        <f>'廃棄物事業経費（市町村）'!BT24</f>
        <v>0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0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0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17969</v>
      </c>
      <c r="BI24" s="142">
        <f>'廃棄物事業経費（市町村）'!CJ24</f>
        <v>0</v>
      </c>
      <c r="BJ24" s="142">
        <f>'廃棄物事業経費（市町村）'!CK24</f>
        <v>17969</v>
      </c>
      <c r="BK24" s="142">
        <f>'廃棄物事業経費（市町村）'!CL24</f>
        <v>3170</v>
      </c>
      <c r="BL24" s="142">
        <f>'廃棄物事業経費（市町村）'!CM24</f>
        <v>14202</v>
      </c>
      <c r="BM24" s="142">
        <f>'廃棄物事業経費（市町村）'!CN24</f>
        <v>597</v>
      </c>
      <c r="BN24" s="142">
        <f>'廃棄物事業経費（市町村）'!CO24</f>
        <v>0</v>
      </c>
      <c r="BO24" s="142">
        <f>'廃棄物事業経費（市町村）'!CP24</f>
        <v>0</v>
      </c>
      <c r="BP24" s="142">
        <f>'廃棄物事業経費（市町村）'!CQ24</f>
        <v>0</v>
      </c>
      <c r="BQ24" s="142">
        <f>'廃棄物事業経費（市町村）'!CR24</f>
        <v>0</v>
      </c>
      <c r="BR24" s="142">
        <f>'廃棄物事業経費（市町村）'!CS24</f>
        <v>0</v>
      </c>
      <c r="BS24" s="142">
        <f>'廃棄物事業経費（市町村）'!CT24</f>
        <v>0</v>
      </c>
      <c r="BT24" s="142">
        <f>'廃棄物事業経費（市町村）'!CU24</f>
        <v>0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17969</v>
      </c>
    </row>
    <row r="25" spans="1:75" ht="13.5">
      <c r="A25" s="208" t="s">
        <v>189</v>
      </c>
      <c r="B25" s="208">
        <v>10367</v>
      </c>
      <c r="C25" s="208" t="s">
        <v>251</v>
      </c>
      <c r="D25" s="142">
        <f>'廃棄物事業経費（市町村）'!AE25</f>
        <v>13116</v>
      </c>
      <c r="E25" s="142">
        <f>'廃棄物事業経費（市町村）'!AF25</f>
        <v>13116</v>
      </c>
      <c r="F25" s="142">
        <f>'廃棄物事業経費（市町村）'!AG25</f>
        <v>0</v>
      </c>
      <c r="G25" s="142">
        <f>'廃棄物事業経費（市町村）'!AH25</f>
        <v>9440</v>
      </c>
      <c r="H25" s="142">
        <f>'廃棄物事業経費（市町村）'!AI25</f>
        <v>0</v>
      </c>
      <c r="I25" s="142">
        <f>'廃棄物事業経費（市町村）'!AJ25</f>
        <v>3676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58862</v>
      </c>
      <c r="M25" s="142">
        <f>'廃棄物事業経費（市町村）'!AN25</f>
        <v>5447</v>
      </c>
      <c r="N25" s="142">
        <f>'廃棄物事業経費（市町村）'!AO25</f>
        <v>33938</v>
      </c>
      <c r="O25" s="142">
        <f>'廃棄物事業経費（市町村）'!AP25</f>
        <v>0</v>
      </c>
      <c r="P25" s="142">
        <f>'廃棄物事業経費（市町村）'!AQ25</f>
        <v>33938</v>
      </c>
      <c r="Q25" s="142">
        <f>'廃棄物事業経費（市町村）'!AR25</f>
        <v>0</v>
      </c>
      <c r="R25" s="142">
        <f>'廃棄物事業経費（市町村）'!AS25</f>
        <v>0</v>
      </c>
      <c r="S25" s="142">
        <f>'廃棄物事業経費（市町村）'!AT25</f>
        <v>19477</v>
      </c>
      <c r="T25" s="142">
        <f>'廃棄物事業経費（市町村）'!AU25</f>
        <v>9176</v>
      </c>
      <c r="U25" s="142">
        <f>'廃棄物事業経費（市町村）'!AV25</f>
        <v>5403</v>
      </c>
      <c r="V25" s="142">
        <f>'廃棄物事業経費（市町村）'!AW25</f>
        <v>961</v>
      </c>
      <c r="W25" s="142">
        <f>'廃棄物事業経費（市町村）'!AX25</f>
        <v>3937</v>
      </c>
      <c r="X25" s="142">
        <f>'廃棄物事業経費（市町村）'!AY25</f>
        <v>0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71978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17612</v>
      </c>
      <c r="AK25" s="142">
        <f>'廃棄物事業経費（市町村）'!BL25</f>
        <v>0</v>
      </c>
      <c r="AL25" s="142">
        <f>'廃棄物事業経費（市町村）'!BM25</f>
        <v>17612</v>
      </c>
      <c r="AM25" s="142">
        <f>'廃棄物事業経費（市町村）'!BN25</f>
        <v>0</v>
      </c>
      <c r="AN25" s="142">
        <f>'廃棄物事業経費（市町村）'!BO25</f>
        <v>17612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0</v>
      </c>
      <c r="AR25" s="142">
        <f>'廃棄物事業経費（市町村）'!BS25</f>
        <v>0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0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17612</v>
      </c>
      <c r="AZ25" s="142">
        <f>'廃棄物事業経費（市町村）'!CA25</f>
        <v>13116</v>
      </c>
      <c r="BA25" s="142">
        <f>'廃棄物事業経費（市町村）'!CB25</f>
        <v>13116</v>
      </c>
      <c r="BB25" s="142">
        <f>'廃棄物事業経費（市町村）'!CC25</f>
        <v>0</v>
      </c>
      <c r="BC25" s="142">
        <f>'廃棄物事業経費（市町村）'!CD25</f>
        <v>9440</v>
      </c>
      <c r="BD25" s="142">
        <f>'廃棄物事業経費（市町村）'!CE25</f>
        <v>0</v>
      </c>
      <c r="BE25" s="142">
        <f>'廃棄物事業経費（市町村）'!CF25</f>
        <v>3676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76474</v>
      </c>
      <c r="BI25" s="142">
        <f>'廃棄物事業経費（市町村）'!CJ25</f>
        <v>5447</v>
      </c>
      <c r="BJ25" s="142">
        <f>'廃棄物事業経費（市町村）'!CK25</f>
        <v>51550</v>
      </c>
      <c r="BK25" s="142">
        <f>'廃棄物事業経費（市町村）'!CL25</f>
        <v>0</v>
      </c>
      <c r="BL25" s="142">
        <f>'廃棄物事業経費（市町村）'!CM25</f>
        <v>51550</v>
      </c>
      <c r="BM25" s="142">
        <f>'廃棄物事業経費（市町村）'!CN25</f>
        <v>0</v>
      </c>
      <c r="BN25" s="142">
        <f>'廃棄物事業経費（市町村）'!CO25</f>
        <v>0</v>
      </c>
      <c r="BO25" s="142">
        <f>'廃棄物事業経費（市町村）'!CP25</f>
        <v>19477</v>
      </c>
      <c r="BP25" s="142">
        <f>'廃棄物事業経費（市町村）'!CQ25</f>
        <v>9176</v>
      </c>
      <c r="BQ25" s="142">
        <f>'廃棄物事業経費（市町村）'!CR25</f>
        <v>5403</v>
      </c>
      <c r="BR25" s="142">
        <f>'廃棄物事業経費（市町村）'!CS25</f>
        <v>961</v>
      </c>
      <c r="BS25" s="142">
        <f>'廃棄物事業経費（市町村）'!CT25</f>
        <v>3937</v>
      </c>
      <c r="BT25" s="142">
        <f>'廃棄物事業経費（市町村）'!CU25</f>
        <v>0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89590</v>
      </c>
    </row>
    <row r="26" spans="1:75" ht="13.5">
      <c r="A26" s="208" t="s">
        <v>189</v>
      </c>
      <c r="B26" s="208">
        <v>10382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6308</v>
      </c>
      <c r="L26" s="142">
        <f>'廃棄物事業経費（市町村）'!AM26</f>
        <v>0</v>
      </c>
      <c r="M26" s="142">
        <f>'廃棄物事業経費（市町村）'!AN26</f>
        <v>0</v>
      </c>
      <c r="N26" s="142">
        <f>'廃棄物事業経費（市町村）'!AO26</f>
        <v>0</v>
      </c>
      <c r="O26" s="142">
        <f>'廃棄物事業経費（市町村）'!AP26</f>
        <v>0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0</v>
      </c>
      <c r="S26" s="142">
        <f>'廃棄物事業経費（市町村）'!AT26</f>
        <v>0</v>
      </c>
      <c r="T26" s="142">
        <f>'廃棄物事業経費（市町村）'!AU26</f>
        <v>0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68040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0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386</v>
      </c>
      <c r="AJ26" s="142">
        <f>'廃棄物事業経費（市町村）'!BK26</f>
        <v>0</v>
      </c>
      <c r="AK26" s="142">
        <f>'廃棄物事業経費（市町村）'!BL26</f>
        <v>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0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60964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0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6694</v>
      </c>
      <c r="BH26" s="142">
        <f>'廃棄物事業経費（市町村）'!CI26</f>
        <v>0</v>
      </c>
      <c r="BI26" s="142">
        <f>'廃棄物事業経費（市町村）'!CJ26</f>
        <v>0</v>
      </c>
      <c r="BJ26" s="142">
        <f>'廃棄物事業経費（市町村）'!CK26</f>
        <v>0</v>
      </c>
      <c r="BK26" s="142">
        <f>'廃棄物事業経費（市町村）'!CL26</f>
        <v>0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0</v>
      </c>
      <c r="BO26" s="142">
        <f>'廃棄物事業経費（市町村）'!CP26</f>
        <v>0</v>
      </c>
      <c r="BP26" s="142">
        <f>'廃棄物事業経費（市町村）'!CQ26</f>
        <v>0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0</v>
      </c>
      <c r="BT26" s="142">
        <f>'廃棄物事業経費（市町村）'!CU26</f>
        <v>129004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0</v>
      </c>
    </row>
    <row r="27" spans="1:75" ht="13.5">
      <c r="A27" s="208" t="s">
        <v>189</v>
      </c>
      <c r="B27" s="208">
        <v>10383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1738</v>
      </c>
      <c r="L27" s="142">
        <f>'廃棄物事業経費（市町村）'!AM27</f>
        <v>0</v>
      </c>
      <c r="M27" s="142">
        <f>'廃棄物事業経費（市町村）'!AN27</f>
        <v>0</v>
      </c>
      <c r="N27" s="142">
        <f>'廃棄物事業経費（市町村）'!AO27</f>
        <v>0</v>
      </c>
      <c r="O27" s="142">
        <f>'廃棄物事業経費（市町村）'!AP27</f>
        <v>0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0</v>
      </c>
      <c r="S27" s="142">
        <f>'廃棄物事業経費（市町村）'!AT27</f>
        <v>0</v>
      </c>
      <c r="T27" s="142">
        <f>'廃棄物事業経費（市町村）'!AU27</f>
        <v>0</v>
      </c>
      <c r="U27" s="142">
        <f>'廃棄物事業経費（市町村）'!AV27</f>
        <v>0</v>
      </c>
      <c r="V27" s="142">
        <f>'廃棄物事業経費（市町村）'!AW27</f>
        <v>0</v>
      </c>
      <c r="W27" s="142">
        <f>'廃棄物事業経費（市町村）'!AX27</f>
        <v>0</v>
      </c>
      <c r="X27" s="142">
        <f>'廃棄物事業経費（市町村）'!AY27</f>
        <v>18745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0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106</v>
      </c>
      <c r="AJ27" s="142">
        <f>'廃棄物事業経費（市町村）'!BK27</f>
        <v>0</v>
      </c>
      <c r="AK27" s="142">
        <f>'廃棄物事業経費（市町村）'!BL27</f>
        <v>0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0</v>
      </c>
      <c r="AR27" s="142">
        <f>'廃棄物事業経費（市町村）'!BS27</f>
        <v>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16797</v>
      </c>
      <c r="AW27" s="142">
        <f>'廃棄物事業経費（市町村）'!BX27</f>
        <v>0</v>
      </c>
      <c r="AX27" s="142">
        <f>'廃棄物事業経費（市町村）'!BY27</f>
        <v>0</v>
      </c>
      <c r="AY27" s="142">
        <f>'廃棄物事業経費（市町村）'!BZ27</f>
        <v>0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1844</v>
      </c>
      <c r="BH27" s="142">
        <f>'廃棄物事業経費（市町村）'!CI27</f>
        <v>0</v>
      </c>
      <c r="BI27" s="142">
        <f>'廃棄物事業経費（市町村）'!CJ27</f>
        <v>0</v>
      </c>
      <c r="BJ27" s="142">
        <f>'廃棄物事業経費（市町村）'!CK27</f>
        <v>0</v>
      </c>
      <c r="BK27" s="142">
        <f>'廃棄物事業経費（市町村）'!CL27</f>
        <v>0</v>
      </c>
      <c r="BL27" s="142">
        <f>'廃棄物事業経費（市町村）'!CM27</f>
        <v>0</v>
      </c>
      <c r="BM27" s="142">
        <f>'廃棄物事業経費（市町村）'!CN27</f>
        <v>0</v>
      </c>
      <c r="BN27" s="142">
        <f>'廃棄物事業経費（市町村）'!CO27</f>
        <v>0</v>
      </c>
      <c r="BO27" s="142">
        <f>'廃棄物事業経費（市町村）'!CP27</f>
        <v>0</v>
      </c>
      <c r="BP27" s="142">
        <f>'廃棄物事業経費（市町村）'!CQ27</f>
        <v>0</v>
      </c>
      <c r="BQ27" s="142">
        <f>'廃棄物事業経費（市町村）'!CR27</f>
        <v>0</v>
      </c>
      <c r="BR27" s="142">
        <f>'廃棄物事業経費（市町村）'!CS27</f>
        <v>0</v>
      </c>
      <c r="BS27" s="142">
        <f>'廃棄物事業経費（市町村）'!CT27</f>
        <v>0</v>
      </c>
      <c r="BT27" s="142">
        <f>'廃棄物事業経費（市町村）'!CU27</f>
        <v>35542</v>
      </c>
      <c r="BU27" s="142">
        <f>'廃棄物事業経費（市町村）'!CV27</f>
        <v>0</v>
      </c>
      <c r="BV27" s="142">
        <f>'廃棄物事業経費（市町村）'!CW27</f>
        <v>0</v>
      </c>
      <c r="BW27" s="142">
        <f>'廃棄物事業経費（市町村）'!CX27</f>
        <v>0</v>
      </c>
    </row>
    <row r="28" spans="1:75" ht="13.5">
      <c r="A28" s="208" t="s">
        <v>189</v>
      </c>
      <c r="B28" s="208">
        <v>10384</v>
      </c>
      <c r="C28" s="208" t="s">
        <v>254</v>
      </c>
      <c r="D28" s="142">
        <f>'廃棄物事業経費（市町村）'!AE28</f>
        <v>0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0</v>
      </c>
      <c r="K28" s="142">
        <f>'廃棄物事業経費（市町村）'!AL28</f>
        <v>0</v>
      </c>
      <c r="L28" s="142">
        <f>'廃棄物事業経費（市町村）'!AM28</f>
        <v>119895</v>
      </c>
      <c r="M28" s="142">
        <f>'廃棄物事業経費（市町村）'!AN28</f>
        <v>0</v>
      </c>
      <c r="N28" s="142">
        <f>'廃棄物事業経費（市町村）'!AO28</f>
        <v>0</v>
      </c>
      <c r="O28" s="142">
        <f>'廃棄物事業経費（市町村）'!AP28</f>
        <v>0</v>
      </c>
      <c r="P28" s="142">
        <f>'廃棄物事業経費（市町村）'!AQ28</f>
        <v>0</v>
      </c>
      <c r="Q28" s="142">
        <f>'廃棄物事業経費（市町村）'!AR28</f>
        <v>0</v>
      </c>
      <c r="R28" s="142">
        <f>'廃棄物事業経費（市町村）'!AS28</f>
        <v>0</v>
      </c>
      <c r="S28" s="142">
        <f>'廃棄物事業経費（市町村）'!AT28</f>
        <v>119895</v>
      </c>
      <c r="T28" s="142">
        <f>'廃棄物事業経費（市町村）'!AU28</f>
        <v>22547</v>
      </c>
      <c r="U28" s="142">
        <f>'廃棄物事業経費（市町村）'!AV28</f>
        <v>85655</v>
      </c>
      <c r="V28" s="142">
        <f>'廃棄物事業経費（市町村）'!AW28</f>
        <v>10974</v>
      </c>
      <c r="W28" s="142">
        <f>'廃棄物事業経費（市町村）'!AX28</f>
        <v>719</v>
      </c>
      <c r="X28" s="142">
        <f>'廃棄物事業経費（市町村）'!AY28</f>
        <v>0</v>
      </c>
      <c r="Y28" s="142">
        <f>'廃棄物事業経費（市町村）'!AZ28</f>
        <v>0</v>
      </c>
      <c r="Z28" s="142">
        <f>'廃棄物事業経費（市町村）'!BA28</f>
        <v>0</v>
      </c>
      <c r="AA28" s="142">
        <f>'廃棄物事業経費（市町村）'!BB28</f>
        <v>119895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0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33861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0</v>
      </c>
      <c r="AZ28" s="142">
        <f>'廃棄物事業経費（市町村）'!CA28</f>
        <v>0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0</v>
      </c>
      <c r="BG28" s="142">
        <f>'廃棄物事業経費（市町村）'!CH28</f>
        <v>0</v>
      </c>
      <c r="BH28" s="142">
        <f>'廃棄物事業経費（市町村）'!CI28</f>
        <v>119895</v>
      </c>
      <c r="BI28" s="142">
        <f>'廃棄物事業経費（市町村）'!CJ28</f>
        <v>0</v>
      </c>
      <c r="BJ28" s="142">
        <f>'廃棄物事業経費（市町村）'!CK28</f>
        <v>0</v>
      </c>
      <c r="BK28" s="142">
        <f>'廃棄物事業経費（市町村）'!CL28</f>
        <v>0</v>
      </c>
      <c r="BL28" s="142">
        <f>'廃棄物事業経費（市町村）'!CM28</f>
        <v>0</v>
      </c>
      <c r="BM28" s="142">
        <f>'廃棄物事業経費（市町村）'!CN28</f>
        <v>0</v>
      </c>
      <c r="BN28" s="142">
        <f>'廃棄物事業経費（市町村）'!CO28</f>
        <v>0</v>
      </c>
      <c r="BO28" s="142">
        <f>'廃棄物事業経費（市町村）'!CP28</f>
        <v>119895</v>
      </c>
      <c r="BP28" s="142">
        <f>'廃棄物事業経費（市町村）'!CQ28</f>
        <v>22547</v>
      </c>
      <c r="BQ28" s="142">
        <f>'廃棄物事業経費（市町村）'!CR28</f>
        <v>85655</v>
      </c>
      <c r="BR28" s="142">
        <f>'廃棄物事業経費（市町村）'!CS28</f>
        <v>10974</v>
      </c>
      <c r="BS28" s="142">
        <f>'廃棄物事業経費（市町村）'!CT28</f>
        <v>719</v>
      </c>
      <c r="BT28" s="142">
        <f>'廃棄物事業経費（市町村）'!CU28</f>
        <v>33861</v>
      </c>
      <c r="BU28" s="142">
        <f>'廃棄物事業経費（市町村）'!CV28</f>
        <v>0</v>
      </c>
      <c r="BV28" s="142">
        <f>'廃棄物事業経費（市町村）'!CW28</f>
        <v>0</v>
      </c>
      <c r="BW28" s="142">
        <f>'廃棄物事業経費（市町村）'!CX28</f>
        <v>119895</v>
      </c>
    </row>
    <row r="29" spans="1:75" ht="13.5">
      <c r="A29" s="208" t="s">
        <v>189</v>
      </c>
      <c r="B29" s="208">
        <v>10421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983</v>
      </c>
      <c r="L29" s="142">
        <f>'廃棄物事業経費（市町村）'!AM29</f>
        <v>0</v>
      </c>
      <c r="M29" s="142">
        <f>'廃棄物事業経費（市町村）'!AN29</f>
        <v>0</v>
      </c>
      <c r="N29" s="142">
        <f>'廃棄物事業経費（市町村）'!AO29</f>
        <v>0</v>
      </c>
      <c r="O29" s="142">
        <f>'廃棄物事業経費（市町村）'!AP29</f>
        <v>0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0</v>
      </c>
      <c r="T29" s="142">
        <f>'廃棄物事業経費（市町村）'!AU29</f>
        <v>0</v>
      </c>
      <c r="U29" s="142">
        <f>'廃棄物事業経費（市町村）'!AV29</f>
        <v>0</v>
      </c>
      <c r="V29" s="142">
        <f>'廃棄物事業経費（市町村）'!AW29</f>
        <v>0</v>
      </c>
      <c r="W29" s="142">
        <f>'廃棄物事業経費（市町村）'!AX29</f>
        <v>0</v>
      </c>
      <c r="X29" s="142">
        <f>'廃棄物事業経費（市町村）'!AY29</f>
        <v>188584</v>
      </c>
      <c r="Y29" s="142">
        <f>'廃棄物事業経費（市町村）'!AZ29</f>
        <v>0</v>
      </c>
      <c r="Z29" s="142">
        <f>'廃棄物事業経費（市町村）'!BA29</f>
        <v>0</v>
      </c>
      <c r="AA29" s="142">
        <f>'廃棄物事業経費（市町村）'!BB29</f>
        <v>0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0</v>
      </c>
      <c r="AK29" s="142">
        <f>'廃棄物事業経費（市町村）'!BL29</f>
        <v>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0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74418</v>
      </c>
      <c r="AW29" s="142">
        <f>'廃棄物事業経費（市町村）'!BX29</f>
        <v>0</v>
      </c>
      <c r="AX29" s="142">
        <f>'廃棄物事業経費（市町村）'!BY29</f>
        <v>0</v>
      </c>
      <c r="AY29" s="142">
        <f>'廃棄物事業経費（市町村）'!BZ29</f>
        <v>0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983</v>
      </c>
      <c r="BH29" s="142">
        <f>'廃棄物事業経費（市町村）'!CI29</f>
        <v>0</v>
      </c>
      <c r="BI29" s="142">
        <f>'廃棄物事業経費（市町村）'!CJ29</f>
        <v>0</v>
      </c>
      <c r="BJ29" s="142">
        <f>'廃棄物事業経費（市町村）'!CK29</f>
        <v>0</v>
      </c>
      <c r="BK29" s="142">
        <f>'廃棄物事業経費（市町村）'!CL29</f>
        <v>0</v>
      </c>
      <c r="BL29" s="142">
        <f>'廃棄物事業経費（市町村）'!CM29</f>
        <v>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0</v>
      </c>
      <c r="BP29" s="142">
        <f>'廃棄物事業経費（市町村）'!CQ29</f>
        <v>0</v>
      </c>
      <c r="BQ29" s="142">
        <f>'廃棄物事業経費（市町村）'!CR29</f>
        <v>0</v>
      </c>
      <c r="BR29" s="142">
        <f>'廃棄物事業経費（市町村）'!CS29</f>
        <v>0</v>
      </c>
      <c r="BS29" s="142">
        <f>'廃棄物事業経費（市町村）'!CT29</f>
        <v>0</v>
      </c>
      <c r="BT29" s="142">
        <f>'廃棄物事業経費（市町村）'!CU29</f>
        <v>263002</v>
      </c>
      <c r="BU29" s="142">
        <f>'廃棄物事業経費（市町村）'!CV29</f>
        <v>0</v>
      </c>
      <c r="BV29" s="142">
        <f>'廃棄物事業経費（市町村）'!CW29</f>
        <v>0</v>
      </c>
      <c r="BW29" s="142">
        <f>'廃棄物事業経費（市町村）'!CX29</f>
        <v>0</v>
      </c>
    </row>
    <row r="30" spans="1:75" ht="13.5">
      <c r="A30" s="208" t="s">
        <v>189</v>
      </c>
      <c r="B30" s="208">
        <v>10424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0</v>
      </c>
      <c r="L30" s="142">
        <f>'廃棄物事業経費（市町村）'!AM30</f>
        <v>0</v>
      </c>
      <c r="M30" s="142">
        <f>'廃棄物事業経費（市町村）'!AN30</f>
        <v>0</v>
      </c>
      <c r="N30" s="142">
        <f>'廃棄物事業経費（市町村）'!AO30</f>
        <v>0</v>
      </c>
      <c r="O30" s="142">
        <f>'廃棄物事業経費（市町村）'!AP30</f>
        <v>0</v>
      </c>
      <c r="P30" s="142">
        <f>'廃棄物事業経費（市町村）'!AQ30</f>
        <v>0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0</v>
      </c>
      <c r="T30" s="142">
        <f>'廃棄物事業経費（市町村）'!AU30</f>
        <v>0</v>
      </c>
      <c r="U30" s="142">
        <f>'廃棄物事業経費（市町村）'!AV30</f>
        <v>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141499</v>
      </c>
      <c r="Y30" s="142">
        <f>'廃棄物事業経費（市町村）'!AZ30</f>
        <v>0</v>
      </c>
      <c r="Z30" s="142">
        <f>'廃棄物事業経費（市町村）'!BA30</f>
        <v>0</v>
      </c>
      <c r="AA30" s="142">
        <f>'廃棄物事業経費（市町村）'!BB30</f>
        <v>0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0</v>
      </c>
      <c r="AK30" s="142">
        <f>'廃棄物事業経費（市町村）'!BL30</f>
        <v>0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0</v>
      </c>
      <c r="AR30" s="142">
        <f>'廃棄物事業経費（市町村）'!BS30</f>
        <v>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32699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0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0</v>
      </c>
      <c r="BH30" s="142">
        <f>'廃棄物事業経費（市町村）'!CI30</f>
        <v>0</v>
      </c>
      <c r="BI30" s="142">
        <f>'廃棄物事業経費（市町村）'!CJ30</f>
        <v>0</v>
      </c>
      <c r="BJ30" s="142">
        <f>'廃棄物事業経費（市町村）'!CK30</f>
        <v>0</v>
      </c>
      <c r="BK30" s="142">
        <f>'廃棄物事業経費（市町村）'!CL30</f>
        <v>0</v>
      </c>
      <c r="BL30" s="142">
        <f>'廃棄物事業経費（市町村）'!CM30</f>
        <v>0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0</v>
      </c>
      <c r="BP30" s="142">
        <f>'廃棄物事業経費（市町村）'!CQ30</f>
        <v>0</v>
      </c>
      <c r="BQ30" s="142">
        <f>'廃棄物事業経費（市町村）'!CR30</f>
        <v>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174198</v>
      </c>
      <c r="BU30" s="142">
        <f>'廃棄物事業経費（市町村）'!CV30</f>
        <v>0</v>
      </c>
      <c r="BV30" s="142">
        <f>'廃棄物事業経費（市町村）'!CW30</f>
        <v>0</v>
      </c>
      <c r="BW30" s="142">
        <f>'廃棄物事業経費（市町村）'!CX30</f>
        <v>0</v>
      </c>
    </row>
    <row r="31" spans="1:75" ht="13.5">
      <c r="A31" s="208" t="s">
        <v>189</v>
      </c>
      <c r="B31" s="208">
        <v>10425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0</v>
      </c>
      <c r="L31" s="142">
        <f>'廃棄物事業経費（市町村）'!AM31</f>
        <v>0</v>
      </c>
      <c r="M31" s="142">
        <f>'廃棄物事業経費（市町村）'!AN31</f>
        <v>0</v>
      </c>
      <c r="N31" s="142">
        <f>'廃棄物事業経費（市町村）'!AO31</f>
        <v>0</v>
      </c>
      <c r="O31" s="142">
        <f>'廃棄物事業経費（市町村）'!AP31</f>
        <v>0</v>
      </c>
      <c r="P31" s="142">
        <f>'廃棄物事業経費（市町村）'!AQ31</f>
        <v>0</v>
      </c>
      <c r="Q31" s="142">
        <f>'廃棄物事業経費（市町村）'!AR31</f>
        <v>0</v>
      </c>
      <c r="R31" s="142">
        <f>'廃棄物事業経費（市町村）'!AS31</f>
        <v>0</v>
      </c>
      <c r="S31" s="142">
        <f>'廃棄物事業経費（市町村）'!AT31</f>
        <v>0</v>
      </c>
      <c r="T31" s="142">
        <f>'廃棄物事業経費（市町村）'!AU31</f>
        <v>0</v>
      </c>
      <c r="U31" s="142">
        <f>'廃棄物事業経費（市町村）'!AV31</f>
        <v>0</v>
      </c>
      <c r="V31" s="142">
        <f>'廃棄物事業経費（市町村）'!AW31</f>
        <v>0</v>
      </c>
      <c r="W31" s="142">
        <f>'廃棄物事業経費（市町村）'!AX31</f>
        <v>0</v>
      </c>
      <c r="X31" s="142">
        <f>'廃棄物事業経費（市町村）'!AY31</f>
        <v>232102</v>
      </c>
      <c r="Y31" s="142">
        <f>'廃棄物事業経費（市町村）'!AZ31</f>
        <v>0</v>
      </c>
      <c r="Z31" s="142">
        <f>'廃棄物事業経費（市町村）'!BA31</f>
        <v>0</v>
      </c>
      <c r="AA31" s="142">
        <f>'廃棄物事業経費（市町村）'!BB31</f>
        <v>0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0</v>
      </c>
      <c r="AJ31" s="142">
        <f>'廃棄物事業経費（市町村）'!BK31</f>
        <v>0</v>
      </c>
      <c r="AK31" s="142">
        <f>'廃棄物事業経費（市町村）'!BL31</f>
        <v>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0</v>
      </c>
      <c r="AR31" s="142">
        <f>'廃棄物事業経費（市町村）'!BS31</f>
        <v>0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44229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0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0</v>
      </c>
      <c r="BH31" s="142">
        <f>'廃棄物事業経費（市町村）'!CI31</f>
        <v>0</v>
      </c>
      <c r="BI31" s="142">
        <f>'廃棄物事業経費（市町村）'!CJ31</f>
        <v>0</v>
      </c>
      <c r="BJ31" s="142">
        <f>'廃棄物事業経費（市町村）'!CK31</f>
        <v>0</v>
      </c>
      <c r="BK31" s="142">
        <f>'廃棄物事業経費（市町村）'!CL31</f>
        <v>0</v>
      </c>
      <c r="BL31" s="142">
        <f>'廃棄物事業経費（市町村）'!CM31</f>
        <v>0</v>
      </c>
      <c r="BM31" s="142">
        <f>'廃棄物事業経費（市町村）'!CN31</f>
        <v>0</v>
      </c>
      <c r="BN31" s="142">
        <f>'廃棄物事業経費（市町村）'!CO31</f>
        <v>0</v>
      </c>
      <c r="BO31" s="142">
        <f>'廃棄物事業経費（市町村）'!CP31</f>
        <v>0</v>
      </c>
      <c r="BP31" s="142">
        <f>'廃棄物事業経費（市町村）'!CQ31</f>
        <v>0</v>
      </c>
      <c r="BQ31" s="142">
        <f>'廃棄物事業経費（市町村）'!CR31</f>
        <v>0</v>
      </c>
      <c r="BR31" s="142">
        <f>'廃棄物事業経費（市町村）'!CS31</f>
        <v>0</v>
      </c>
      <c r="BS31" s="142">
        <f>'廃棄物事業経費（市町村）'!CT31</f>
        <v>0</v>
      </c>
      <c r="BT31" s="142">
        <f>'廃棄物事業経費（市町村）'!CU31</f>
        <v>276331</v>
      </c>
      <c r="BU31" s="142">
        <f>'廃棄物事業経費（市町村）'!CV31</f>
        <v>0</v>
      </c>
      <c r="BV31" s="142">
        <f>'廃棄物事業経費（市町村）'!CW31</f>
        <v>0</v>
      </c>
      <c r="BW31" s="142">
        <f>'廃棄物事業経費（市町村）'!CX31</f>
        <v>0</v>
      </c>
    </row>
    <row r="32" spans="1:75" ht="13.5">
      <c r="A32" s="208" t="s">
        <v>189</v>
      </c>
      <c r="B32" s="208">
        <v>10426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191032</v>
      </c>
      <c r="M32" s="142">
        <f>'廃棄物事業経費（市町村）'!AN32</f>
        <v>82654</v>
      </c>
      <c r="N32" s="142">
        <f>'廃棄物事業経費（市町村）'!AO32</f>
        <v>29773</v>
      </c>
      <c r="O32" s="142">
        <f>'廃棄物事業経費（市町村）'!AP32</f>
        <v>0</v>
      </c>
      <c r="P32" s="142">
        <f>'廃棄物事業経費（市町村）'!AQ32</f>
        <v>29773</v>
      </c>
      <c r="Q32" s="142">
        <f>'廃棄物事業経費（市町村）'!AR32</f>
        <v>0</v>
      </c>
      <c r="R32" s="142">
        <f>'廃棄物事業経費（市町村）'!AS32</f>
        <v>0</v>
      </c>
      <c r="S32" s="142">
        <f>'廃棄物事業経費（市町村）'!AT32</f>
        <v>78605</v>
      </c>
      <c r="T32" s="142">
        <f>'廃棄物事業経費（市町村）'!AU32</f>
        <v>51910</v>
      </c>
      <c r="U32" s="142">
        <f>'廃棄物事業経費（市町村）'!AV32</f>
        <v>26695</v>
      </c>
      <c r="V32" s="142">
        <f>'廃棄物事業経費（市町村）'!AW32</f>
        <v>0</v>
      </c>
      <c r="W32" s="142">
        <f>'廃棄物事業経費（市町村）'!AX32</f>
        <v>0</v>
      </c>
      <c r="X32" s="142">
        <f>'廃棄物事業経費（市町村）'!AY32</f>
        <v>0</v>
      </c>
      <c r="Y32" s="142">
        <f>'廃棄物事業経費（市町村）'!AZ32</f>
        <v>0</v>
      </c>
      <c r="Z32" s="142">
        <f>'廃棄物事業経費（市町村）'!BA32</f>
        <v>2083</v>
      </c>
      <c r="AA32" s="142">
        <f>'廃棄物事業経費（市町村）'!BB32</f>
        <v>193115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0</v>
      </c>
      <c r="AK32" s="142">
        <f>'廃棄物事業経費（市町村）'!BL32</f>
        <v>0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0</v>
      </c>
      <c r="AR32" s="142">
        <f>'廃棄物事業経費（市町村）'!BS32</f>
        <v>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19397</v>
      </c>
      <c r="AW32" s="142">
        <f>'廃棄物事業経費（市町村）'!BX32</f>
        <v>0</v>
      </c>
      <c r="AX32" s="142">
        <f>'廃棄物事業経費（市町村）'!BY32</f>
        <v>0</v>
      </c>
      <c r="AY32" s="142">
        <f>'廃棄物事業経費（市町村）'!BZ32</f>
        <v>0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0</v>
      </c>
      <c r="BH32" s="142">
        <f>'廃棄物事業経費（市町村）'!CI32</f>
        <v>191032</v>
      </c>
      <c r="BI32" s="142">
        <f>'廃棄物事業経費（市町村）'!CJ32</f>
        <v>82654</v>
      </c>
      <c r="BJ32" s="142">
        <f>'廃棄物事業経費（市町村）'!CK32</f>
        <v>29773</v>
      </c>
      <c r="BK32" s="142">
        <f>'廃棄物事業経費（市町村）'!CL32</f>
        <v>0</v>
      </c>
      <c r="BL32" s="142">
        <f>'廃棄物事業経費（市町村）'!CM32</f>
        <v>29773</v>
      </c>
      <c r="BM32" s="142">
        <f>'廃棄物事業経費（市町村）'!CN32</f>
        <v>0</v>
      </c>
      <c r="BN32" s="142">
        <f>'廃棄物事業経費（市町村）'!CO32</f>
        <v>0</v>
      </c>
      <c r="BO32" s="142">
        <f>'廃棄物事業経費（市町村）'!CP32</f>
        <v>78605</v>
      </c>
      <c r="BP32" s="142">
        <f>'廃棄物事業経費（市町村）'!CQ32</f>
        <v>51910</v>
      </c>
      <c r="BQ32" s="142">
        <f>'廃棄物事業経費（市町村）'!CR32</f>
        <v>26695</v>
      </c>
      <c r="BR32" s="142">
        <f>'廃棄物事業経費（市町村）'!CS32</f>
        <v>0</v>
      </c>
      <c r="BS32" s="142">
        <f>'廃棄物事業経費（市町村）'!CT32</f>
        <v>0</v>
      </c>
      <c r="BT32" s="142">
        <f>'廃棄物事業経費（市町村）'!CU32</f>
        <v>19397</v>
      </c>
      <c r="BU32" s="142">
        <f>'廃棄物事業経費（市町村）'!CV32</f>
        <v>0</v>
      </c>
      <c r="BV32" s="142">
        <f>'廃棄物事業経費（市町村）'!CW32</f>
        <v>2083</v>
      </c>
      <c r="BW32" s="142">
        <f>'廃棄物事業経費（市町村）'!CX32</f>
        <v>193115</v>
      </c>
    </row>
    <row r="33" spans="1:75" ht="13.5">
      <c r="A33" s="208" t="s">
        <v>189</v>
      </c>
      <c r="B33" s="208">
        <v>10427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0</v>
      </c>
      <c r="L33" s="142">
        <f>'廃棄物事業経費（市町村）'!AM33</f>
        <v>0</v>
      </c>
      <c r="M33" s="142">
        <f>'廃棄物事業経費（市町村）'!AN33</f>
        <v>0</v>
      </c>
      <c r="N33" s="142">
        <f>'廃棄物事業経費（市町村）'!AO33</f>
        <v>0</v>
      </c>
      <c r="O33" s="142">
        <f>'廃棄物事業経費（市町村）'!AP33</f>
        <v>0</v>
      </c>
      <c r="P33" s="142">
        <f>'廃棄物事業経費（市町村）'!AQ33</f>
        <v>0</v>
      </c>
      <c r="Q33" s="142">
        <f>'廃棄物事業経費（市町村）'!AR33</f>
        <v>0</v>
      </c>
      <c r="R33" s="142">
        <f>'廃棄物事業経費（市町村）'!AS33</f>
        <v>0</v>
      </c>
      <c r="S33" s="142">
        <f>'廃棄物事業経費（市町村）'!AT33</f>
        <v>0</v>
      </c>
      <c r="T33" s="142">
        <f>'廃棄物事業経費（市町村）'!AU33</f>
        <v>0</v>
      </c>
      <c r="U33" s="142">
        <f>'廃棄物事業経費（市町村）'!AV33</f>
        <v>0</v>
      </c>
      <c r="V33" s="142">
        <f>'廃棄物事業経費（市町村）'!AW33</f>
        <v>0</v>
      </c>
      <c r="W33" s="142">
        <f>'廃棄物事業経費（市町村）'!AX33</f>
        <v>0</v>
      </c>
      <c r="X33" s="142">
        <f>'廃棄物事業経費（市町村）'!AY33</f>
        <v>33425</v>
      </c>
      <c r="Y33" s="142">
        <f>'廃棄物事業経費（市町村）'!AZ33</f>
        <v>0</v>
      </c>
      <c r="Z33" s="142">
        <f>'廃棄物事業経費（市町村）'!BA33</f>
        <v>0</v>
      </c>
      <c r="AA33" s="142">
        <f>'廃棄物事業経費（市町村）'!BB33</f>
        <v>0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0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0</v>
      </c>
      <c r="AR33" s="142">
        <f>'廃棄物事業経費（市町村）'!BS33</f>
        <v>0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8337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0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0</v>
      </c>
      <c r="BH33" s="142">
        <f>'廃棄物事業経費（市町村）'!CI33</f>
        <v>0</v>
      </c>
      <c r="BI33" s="142">
        <f>'廃棄物事業経費（市町村）'!CJ33</f>
        <v>0</v>
      </c>
      <c r="BJ33" s="142">
        <f>'廃棄物事業経費（市町村）'!CK33</f>
        <v>0</v>
      </c>
      <c r="BK33" s="142">
        <f>'廃棄物事業経費（市町村）'!CL33</f>
        <v>0</v>
      </c>
      <c r="BL33" s="142">
        <f>'廃棄物事業経費（市町村）'!CM33</f>
        <v>0</v>
      </c>
      <c r="BM33" s="142">
        <f>'廃棄物事業経費（市町村）'!CN33</f>
        <v>0</v>
      </c>
      <c r="BN33" s="142">
        <f>'廃棄物事業経費（市町村）'!CO33</f>
        <v>0</v>
      </c>
      <c r="BO33" s="142">
        <f>'廃棄物事業経費（市町村）'!CP33</f>
        <v>0</v>
      </c>
      <c r="BP33" s="142">
        <f>'廃棄物事業経費（市町村）'!CQ33</f>
        <v>0</v>
      </c>
      <c r="BQ33" s="142">
        <f>'廃棄物事業経費（市町村）'!CR33</f>
        <v>0</v>
      </c>
      <c r="BR33" s="142">
        <f>'廃棄物事業経費（市町村）'!CS33</f>
        <v>0</v>
      </c>
      <c r="BS33" s="142">
        <f>'廃棄物事業経費（市町村）'!CT33</f>
        <v>0</v>
      </c>
      <c r="BT33" s="142">
        <f>'廃棄物事業経費（市町村）'!CU33</f>
        <v>41762</v>
      </c>
      <c r="BU33" s="142">
        <f>'廃棄物事業経費（市町村）'!CV33</f>
        <v>0</v>
      </c>
      <c r="BV33" s="142">
        <f>'廃棄物事業経費（市町村）'!CW33</f>
        <v>0</v>
      </c>
      <c r="BW33" s="142">
        <f>'廃棄物事業経費（市町村）'!CX33</f>
        <v>0</v>
      </c>
    </row>
    <row r="34" spans="1:75" ht="13.5">
      <c r="A34" s="208" t="s">
        <v>189</v>
      </c>
      <c r="B34" s="208">
        <v>10428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299</v>
      </c>
      <c r="L34" s="142">
        <f>'廃棄物事業経費（市町村）'!AM34</f>
        <v>0</v>
      </c>
      <c r="M34" s="142">
        <f>'廃棄物事業経費（市町村）'!AN34</f>
        <v>0</v>
      </c>
      <c r="N34" s="142">
        <f>'廃棄物事業経費（市町村）'!AO34</f>
        <v>0</v>
      </c>
      <c r="O34" s="142">
        <f>'廃棄物事業経費（市町村）'!AP34</f>
        <v>0</v>
      </c>
      <c r="P34" s="142">
        <f>'廃棄物事業経費（市町村）'!AQ34</f>
        <v>0</v>
      </c>
      <c r="Q34" s="142">
        <f>'廃棄物事業経費（市町村）'!AR34</f>
        <v>0</v>
      </c>
      <c r="R34" s="142">
        <f>'廃棄物事業経費（市町村）'!AS34</f>
        <v>0</v>
      </c>
      <c r="S34" s="142">
        <f>'廃棄物事業経費（市町村）'!AT34</f>
        <v>0</v>
      </c>
      <c r="T34" s="142">
        <f>'廃棄物事業経費（市町村）'!AU34</f>
        <v>0</v>
      </c>
      <c r="U34" s="142">
        <f>'廃棄物事業経費（市町村）'!AV34</f>
        <v>0</v>
      </c>
      <c r="V34" s="142">
        <f>'廃棄物事業経費（市町村）'!AW34</f>
        <v>0</v>
      </c>
      <c r="W34" s="142">
        <f>'廃棄物事業経費（市町村）'!AX34</f>
        <v>0</v>
      </c>
      <c r="X34" s="142">
        <f>'廃棄物事業経費（市町村）'!AY34</f>
        <v>32228</v>
      </c>
      <c r="Y34" s="142">
        <f>'廃棄物事業経費（市町村）'!AZ34</f>
        <v>0</v>
      </c>
      <c r="Z34" s="142">
        <f>'廃棄物事業経費（市町村）'!BA34</f>
        <v>0</v>
      </c>
      <c r="AA34" s="142">
        <f>'廃棄物事業経費（市町村）'!BB34</f>
        <v>0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0</v>
      </c>
      <c r="AJ34" s="142">
        <f>'廃棄物事業経費（市町村）'!BK34</f>
        <v>0</v>
      </c>
      <c r="AK34" s="142">
        <f>'廃棄物事業経費（市町村）'!BL34</f>
        <v>0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14545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0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299</v>
      </c>
      <c r="BH34" s="142">
        <f>'廃棄物事業経費（市町村）'!CI34</f>
        <v>0</v>
      </c>
      <c r="BI34" s="142">
        <f>'廃棄物事業経費（市町村）'!CJ34</f>
        <v>0</v>
      </c>
      <c r="BJ34" s="142">
        <f>'廃棄物事業経費（市町村）'!CK34</f>
        <v>0</v>
      </c>
      <c r="BK34" s="142">
        <f>'廃棄物事業経費（市町村）'!CL34</f>
        <v>0</v>
      </c>
      <c r="BL34" s="142">
        <f>'廃棄物事業経費（市町村）'!CM34</f>
        <v>0</v>
      </c>
      <c r="BM34" s="142">
        <f>'廃棄物事業経費（市町村）'!CN34</f>
        <v>0</v>
      </c>
      <c r="BN34" s="142">
        <f>'廃棄物事業経費（市町村）'!CO34</f>
        <v>0</v>
      </c>
      <c r="BO34" s="142">
        <f>'廃棄物事業経費（市町村）'!CP34</f>
        <v>0</v>
      </c>
      <c r="BP34" s="142">
        <f>'廃棄物事業経費（市町村）'!CQ34</f>
        <v>0</v>
      </c>
      <c r="BQ34" s="142">
        <f>'廃棄物事業経費（市町村）'!CR34</f>
        <v>0</v>
      </c>
      <c r="BR34" s="142">
        <f>'廃棄物事業経費（市町村）'!CS34</f>
        <v>0</v>
      </c>
      <c r="BS34" s="142">
        <f>'廃棄物事業経費（市町村）'!CT34</f>
        <v>0</v>
      </c>
      <c r="BT34" s="142">
        <f>'廃棄物事業経費（市町村）'!CU34</f>
        <v>46773</v>
      </c>
      <c r="BU34" s="142">
        <f>'廃棄物事業経費（市町村）'!CV34</f>
        <v>0</v>
      </c>
      <c r="BV34" s="142">
        <f>'廃棄物事業経費（市町村）'!CW34</f>
        <v>0</v>
      </c>
      <c r="BW34" s="142">
        <f>'廃棄物事業経費（市町村）'!CX34</f>
        <v>0</v>
      </c>
    </row>
    <row r="35" spans="1:75" ht="13.5">
      <c r="A35" s="208" t="s">
        <v>189</v>
      </c>
      <c r="B35" s="208">
        <v>10429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1022</v>
      </c>
      <c r="L35" s="142">
        <f>'廃棄物事業経費（市町村）'!AM35</f>
        <v>0</v>
      </c>
      <c r="M35" s="142">
        <f>'廃棄物事業経費（市町村）'!AN35</f>
        <v>0</v>
      </c>
      <c r="N35" s="142">
        <f>'廃棄物事業経費（市町村）'!AO35</f>
        <v>0</v>
      </c>
      <c r="O35" s="142">
        <f>'廃棄物事業経費（市町村）'!AP35</f>
        <v>0</v>
      </c>
      <c r="P35" s="142">
        <f>'廃棄物事業経費（市町村）'!AQ35</f>
        <v>0</v>
      </c>
      <c r="Q35" s="142">
        <f>'廃棄物事業経費（市町村）'!AR35</f>
        <v>0</v>
      </c>
      <c r="R35" s="142">
        <f>'廃棄物事業経費（市町村）'!AS35</f>
        <v>0</v>
      </c>
      <c r="S35" s="142">
        <f>'廃棄物事業経費（市町村）'!AT35</f>
        <v>0</v>
      </c>
      <c r="T35" s="142">
        <f>'廃棄物事業経費（市町村）'!AU35</f>
        <v>0</v>
      </c>
      <c r="U35" s="142">
        <f>'廃棄物事業経費（市町村）'!AV35</f>
        <v>0</v>
      </c>
      <c r="V35" s="142">
        <f>'廃棄物事業経費（市町村）'!AW35</f>
        <v>0</v>
      </c>
      <c r="W35" s="142">
        <f>'廃棄物事業経費（市町村）'!AX35</f>
        <v>0</v>
      </c>
      <c r="X35" s="142">
        <f>'廃棄物事業経費（市町村）'!AY35</f>
        <v>111575</v>
      </c>
      <c r="Y35" s="142">
        <f>'廃棄物事業経費（市町村）'!AZ35</f>
        <v>0</v>
      </c>
      <c r="Z35" s="142">
        <f>'廃棄物事業経費（市町村）'!BA35</f>
        <v>0</v>
      </c>
      <c r="AA35" s="142">
        <f>'廃棄物事業経費（市町村）'!BB35</f>
        <v>0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0</v>
      </c>
      <c r="AJ35" s="142">
        <f>'廃棄物事業経費（市町村）'!BK35</f>
        <v>0</v>
      </c>
      <c r="AK35" s="142">
        <f>'廃棄物事業経費（市町村）'!BL35</f>
        <v>0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0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45954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0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1022</v>
      </c>
      <c r="BH35" s="142">
        <f>'廃棄物事業経費（市町村）'!CI35</f>
        <v>0</v>
      </c>
      <c r="BI35" s="142">
        <f>'廃棄物事業経費（市町村）'!CJ35</f>
        <v>0</v>
      </c>
      <c r="BJ35" s="142">
        <f>'廃棄物事業経費（市町村）'!CK35</f>
        <v>0</v>
      </c>
      <c r="BK35" s="142">
        <f>'廃棄物事業経費（市町村）'!CL35</f>
        <v>0</v>
      </c>
      <c r="BL35" s="142">
        <f>'廃棄物事業経費（市町村）'!CM35</f>
        <v>0</v>
      </c>
      <c r="BM35" s="142">
        <f>'廃棄物事業経費（市町村）'!CN35</f>
        <v>0</v>
      </c>
      <c r="BN35" s="142">
        <f>'廃棄物事業経費（市町村）'!CO35</f>
        <v>0</v>
      </c>
      <c r="BO35" s="142">
        <f>'廃棄物事業経費（市町村）'!CP35</f>
        <v>0</v>
      </c>
      <c r="BP35" s="142">
        <f>'廃棄物事業経費（市町村）'!CQ35</f>
        <v>0</v>
      </c>
      <c r="BQ35" s="142">
        <f>'廃棄物事業経費（市町村）'!CR35</f>
        <v>0</v>
      </c>
      <c r="BR35" s="142">
        <f>'廃棄物事業経費（市町村）'!CS35</f>
        <v>0</v>
      </c>
      <c r="BS35" s="142">
        <f>'廃棄物事業経費（市町村）'!CT35</f>
        <v>0</v>
      </c>
      <c r="BT35" s="142">
        <f>'廃棄物事業経費（市町村）'!CU35</f>
        <v>157529</v>
      </c>
      <c r="BU35" s="142">
        <f>'廃棄物事業経費（市町村）'!CV35</f>
        <v>0</v>
      </c>
      <c r="BV35" s="142">
        <f>'廃棄物事業経費（市町村）'!CW35</f>
        <v>0</v>
      </c>
      <c r="BW35" s="142">
        <f>'廃棄物事業経費（市町村）'!CX35</f>
        <v>0</v>
      </c>
    </row>
    <row r="36" spans="1:75" ht="13.5">
      <c r="A36" s="208" t="s">
        <v>189</v>
      </c>
      <c r="B36" s="208">
        <v>10443</v>
      </c>
      <c r="C36" s="208" t="s">
        <v>262</v>
      </c>
      <c r="D36" s="142">
        <f>'廃棄物事業経費（市町村）'!AE36</f>
        <v>0</v>
      </c>
      <c r="E36" s="142">
        <f>'廃棄物事業経費（市町村）'!AF36</f>
        <v>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0</v>
      </c>
      <c r="L36" s="142">
        <f>'廃棄物事業経費（市町村）'!AM36</f>
        <v>0</v>
      </c>
      <c r="M36" s="142">
        <f>'廃棄物事業経費（市町村）'!AN36</f>
        <v>0</v>
      </c>
      <c r="N36" s="142">
        <f>'廃棄物事業経費（市町村）'!AO36</f>
        <v>0</v>
      </c>
      <c r="O36" s="142">
        <f>'廃棄物事業経費（市町村）'!AP36</f>
        <v>0</v>
      </c>
      <c r="P36" s="142">
        <f>'廃棄物事業経費（市町村）'!AQ36</f>
        <v>0</v>
      </c>
      <c r="Q36" s="142">
        <f>'廃棄物事業経費（市町村）'!AR36</f>
        <v>0</v>
      </c>
      <c r="R36" s="142">
        <f>'廃棄物事業経費（市町村）'!AS36</f>
        <v>0</v>
      </c>
      <c r="S36" s="142">
        <f>'廃棄物事業経費（市町村）'!AT36</f>
        <v>0</v>
      </c>
      <c r="T36" s="142">
        <f>'廃棄物事業経費（市町村）'!AU36</f>
        <v>0</v>
      </c>
      <c r="U36" s="142">
        <f>'廃棄物事業経費（市町村）'!AV36</f>
        <v>0</v>
      </c>
      <c r="V36" s="142">
        <f>'廃棄物事業経費（市町村）'!AW36</f>
        <v>0</v>
      </c>
      <c r="W36" s="142">
        <f>'廃棄物事業経費（市町村）'!AX36</f>
        <v>0</v>
      </c>
      <c r="X36" s="142">
        <f>'廃棄物事業経費（市町村）'!AY36</f>
        <v>76443</v>
      </c>
      <c r="Y36" s="142">
        <f>'廃棄物事業経費（市町村）'!AZ36</f>
        <v>0</v>
      </c>
      <c r="Z36" s="142">
        <f>'廃棄物事業経費（市町村）'!BA36</f>
        <v>0</v>
      </c>
      <c r="AA36" s="142">
        <f>'廃棄物事業経費（市町村）'!BB36</f>
        <v>0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0</v>
      </c>
      <c r="AK36" s="142">
        <f>'廃棄物事業経費（市町村）'!BL36</f>
        <v>0</v>
      </c>
      <c r="AL36" s="142">
        <f>'廃棄物事業経費（市町村）'!BM36</f>
        <v>0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0</v>
      </c>
      <c r="AR36" s="142">
        <f>'廃棄物事業経費（市町村）'!BS36</f>
        <v>0</v>
      </c>
      <c r="AS36" s="142">
        <f>'廃棄物事業経費（市町村）'!BT36</f>
        <v>0</v>
      </c>
      <c r="AT36" s="142">
        <f>'廃棄物事業経費（市町村）'!BU36</f>
        <v>0</v>
      </c>
      <c r="AU36" s="142">
        <f>'廃棄物事業経費（市町村）'!BV36</f>
        <v>0</v>
      </c>
      <c r="AV36" s="142">
        <f>'廃棄物事業経費（市町村）'!BW36</f>
        <v>32762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0</v>
      </c>
      <c r="AZ36" s="142">
        <f>'廃棄物事業経費（市町村）'!CA36</f>
        <v>0</v>
      </c>
      <c r="BA36" s="142">
        <f>'廃棄物事業経費（市町村）'!CB36</f>
        <v>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0</v>
      </c>
      <c r="BH36" s="142">
        <f>'廃棄物事業経費（市町村）'!CI36</f>
        <v>0</v>
      </c>
      <c r="BI36" s="142">
        <f>'廃棄物事業経費（市町村）'!CJ36</f>
        <v>0</v>
      </c>
      <c r="BJ36" s="142">
        <f>'廃棄物事業経費（市町村）'!CK36</f>
        <v>0</v>
      </c>
      <c r="BK36" s="142">
        <f>'廃棄物事業経費（市町村）'!CL36</f>
        <v>0</v>
      </c>
      <c r="BL36" s="142">
        <f>'廃棄物事業経費（市町村）'!CM36</f>
        <v>0</v>
      </c>
      <c r="BM36" s="142">
        <f>'廃棄物事業経費（市町村）'!CN36</f>
        <v>0</v>
      </c>
      <c r="BN36" s="142">
        <f>'廃棄物事業経費（市町村）'!CO36</f>
        <v>0</v>
      </c>
      <c r="BO36" s="142">
        <f>'廃棄物事業経費（市町村）'!CP36</f>
        <v>0</v>
      </c>
      <c r="BP36" s="142">
        <f>'廃棄物事業経費（市町村）'!CQ36</f>
        <v>0</v>
      </c>
      <c r="BQ36" s="142">
        <f>'廃棄物事業経費（市町村）'!CR36</f>
        <v>0</v>
      </c>
      <c r="BR36" s="142">
        <f>'廃棄物事業経費（市町村）'!CS36</f>
        <v>0</v>
      </c>
      <c r="BS36" s="142">
        <f>'廃棄物事業経費（市町村）'!CT36</f>
        <v>0</v>
      </c>
      <c r="BT36" s="142">
        <f>'廃棄物事業経費（市町村）'!CU36</f>
        <v>109205</v>
      </c>
      <c r="BU36" s="142">
        <f>'廃棄物事業経費（市町村）'!CV36</f>
        <v>0</v>
      </c>
      <c r="BV36" s="142">
        <f>'廃棄物事業経費（市町村）'!CW36</f>
        <v>0</v>
      </c>
      <c r="BW36" s="142">
        <f>'廃棄物事業経費（市町村）'!CX36</f>
        <v>0</v>
      </c>
    </row>
    <row r="37" spans="1:75" ht="13.5">
      <c r="A37" s="208" t="s">
        <v>189</v>
      </c>
      <c r="B37" s="208">
        <v>10444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0</v>
      </c>
      <c r="L37" s="142">
        <f>'廃棄物事業経費（市町村）'!AM37</f>
        <v>12053</v>
      </c>
      <c r="M37" s="142">
        <f>'廃棄物事業経費（市町村）'!AN37</f>
        <v>448</v>
      </c>
      <c r="N37" s="142">
        <f>'廃棄物事業経費（市町村）'!AO37</f>
        <v>0</v>
      </c>
      <c r="O37" s="142">
        <f>'廃棄物事業経費（市町村）'!AP37</f>
        <v>0</v>
      </c>
      <c r="P37" s="142">
        <f>'廃棄物事業経費（市町村）'!AQ37</f>
        <v>0</v>
      </c>
      <c r="Q37" s="142">
        <f>'廃棄物事業経費（市町村）'!AR37</f>
        <v>0</v>
      </c>
      <c r="R37" s="142">
        <f>'廃棄物事業経費（市町村）'!AS37</f>
        <v>0</v>
      </c>
      <c r="S37" s="142">
        <f>'廃棄物事業経費（市町村）'!AT37</f>
        <v>11605</v>
      </c>
      <c r="T37" s="142">
        <f>'廃棄物事業経費（市町村）'!AU37</f>
        <v>10748</v>
      </c>
      <c r="U37" s="142">
        <f>'廃棄物事業経費（市町村）'!AV37</f>
        <v>0</v>
      </c>
      <c r="V37" s="142">
        <f>'廃棄物事業経費（市町村）'!AW37</f>
        <v>857</v>
      </c>
      <c r="W37" s="142">
        <f>'廃棄物事業経費（市町村）'!AX37</f>
        <v>0</v>
      </c>
      <c r="X37" s="142">
        <f>'廃棄物事業経費（市町村）'!AY37</f>
        <v>10435</v>
      </c>
      <c r="Y37" s="142">
        <f>'廃棄物事業経費（市町村）'!AZ37</f>
        <v>0</v>
      </c>
      <c r="Z37" s="142">
        <f>'廃棄物事業経費（市町村）'!BA37</f>
        <v>0</v>
      </c>
      <c r="AA37" s="142">
        <f>'廃棄物事業経費（市町村）'!BB37</f>
        <v>12053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0</v>
      </c>
      <c r="AK37" s="142">
        <f>'廃棄物事業経費（市町村）'!BL37</f>
        <v>0</v>
      </c>
      <c r="AL37" s="142">
        <f>'廃棄物事業経費（市町村）'!BM37</f>
        <v>0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0</v>
      </c>
      <c r="AR37" s="142">
        <f>'廃棄物事業経費（市町村）'!BS37</f>
        <v>0</v>
      </c>
      <c r="AS37" s="142">
        <f>'廃棄物事業経費（市町村）'!BT37</f>
        <v>0</v>
      </c>
      <c r="AT37" s="142">
        <f>'廃棄物事業経費（市町村）'!BU37</f>
        <v>0</v>
      </c>
      <c r="AU37" s="142">
        <f>'廃棄物事業経費（市町村）'!BV37</f>
        <v>0</v>
      </c>
      <c r="AV37" s="142">
        <f>'廃棄物事業経費（市町村）'!BW37</f>
        <v>10095</v>
      </c>
      <c r="AW37" s="142">
        <f>'廃棄物事業経費（市町村）'!BX37</f>
        <v>0</v>
      </c>
      <c r="AX37" s="142">
        <f>'廃棄物事業経費（市町村）'!BY37</f>
        <v>0</v>
      </c>
      <c r="AY37" s="142">
        <f>'廃棄物事業経費（市町村）'!BZ37</f>
        <v>0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0</v>
      </c>
      <c r="BH37" s="142">
        <f>'廃棄物事業経費（市町村）'!CI37</f>
        <v>12053</v>
      </c>
      <c r="BI37" s="142">
        <f>'廃棄物事業経費（市町村）'!CJ37</f>
        <v>448</v>
      </c>
      <c r="BJ37" s="142">
        <f>'廃棄物事業経費（市町村）'!CK37</f>
        <v>0</v>
      </c>
      <c r="BK37" s="142">
        <f>'廃棄物事業経費（市町村）'!CL37</f>
        <v>0</v>
      </c>
      <c r="BL37" s="142">
        <f>'廃棄物事業経費（市町村）'!CM37</f>
        <v>0</v>
      </c>
      <c r="BM37" s="142">
        <f>'廃棄物事業経費（市町村）'!CN37</f>
        <v>0</v>
      </c>
      <c r="BN37" s="142">
        <f>'廃棄物事業経費（市町村）'!CO37</f>
        <v>0</v>
      </c>
      <c r="BO37" s="142">
        <f>'廃棄物事業経費（市町村）'!CP37</f>
        <v>11605</v>
      </c>
      <c r="BP37" s="142">
        <f>'廃棄物事業経費（市町村）'!CQ37</f>
        <v>10748</v>
      </c>
      <c r="BQ37" s="142">
        <f>'廃棄物事業経費（市町村）'!CR37</f>
        <v>0</v>
      </c>
      <c r="BR37" s="142">
        <f>'廃棄物事業経費（市町村）'!CS37</f>
        <v>857</v>
      </c>
      <c r="BS37" s="142">
        <f>'廃棄物事業経費（市町村）'!CT37</f>
        <v>0</v>
      </c>
      <c r="BT37" s="142">
        <f>'廃棄物事業経費（市町村）'!CU37</f>
        <v>20530</v>
      </c>
      <c r="BU37" s="142">
        <f>'廃棄物事業経費（市町村）'!CV37</f>
        <v>0</v>
      </c>
      <c r="BV37" s="142">
        <f>'廃棄物事業経費（市町村）'!CW37</f>
        <v>0</v>
      </c>
      <c r="BW37" s="142">
        <f>'廃棄物事業経費（市町村）'!CX37</f>
        <v>12053</v>
      </c>
    </row>
    <row r="38" spans="1:75" ht="13.5">
      <c r="A38" s="208" t="s">
        <v>189</v>
      </c>
      <c r="B38" s="208">
        <v>10448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0</v>
      </c>
      <c r="L38" s="142">
        <f>'廃棄物事業経費（市町村）'!AM38</f>
        <v>10695</v>
      </c>
      <c r="M38" s="142">
        <f>'廃棄物事業経費（市町村）'!AN38</f>
        <v>59</v>
      </c>
      <c r="N38" s="142">
        <f>'廃棄物事業経費（市町村）'!AO38</f>
        <v>24</v>
      </c>
      <c r="O38" s="142">
        <f>'廃棄物事業経費（市町村）'!AP38</f>
        <v>24</v>
      </c>
      <c r="P38" s="142">
        <f>'廃棄物事業経費（市町村）'!AQ38</f>
        <v>0</v>
      </c>
      <c r="Q38" s="142">
        <f>'廃棄物事業経費（市町村）'!AR38</f>
        <v>0</v>
      </c>
      <c r="R38" s="142">
        <f>'廃棄物事業経費（市町村）'!AS38</f>
        <v>0</v>
      </c>
      <c r="S38" s="142">
        <f>'廃棄物事業経費（市町村）'!AT38</f>
        <v>10612</v>
      </c>
      <c r="T38" s="142">
        <f>'廃棄物事業経費（市町村）'!AU38</f>
        <v>8539</v>
      </c>
      <c r="U38" s="142">
        <f>'廃棄物事業経費（市町村）'!AV38</f>
        <v>823</v>
      </c>
      <c r="V38" s="142">
        <f>'廃棄物事業経費（市町村）'!AW38</f>
        <v>1250</v>
      </c>
      <c r="W38" s="142">
        <f>'廃棄物事業経費（市町村）'!AX38</f>
        <v>0</v>
      </c>
      <c r="X38" s="142">
        <f>'廃棄物事業経費（市町村）'!AY38</f>
        <v>16475</v>
      </c>
      <c r="Y38" s="142">
        <f>'廃棄物事業経費（市町村）'!AZ38</f>
        <v>0</v>
      </c>
      <c r="Z38" s="142">
        <f>'廃棄物事業経費（市町村）'!BA38</f>
        <v>6093</v>
      </c>
      <c r="AA38" s="142">
        <f>'廃棄物事業経費（市町村）'!BB38</f>
        <v>16788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0</v>
      </c>
      <c r="AK38" s="142">
        <f>'廃棄物事業経費（市町村）'!BL38</f>
        <v>0</v>
      </c>
      <c r="AL38" s="142">
        <f>'廃棄物事業経費（市町村）'!BM38</f>
        <v>0</v>
      </c>
      <c r="AM38" s="142">
        <f>'廃棄物事業経費（市町村）'!BN38</f>
        <v>0</v>
      </c>
      <c r="AN38" s="142">
        <f>'廃棄物事業経費（市町村）'!BO38</f>
        <v>0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0</v>
      </c>
      <c r="AR38" s="142">
        <f>'廃棄物事業経費（市町村）'!BS38</f>
        <v>0</v>
      </c>
      <c r="AS38" s="142">
        <f>'廃棄物事業経費（市町村）'!BT38</f>
        <v>0</v>
      </c>
      <c r="AT38" s="142">
        <f>'廃棄物事業経費（市町村）'!BU38</f>
        <v>0</v>
      </c>
      <c r="AU38" s="142">
        <f>'廃棄物事業経費（市町村）'!BV38</f>
        <v>0</v>
      </c>
      <c r="AV38" s="142">
        <f>'廃棄物事業経費（市町村）'!BW38</f>
        <v>16328</v>
      </c>
      <c r="AW38" s="142">
        <f>'廃棄物事業経費（市町村）'!BX38</f>
        <v>0</v>
      </c>
      <c r="AX38" s="142">
        <f>'廃棄物事業経費（市町村）'!BY38</f>
        <v>0</v>
      </c>
      <c r="AY38" s="142">
        <f>'廃棄物事業経費（市町村）'!BZ38</f>
        <v>0</v>
      </c>
      <c r="AZ38" s="142">
        <f>'廃棄物事業経費（市町村）'!CA38</f>
        <v>0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0</v>
      </c>
      <c r="BH38" s="142">
        <f>'廃棄物事業経費（市町村）'!CI38</f>
        <v>10695</v>
      </c>
      <c r="BI38" s="142">
        <f>'廃棄物事業経費（市町村）'!CJ38</f>
        <v>59</v>
      </c>
      <c r="BJ38" s="142">
        <f>'廃棄物事業経費（市町村）'!CK38</f>
        <v>24</v>
      </c>
      <c r="BK38" s="142">
        <f>'廃棄物事業経費（市町村）'!CL38</f>
        <v>24</v>
      </c>
      <c r="BL38" s="142">
        <f>'廃棄物事業経費（市町村）'!CM38</f>
        <v>0</v>
      </c>
      <c r="BM38" s="142">
        <f>'廃棄物事業経費（市町村）'!CN38</f>
        <v>0</v>
      </c>
      <c r="BN38" s="142">
        <f>'廃棄物事業経費（市町村）'!CO38</f>
        <v>0</v>
      </c>
      <c r="BO38" s="142">
        <f>'廃棄物事業経費（市町村）'!CP38</f>
        <v>10612</v>
      </c>
      <c r="BP38" s="142">
        <f>'廃棄物事業経費（市町村）'!CQ38</f>
        <v>8539</v>
      </c>
      <c r="BQ38" s="142">
        <f>'廃棄物事業経費（市町村）'!CR38</f>
        <v>823</v>
      </c>
      <c r="BR38" s="142">
        <f>'廃棄物事業経費（市町村）'!CS38</f>
        <v>1250</v>
      </c>
      <c r="BS38" s="142">
        <f>'廃棄物事業経費（市町村）'!CT38</f>
        <v>0</v>
      </c>
      <c r="BT38" s="142">
        <f>'廃棄物事業経費（市町村）'!CU38</f>
        <v>32803</v>
      </c>
      <c r="BU38" s="142">
        <f>'廃棄物事業経費（市町村）'!CV38</f>
        <v>0</v>
      </c>
      <c r="BV38" s="142">
        <f>'廃棄物事業経費（市町村）'!CW38</f>
        <v>6093</v>
      </c>
      <c r="BW38" s="142">
        <f>'廃棄物事業経費（市町村）'!CX38</f>
        <v>16788</v>
      </c>
    </row>
    <row r="39" spans="1:75" ht="13.5">
      <c r="A39" s="208" t="s">
        <v>189</v>
      </c>
      <c r="B39" s="208">
        <v>10449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0</v>
      </c>
      <c r="L39" s="142">
        <f>'廃棄物事業経費（市町村）'!AM39</f>
        <v>572580</v>
      </c>
      <c r="M39" s="142">
        <f>'廃棄物事業経費（市町村）'!AN39</f>
        <v>88872</v>
      </c>
      <c r="N39" s="142">
        <f>'廃棄物事業経費（市町村）'!AO39</f>
        <v>71114</v>
      </c>
      <c r="O39" s="142">
        <f>'廃棄物事業経費（市町村）'!AP39</f>
        <v>12540</v>
      </c>
      <c r="P39" s="142">
        <f>'廃棄物事業経費（市町村）'!AQ39</f>
        <v>58574</v>
      </c>
      <c r="Q39" s="142">
        <f>'廃棄物事業経費（市町村）'!AR39</f>
        <v>0</v>
      </c>
      <c r="R39" s="142">
        <f>'廃棄物事業経費（市町村）'!AS39</f>
        <v>0</v>
      </c>
      <c r="S39" s="142">
        <f>'廃棄物事業経費（市町村）'!AT39</f>
        <v>412594</v>
      </c>
      <c r="T39" s="142">
        <f>'廃棄物事業経費（市町村）'!AU39</f>
        <v>44936</v>
      </c>
      <c r="U39" s="142">
        <f>'廃棄物事業経費（市町村）'!AV39</f>
        <v>367658</v>
      </c>
      <c r="V39" s="142">
        <f>'廃棄物事業経費（市町村）'!AW39</f>
        <v>0</v>
      </c>
      <c r="W39" s="142">
        <f>'廃棄物事業経費（市町村）'!AX39</f>
        <v>0</v>
      </c>
      <c r="X39" s="142">
        <f>'廃棄物事業経費（市町村）'!AY39</f>
        <v>0</v>
      </c>
      <c r="Y39" s="142">
        <f>'廃棄物事業経費（市町村）'!AZ39</f>
        <v>0</v>
      </c>
      <c r="Z39" s="142">
        <f>'廃棄物事業経費（市町村）'!BA39</f>
        <v>26142</v>
      </c>
      <c r="AA39" s="142">
        <f>'廃棄物事業経費（市町村）'!BB39</f>
        <v>598722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73299</v>
      </c>
      <c r="AK39" s="142">
        <f>'廃棄物事業経費（市町村）'!BL39</f>
        <v>29150</v>
      </c>
      <c r="AL39" s="142">
        <f>'廃棄物事業経費（市町村）'!BM39</f>
        <v>33487</v>
      </c>
      <c r="AM39" s="142">
        <f>'廃棄物事業経費（市町村）'!BN39</f>
        <v>0</v>
      </c>
      <c r="AN39" s="142">
        <f>'廃棄物事業経費（市町村）'!BO39</f>
        <v>33487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10662</v>
      </c>
      <c r="AR39" s="142">
        <f>'廃棄物事業経費（市町村）'!BS39</f>
        <v>0</v>
      </c>
      <c r="AS39" s="142">
        <f>'廃棄物事業経費（市町村）'!BT39</f>
        <v>10662</v>
      </c>
      <c r="AT39" s="142">
        <f>'廃棄物事業経費（市町村）'!BU39</f>
        <v>0</v>
      </c>
      <c r="AU39" s="142">
        <f>'廃棄物事業経費（市町村）'!BV39</f>
        <v>0</v>
      </c>
      <c r="AV39" s="142">
        <f>'廃棄物事業経費（市町村）'!BW39</f>
        <v>0</v>
      </c>
      <c r="AW39" s="142">
        <f>'廃棄物事業経費（市町村）'!BX39</f>
        <v>0</v>
      </c>
      <c r="AX39" s="142">
        <f>'廃棄物事業経費（市町村）'!BY39</f>
        <v>9600</v>
      </c>
      <c r="AY39" s="142">
        <f>'廃棄物事業経費（市町村）'!BZ39</f>
        <v>82899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0</v>
      </c>
      <c r="BH39" s="142">
        <f>'廃棄物事業経費（市町村）'!CI39</f>
        <v>645879</v>
      </c>
      <c r="BI39" s="142">
        <f>'廃棄物事業経費（市町村）'!CJ39</f>
        <v>118022</v>
      </c>
      <c r="BJ39" s="142">
        <f>'廃棄物事業経費（市町村）'!CK39</f>
        <v>104601</v>
      </c>
      <c r="BK39" s="142">
        <f>'廃棄物事業経費（市町村）'!CL39</f>
        <v>12540</v>
      </c>
      <c r="BL39" s="142">
        <f>'廃棄物事業経費（市町村）'!CM39</f>
        <v>92061</v>
      </c>
      <c r="BM39" s="142">
        <f>'廃棄物事業経費（市町村）'!CN39</f>
        <v>0</v>
      </c>
      <c r="BN39" s="142">
        <f>'廃棄物事業経費（市町村）'!CO39</f>
        <v>0</v>
      </c>
      <c r="BO39" s="142">
        <f>'廃棄物事業経費（市町村）'!CP39</f>
        <v>423256</v>
      </c>
      <c r="BP39" s="142">
        <f>'廃棄物事業経費（市町村）'!CQ39</f>
        <v>44936</v>
      </c>
      <c r="BQ39" s="142">
        <f>'廃棄物事業経費（市町村）'!CR39</f>
        <v>378320</v>
      </c>
      <c r="BR39" s="142">
        <f>'廃棄物事業経費（市町村）'!CS39</f>
        <v>0</v>
      </c>
      <c r="BS39" s="142">
        <f>'廃棄物事業経費（市町村）'!CT39</f>
        <v>0</v>
      </c>
      <c r="BT39" s="142">
        <f>'廃棄物事業経費（市町村）'!CU39</f>
        <v>0</v>
      </c>
      <c r="BU39" s="142">
        <f>'廃棄物事業経費（市町村）'!CV39</f>
        <v>0</v>
      </c>
      <c r="BV39" s="142">
        <f>'廃棄物事業経費（市町村）'!CW39</f>
        <v>35742</v>
      </c>
      <c r="BW39" s="142">
        <f>'廃棄物事業経費（市町村）'!CX39</f>
        <v>681621</v>
      </c>
    </row>
    <row r="40" spans="1:75" ht="13.5">
      <c r="A40" s="208" t="s">
        <v>189</v>
      </c>
      <c r="B40" s="208">
        <v>10464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517574</v>
      </c>
      <c r="M40" s="142">
        <f>'廃棄物事業経費（市町村）'!AN40</f>
        <v>15465</v>
      </c>
      <c r="N40" s="142">
        <f>'廃棄物事業経費（市町村）'!AO40</f>
        <v>0</v>
      </c>
      <c r="O40" s="142">
        <f>'廃棄物事業経費（市町村）'!AP40</f>
        <v>0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0</v>
      </c>
      <c r="S40" s="142">
        <f>'廃棄物事業経費（市町村）'!AT40</f>
        <v>502109</v>
      </c>
      <c r="T40" s="142">
        <f>'廃棄物事業経費（市町村）'!AU40</f>
        <v>82240</v>
      </c>
      <c r="U40" s="142">
        <f>'廃棄物事業経費（市町村）'!AV40</f>
        <v>367844</v>
      </c>
      <c r="V40" s="142">
        <f>'廃棄物事業経費（市町村）'!AW40</f>
        <v>52025</v>
      </c>
      <c r="W40" s="142">
        <f>'廃棄物事業経費（市町村）'!AX40</f>
        <v>0</v>
      </c>
      <c r="X40" s="142">
        <f>'廃棄物事業経費（市町村）'!AY40</f>
        <v>0</v>
      </c>
      <c r="Y40" s="142">
        <f>'廃棄物事業経費（市町村）'!AZ40</f>
        <v>0</v>
      </c>
      <c r="Z40" s="142">
        <f>'廃棄物事業経費（市町村）'!BA40</f>
        <v>4619</v>
      </c>
      <c r="AA40" s="142">
        <f>'廃棄物事業経費（市町村）'!BB40</f>
        <v>522193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0</v>
      </c>
      <c r="AJ40" s="142">
        <f>'廃棄物事業経費（市町村）'!BK40</f>
        <v>6360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6360</v>
      </c>
      <c r="AR40" s="142">
        <f>'廃棄物事業経費（市町村）'!BS40</f>
        <v>0</v>
      </c>
      <c r="AS40" s="142">
        <f>'廃棄物事業経費（市町村）'!BT40</f>
        <v>6360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0</v>
      </c>
      <c r="AW40" s="142">
        <f>'廃棄物事業経費（市町村）'!BX40</f>
        <v>0</v>
      </c>
      <c r="AX40" s="142">
        <f>'廃棄物事業経費（市町村）'!BY40</f>
        <v>0</v>
      </c>
      <c r="AY40" s="142">
        <f>'廃棄物事業経費（市町村）'!BZ40</f>
        <v>6360</v>
      </c>
      <c r="AZ40" s="142">
        <f>'廃棄物事業経費（市町村）'!CA40</f>
        <v>0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0</v>
      </c>
      <c r="BH40" s="142">
        <f>'廃棄物事業経費（市町村）'!CI40</f>
        <v>523934</v>
      </c>
      <c r="BI40" s="142">
        <f>'廃棄物事業経費（市町村）'!CJ40</f>
        <v>15465</v>
      </c>
      <c r="BJ40" s="142">
        <f>'廃棄物事業経費（市町村）'!CK40</f>
        <v>0</v>
      </c>
      <c r="BK40" s="142">
        <f>'廃棄物事業経費（市町村）'!CL40</f>
        <v>0</v>
      </c>
      <c r="BL40" s="142">
        <f>'廃棄物事業経費（市町村）'!CM40</f>
        <v>0</v>
      </c>
      <c r="BM40" s="142">
        <f>'廃棄物事業経費（市町村）'!CN40</f>
        <v>0</v>
      </c>
      <c r="BN40" s="142">
        <f>'廃棄物事業経費（市町村）'!CO40</f>
        <v>0</v>
      </c>
      <c r="BO40" s="142">
        <f>'廃棄物事業経費（市町村）'!CP40</f>
        <v>508469</v>
      </c>
      <c r="BP40" s="142">
        <f>'廃棄物事業経費（市町村）'!CQ40</f>
        <v>82240</v>
      </c>
      <c r="BQ40" s="142">
        <f>'廃棄物事業経費（市町村）'!CR40</f>
        <v>374204</v>
      </c>
      <c r="BR40" s="142">
        <f>'廃棄物事業経費（市町村）'!CS40</f>
        <v>52025</v>
      </c>
      <c r="BS40" s="142">
        <f>'廃棄物事業経費（市町村）'!CT40</f>
        <v>0</v>
      </c>
      <c r="BT40" s="142">
        <f>'廃棄物事業経費（市町村）'!CU40</f>
        <v>0</v>
      </c>
      <c r="BU40" s="142">
        <f>'廃棄物事業経費（市町村）'!CV40</f>
        <v>0</v>
      </c>
      <c r="BV40" s="142">
        <f>'廃棄物事業経費（市町村）'!CW40</f>
        <v>4619</v>
      </c>
      <c r="BW40" s="142">
        <f>'廃棄物事業経費（市町村）'!CX40</f>
        <v>528553</v>
      </c>
    </row>
    <row r="41" spans="1:75" ht="13.5">
      <c r="A41" s="208" t="s">
        <v>189</v>
      </c>
      <c r="B41" s="208">
        <v>10521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0</v>
      </c>
      <c r="L41" s="142">
        <f>'廃棄物事業経費（市町村）'!AM41</f>
        <v>199530</v>
      </c>
      <c r="M41" s="142">
        <f>'廃棄物事業経費（市町村）'!AN41</f>
        <v>21091</v>
      </c>
      <c r="N41" s="142">
        <f>'廃棄物事業経費（市町村）'!AO41</f>
        <v>80421</v>
      </c>
      <c r="O41" s="142">
        <f>'廃棄物事業経費（市町村）'!AP41</f>
        <v>7284</v>
      </c>
      <c r="P41" s="142">
        <f>'廃棄物事業経費（市町村）'!AQ41</f>
        <v>73137</v>
      </c>
      <c r="Q41" s="142">
        <f>'廃棄物事業経費（市町村）'!AR41</f>
        <v>0</v>
      </c>
      <c r="R41" s="142">
        <f>'廃棄物事業経費（市町村）'!AS41</f>
        <v>0</v>
      </c>
      <c r="S41" s="142">
        <f>'廃棄物事業経費（市町村）'!AT41</f>
        <v>98018</v>
      </c>
      <c r="T41" s="142">
        <f>'廃棄物事業経費（市町村）'!AU41</f>
        <v>24843</v>
      </c>
      <c r="U41" s="142">
        <f>'廃棄物事業経費（市町村）'!AV41</f>
        <v>58300</v>
      </c>
      <c r="V41" s="142">
        <f>'廃棄物事業経費（市町村）'!AW41</f>
        <v>7914</v>
      </c>
      <c r="W41" s="142">
        <f>'廃棄物事業経費（市町村）'!AX41</f>
        <v>6961</v>
      </c>
      <c r="X41" s="142">
        <f>'廃棄物事業経費（市町村）'!AY41</f>
        <v>0</v>
      </c>
      <c r="Y41" s="142">
        <f>'廃棄物事業経費（市町村）'!AZ41</f>
        <v>0</v>
      </c>
      <c r="Z41" s="142">
        <f>'廃棄物事業経費（市町村）'!BA41</f>
        <v>26549</v>
      </c>
      <c r="AA41" s="142">
        <f>'廃棄物事業経費（市町村）'!BB41</f>
        <v>226079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2225</v>
      </c>
      <c r="AJ41" s="142">
        <f>'廃棄物事業経費（市町村）'!BK41</f>
        <v>0</v>
      </c>
      <c r="AK41" s="142">
        <f>'廃棄物事業経費（市町村）'!BL41</f>
        <v>0</v>
      </c>
      <c r="AL41" s="142">
        <f>'廃棄物事業経費（市町村）'!BM41</f>
        <v>0</v>
      </c>
      <c r="AM41" s="142">
        <f>'廃棄物事業経費（市町村）'!BN41</f>
        <v>0</v>
      </c>
      <c r="AN41" s="142">
        <f>'廃棄物事業経費（市町村）'!BO41</f>
        <v>0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0</v>
      </c>
      <c r="AR41" s="142">
        <f>'廃棄物事業経費（市町村）'!BS41</f>
        <v>0</v>
      </c>
      <c r="AS41" s="142">
        <f>'廃棄物事業経費（市町村）'!BT41</f>
        <v>0</v>
      </c>
      <c r="AT41" s="142">
        <f>'廃棄物事業経費（市町村）'!BU41</f>
        <v>0</v>
      </c>
      <c r="AU41" s="142">
        <f>'廃棄物事業経費（市町村）'!BV41</f>
        <v>0</v>
      </c>
      <c r="AV41" s="142">
        <f>'廃棄物事業経費（市町村）'!BW41</f>
        <v>28240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0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2225</v>
      </c>
      <c r="BH41" s="142">
        <f>'廃棄物事業経費（市町村）'!CI41</f>
        <v>199530</v>
      </c>
      <c r="BI41" s="142">
        <f>'廃棄物事業経費（市町村）'!CJ41</f>
        <v>21091</v>
      </c>
      <c r="BJ41" s="142">
        <f>'廃棄物事業経費（市町村）'!CK41</f>
        <v>80421</v>
      </c>
      <c r="BK41" s="142">
        <f>'廃棄物事業経費（市町村）'!CL41</f>
        <v>7284</v>
      </c>
      <c r="BL41" s="142">
        <f>'廃棄物事業経費（市町村）'!CM41</f>
        <v>73137</v>
      </c>
      <c r="BM41" s="142">
        <f>'廃棄物事業経費（市町村）'!CN41</f>
        <v>0</v>
      </c>
      <c r="BN41" s="142">
        <f>'廃棄物事業経費（市町村）'!CO41</f>
        <v>0</v>
      </c>
      <c r="BO41" s="142">
        <f>'廃棄物事業経費（市町村）'!CP41</f>
        <v>98018</v>
      </c>
      <c r="BP41" s="142">
        <f>'廃棄物事業経費（市町村）'!CQ41</f>
        <v>24843</v>
      </c>
      <c r="BQ41" s="142">
        <f>'廃棄物事業経費（市町村）'!CR41</f>
        <v>58300</v>
      </c>
      <c r="BR41" s="142">
        <f>'廃棄物事業経費（市町村）'!CS41</f>
        <v>7914</v>
      </c>
      <c r="BS41" s="142">
        <f>'廃棄物事業経費（市町村）'!CT41</f>
        <v>6961</v>
      </c>
      <c r="BT41" s="142">
        <f>'廃棄物事業経費（市町村）'!CU41</f>
        <v>28240</v>
      </c>
      <c r="BU41" s="142">
        <f>'廃棄物事業経費（市町村）'!CV41</f>
        <v>0</v>
      </c>
      <c r="BV41" s="142">
        <f>'廃棄物事業経費（市町村）'!CW41</f>
        <v>26549</v>
      </c>
      <c r="BW41" s="142">
        <f>'廃棄物事業経費（市町村）'!CX41</f>
        <v>226079</v>
      </c>
    </row>
    <row r="42" spans="1:75" ht="13.5">
      <c r="A42" s="208" t="s">
        <v>189</v>
      </c>
      <c r="B42" s="208">
        <v>10522</v>
      </c>
      <c r="C42" s="208" t="s">
        <v>268</v>
      </c>
      <c r="D42" s="142">
        <f>'廃棄物事業経費（市町村）'!AE42</f>
        <v>0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0</v>
      </c>
      <c r="L42" s="142">
        <f>'廃棄物事業経費（市町村）'!AM42</f>
        <v>130419</v>
      </c>
      <c r="M42" s="142">
        <f>'廃棄物事業経費（市町村）'!AN42</f>
        <v>7520</v>
      </c>
      <c r="N42" s="142">
        <f>'廃棄物事業経費（市町村）'!AO42</f>
        <v>183</v>
      </c>
      <c r="O42" s="142">
        <f>'廃棄物事業経費（市町村）'!AP42</f>
        <v>183</v>
      </c>
      <c r="P42" s="142">
        <f>'廃棄物事業経費（市町村）'!AQ42</f>
        <v>0</v>
      </c>
      <c r="Q42" s="142">
        <f>'廃棄物事業経費（市町村）'!AR42</f>
        <v>0</v>
      </c>
      <c r="R42" s="142">
        <f>'廃棄物事業経費（市町村）'!AS42</f>
        <v>8590</v>
      </c>
      <c r="S42" s="142">
        <f>'廃棄物事業経費（市町村）'!AT42</f>
        <v>114126</v>
      </c>
      <c r="T42" s="142">
        <f>'廃棄物事業経費（市町村）'!AU42</f>
        <v>6564</v>
      </c>
      <c r="U42" s="142">
        <f>'廃棄物事業経費（市町村）'!AV42</f>
        <v>88592</v>
      </c>
      <c r="V42" s="142">
        <f>'廃棄物事業経費（市町村）'!AW42</f>
        <v>10140</v>
      </c>
      <c r="W42" s="142">
        <f>'廃棄物事業経費（市町村）'!AX42</f>
        <v>8830</v>
      </c>
      <c r="X42" s="142">
        <f>'廃棄物事業経費（市町村）'!AY42</f>
        <v>0</v>
      </c>
      <c r="Y42" s="142">
        <f>'廃棄物事業経費（市町村）'!AZ42</f>
        <v>0</v>
      </c>
      <c r="Z42" s="142">
        <f>'廃棄物事業経費（市町村）'!BA42</f>
        <v>11168</v>
      </c>
      <c r="AA42" s="142">
        <f>'廃棄物事業経費（市町村）'!BB42</f>
        <v>141587</v>
      </c>
      <c r="AB42" s="142">
        <f>'廃棄物事業経費（市町村）'!BC42</f>
        <v>0</v>
      </c>
      <c r="AC42" s="142">
        <f>'廃棄物事業経費（市町村）'!BD42</f>
        <v>0</v>
      </c>
      <c r="AD42" s="142">
        <f>'廃棄物事業経費（市町村）'!BE42</f>
        <v>0</v>
      </c>
      <c r="AE42" s="142">
        <f>'廃棄物事業経費（市町村）'!BF42</f>
        <v>0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1616</v>
      </c>
      <c r="AJ42" s="142">
        <f>'廃棄物事業経費（市町村）'!BK42</f>
        <v>0</v>
      </c>
      <c r="AK42" s="142">
        <f>'廃棄物事業経費（市町村）'!BL42</f>
        <v>0</v>
      </c>
      <c r="AL42" s="142">
        <f>'廃棄物事業経費（市町村）'!BM42</f>
        <v>0</v>
      </c>
      <c r="AM42" s="142">
        <f>'廃棄物事業経費（市町村）'!BN42</f>
        <v>0</v>
      </c>
      <c r="AN42" s="142">
        <f>'廃棄物事業経費（市町村）'!BO42</f>
        <v>0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0</v>
      </c>
      <c r="AR42" s="142">
        <f>'廃棄物事業経費（市町村）'!BS42</f>
        <v>0</v>
      </c>
      <c r="AS42" s="142">
        <f>'廃棄物事業経費（市町村）'!BT42</f>
        <v>0</v>
      </c>
      <c r="AT42" s="142">
        <f>'廃棄物事業経費（市町村）'!BU42</f>
        <v>0</v>
      </c>
      <c r="AU42" s="142">
        <f>'廃棄物事業経費（市町村）'!BV42</f>
        <v>0</v>
      </c>
      <c r="AV42" s="142">
        <f>'廃棄物事業経費（市町村）'!BW42</f>
        <v>20531</v>
      </c>
      <c r="AW42" s="142">
        <f>'廃棄物事業経費（市町村）'!BX42</f>
        <v>0</v>
      </c>
      <c r="AX42" s="142">
        <f>'廃棄物事業経費（市町村）'!BY42</f>
        <v>0</v>
      </c>
      <c r="AY42" s="142">
        <f>'廃棄物事業経費（市町村）'!BZ42</f>
        <v>0</v>
      </c>
      <c r="AZ42" s="142">
        <f>'廃棄物事業経費（市町村）'!CA42</f>
        <v>0</v>
      </c>
      <c r="BA42" s="142">
        <f>'廃棄物事業経費（市町村）'!CB42</f>
        <v>0</v>
      </c>
      <c r="BB42" s="142">
        <f>'廃棄物事業経費（市町村）'!CC42</f>
        <v>0</v>
      </c>
      <c r="BC42" s="142">
        <f>'廃棄物事業経費（市町村）'!CD42</f>
        <v>0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0</v>
      </c>
      <c r="BG42" s="142">
        <f>'廃棄物事業経費（市町村）'!CH42</f>
        <v>1616</v>
      </c>
      <c r="BH42" s="142">
        <f>'廃棄物事業経費（市町村）'!CI42</f>
        <v>130419</v>
      </c>
      <c r="BI42" s="142">
        <f>'廃棄物事業経費（市町村）'!CJ42</f>
        <v>7520</v>
      </c>
      <c r="BJ42" s="142">
        <f>'廃棄物事業経費（市町村）'!CK42</f>
        <v>183</v>
      </c>
      <c r="BK42" s="142">
        <f>'廃棄物事業経費（市町村）'!CL42</f>
        <v>183</v>
      </c>
      <c r="BL42" s="142">
        <f>'廃棄物事業経費（市町村）'!CM42</f>
        <v>0</v>
      </c>
      <c r="BM42" s="142">
        <f>'廃棄物事業経費（市町村）'!CN42</f>
        <v>0</v>
      </c>
      <c r="BN42" s="142">
        <f>'廃棄物事業経費（市町村）'!CO42</f>
        <v>8590</v>
      </c>
      <c r="BO42" s="142">
        <f>'廃棄物事業経費（市町村）'!CP42</f>
        <v>114126</v>
      </c>
      <c r="BP42" s="142">
        <f>'廃棄物事業経費（市町村）'!CQ42</f>
        <v>6564</v>
      </c>
      <c r="BQ42" s="142">
        <f>'廃棄物事業経費（市町村）'!CR42</f>
        <v>88592</v>
      </c>
      <c r="BR42" s="142">
        <f>'廃棄物事業経費（市町村）'!CS42</f>
        <v>10140</v>
      </c>
      <c r="BS42" s="142">
        <f>'廃棄物事業経費（市町村）'!CT42</f>
        <v>8830</v>
      </c>
      <c r="BT42" s="142">
        <f>'廃棄物事業経費（市町村）'!CU42</f>
        <v>20531</v>
      </c>
      <c r="BU42" s="142">
        <f>'廃棄物事業経費（市町村）'!CV42</f>
        <v>0</v>
      </c>
      <c r="BV42" s="142">
        <f>'廃棄物事業経費（市町村）'!CW42</f>
        <v>11168</v>
      </c>
      <c r="BW42" s="142">
        <f>'廃棄物事業経費（市町村）'!CX42</f>
        <v>141587</v>
      </c>
    </row>
    <row r="43" spans="1:75" ht="13.5">
      <c r="A43" s="208" t="s">
        <v>189</v>
      </c>
      <c r="B43" s="208">
        <v>10523</v>
      </c>
      <c r="C43" s="208" t="s">
        <v>269</v>
      </c>
      <c r="D43" s="142">
        <f>'廃棄物事業経費（市町村）'!AE43</f>
        <v>0</v>
      </c>
      <c r="E43" s="142">
        <f>'廃棄物事業経費（市町村）'!AF43</f>
        <v>0</v>
      </c>
      <c r="F43" s="142">
        <f>'廃棄物事業経費（市町村）'!AG43</f>
        <v>0</v>
      </c>
      <c r="G43" s="142">
        <f>'廃棄物事業経費（市町村）'!AH43</f>
        <v>0</v>
      </c>
      <c r="H43" s="142">
        <f>'廃棄物事業経費（市町村）'!AI43</f>
        <v>0</v>
      </c>
      <c r="I43" s="142">
        <f>'廃棄物事業経費（市町村）'!AJ43</f>
        <v>0</v>
      </c>
      <c r="J43" s="142">
        <f>'廃棄物事業経費（市町村）'!AK43</f>
        <v>0</v>
      </c>
      <c r="K43" s="142">
        <f>'廃棄物事業経費（市町村）'!AL43</f>
        <v>0</v>
      </c>
      <c r="L43" s="142">
        <f>'廃棄物事業経費（市町村）'!AM43</f>
        <v>0</v>
      </c>
      <c r="M43" s="142">
        <f>'廃棄物事業経費（市町村）'!AN43</f>
        <v>0</v>
      </c>
      <c r="N43" s="142">
        <f>'廃棄物事業経費（市町村）'!AO43</f>
        <v>0</v>
      </c>
      <c r="O43" s="142">
        <f>'廃棄物事業経費（市町村）'!AP43</f>
        <v>0</v>
      </c>
      <c r="P43" s="142">
        <f>'廃棄物事業経費（市町村）'!AQ43</f>
        <v>0</v>
      </c>
      <c r="Q43" s="142">
        <f>'廃棄物事業経費（市町村）'!AR43</f>
        <v>0</v>
      </c>
      <c r="R43" s="142">
        <f>'廃棄物事業経費（市町村）'!AS43</f>
        <v>0</v>
      </c>
      <c r="S43" s="142">
        <f>'廃棄物事業経費（市町村）'!AT43</f>
        <v>0</v>
      </c>
      <c r="T43" s="142">
        <f>'廃棄物事業経費（市町村）'!AU43</f>
        <v>0</v>
      </c>
      <c r="U43" s="142">
        <f>'廃棄物事業経費（市町村）'!AV43</f>
        <v>0</v>
      </c>
      <c r="V43" s="142">
        <f>'廃棄物事業経費（市町村）'!AW43</f>
        <v>0</v>
      </c>
      <c r="W43" s="142">
        <f>'廃棄物事業経費（市町村）'!AX43</f>
        <v>0</v>
      </c>
      <c r="X43" s="142">
        <f>'廃棄物事業経費（市町村）'!AY43</f>
        <v>146621</v>
      </c>
      <c r="Y43" s="142">
        <f>'廃棄物事業経費（市町村）'!AZ43</f>
        <v>0</v>
      </c>
      <c r="Z43" s="142">
        <f>'廃棄物事業経費（市町村）'!BA43</f>
        <v>0</v>
      </c>
      <c r="AA43" s="142">
        <f>'廃棄物事業経費（市町村）'!BB43</f>
        <v>0</v>
      </c>
      <c r="AB43" s="142">
        <f>'廃棄物事業経費（市町村）'!BC43</f>
        <v>0</v>
      </c>
      <c r="AC43" s="142">
        <f>'廃棄物事業経費（市町村）'!BD43</f>
        <v>0</v>
      </c>
      <c r="AD43" s="142">
        <f>'廃棄物事業経費（市町村）'!BE43</f>
        <v>0</v>
      </c>
      <c r="AE43" s="142">
        <f>'廃棄物事業経費（市町村）'!BF43</f>
        <v>0</v>
      </c>
      <c r="AF43" s="142">
        <f>'廃棄物事業経費（市町村）'!BG43</f>
        <v>0</v>
      </c>
      <c r="AG43" s="142">
        <f>'廃棄物事業経費（市町村）'!BH43</f>
        <v>0</v>
      </c>
      <c r="AH43" s="142">
        <f>'廃棄物事業経費（市町村）'!BI43</f>
        <v>0</v>
      </c>
      <c r="AI43" s="142">
        <f>'廃棄物事業経費（市町村）'!BJ43</f>
        <v>2155</v>
      </c>
      <c r="AJ43" s="142">
        <f>'廃棄物事業経費（市町村）'!BK43</f>
        <v>0</v>
      </c>
      <c r="AK43" s="142">
        <f>'廃棄物事業経費（市町村）'!BL43</f>
        <v>0</v>
      </c>
      <c r="AL43" s="142">
        <f>'廃棄物事業経費（市町村）'!BM43</f>
        <v>0</v>
      </c>
      <c r="AM43" s="142">
        <f>'廃棄物事業経費（市町村）'!BN43</f>
        <v>0</v>
      </c>
      <c r="AN43" s="142">
        <f>'廃棄物事業経費（市町村）'!BO43</f>
        <v>0</v>
      </c>
      <c r="AO43" s="142">
        <f>'廃棄物事業経費（市町村）'!BP43</f>
        <v>0</v>
      </c>
      <c r="AP43" s="142">
        <f>'廃棄物事業経費（市町村）'!BQ43</f>
        <v>0</v>
      </c>
      <c r="AQ43" s="142">
        <f>'廃棄物事業経費（市町村）'!BR43</f>
        <v>0</v>
      </c>
      <c r="AR43" s="142">
        <f>'廃棄物事業経費（市町村）'!BS43</f>
        <v>0</v>
      </c>
      <c r="AS43" s="142">
        <f>'廃棄物事業経費（市町村）'!BT43</f>
        <v>0</v>
      </c>
      <c r="AT43" s="142">
        <f>'廃棄物事業経費（市町村）'!BU43</f>
        <v>0</v>
      </c>
      <c r="AU43" s="142">
        <f>'廃棄物事業経費（市町村）'!BV43</f>
        <v>0</v>
      </c>
      <c r="AV43" s="142">
        <f>'廃棄物事業経費（市町村）'!BW43</f>
        <v>27237</v>
      </c>
      <c r="AW43" s="142">
        <f>'廃棄物事業経費（市町村）'!BX43</f>
        <v>0</v>
      </c>
      <c r="AX43" s="142">
        <f>'廃棄物事業経費（市町村）'!BY43</f>
        <v>0</v>
      </c>
      <c r="AY43" s="142">
        <f>'廃棄物事業経費（市町村）'!BZ43</f>
        <v>0</v>
      </c>
      <c r="AZ43" s="142">
        <f>'廃棄物事業経費（市町村）'!CA43</f>
        <v>0</v>
      </c>
      <c r="BA43" s="142">
        <f>'廃棄物事業経費（市町村）'!CB43</f>
        <v>0</v>
      </c>
      <c r="BB43" s="142">
        <f>'廃棄物事業経費（市町村）'!CC43</f>
        <v>0</v>
      </c>
      <c r="BC43" s="142">
        <f>'廃棄物事業経費（市町村）'!CD43</f>
        <v>0</v>
      </c>
      <c r="BD43" s="142">
        <f>'廃棄物事業経費（市町村）'!CE43</f>
        <v>0</v>
      </c>
      <c r="BE43" s="142">
        <f>'廃棄物事業経費（市町村）'!CF43</f>
        <v>0</v>
      </c>
      <c r="BF43" s="142">
        <f>'廃棄物事業経費（市町村）'!CG43</f>
        <v>0</v>
      </c>
      <c r="BG43" s="142">
        <f>'廃棄物事業経費（市町村）'!CH43</f>
        <v>2155</v>
      </c>
      <c r="BH43" s="142">
        <f>'廃棄物事業経費（市町村）'!CI43</f>
        <v>0</v>
      </c>
      <c r="BI43" s="142">
        <f>'廃棄物事業経費（市町村）'!CJ43</f>
        <v>0</v>
      </c>
      <c r="BJ43" s="142">
        <f>'廃棄物事業経費（市町村）'!CK43</f>
        <v>0</v>
      </c>
      <c r="BK43" s="142">
        <f>'廃棄物事業経費（市町村）'!CL43</f>
        <v>0</v>
      </c>
      <c r="BL43" s="142">
        <f>'廃棄物事業経費（市町村）'!CM43</f>
        <v>0</v>
      </c>
      <c r="BM43" s="142">
        <f>'廃棄物事業経費（市町村）'!CN43</f>
        <v>0</v>
      </c>
      <c r="BN43" s="142">
        <f>'廃棄物事業経費（市町村）'!CO43</f>
        <v>0</v>
      </c>
      <c r="BO43" s="142">
        <f>'廃棄物事業経費（市町村）'!CP43</f>
        <v>0</v>
      </c>
      <c r="BP43" s="142">
        <f>'廃棄物事業経費（市町村）'!CQ43</f>
        <v>0</v>
      </c>
      <c r="BQ43" s="142">
        <f>'廃棄物事業経費（市町村）'!CR43</f>
        <v>0</v>
      </c>
      <c r="BR43" s="142">
        <f>'廃棄物事業経費（市町村）'!CS43</f>
        <v>0</v>
      </c>
      <c r="BS43" s="142">
        <f>'廃棄物事業経費（市町村）'!CT43</f>
        <v>0</v>
      </c>
      <c r="BT43" s="142">
        <f>'廃棄物事業経費（市町村）'!CU43</f>
        <v>173858</v>
      </c>
      <c r="BU43" s="142">
        <f>'廃棄物事業経費（市町村）'!CV43</f>
        <v>0</v>
      </c>
      <c r="BV43" s="142">
        <f>'廃棄物事業経費（市町村）'!CW43</f>
        <v>0</v>
      </c>
      <c r="BW43" s="142">
        <f>'廃棄物事業経費（市町村）'!CX43</f>
        <v>0</v>
      </c>
    </row>
    <row r="44" spans="1:75" ht="13.5">
      <c r="A44" s="208" t="s">
        <v>189</v>
      </c>
      <c r="B44" s="208">
        <v>10524</v>
      </c>
      <c r="C44" s="208" t="s">
        <v>270</v>
      </c>
      <c r="D44" s="142">
        <f>'廃棄物事業経費（市町村）'!AE44</f>
        <v>0</v>
      </c>
      <c r="E44" s="142">
        <f>'廃棄物事業経費（市町村）'!AF44</f>
        <v>0</v>
      </c>
      <c r="F44" s="142">
        <f>'廃棄物事業経費（市町村）'!AG44</f>
        <v>0</v>
      </c>
      <c r="G44" s="142">
        <f>'廃棄物事業経費（市町村）'!AH44</f>
        <v>0</v>
      </c>
      <c r="H44" s="142">
        <f>'廃棄物事業経費（市町村）'!AI44</f>
        <v>0</v>
      </c>
      <c r="I44" s="142">
        <f>'廃棄物事業経費（市町村）'!AJ44</f>
        <v>0</v>
      </c>
      <c r="J44" s="142">
        <f>'廃棄物事業経費（市町村）'!AK44</f>
        <v>0</v>
      </c>
      <c r="K44" s="142">
        <f>'廃棄物事業経費（市町村）'!AL44</f>
        <v>0</v>
      </c>
      <c r="L44" s="142">
        <f>'廃棄物事業経費（市町村）'!AM44</f>
        <v>0</v>
      </c>
      <c r="M44" s="142">
        <f>'廃棄物事業経費（市町村）'!AN44</f>
        <v>0</v>
      </c>
      <c r="N44" s="142">
        <f>'廃棄物事業経費（市町村）'!AO44</f>
        <v>0</v>
      </c>
      <c r="O44" s="142">
        <f>'廃棄物事業経費（市町村）'!AP44</f>
        <v>0</v>
      </c>
      <c r="P44" s="142">
        <f>'廃棄物事業経費（市町村）'!AQ44</f>
        <v>0</v>
      </c>
      <c r="Q44" s="142">
        <f>'廃棄物事業経費（市町村）'!AR44</f>
        <v>0</v>
      </c>
      <c r="R44" s="142">
        <f>'廃棄物事業経費（市町村）'!AS44</f>
        <v>0</v>
      </c>
      <c r="S44" s="142">
        <f>'廃棄物事業経費（市町村）'!AT44</f>
        <v>0</v>
      </c>
      <c r="T44" s="142">
        <f>'廃棄物事業経費（市町村）'!AU44</f>
        <v>0</v>
      </c>
      <c r="U44" s="142">
        <f>'廃棄物事業経費（市町村）'!AV44</f>
        <v>0</v>
      </c>
      <c r="V44" s="142">
        <f>'廃棄物事業経費（市町村）'!AW44</f>
        <v>0</v>
      </c>
      <c r="W44" s="142">
        <f>'廃棄物事業経費（市町村）'!AX44</f>
        <v>0</v>
      </c>
      <c r="X44" s="142">
        <f>'廃棄物事業経費（市町村）'!AY44</f>
        <v>478195</v>
      </c>
      <c r="Y44" s="142">
        <f>'廃棄物事業経費（市町村）'!AZ44</f>
        <v>0</v>
      </c>
      <c r="Z44" s="142">
        <f>'廃棄物事業経費（市町村）'!BA44</f>
        <v>11891</v>
      </c>
      <c r="AA44" s="142">
        <f>'廃棄物事業経費（市町村）'!BB44</f>
        <v>11891</v>
      </c>
      <c r="AB44" s="142">
        <f>'廃棄物事業経費（市町村）'!BC44</f>
        <v>4148</v>
      </c>
      <c r="AC44" s="142">
        <f>'廃棄物事業経費（市町村）'!BD44</f>
        <v>4148</v>
      </c>
      <c r="AD44" s="142">
        <f>'廃棄物事業経費（市町村）'!BE44</f>
        <v>0</v>
      </c>
      <c r="AE44" s="142">
        <f>'廃棄物事業経費（市町村）'!BF44</f>
        <v>4148</v>
      </c>
      <c r="AF44" s="142">
        <f>'廃棄物事業経費（市町村）'!BG44</f>
        <v>0</v>
      </c>
      <c r="AG44" s="142">
        <f>'廃棄物事業経費（市町村）'!BH44</f>
        <v>0</v>
      </c>
      <c r="AH44" s="142">
        <f>'廃棄物事業経費（市町村）'!BI44</f>
        <v>0</v>
      </c>
      <c r="AI44" s="142">
        <f>'廃棄物事業経費（市町村）'!BJ44</f>
        <v>0</v>
      </c>
      <c r="AJ44" s="142">
        <f>'廃棄物事業経費（市町村）'!BK44</f>
        <v>266697</v>
      </c>
      <c r="AK44" s="142">
        <f>'廃棄物事業経費（市町村）'!BL44</f>
        <v>10125</v>
      </c>
      <c r="AL44" s="142">
        <f>'廃棄物事業経費（市町村）'!BM44</f>
        <v>95496</v>
      </c>
      <c r="AM44" s="142">
        <f>'廃棄物事業経費（市町村）'!BN44</f>
        <v>0</v>
      </c>
      <c r="AN44" s="142">
        <f>'廃棄物事業経費（市町村）'!BO44</f>
        <v>95311</v>
      </c>
      <c r="AO44" s="142">
        <f>'廃棄物事業経費（市町村）'!BP44</f>
        <v>185</v>
      </c>
      <c r="AP44" s="142">
        <f>'廃棄物事業経費（市町村）'!BQ44</f>
        <v>0</v>
      </c>
      <c r="AQ44" s="142">
        <f>'廃棄物事業経費（市町村）'!BR44</f>
        <v>161076</v>
      </c>
      <c r="AR44" s="142">
        <f>'廃棄物事業経費（市町村）'!BS44</f>
        <v>0</v>
      </c>
      <c r="AS44" s="142">
        <f>'廃棄物事業経費（市町村）'!BT44</f>
        <v>160499</v>
      </c>
      <c r="AT44" s="142">
        <f>'廃棄物事業経費（市町村）'!BU44</f>
        <v>0</v>
      </c>
      <c r="AU44" s="142">
        <f>'廃棄物事業経費（市町村）'!BV44</f>
        <v>577</v>
      </c>
      <c r="AV44" s="142">
        <f>'廃棄物事業経費（市町村）'!BW44</f>
        <v>0</v>
      </c>
      <c r="AW44" s="142">
        <f>'廃棄物事業経費（市町村）'!BX44</f>
        <v>0</v>
      </c>
      <c r="AX44" s="142">
        <f>'廃棄物事業経費（市町村）'!BY44</f>
        <v>0</v>
      </c>
      <c r="AY44" s="142">
        <f>'廃棄物事業経費（市町村）'!BZ44</f>
        <v>270845</v>
      </c>
      <c r="AZ44" s="142">
        <f>'廃棄物事業経費（市町村）'!CA44</f>
        <v>4148</v>
      </c>
      <c r="BA44" s="142">
        <f>'廃棄物事業経費（市町村）'!CB44</f>
        <v>4148</v>
      </c>
      <c r="BB44" s="142">
        <f>'廃棄物事業経費（市町村）'!CC44</f>
        <v>0</v>
      </c>
      <c r="BC44" s="142">
        <f>'廃棄物事業経費（市町村）'!CD44</f>
        <v>4148</v>
      </c>
      <c r="BD44" s="142">
        <f>'廃棄物事業経費（市町村）'!CE44</f>
        <v>0</v>
      </c>
      <c r="BE44" s="142">
        <f>'廃棄物事業経費（市町村）'!CF44</f>
        <v>0</v>
      </c>
      <c r="BF44" s="142">
        <f>'廃棄物事業経費（市町村）'!CG44</f>
        <v>0</v>
      </c>
      <c r="BG44" s="142">
        <f>'廃棄物事業経費（市町村）'!CH44</f>
        <v>0</v>
      </c>
      <c r="BH44" s="142">
        <f>'廃棄物事業経費（市町村）'!CI44</f>
        <v>266697</v>
      </c>
      <c r="BI44" s="142">
        <f>'廃棄物事業経費（市町村）'!CJ44</f>
        <v>10125</v>
      </c>
      <c r="BJ44" s="142">
        <f>'廃棄物事業経費（市町村）'!CK44</f>
        <v>95496</v>
      </c>
      <c r="BK44" s="142">
        <f>'廃棄物事業経費（市町村）'!CL44</f>
        <v>0</v>
      </c>
      <c r="BL44" s="142">
        <f>'廃棄物事業経費（市町村）'!CM44</f>
        <v>95311</v>
      </c>
      <c r="BM44" s="142">
        <f>'廃棄物事業経費（市町村）'!CN44</f>
        <v>185</v>
      </c>
      <c r="BN44" s="142">
        <f>'廃棄物事業経費（市町村）'!CO44</f>
        <v>0</v>
      </c>
      <c r="BO44" s="142">
        <f>'廃棄物事業経費（市町村）'!CP44</f>
        <v>161076</v>
      </c>
      <c r="BP44" s="142">
        <f>'廃棄物事業経費（市町村）'!CQ44</f>
        <v>0</v>
      </c>
      <c r="BQ44" s="142">
        <f>'廃棄物事業経費（市町村）'!CR44</f>
        <v>160499</v>
      </c>
      <c r="BR44" s="142">
        <f>'廃棄物事業経費（市町村）'!CS44</f>
        <v>0</v>
      </c>
      <c r="BS44" s="142">
        <f>'廃棄物事業経費（市町村）'!CT44</f>
        <v>577</v>
      </c>
      <c r="BT44" s="142">
        <f>'廃棄物事業経費（市町村）'!CU44</f>
        <v>478195</v>
      </c>
      <c r="BU44" s="142">
        <f>'廃棄物事業経費（市町村）'!CV44</f>
        <v>0</v>
      </c>
      <c r="BV44" s="142">
        <f>'廃棄物事業経費（市町村）'!CW44</f>
        <v>11891</v>
      </c>
      <c r="BW44" s="142">
        <f>'廃棄物事業経費（市町村）'!CX44</f>
        <v>282736</v>
      </c>
    </row>
    <row r="45" spans="1:75" ht="13.5">
      <c r="A45" s="208" t="s">
        <v>189</v>
      </c>
      <c r="B45" s="208">
        <v>10525</v>
      </c>
      <c r="C45" s="208" t="s">
        <v>271</v>
      </c>
      <c r="D45" s="142">
        <f>'廃棄物事業経費（市町村）'!AE45</f>
        <v>0</v>
      </c>
      <c r="E45" s="142">
        <f>'廃棄物事業経費（市町村）'!AF45</f>
        <v>0</v>
      </c>
      <c r="F45" s="142">
        <f>'廃棄物事業経費（市町村）'!AG45</f>
        <v>0</v>
      </c>
      <c r="G45" s="142">
        <f>'廃棄物事業経費（市町村）'!AH45</f>
        <v>0</v>
      </c>
      <c r="H45" s="142">
        <f>'廃棄物事業経費（市町村）'!AI45</f>
        <v>0</v>
      </c>
      <c r="I45" s="142">
        <f>'廃棄物事業経費（市町村）'!AJ45</f>
        <v>0</v>
      </c>
      <c r="J45" s="142">
        <f>'廃棄物事業経費（市町村）'!AK45</f>
        <v>0</v>
      </c>
      <c r="K45" s="142">
        <f>'廃棄物事業経費（市町村）'!AL45</f>
        <v>0</v>
      </c>
      <c r="L45" s="142">
        <f>'廃棄物事業経費（市町村）'!AM45</f>
        <v>57226</v>
      </c>
      <c r="M45" s="142">
        <f>'廃棄物事業経費（市町村）'!AN45</f>
        <v>27880</v>
      </c>
      <c r="N45" s="142">
        <f>'廃棄物事業経費（市町村）'!AO45</f>
        <v>2054</v>
      </c>
      <c r="O45" s="142">
        <f>'廃棄物事業経費（市町村）'!AP45</f>
        <v>2054</v>
      </c>
      <c r="P45" s="142">
        <f>'廃棄物事業経費（市町村）'!AQ45</f>
        <v>0</v>
      </c>
      <c r="Q45" s="142">
        <f>'廃棄物事業経費（市町村）'!AR45</f>
        <v>0</v>
      </c>
      <c r="R45" s="142">
        <f>'廃棄物事業経費（市町村）'!AS45</f>
        <v>0</v>
      </c>
      <c r="S45" s="142">
        <f>'廃棄物事業経費（市町村）'!AT45</f>
        <v>27292</v>
      </c>
      <c r="T45" s="142">
        <f>'廃棄物事業経費（市町村）'!AU45</f>
        <v>27292</v>
      </c>
      <c r="U45" s="142">
        <f>'廃棄物事業経費（市町村）'!AV45</f>
        <v>0</v>
      </c>
      <c r="V45" s="142">
        <f>'廃棄物事業経費（市町村）'!AW45</f>
        <v>0</v>
      </c>
      <c r="W45" s="142">
        <f>'廃棄物事業経費（市町村）'!AX45</f>
        <v>0</v>
      </c>
      <c r="X45" s="142">
        <f>'廃棄物事業経費（市町村）'!AY45</f>
        <v>195408</v>
      </c>
      <c r="Y45" s="142">
        <f>'廃棄物事業経費（市町村）'!AZ45</f>
        <v>0</v>
      </c>
      <c r="Z45" s="142">
        <f>'廃棄物事業経費（市町村）'!BA45</f>
        <v>1103</v>
      </c>
      <c r="AA45" s="142">
        <f>'廃棄物事業経費（市町村）'!BB45</f>
        <v>58329</v>
      </c>
      <c r="AB45" s="142">
        <f>'廃棄物事業経費（市町村）'!BC45</f>
        <v>1949</v>
      </c>
      <c r="AC45" s="142">
        <f>'廃棄物事業経費（市町村）'!BD45</f>
        <v>1949</v>
      </c>
      <c r="AD45" s="142">
        <f>'廃棄物事業経費（市町村）'!BE45</f>
        <v>0</v>
      </c>
      <c r="AE45" s="142">
        <f>'廃棄物事業経費（市町村）'!BF45</f>
        <v>1949</v>
      </c>
      <c r="AF45" s="142">
        <f>'廃棄物事業経費（市町村）'!BG45</f>
        <v>0</v>
      </c>
      <c r="AG45" s="142">
        <f>'廃棄物事業経費（市町村）'!BH45</f>
        <v>0</v>
      </c>
      <c r="AH45" s="142">
        <f>'廃棄物事業経費（市町村）'!BI45</f>
        <v>0</v>
      </c>
      <c r="AI45" s="142">
        <f>'廃棄物事業経費（市町村）'!BJ45</f>
        <v>0</v>
      </c>
      <c r="AJ45" s="142">
        <f>'廃棄物事業経費（市町村）'!BK45</f>
        <v>153967</v>
      </c>
      <c r="AK45" s="142">
        <f>'廃棄物事業経費（市町村）'!BL45</f>
        <v>0</v>
      </c>
      <c r="AL45" s="142">
        <f>'廃棄物事業経費（市町村）'!BM45</f>
        <v>30945</v>
      </c>
      <c r="AM45" s="142">
        <f>'廃棄物事業経費（市町村）'!BN45</f>
        <v>0</v>
      </c>
      <c r="AN45" s="142">
        <f>'廃棄物事業経費（市町村）'!BO45</f>
        <v>30945</v>
      </c>
      <c r="AO45" s="142">
        <f>'廃棄物事業経費（市町村）'!BP45</f>
        <v>0</v>
      </c>
      <c r="AP45" s="142">
        <f>'廃棄物事業経費（市町村）'!BQ45</f>
        <v>0</v>
      </c>
      <c r="AQ45" s="142">
        <f>'廃棄物事業経費（市町村）'!BR45</f>
        <v>123022</v>
      </c>
      <c r="AR45" s="142">
        <f>'廃棄物事業経費（市町村）'!BS45</f>
        <v>0</v>
      </c>
      <c r="AS45" s="142">
        <f>'廃棄物事業経費（市町村）'!BT45</f>
        <v>123022</v>
      </c>
      <c r="AT45" s="142">
        <f>'廃棄物事業経費（市町村）'!BU45</f>
        <v>0</v>
      </c>
      <c r="AU45" s="142">
        <f>'廃棄物事業経費（市町村）'!BV45</f>
        <v>0</v>
      </c>
      <c r="AV45" s="142">
        <f>'廃棄物事業経費（市町村）'!BW45</f>
        <v>0</v>
      </c>
      <c r="AW45" s="142">
        <f>'廃棄物事業経費（市町村）'!BX45</f>
        <v>0</v>
      </c>
      <c r="AX45" s="142">
        <f>'廃棄物事業経費（市町村）'!BY45</f>
        <v>0</v>
      </c>
      <c r="AY45" s="142">
        <f>'廃棄物事業経費（市町村）'!BZ45</f>
        <v>155916</v>
      </c>
      <c r="AZ45" s="142">
        <f>'廃棄物事業経費（市町村）'!CA45</f>
        <v>1949</v>
      </c>
      <c r="BA45" s="142">
        <f>'廃棄物事業経費（市町村）'!CB45</f>
        <v>1949</v>
      </c>
      <c r="BB45" s="142">
        <f>'廃棄物事業経費（市町村）'!CC45</f>
        <v>0</v>
      </c>
      <c r="BC45" s="142">
        <f>'廃棄物事業経費（市町村）'!CD45</f>
        <v>1949</v>
      </c>
      <c r="BD45" s="142">
        <f>'廃棄物事業経費（市町村）'!CE45</f>
        <v>0</v>
      </c>
      <c r="BE45" s="142">
        <f>'廃棄物事業経費（市町村）'!CF45</f>
        <v>0</v>
      </c>
      <c r="BF45" s="142">
        <f>'廃棄物事業経費（市町村）'!CG45</f>
        <v>0</v>
      </c>
      <c r="BG45" s="142">
        <f>'廃棄物事業経費（市町村）'!CH45</f>
        <v>0</v>
      </c>
      <c r="BH45" s="142">
        <f>'廃棄物事業経費（市町村）'!CI45</f>
        <v>211193</v>
      </c>
      <c r="BI45" s="142">
        <f>'廃棄物事業経費（市町村）'!CJ45</f>
        <v>27880</v>
      </c>
      <c r="BJ45" s="142">
        <f>'廃棄物事業経費（市町村）'!CK45</f>
        <v>32999</v>
      </c>
      <c r="BK45" s="142">
        <f>'廃棄物事業経費（市町村）'!CL45</f>
        <v>2054</v>
      </c>
      <c r="BL45" s="142">
        <f>'廃棄物事業経費（市町村）'!CM45</f>
        <v>30945</v>
      </c>
      <c r="BM45" s="142">
        <f>'廃棄物事業経費（市町村）'!CN45</f>
        <v>0</v>
      </c>
      <c r="BN45" s="142">
        <f>'廃棄物事業経費（市町村）'!CO45</f>
        <v>0</v>
      </c>
      <c r="BO45" s="142">
        <f>'廃棄物事業経費（市町村）'!CP45</f>
        <v>150314</v>
      </c>
      <c r="BP45" s="142">
        <f>'廃棄物事業経費（市町村）'!CQ45</f>
        <v>27292</v>
      </c>
      <c r="BQ45" s="142">
        <f>'廃棄物事業経費（市町村）'!CR45</f>
        <v>123022</v>
      </c>
      <c r="BR45" s="142">
        <f>'廃棄物事業経費（市町村）'!CS45</f>
        <v>0</v>
      </c>
      <c r="BS45" s="142">
        <f>'廃棄物事業経費（市町村）'!CT45</f>
        <v>0</v>
      </c>
      <c r="BT45" s="142">
        <f>'廃棄物事業経費（市町村）'!CU45</f>
        <v>195408</v>
      </c>
      <c r="BU45" s="142">
        <f>'廃棄物事業経費（市町村）'!CV45</f>
        <v>0</v>
      </c>
      <c r="BV45" s="142">
        <f>'廃棄物事業経費（市町村）'!CW45</f>
        <v>1103</v>
      </c>
      <c r="BW45" s="142">
        <f>'廃棄物事業経費（市町村）'!CX45</f>
        <v>214245</v>
      </c>
    </row>
    <row r="46" spans="1:75" ht="13.5">
      <c r="A46" s="208" t="s">
        <v>189</v>
      </c>
      <c r="B46" s="208">
        <v>10835</v>
      </c>
      <c r="C46" s="208" t="s">
        <v>272</v>
      </c>
      <c r="D46" s="142">
        <f>'廃棄物事業経費（組合）'!AE8</f>
        <v>0</v>
      </c>
      <c r="E46" s="142">
        <f>'廃棄物事業経費（組合）'!AF8</f>
        <v>0</v>
      </c>
      <c r="F46" s="142">
        <f>'廃棄物事業経費（組合）'!AG8</f>
        <v>0</v>
      </c>
      <c r="G46" s="142">
        <f>'廃棄物事業経費（組合）'!AH8</f>
        <v>0</v>
      </c>
      <c r="H46" s="142">
        <f>'廃棄物事業経費（組合）'!AI8</f>
        <v>0</v>
      </c>
      <c r="I46" s="142">
        <f>'廃棄物事業経費（組合）'!AJ8</f>
        <v>0</v>
      </c>
      <c r="J46" s="142">
        <f>'廃棄物事業経費（組合）'!AK8</f>
        <v>0</v>
      </c>
      <c r="K46" s="142">
        <f>'廃棄物事業経費（組合）'!AL8</f>
        <v>0</v>
      </c>
      <c r="L46" s="142">
        <f>'廃棄物事業経費（組合）'!AM8</f>
        <v>0</v>
      </c>
      <c r="M46" s="142">
        <f>'廃棄物事業経費（組合）'!AN8</f>
        <v>0</v>
      </c>
      <c r="N46" s="142">
        <f>'廃棄物事業経費（組合）'!AO8</f>
        <v>0</v>
      </c>
      <c r="O46" s="142">
        <f>'廃棄物事業経費（組合）'!AP8</f>
        <v>0</v>
      </c>
      <c r="P46" s="142">
        <f>'廃棄物事業経費（組合）'!AQ8</f>
        <v>0</v>
      </c>
      <c r="Q46" s="142">
        <f>'廃棄物事業経費（組合）'!AR8</f>
        <v>0</v>
      </c>
      <c r="R46" s="142">
        <f>'廃棄物事業経費（組合）'!AS8</f>
        <v>0</v>
      </c>
      <c r="S46" s="142">
        <f>'廃棄物事業経費（組合）'!AT8</f>
        <v>0</v>
      </c>
      <c r="T46" s="142">
        <f>'廃棄物事業経費（組合）'!AU8</f>
        <v>0</v>
      </c>
      <c r="U46" s="142">
        <f>'廃棄物事業経費（組合）'!AV8</f>
        <v>0</v>
      </c>
      <c r="V46" s="142">
        <f>'廃棄物事業経費（組合）'!AW8</f>
        <v>0</v>
      </c>
      <c r="W46" s="142">
        <f>'廃棄物事業経費（組合）'!AX8</f>
        <v>0</v>
      </c>
      <c r="X46" s="142">
        <f>'廃棄物事業経費（組合）'!AY8</f>
        <v>0</v>
      </c>
      <c r="Y46" s="142">
        <f>'廃棄物事業経費（組合）'!AZ8</f>
        <v>0</v>
      </c>
      <c r="Z46" s="142">
        <f>'廃棄物事業経費（組合）'!BA8</f>
        <v>0</v>
      </c>
      <c r="AA46" s="142">
        <f>'廃棄物事業経費（組合）'!BB8</f>
        <v>0</v>
      </c>
      <c r="AB46" s="142">
        <f>'廃棄物事業経費（組合）'!BC8</f>
        <v>3139</v>
      </c>
      <c r="AC46" s="142">
        <f>'廃棄物事業経費（組合）'!BD8</f>
        <v>2478</v>
      </c>
      <c r="AD46" s="142">
        <f>'廃棄物事業経費（組合）'!BE8</f>
        <v>0</v>
      </c>
      <c r="AE46" s="142">
        <f>'廃棄物事業経費（組合）'!BF8</f>
        <v>0</v>
      </c>
      <c r="AF46" s="142">
        <f>'廃棄物事業経費（組合）'!BG8</f>
        <v>0</v>
      </c>
      <c r="AG46" s="142">
        <f>'廃棄物事業経費（組合）'!BH8</f>
        <v>2478</v>
      </c>
      <c r="AH46" s="142">
        <f>'廃棄物事業経費（組合）'!BI8</f>
        <v>661</v>
      </c>
      <c r="AI46" s="142">
        <f>'廃棄物事業経費（組合）'!BJ8</f>
        <v>0</v>
      </c>
      <c r="AJ46" s="142">
        <f>'廃棄物事業経費（組合）'!BK8</f>
        <v>218307</v>
      </c>
      <c r="AK46" s="142">
        <f>'廃棄物事業経費（組合）'!BL8</f>
        <v>75935</v>
      </c>
      <c r="AL46" s="142">
        <f>'廃棄物事業経費（組合）'!BM8</f>
        <v>93946</v>
      </c>
      <c r="AM46" s="142">
        <f>'廃棄物事業経費（組合）'!BN8</f>
        <v>0</v>
      </c>
      <c r="AN46" s="142">
        <f>'廃棄物事業経費（組合）'!BO8</f>
        <v>93946</v>
      </c>
      <c r="AO46" s="142">
        <f>'廃棄物事業経費（組合）'!BP8</f>
        <v>0</v>
      </c>
      <c r="AP46" s="142">
        <f>'廃棄物事業経費（組合）'!BQ8</f>
        <v>0</v>
      </c>
      <c r="AQ46" s="142">
        <f>'廃棄物事業経費（組合）'!BR8</f>
        <v>48426</v>
      </c>
      <c r="AR46" s="142">
        <f>'廃棄物事業経費（組合）'!BS8</f>
        <v>0</v>
      </c>
      <c r="AS46" s="142">
        <f>'廃棄物事業経費（組合）'!BT8</f>
        <v>33516</v>
      </c>
      <c r="AT46" s="142">
        <f>'廃棄物事業経費（組合）'!BU8</f>
        <v>14910</v>
      </c>
      <c r="AU46" s="142">
        <f>'廃棄物事業経費（組合）'!BV8</f>
        <v>0</v>
      </c>
      <c r="AV46" s="142">
        <f>'廃棄物事業経費（組合）'!BW8</f>
        <v>0</v>
      </c>
      <c r="AW46" s="142">
        <f>'廃棄物事業経費（組合）'!BX8</f>
        <v>0</v>
      </c>
      <c r="AX46" s="142">
        <f>'廃棄物事業経費（組合）'!BY8</f>
        <v>3835</v>
      </c>
      <c r="AY46" s="142">
        <f>'廃棄物事業経費（組合）'!BZ8</f>
        <v>225281</v>
      </c>
      <c r="AZ46" s="142">
        <f>'廃棄物事業経費（組合）'!CA8</f>
        <v>3139</v>
      </c>
      <c r="BA46" s="142">
        <f>'廃棄物事業経費（組合）'!CB8</f>
        <v>2478</v>
      </c>
      <c r="BB46" s="142">
        <f>'廃棄物事業経費（組合）'!CC8</f>
        <v>0</v>
      </c>
      <c r="BC46" s="142">
        <f>'廃棄物事業経費（組合）'!CD8</f>
        <v>0</v>
      </c>
      <c r="BD46" s="142">
        <f>'廃棄物事業経費（組合）'!CE8</f>
        <v>0</v>
      </c>
      <c r="BE46" s="142">
        <f>'廃棄物事業経費（組合）'!CF8</f>
        <v>2478</v>
      </c>
      <c r="BF46" s="142">
        <f>'廃棄物事業経費（組合）'!CG8</f>
        <v>661</v>
      </c>
      <c r="BG46" s="142">
        <f>'廃棄物事業経費（組合）'!CH8</f>
        <v>0</v>
      </c>
      <c r="BH46" s="142">
        <f>'廃棄物事業経費（組合）'!CI8</f>
        <v>218307</v>
      </c>
      <c r="BI46" s="142">
        <f>'廃棄物事業経費（組合）'!CJ8</f>
        <v>75935</v>
      </c>
      <c r="BJ46" s="142">
        <f>'廃棄物事業経費（組合）'!CK8</f>
        <v>93946</v>
      </c>
      <c r="BK46" s="142">
        <f>'廃棄物事業経費（組合）'!CL8</f>
        <v>0</v>
      </c>
      <c r="BL46" s="142">
        <f>'廃棄物事業経費（組合）'!CM8</f>
        <v>93946</v>
      </c>
      <c r="BM46" s="142">
        <f>'廃棄物事業経費（組合）'!CN8</f>
        <v>0</v>
      </c>
      <c r="BN46" s="142">
        <f>'廃棄物事業経費（組合）'!CO8</f>
        <v>0</v>
      </c>
      <c r="BO46" s="142">
        <f>'廃棄物事業経費（組合）'!CP8</f>
        <v>48426</v>
      </c>
      <c r="BP46" s="142">
        <f>'廃棄物事業経費（組合）'!CQ8</f>
        <v>0</v>
      </c>
      <c r="BQ46" s="142">
        <f>'廃棄物事業経費（組合）'!CR8</f>
        <v>33516</v>
      </c>
      <c r="BR46" s="142">
        <f>'廃棄物事業経費（組合）'!CS8</f>
        <v>14910</v>
      </c>
      <c r="BS46" s="142">
        <f>'廃棄物事業経費（組合）'!CT8</f>
        <v>0</v>
      </c>
      <c r="BT46" s="142">
        <f>'廃棄物事業経費（組合）'!CU8</f>
        <v>0</v>
      </c>
      <c r="BU46" s="142">
        <f>'廃棄物事業経費（組合）'!CV8</f>
        <v>0</v>
      </c>
      <c r="BV46" s="142">
        <f>'廃棄物事業経費（組合）'!CW8</f>
        <v>3835</v>
      </c>
      <c r="BW46" s="142">
        <f>'廃棄物事業経費（組合）'!CX8</f>
        <v>225281</v>
      </c>
    </row>
    <row r="47" spans="1:75" ht="13.5">
      <c r="A47" s="208" t="s">
        <v>189</v>
      </c>
      <c r="B47" s="208">
        <v>10837</v>
      </c>
      <c r="C47" s="208" t="s">
        <v>273</v>
      </c>
      <c r="D47" s="142">
        <f>'廃棄物事業経費（組合）'!AE9</f>
        <v>0</v>
      </c>
      <c r="E47" s="142">
        <f>'廃棄物事業経費（組合）'!AF9</f>
        <v>0</v>
      </c>
      <c r="F47" s="142">
        <f>'廃棄物事業経費（組合）'!AG9</f>
        <v>0</v>
      </c>
      <c r="G47" s="142">
        <f>'廃棄物事業経費（組合）'!AH9</f>
        <v>0</v>
      </c>
      <c r="H47" s="142">
        <f>'廃棄物事業経費（組合）'!AI9</f>
        <v>0</v>
      </c>
      <c r="I47" s="142">
        <f>'廃棄物事業経費（組合）'!AJ9</f>
        <v>0</v>
      </c>
      <c r="J47" s="142">
        <f>'廃棄物事業経費（組合）'!AK9</f>
        <v>0</v>
      </c>
      <c r="K47" s="142">
        <f>'廃棄物事業経費（組合）'!AL9</f>
        <v>0</v>
      </c>
      <c r="L47" s="142">
        <f>'廃棄物事業経費（組合）'!AM9</f>
        <v>0</v>
      </c>
      <c r="M47" s="142">
        <f>'廃棄物事業経費（組合）'!AN9</f>
        <v>0</v>
      </c>
      <c r="N47" s="142">
        <f>'廃棄物事業経費（組合）'!AO9</f>
        <v>0</v>
      </c>
      <c r="O47" s="142">
        <f>'廃棄物事業経費（組合）'!AP9</f>
        <v>0</v>
      </c>
      <c r="P47" s="142">
        <f>'廃棄物事業経費（組合）'!AQ9</f>
        <v>0</v>
      </c>
      <c r="Q47" s="142">
        <f>'廃棄物事業経費（組合）'!AR9</f>
        <v>0</v>
      </c>
      <c r="R47" s="142">
        <f>'廃棄物事業経費（組合）'!AS9</f>
        <v>0</v>
      </c>
      <c r="S47" s="142">
        <f>'廃棄物事業経費（組合）'!AT9</f>
        <v>0</v>
      </c>
      <c r="T47" s="142">
        <f>'廃棄物事業経費（組合）'!AU9</f>
        <v>0</v>
      </c>
      <c r="U47" s="142">
        <f>'廃棄物事業経費（組合）'!AV9</f>
        <v>0</v>
      </c>
      <c r="V47" s="142">
        <f>'廃棄物事業経費（組合）'!AW9</f>
        <v>0</v>
      </c>
      <c r="W47" s="142">
        <f>'廃棄物事業経費（組合）'!AX9</f>
        <v>0</v>
      </c>
      <c r="X47" s="142">
        <f>'廃棄物事業経費（組合）'!AY9</f>
        <v>0</v>
      </c>
      <c r="Y47" s="142">
        <f>'廃棄物事業経費（組合）'!AZ9</f>
        <v>0</v>
      </c>
      <c r="Z47" s="142">
        <f>'廃棄物事業経費（組合）'!BA9</f>
        <v>0</v>
      </c>
      <c r="AA47" s="142">
        <f>'廃棄物事業経費（組合）'!BB9</f>
        <v>0</v>
      </c>
      <c r="AB47" s="142">
        <f>'廃棄物事業経費（組合）'!BC9</f>
        <v>0</v>
      </c>
      <c r="AC47" s="142">
        <f>'廃棄物事業経費（組合）'!BD9</f>
        <v>0</v>
      </c>
      <c r="AD47" s="142">
        <f>'廃棄物事業経費（組合）'!BE9</f>
        <v>0</v>
      </c>
      <c r="AE47" s="142">
        <f>'廃棄物事業経費（組合）'!BF9</f>
        <v>0</v>
      </c>
      <c r="AF47" s="142">
        <f>'廃棄物事業経費（組合）'!BG9</f>
        <v>0</v>
      </c>
      <c r="AG47" s="142">
        <f>'廃棄物事業経費（組合）'!BH9</f>
        <v>0</v>
      </c>
      <c r="AH47" s="142">
        <f>'廃棄物事業経費（組合）'!BI9</f>
        <v>0</v>
      </c>
      <c r="AI47" s="142">
        <f>'廃棄物事業経費（組合）'!BJ9</f>
        <v>0</v>
      </c>
      <c r="AJ47" s="142">
        <f>'廃棄物事業経費（組合）'!BK9</f>
        <v>187344</v>
      </c>
      <c r="AK47" s="142">
        <f>'廃棄物事業経費（組合）'!BL9</f>
        <v>83362</v>
      </c>
      <c r="AL47" s="142">
        <f>'廃棄物事業経費（組合）'!BM9</f>
        <v>96779</v>
      </c>
      <c r="AM47" s="142">
        <f>'廃棄物事業経費（組合）'!BN9</f>
        <v>0</v>
      </c>
      <c r="AN47" s="142">
        <f>'廃棄物事業経費（組合）'!BO9</f>
        <v>96779</v>
      </c>
      <c r="AO47" s="142">
        <f>'廃棄物事業経費（組合）'!BP9</f>
        <v>0</v>
      </c>
      <c r="AP47" s="142">
        <f>'廃棄物事業経費（組合）'!BQ9</f>
        <v>0</v>
      </c>
      <c r="AQ47" s="142">
        <f>'廃棄物事業経費（組合）'!BR9</f>
        <v>7203</v>
      </c>
      <c r="AR47" s="142">
        <f>'廃棄物事業経費（組合）'!BS9</f>
        <v>0</v>
      </c>
      <c r="AS47" s="142">
        <f>'廃棄物事業経費（組合）'!BT9</f>
        <v>0</v>
      </c>
      <c r="AT47" s="142">
        <f>'廃棄物事業経費（組合）'!BU9</f>
        <v>0</v>
      </c>
      <c r="AU47" s="142">
        <f>'廃棄物事業経費（組合）'!BV9</f>
        <v>7203</v>
      </c>
      <c r="AV47" s="142">
        <f>'廃棄物事業経費（組合）'!BW9</f>
        <v>0</v>
      </c>
      <c r="AW47" s="142">
        <f>'廃棄物事業経費（組合）'!BX9</f>
        <v>0</v>
      </c>
      <c r="AX47" s="142">
        <f>'廃棄物事業経費（組合）'!BY9</f>
        <v>0</v>
      </c>
      <c r="AY47" s="142">
        <f>'廃棄物事業経費（組合）'!BZ9</f>
        <v>187344</v>
      </c>
      <c r="AZ47" s="142">
        <f>'廃棄物事業経費（組合）'!CA9</f>
        <v>0</v>
      </c>
      <c r="BA47" s="142">
        <f>'廃棄物事業経費（組合）'!CB9</f>
        <v>0</v>
      </c>
      <c r="BB47" s="142">
        <f>'廃棄物事業経費（組合）'!CC9</f>
        <v>0</v>
      </c>
      <c r="BC47" s="142">
        <f>'廃棄物事業経費（組合）'!CD9</f>
        <v>0</v>
      </c>
      <c r="BD47" s="142">
        <f>'廃棄物事業経費（組合）'!CE9</f>
        <v>0</v>
      </c>
      <c r="BE47" s="142">
        <f>'廃棄物事業経費（組合）'!CF9</f>
        <v>0</v>
      </c>
      <c r="BF47" s="142">
        <f>'廃棄物事業経費（組合）'!CG9</f>
        <v>0</v>
      </c>
      <c r="BG47" s="142">
        <f>'廃棄物事業経費（組合）'!CH9</f>
        <v>0</v>
      </c>
      <c r="BH47" s="142">
        <f>'廃棄物事業経費（組合）'!CI9</f>
        <v>187344</v>
      </c>
      <c r="BI47" s="142">
        <f>'廃棄物事業経費（組合）'!CJ9</f>
        <v>83362</v>
      </c>
      <c r="BJ47" s="142">
        <f>'廃棄物事業経費（組合）'!CK9</f>
        <v>96779</v>
      </c>
      <c r="BK47" s="142">
        <f>'廃棄物事業経費（組合）'!CL9</f>
        <v>0</v>
      </c>
      <c r="BL47" s="142">
        <f>'廃棄物事業経費（組合）'!CM9</f>
        <v>96779</v>
      </c>
      <c r="BM47" s="142">
        <f>'廃棄物事業経費（組合）'!CN9</f>
        <v>0</v>
      </c>
      <c r="BN47" s="142">
        <f>'廃棄物事業経費（組合）'!CO9</f>
        <v>0</v>
      </c>
      <c r="BO47" s="142">
        <f>'廃棄物事業経費（組合）'!CP9</f>
        <v>7203</v>
      </c>
      <c r="BP47" s="142">
        <f>'廃棄物事業経費（組合）'!CQ9</f>
        <v>0</v>
      </c>
      <c r="BQ47" s="142">
        <f>'廃棄物事業経費（組合）'!CR9</f>
        <v>0</v>
      </c>
      <c r="BR47" s="142">
        <f>'廃棄物事業経費（組合）'!CS9</f>
        <v>0</v>
      </c>
      <c r="BS47" s="142">
        <f>'廃棄物事業経費（組合）'!CT9</f>
        <v>7203</v>
      </c>
      <c r="BT47" s="142">
        <f>'廃棄物事業経費（組合）'!CU9</f>
        <v>0</v>
      </c>
      <c r="BU47" s="142">
        <f>'廃棄物事業経費（組合）'!CV9</f>
        <v>0</v>
      </c>
      <c r="BV47" s="142">
        <f>'廃棄物事業経費（組合）'!CW9</f>
        <v>0</v>
      </c>
      <c r="BW47" s="142">
        <f>'廃棄物事業経費（組合）'!CX9</f>
        <v>187344</v>
      </c>
    </row>
    <row r="48" spans="1:75" ht="13.5">
      <c r="A48" s="208" t="s">
        <v>189</v>
      </c>
      <c r="B48" s="208">
        <v>10838</v>
      </c>
      <c r="C48" s="208" t="s">
        <v>274</v>
      </c>
      <c r="D48" s="142">
        <f>'廃棄物事業経費（組合）'!AE10</f>
        <v>8046</v>
      </c>
      <c r="E48" s="142">
        <f>'廃棄物事業経費（組合）'!AF10</f>
        <v>8046</v>
      </c>
      <c r="F48" s="142">
        <f>'廃棄物事業経費（組合）'!AG10</f>
        <v>0</v>
      </c>
      <c r="G48" s="142">
        <f>'廃棄物事業経費（組合）'!AH10</f>
        <v>8046</v>
      </c>
      <c r="H48" s="142">
        <f>'廃棄物事業経費（組合）'!AI10</f>
        <v>0</v>
      </c>
      <c r="I48" s="142">
        <f>'廃棄物事業経費（組合）'!AJ10</f>
        <v>0</v>
      </c>
      <c r="J48" s="142">
        <f>'廃棄物事業経費（組合）'!AK10</f>
        <v>0</v>
      </c>
      <c r="K48" s="142">
        <f>'廃棄物事業経費（組合）'!AL10</f>
        <v>0</v>
      </c>
      <c r="L48" s="142">
        <f>'廃棄物事業経費（組合）'!AM10</f>
        <v>103567</v>
      </c>
      <c r="M48" s="142">
        <f>'廃棄物事業経費（組合）'!AN10</f>
        <v>36563</v>
      </c>
      <c r="N48" s="142">
        <f>'廃棄物事業経費（組合）'!AO10</f>
        <v>39806</v>
      </c>
      <c r="O48" s="142">
        <f>'廃棄物事業経費（組合）'!AP10</f>
        <v>0</v>
      </c>
      <c r="P48" s="142">
        <f>'廃棄物事業経費（組合）'!AQ10</f>
        <v>31276</v>
      </c>
      <c r="Q48" s="142">
        <f>'廃棄物事業経費（組合）'!AR10</f>
        <v>8530</v>
      </c>
      <c r="R48" s="142">
        <f>'廃棄物事業経費（組合）'!AS10</f>
        <v>0</v>
      </c>
      <c r="S48" s="142">
        <f>'廃棄物事業経費（組合）'!AT10</f>
        <v>27198</v>
      </c>
      <c r="T48" s="142">
        <f>'廃棄物事業経費（組合）'!AU10</f>
        <v>0</v>
      </c>
      <c r="U48" s="142">
        <f>'廃棄物事業経費（組合）'!AV10</f>
        <v>27198</v>
      </c>
      <c r="V48" s="142">
        <f>'廃棄物事業経費（組合）'!AW10</f>
        <v>0</v>
      </c>
      <c r="W48" s="142">
        <f>'廃棄物事業経費（組合）'!AX10</f>
        <v>0</v>
      </c>
      <c r="X48" s="142">
        <f>'廃棄物事業経費（組合）'!AY10</f>
        <v>0</v>
      </c>
      <c r="Y48" s="142">
        <f>'廃棄物事業経費（組合）'!AZ10</f>
        <v>0</v>
      </c>
      <c r="Z48" s="142">
        <f>'廃棄物事業経費（組合）'!BA10</f>
        <v>0</v>
      </c>
      <c r="AA48" s="142">
        <f>'廃棄物事業経費（組合）'!BB10</f>
        <v>111613</v>
      </c>
      <c r="AB48" s="142">
        <f>'廃棄物事業経費（組合）'!BC10</f>
        <v>492</v>
      </c>
      <c r="AC48" s="142">
        <f>'廃棄物事業経費（組合）'!BD10</f>
        <v>492</v>
      </c>
      <c r="AD48" s="142">
        <f>'廃棄物事業経費（組合）'!BE10</f>
        <v>0</v>
      </c>
      <c r="AE48" s="142">
        <f>'廃棄物事業経費（組合）'!BF10</f>
        <v>492</v>
      </c>
      <c r="AF48" s="142">
        <f>'廃棄物事業経費（組合）'!BG10</f>
        <v>0</v>
      </c>
      <c r="AG48" s="142">
        <f>'廃棄物事業経費（組合）'!BH10</f>
        <v>0</v>
      </c>
      <c r="AH48" s="142">
        <f>'廃棄物事業経費（組合）'!BI10</f>
        <v>0</v>
      </c>
      <c r="AI48" s="142">
        <f>'廃棄物事業経費（組合）'!BJ10</f>
        <v>0</v>
      </c>
      <c r="AJ48" s="142">
        <f>'廃棄物事業経費（組合）'!BK10</f>
        <v>77830</v>
      </c>
      <c r="AK48" s="142">
        <f>'廃棄物事業経費（組合）'!BL10</f>
        <v>20052</v>
      </c>
      <c r="AL48" s="142">
        <f>'廃棄物事業経費（組合）'!BM10</f>
        <v>29878</v>
      </c>
      <c r="AM48" s="142">
        <f>'廃棄物事業経費（組合）'!BN10</f>
        <v>0</v>
      </c>
      <c r="AN48" s="142">
        <f>'廃棄物事業経費（組合）'!BO10</f>
        <v>29878</v>
      </c>
      <c r="AO48" s="142">
        <f>'廃棄物事業経費（組合）'!BP10</f>
        <v>0</v>
      </c>
      <c r="AP48" s="142">
        <f>'廃棄物事業経費（組合）'!BQ10</f>
        <v>0</v>
      </c>
      <c r="AQ48" s="142">
        <f>'廃棄物事業経費（組合）'!BR10</f>
        <v>27900</v>
      </c>
      <c r="AR48" s="142">
        <f>'廃棄物事業経費（組合）'!BS10</f>
        <v>0</v>
      </c>
      <c r="AS48" s="142">
        <f>'廃棄物事業経費（組合）'!BT10</f>
        <v>27900</v>
      </c>
      <c r="AT48" s="142">
        <f>'廃棄物事業経費（組合）'!BU10</f>
        <v>0</v>
      </c>
      <c r="AU48" s="142">
        <f>'廃棄物事業経費（組合）'!BV10</f>
        <v>0</v>
      </c>
      <c r="AV48" s="142">
        <f>'廃棄物事業経費（組合）'!BW10</f>
        <v>0</v>
      </c>
      <c r="AW48" s="142">
        <f>'廃棄物事業経費（組合）'!BX10</f>
        <v>0</v>
      </c>
      <c r="AX48" s="142">
        <f>'廃棄物事業経費（組合）'!BY10</f>
        <v>0</v>
      </c>
      <c r="AY48" s="142">
        <f>'廃棄物事業経費（組合）'!BZ10</f>
        <v>78322</v>
      </c>
      <c r="AZ48" s="142">
        <f>'廃棄物事業経費（組合）'!CA10</f>
        <v>8538</v>
      </c>
      <c r="BA48" s="142">
        <f>'廃棄物事業経費（組合）'!CB10</f>
        <v>8538</v>
      </c>
      <c r="BB48" s="142">
        <f>'廃棄物事業経費（組合）'!CC10</f>
        <v>0</v>
      </c>
      <c r="BC48" s="142">
        <f>'廃棄物事業経費（組合）'!CD10</f>
        <v>8538</v>
      </c>
      <c r="BD48" s="142">
        <f>'廃棄物事業経費（組合）'!CE10</f>
        <v>0</v>
      </c>
      <c r="BE48" s="142">
        <f>'廃棄物事業経費（組合）'!CF10</f>
        <v>0</v>
      </c>
      <c r="BF48" s="142">
        <f>'廃棄物事業経費（組合）'!CG10</f>
        <v>0</v>
      </c>
      <c r="BG48" s="142">
        <f>'廃棄物事業経費（組合）'!CH10</f>
        <v>0</v>
      </c>
      <c r="BH48" s="142">
        <f>'廃棄物事業経費（組合）'!CI10</f>
        <v>181397</v>
      </c>
      <c r="BI48" s="142">
        <f>'廃棄物事業経費（組合）'!CJ10</f>
        <v>56615</v>
      </c>
      <c r="BJ48" s="142">
        <f>'廃棄物事業経費（組合）'!CK10</f>
        <v>69684</v>
      </c>
      <c r="BK48" s="142">
        <f>'廃棄物事業経費（組合）'!CL10</f>
        <v>0</v>
      </c>
      <c r="BL48" s="142">
        <f>'廃棄物事業経費（組合）'!CM10</f>
        <v>61154</v>
      </c>
      <c r="BM48" s="142">
        <f>'廃棄物事業経費（組合）'!CN10</f>
        <v>8530</v>
      </c>
      <c r="BN48" s="142">
        <f>'廃棄物事業経費（組合）'!CO10</f>
        <v>0</v>
      </c>
      <c r="BO48" s="142">
        <f>'廃棄物事業経費（組合）'!CP10</f>
        <v>55098</v>
      </c>
      <c r="BP48" s="142">
        <f>'廃棄物事業経費（組合）'!CQ10</f>
        <v>0</v>
      </c>
      <c r="BQ48" s="142">
        <f>'廃棄物事業経費（組合）'!CR10</f>
        <v>55098</v>
      </c>
      <c r="BR48" s="142">
        <f>'廃棄物事業経費（組合）'!CS10</f>
        <v>0</v>
      </c>
      <c r="BS48" s="142">
        <f>'廃棄物事業経費（組合）'!CT10</f>
        <v>0</v>
      </c>
      <c r="BT48" s="142">
        <f>'廃棄物事業経費（組合）'!CU10</f>
        <v>0</v>
      </c>
      <c r="BU48" s="142">
        <f>'廃棄物事業経費（組合）'!CV10</f>
        <v>0</v>
      </c>
      <c r="BV48" s="142">
        <f>'廃棄物事業経費（組合）'!CW10</f>
        <v>0</v>
      </c>
      <c r="BW48" s="142">
        <f>'廃棄物事業経費（組合）'!CX10</f>
        <v>189935</v>
      </c>
    </row>
    <row r="49" spans="1:75" ht="13.5">
      <c r="A49" s="208" t="s">
        <v>189</v>
      </c>
      <c r="B49" s="208">
        <v>10839</v>
      </c>
      <c r="C49" s="208" t="s">
        <v>275</v>
      </c>
      <c r="D49" s="142">
        <f>'廃棄物事業経費（組合）'!AE11</f>
        <v>0</v>
      </c>
      <c r="E49" s="142">
        <f>'廃棄物事業経費（組合）'!AF11</f>
        <v>0</v>
      </c>
      <c r="F49" s="142">
        <f>'廃棄物事業経費（組合）'!AG11</f>
        <v>0</v>
      </c>
      <c r="G49" s="142">
        <f>'廃棄物事業経費（組合）'!AH11</f>
        <v>0</v>
      </c>
      <c r="H49" s="142">
        <f>'廃棄物事業経費（組合）'!AI11</f>
        <v>0</v>
      </c>
      <c r="I49" s="142">
        <f>'廃棄物事業経費（組合）'!AJ11</f>
        <v>0</v>
      </c>
      <c r="J49" s="142">
        <f>'廃棄物事業経費（組合）'!AK11</f>
        <v>0</v>
      </c>
      <c r="K49" s="142">
        <f>'廃棄物事業経費（組合）'!AL11</f>
        <v>0</v>
      </c>
      <c r="L49" s="142">
        <f>'廃棄物事業経費（組合）'!AM11</f>
        <v>0</v>
      </c>
      <c r="M49" s="142">
        <f>'廃棄物事業経費（組合）'!AN11</f>
        <v>0</v>
      </c>
      <c r="N49" s="142">
        <f>'廃棄物事業経費（組合）'!AO11</f>
        <v>0</v>
      </c>
      <c r="O49" s="142">
        <f>'廃棄物事業経費（組合）'!AP11</f>
        <v>0</v>
      </c>
      <c r="P49" s="142">
        <f>'廃棄物事業経費（組合）'!AQ11</f>
        <v>0</v>
      </c>
      <c r="Q49" s="142">
        <f>'廃棄物事業経費（組合）'!AR11</f>
        <v>0</v>
      </c>
      <c r="R49" s="142">
        <f>'廃棄物事業経費（組合）'!AS11</f>
        <v>0</v>
      </c>
      <c r="S49" s="142">
        <f>'廃棄物事業経費（組合）'!AT11</f>
        <v>0</v>
      </c>
      <c r="T49" s="142">
        <f>'廃棄物事業経費（組合）'!AU11</f>
        <v>0</v>
      </c>
      <c r="U49" s="142">
        <f>'廃棄物事業経費（組合）'!AV11</f>
        <v>0</v>
      </c>
      <c r="V49" s="142">
        <f>'廃棄物事業経費（組合）'!AW11</f>
        <v>0</v>
      </c>
      <c r="W49" s="142">
        <f>'廃棄物事業経費（組合）'!AX11</f>
        <v>0</v>
      </c>
      <c r="X49" s="142">
        <f>'廃棄物事業経費（組合）'!AY11</f>
        <v>0</v>
      </c>
      <c r="Y49" s="142">
        <f>'廃棄物事業経費（組合）'!AZ11</f>
        <v>0</v>
      </c>
      <c r="Z49" s="142">
        <f>'廃棄物事業経費（組合）'!BA11</f>
        <v>0</v>
      </c>
      <c r="AA49" s="142">
        <f>'廃棄物事業経費（組合）'!BB11</f>
        <v>0</v>
      </c>
      <c r="AB49" s="142">
        <f>'廃棄物事業経費（組合）'!BC11</f>
        <v>14175</v>
      </c>
      <c r="AC49" s="142">
        <f>'廃棄物事業経費（組合）'!BD11</f>
        <v>14175</v>
      </c>
      <c r="AD49" s="142">
        <f>'廃棄物事業経費（組合）'!BE11</f>
        <v>0</v>
      </c>
      <c r="AE49" s="142">
        <f>'廃棄物事業経費（組合）'!BF11</f>
        <v>14175</v>
      </c>
      <c r="AF49" s="142">
        <f>'廃棄物事業経費（組合）'!BG11</f>
        <v>0</v>
      </c>
      <c r="AG49" s="142">
        <f>'廃棄物事業経費（組合）'!BH11</f>
        <v>0</v>
      </c>
      <c r="AH49" s="142">
        <f>'廃棄物事業経費（組合）'!BI11</f>
        <v>0</v>
      </c>
      <c r="AI49" s="142">
        <f>'廃棄物事業経費（組合）'!BJ11</f>
        <v>0</v>
      </c>
      <c r="AJ49" s="142">
        <f>'廃棄物事業経費（組合）'!BK11</f>
        <v>245362</v>
      </c>
      <c r="AK49" s="142">
        <f>'廃棄物事業経費（組合）'!BL11</f>
        <v>69855</v>
      </c>
      <c r="AL49" s="142">
        <f>'廃棄物事業経費（組合）'!BM11</f>
        <v>127204</v>
      </c>
      <c r="AM49" s="142">
        <f>'廃棄物事業経費（組合）'!BN11</f>
        <v>4386</v>
      </c>
      <c r="AN49" s="142">
        <f>'廃棄物事業経費（組合）'!BO11</f>
        <v>122818</v>
      </c>
      <c r="AO49" s="142">
        <f>'廃棄物事業経費（組合）'!BP11</f>
        <v>0</v>
      </c>
      <c r="AP49" s="142">
        <f>'廃棄物事業経費（組合）'!BQ11</f>
        <v>0</v>
      </c>
      <c r="AQ49" s="142">
        <f>'廃棄物事業経費（組合）'!BR11</f>
        <v>48303</v>
      </c>
      <c r="AR49" s="142">
        <f>'廃棄物事業経費（組合）'!BS11</f>
        <v>46890</v>
      </c>
      <c r="AS49" s="142">
        <f>'廃棄物事業経費（組合）'!BT11</f>
        <v>1413</v>
      </c>
      <c r="AT49" s="142">
        <f>'廃棄物事業経費（組合）'!BU11</f>
        <v>0</v>
      </c>
      <c r="AU49" s="142">
        <f>'廃棄物事業経費（組合）'!BV11</f>
        <v>0</v>
      </c>
      <c r="AV49" s="142">
        <f>'廃棄物事業経費（組合）'!BW11</f>
        <v>0</v>
      </c>
      <c r="AW49" s="142">
        <f>'廃棄物事業経費（組合）'!BX11</f>
        <v>0</v>
      </c>
      <c r="AX49" s="142">
        <f>'廃棄物事業経費（組合）'!BY11</f>
        <v>0</v>
      </c>
      <c r="AY49" s="142">
        <f>'廃棄物事業経費（組合）'!BZ11</f>
        <v>259537</v>
      </c>
      <c r="AZ49" s="142">
        <f>'廃棄物事業経費（組合）'!CA11</f>
        <v>14175</v>
      </c>
      <c r="BA49" s="142">
        <f>'廃棄物事業経費（組合）'!CB11</f>
        <v>14175</v>
      </c>
      <c r="BB49" s="142">
        <f>'廃棄物事業経費（組合）'!CC11</f>
        <v>0</v>
      </c>
      <c r="BC49" s="142">
        <f>'廃棄物事業経費（組合）'!CD11</f>
        <v>14175</v>
      </c>
      <c r="BD49" s="142">
        <f>'廃棄物事業経費（組合）'!CE11</f>
        <v>0</v>
      </c>
      <c r="BE49" s="142">
        <f>'廃棄物事業経費（組合）'!CF11</f>
        <v>0</v>
      </c>
      <c r="BF49" s="142">
        <f>'廃棄物事業経費（組合）'!CG11</f>
        <v>0</v>
      </c>
      <c r="BG49" s="142">
        <f>'廃棄物事業経費（組合）'!CH11</f>
        <v>0</v>
      </c>
      <c r="BH49" s="142">
        <f>'廃棄物事業経費（組合）'!CI11</f>
        <v>245362</v>
      </c>
      <c r="BI49" s="142">
        <f>'廃棄物事業経費（組合）'!CJ11</f>
        <v>69855</v>
      </c>
      <c r="BJ49" s="142">
        <f>'廃棄物事業経費（組合）'!CK11</f>
        <v>127204</v>
      </c>
      <c r="BK49" s="142">
        <f>'廃棄物事業経費（組合）'!CL11</f>
        <v>4386</v>
      </c>
      <c r="BL49" s="142">
        <f>'廃棄物事業経費（組合）'!CM11</f>
        <v>122818</v>
      </c>
      <c r="BM49" s="142">
        <f>'廃棄物事業経費（組合）'!CN11</f>
        <v>0</v>
      </c>
      <c r="BN49" s="142">
        <f>'廃棄物事業経費（組合）'!CO11</f>
        <v>0</v>
      </c>
      <c r="BO49" s="142">
        <f>'廃棄物事業経費（組合）'!CP11</f>
        <v>48303</v>
      </c>
      <c r="BP49" s="142">
        <f>'廃棄物事業経費（組合）'!CQ11</f>
        <v>46890</v>
      </c>
      <c r="BQ49" s="142">
        <f>'廃棄物事業経費（組合）'!CR11</f>
        <v>1413</v>
      </c>
      <c r="BR49" s="142">
        <f>'廃棄物事業経費（組合）'!CS11</f>
        <v>0</v>
      </c>
      <c r="BS49" s="142">
        <f>'廃棄物事業経費（組合）'!CT11</f>
        <v>0</v>
      </c>
      <c r="BT49" s="142">
        <f>'廃棄物事業経費（組合）'!CU11</f>
        <v>0</v>
      </c>
      <c r="BU49" s="142">
        <f>'廃棄物事業経費（組合）'!CV11</f>
        <v>0</v>
      </c>
      <c r="BV49" s="142">
        <f>'廃棄物事業経費（組合）'!CW11</f>
        <v>0</v>
      </c>
      <c r="BW49" s="142">
        <f>'廃棄物事業経費（組合）'!CX11</f>
        <v>259537</v>
      </c>
    </row>
    <row r="50" spans="1:75" ht="13.5">
      <c r="A50" s="208" t="s">
        <v>189</v>
      </c>
      <c r="B50" s="208">
        <v>10840</v>
      </c>
      <c r="C50" s="208" t="s">
        <v>276</v>
      </c>
      <c r="D50" s="142">
        <f>'廃棄物事業経費（組合）'!AE12</f>
        <v>247137</v>
      </c>
      <c r="E50" s="142">
        <f>'廃棄物事業経費（組合）'!AF12</f>
        <v>247137</v>
      </c>
      <c r="F50" s="142">
        <f>'廃棄物事業経費（組合）'!AG12</f>
        <v>0</v>
      </c>
      <c r="G50" s="142">
        <f>'廃棄物事業経費（組合）'!AH12</f>
        <v>0</v>
      </c>
      <c r="H50" s="142">
        <f>'廃棄物事業経費（組合）'!AI12</f>
        <v>247137</v>
      </c>
      <c r="I50" s="142">
        <f>'廃棄物事業経費（組合）'!AJ12</f>
        <v>0</v>
      </c>
      <c r="J50" s="142">
        <f>'廃棄物事業経費（組合）'!AK12</f>
        <v>0</v>
      </c>
      <c r="K50" s="142">
        <f>'廃棄物事業経費（組合）'!AL12</f>
        <v>0</v>
      </c>
      <c r="L50" s="142">
        <f>'廃棄物事業経費（組合）'!AM12</f>
        <v>433462</v>
      </c>
      <c r="M50" s="142">
        <f>'廃棄物事業経費（組合）'!AN12</f>
        <v>99834</v>
      </c>
      <c r="N50" s="142">
        <f>'廃棄物事業経費（組合）'!AO12</f>
        <v>132948</v>
      </c>
      <c r="O50" s="142">
        <f>'廃棄物事業経費（組合）'!AP12</f>
        <v>0</v>
      </c>
      <c r="P50" s="142">
        <f>'廃棄物事業経費（組合）'!AQ12</f>
        <v>132948</v>
      </c>
      <c r="Q50" s="142">
        <f>'廃棄物事業経費（組合）'!AR12</f>
        <v>0</v>
      </c>
      <c r="R50" s="142">
        <f>'廃棄物事業経費（組合）'!AS12</f>
        <v>0</v>
      </c>
      <c r="S50" s="142">
        <f>'廃棄物事業経費（組合）'!AT12</f>
        <v>200680</v>
      </c>
      <c r="T50" s="142">
        <f>'廃棄物事業経費（組合）'!AU12</f>
        <v>117803</v>
      </c>
      <c r="U50" s="142">
        <f>'廃棄物事業経費（組合）'!AV12</f>
        <v>38910</v>
      </c>
      <c r="V50" s="142">
        <f>'廃棄物事業経費（組合）'!AW12</f>
        <v>43967</v>
      </c>
      <c r="W50" s="142">
        <f>'廃棄物事業経費（組合）'!AX12</f>
        <v>0</v>
      </c>
      <c r="X50" s="142">
        <f>'廃棄物事業経費（組合）'!AY12</f>
        <v>0</v>
      </c>
      <c r="Y50" s="142">
        <f>'廃棄物事業経費（組合）'!AZ12</f>
        <v>0</v>
      </c>
      <c r="Z50" s="142">
        <f>'廃棄物事業経費（組合）'!BA12</f>
        <v>53105</v>
      </c>
      <c r="AA50" s="142">
        <f>'廃棄物事業経費（組合）'!BB12</f>
        <v>733704</v>
      </c>
      <c r="AB50" s="142">
        <f>'廃棄物事業経費（組合）'!BC12</f>
        <v>0</v>
      </c>
      <c r="AC50" s="142">
        <f>'廃棄物事業経費（組合）'!BD12</f>
        <v>0</v>
      </c>
      <c r="AD50" s="142">
        <f>'廃棄物事業経費（組合）'!BE12</f>
        <v>0</v>
      </c>
      <c r="AE50" s="142">
        <f>'廃棄物事業経費（組合）'!BF12</f>
        <v>0</v>
      </c>
      <c r="AF50" s="142">
        <f>'廃棄物事業経費（組合）'!BG12</f>
        <v>0</v>
      </c>
      <c r="AG50" s="142">
        <f>'廃棄物事業経費（組合）'!BH12</f>
        <v>0</v>
      </c>
      <c r="AH50" s="142">
        <f>'廃棄物事業経費（組合）'!BI12</f>
        <v>0</v>
      </c>
      <c r="AI50" s="142">
        <f>'廃棄物事業経費（組合）'!BJ12</f>
        <v>0</v>
      </c>
      <c r="AJ50" s="142">
        <f>'廃棄物事業経費（組合）'!BK12</f>
        <v>144574</v>
      </c>
      <c r="AK50" s="142">
        <f>'廃棄物事業経費（組合）'!BL12</f>
        <v>45035</v>
      </c>
      <c r="AL50" s="142">
        <f>'廃棄物事業経費（組合）'!BM12</f>
        <v>58898</v>
      </c>
      <c r="AM50" s="142">
        <f>'廃棄物事業経費（組合）'!BN12</f>
        <v>0</v>
      </c>
      <c r="AN50" s="142">
        <f>'廃棄物事業経費（組合）'!BO12</f>
        <v>58898</v>
      </c>
      <c r="AO50" s="142">
        <f>'廃棄物事業経費（組合）'!BP12</f>
        <v>0</v>
      </c>
      <c r="AP50" s="142">
        <f>'廃棄物事業経費（組合）'!BQ12</f>
        <v>0</v>
      </c>
      <c r="AQ50" s="142">
        <f>'廃棄物事業経費（組合）'!BR12</f>
        <v>40641</v>
      </c>
      <c r="AR50" s="142">
        <f>'廃棄物事業経費（組合）'!BS12</f>
        <v>0</v>
      </c>
      <c r="AS50" s="142">
        <f>'廃棄物事業経費（組合）'!BT12</f>
        <v>39116</v>
      </c>
      <c r="AT50" s="142">
        <f>'廃棄物事業経費（組合）'!BU12</f>
        <v>1525</v>
      </c>
      <c r="AU50" s="142">
        <f>'廃棄物事業経費（組合）'!BV12</f>
        <v>0</v>
      </c>
      <c r="AV50" s="142">
        <f>'廃棄物事業経費（組合）'!BW12</f>
        <v>0</v>
      </c>
      <c r="AW50" s="142">
        <f>'廃棄物事業経費（組合）'!BX12</f>
        <v>0</v>
      </c>
      <c r="AX50" s="142">
        <f>'廃棄物事業経費（組合）'!BY12</f>
        <v>21788</v>
      </c>
      <c r="AY50" s="142">
        <f>'廃棄物事業経費（組合）'!BZ12</f>
        <v>166362</v>
      </c>
      <c r="AZ50" s="142">
        <f>'廃棄物事業経費（組合）'!CA12</f>
        <v>247137</v>
      </c>
      <c r="BA50" s="142">
        <f>'廃棄物事業経費（組合）'!CB12</f>
        <v>247137</v>
      </c>
      <c r="BB50" s="142">
        <f>'廃棄物事業経費（組合）'!CC12</f>
        <v>0</v>
      </c>
      <c r="BC50" s="142">
        <f>'廃棄物事業経費（組合）'!CD12</f>
        <v>0</v>
      </c>
      <c r="BD50" s="142">
        <f>'廃棄物事業経費（組合）'!CE12</f>
        <v>247137</v>
      </c>
      <c r="BE50" s="142">
        <f>'廃棄物事業経費（組合）'!CF12</f>
        <v>0</v>
      </c>
      <c r="BF50" s="142">
        <f>'廃棄物事業経費（組合）'!CG12</f>
        <v>0</v>
      </c>
      <c r="BG50" s="142">
        <f>'廃棄物事業経費（組合）'!CH12</f>
        <v>0</v>
      </c>
      <c r="BH50" s="142">
        <f>'廃棄物事業経費（組合）'!CI12</f>
        <v>578036</v>
      </c>
      <c r="BI50" s="142">
        <f>'廃棄物事業経費（組合）'!CJ12</f>
        <v>144869</v>
      </c>
      <c r="BJ50" s="142">
        <f>'廃棄物事業経費（組合）'!CK12</f>
        <v>191846</v>
      </c>
      <c r="BK50" s="142">
        <f>'廃棄物事業経費（組合）'!CL12</f>
        <v>0</v>
      </c>
      <c r="BL50" s="142">
        <f>'廃棄物事業経費（組合）'!CM12</f>
        <v>191846</v>
      </c>
      <c r="BM50" s="142">
        <f>'廃棄物事業経費（組合）'!CN12</f>
        <v>0</v>
      </c>
      <c r="BN50" s="142">
        <f>'廃棄物事業経費（組合）'!CO12</f>
        <v>0</v>
      </c>
      <c r="BO50" s="142">
        <f>'廃棄物事業経費（組合）'!CP12</f>
        <v>241321</v>
      </c>
      <c r="BP50" s="142">
        <f>'廃棄物事業経費（組合）'!CQ12</f>
        <v>117803</v>
      </c>
      <c r="BQ50" s="142">
        <f>'廃棄物事業経費（組合）'!CR12</f>
        <v>78026</v>
      </c>
      <c r="BR50" s="142">
        <f>'廃棄物事業経費（組合）'!CS12</f>
        <v>45492</v>
      </c>
      <c r="BS50" s="142">
        <f>'廃棄物事業経費（組合）'!CT12</f>
        <v>0</v>
      </c>
      <c r="BT50" s="142">
        <f>'廃棄物事業経費（組合）'!CU12</f>
        <v>0</v>
      </c>
      <c r="BU50" s="142">
        <f>'廃棄物事業経費（組合）'!CV12</f>
        <v>0</v>
      </c>
      <c r="BV50" s="142">
        <f>'廃棄物事業経費（組合）'!CW12</f>
        <v>74893</v>
      </c>
      <c r="BW50" s="142">
        <f>'廃棄物事業経費（組合）'!CX12</f>
        <v>900066</v>
      </c>
    </row>
    <row r="51" spans="1:75" ht="13.5">
      <c r="A51" s="208" t="s">
        <v>189</v>
      </c>
      <c r="B51" s="208">
        <v>10841</v>
      </c>
      <c r="C51" s="208" t="s">
        <v>277</v>
      </c>
      <c r="D51" s="142">
        <f>'廃棄物事業経費（組合）'!AE13</f>
        <v>0</v>
      </c>
      <c r="E51" s="142">
        <f>'廃棄物事業経費（組合）'!AF13</f>
        <v>0</v>
      </c>
      <c r="F51" s="142">
        <f>'廃棄物事業経費（組合）'!AG13</f>
        <v>0</v>
      </c>
      <c r="G51" s="142">
        <f>'廃棄物事業経費（組合）'!AH13</f>
        <v>0</v>
      </c>
      <c r="H51" s="142">
        <f>'廃棄物事業経費（組合）'!AI13</f>
        <v>0</v>
      </c>
      <c r="I51" s="142">
        <f>'廃棄物事業経費（組合）'!AJ13</f>
        <v>0</v>
      </c>
      <c r="J51" s="142">
        <f>'廃棄物事業経費（組合）'!AK13</f>
        <v>0</v>
      </c>
      <c r="K51" s="142">
        <f>'廃棄物事業経費（組合）'!AL13</f>
        <v>0</v>
      </c>
      <c r="L51" s="142">
        <f>'廃棄物事業経費（組合）'!AM13</f>
        <v>515280</v>
      </c>
      <c r="M51" s="142">
        <f>'廃棄物事業経費（組合）'!AN13</f>
        <v>101716</v>
      </c>
      <c r="N51" s="142">
        <f>'廃棄物事業経費（組合）'!AO13</f>
        <v>292889</v>
      </c>
      <c r="O51" s="142">
        <f>'廃棄物事業経費（組合）'!AP13</f>
        <v>0</v>
      </c>
      <c r="P51" s="142">
        <f>'廃棄物事業経費（組合）'!AQ13</f>
        <v>279847</v>
      </c>
      <c r="Q51" s="142">
        <f>'廃棄物事業経費（組合）'!AR13</f>
        <v>13042</v>
      </c>
      <c r="R51" s="142">
        <f>'廃棄物事業経費（組合）'!AS13</f>
        <v>0</v>
      </c>
      <c r="S51" s="142">
        <f>'廃棄物事業経費（組合）'!AT13</f>
        <v>120675</v>
      </c>
      <c r="T51" s="142">
        <f>'廃棄物事業経費（組合）'!AU13</f>
        <v>0</v>
      </c>
      <c r="U51" s="142">
        <f>'廃棄物事業経費（組合）'!AV13</f>
        <v>119566</v>
      </c>
      <c r="V51" s="142">
        <f>'廃棄物事業経費（組合）'!AW13</f>
        <v>1109</v>
      </c>
      <c r="W51" s="142">
        <f>'廃棄物事業経費（組合）'!AX13</f>
        <v>0</v>
      </c>
      <c r="X51" s="142">
        <f>'廃棄物事業経費（組合）'!AY13</f>
        <v>0</v>
      </c>
      <c r="Y51" s="142">
        <f>'廃棄物事業経費（組合）'!AZ13</f>
        <v>0</v>
      </c>
      <c r="Z51" s="142">
        <f>'廃棄物事業経費（組合）'!BA13</f>
        <v>0</v>
      </c>
      <c r="AA51" s="142">
        <f>'廃棄物事業経費（組合）'!BB13</f>
        <v>515280</v>
      </c>
      <c r="AB51" s="142">
        <f>'廃棄物事業経費（組合）'!BC13</f>
        <v>0</v>
      </c>
      <c r="AC51" s="142">
        <f>'廃棄物事業経費（組合）'!BD13</f>
        <v>0</v>
      </c>
      <c r="AD51" s="142">
        <f>'廃棄物事業経費（組合）'!BE13</f>
        <v>0</v>
      </c>
      <c r="AE51" s="142">
        <f>'廃棄物事業経費（組合）'!BF13</f>
        <v>0</v>
      </c>
      <c r="AF51" s="142">
        <f>'廃棄物事業経費（組合）'!BG13</f>
        <v>0</v>
      </c>
      <c r="AG51" s="142">
        <f>'廃棄物事業経費（組合）'!BH13</f>
        <v>0</v>
      </c>
      <c r="AH51" s="142">
        <f>'廃棄物事業経費（組合）'!BI13</f>
        <v>0</v>
      </c>
      <c r="AI51" s="142">
        <f>'廃棄物事業経費（組合）'!BJ13</f>
        <v>0</v>
      </c>
      <c r="AJ51" s="142">
        <f>'廃棄物事業経費（組合）'!BK13</f>
        <v>147027</v>
      </c>
      <c r="AK51" s="142">
        <f>'廃棄物事業経費（組合）'!BL13</f>
        <v>59705</v>
      </c>
      <c r="AL51" s="142">
        <f>'廃棄物事業経費（組合）'!BM13</f>
        <v>86158</v>
      </c>
      <c r="AM51" s="142">
        <f>'廃棄物事業経費（組合）'!BN13</f>
        <v>0</v>
      </c>
      <c r="AN51" s="142">
        <f>'廃棄物事業経費（組合）'!BO13</f>
        <v>86158</v>
      </c>
      <c r="AO51" s="142">
        <f>'廃棄物事業経費（組合）'!BP13</f>
        <v>0</v>
      </c>
      <c r="AP51" s="142">
        <f>'廃棄物事業経費（組合）'!BQ13</f>
        <v>0</v>
      </c>
      <c r="AQ51" s="142">
        <f>'廃棄物事業経費（組合）'!BR13</f>
        <v>1164</v>
      </c>
      <c r="AR51" s="142">
        <f>'廃棄物事業経費（組合）'!BS13</f>
        <v>0</v>
      </c>
      <c r="AS51" s="142">
        <f>'廃棄物事業経費（組合）'!BT13</f>
        <v>0</v>
      </c>
      <c r="AT51" s="142">
        <f>'廃棄物事業経費（組合）'!BU13</f>
        <v>1164</v>
      </c>
      <c r="AU51" s="142">
        <f>'廃棄物事業経費（組合）'!BV13</f>
        <v>0</v>
      </c>
      <c r="AV51" s="142">
        <f>'廃棄物事業経費（組合）'!BW13</f>
        <v>0</v>
      </c>
      <c r="AW51" s="142">
        <f>'廃棄物事業経費（組合）'!BX13</f>
        <v>0</v>
      </c>
      <c r="AX51" s="142">
        <f>'廃棄物事業経費（組合）'!BY13</f>
        <v>0</v>
      </c>
      <c r="AY51" s="142">
        <f>'廃棄物事業経費（組合）'!BZ13</f>
        <v>147027</v>
      </c>
      <c r="AZ51" s="142">
        <f>'廃棄物事業経費（組合）'!CA13</f>
        <v>0</v>
      </c>
      <c r="BA51" s="142">
        <f>'廃棄物事業経費（組合）'!CB13</f>
        <v>0</v>
      </c>
      <c r="BB51" s="142">
        <f>'廃棄物事業経費（組合）'!CC13</f>
        <v>0</v>
      </c>
      <c r="BC51" s="142">
        <f>'廃棄物事業経費（組合）'!CD13</f>
        <v>0</v>
      </c>
      <c r="BD51" s="142">
        <f>'廃棄物事業経費（組合）'!CE13</f>
        <v>0</v>
      </c>
      <c r="BE51" s="142">
        <f>'廃棄物事業経費（組合）'!CF13</f>
        <v>0</v>
      </c>
      <c r="BF51" s="142">
        <f>'廃棄物事業経費（組合）'!CG13</f>
        <v>0</v>
      </c>
      <c r="BG51" s="142">
        <f>'廃棄物事業経費（組合）'!CH13</f>
        <v>0</v>
      </c>
      <c r="BH51" s="142">
        <f>'廃棄物事業経費（組合）'!CI13</f>
        <v>662307</v>
      </c>
      <c r="BI51" s="142">
        <f>'廃棄物事業経費（組合）'!CJ13</f>
        <v>161421</v>
      </c>
      <c r="BJ51" s="142">
        <f>'廃棄物事業経費（組合）'!CK13</f>
        <v>379047</v>
      </c>
      <c r="BK51" s="142">
        <f>'廃棄物事業経費（組合）'!CL13</f>
        <v>0</v>
      </c>
      <c r="BL51" s="142">
        <f>'廃棄物事業経費（組合）'!CM13</f>
        <v>366005</v>
      </c>
      <c r="BM51" s="142">
        <f>'廃棄物事業経費（組合）'!CN13</f>
        <v>13042</v>
      </c>
      <c r="BN51" s="142">
        <f>'廃棄物事業経費（組合）'!CO13</f>
        <v>0</v>
      </c>
      <c r="BO51" s="142">
        <f>'廃棄物事業経費（組合）'!CP13</f>
        <v>121839</v>
      </c>
      <c r="BP51" s="142">
        <f>'廃棄物事業経費（組合）'!CQ13</f>
        <v>0</v>
      </c>
      <c r="BQ51" s="142">
        <f>'廃棄物事業経費（組合）'!CR13</f>
        <v>119566</v>
      </c>
      <c r="BR51" s="142">
        <f>'廃棄物事業経費（組合）'!CS13</f>
        <v>2273</v>
      </c>
      <c r="BS51" s="142">
        <f>'廃棄物事業経費（組合）'!CT13</f>
        <v>0</v>
      </c>
      <c r="BT51" s="142">
        <f>'廃棄物事業経費（組合）'!CU13</f>
        <v>0</v>
      </c>
      <c r="BU51" s="142">
        <f>'廃棄物事業経費（組合）'!CV13</f>
        <v>0</v>
      </c>
      <c r="BV51" s="142">
        <f>'廃棄物事業経費（組合）'!CW13</f>
        <v>0</v>
      </c>
      <c r="BW51" s="142">
        <f>'廃棄物事業経費（組合）'!CX13</f>
        <v>662307</v>
      </c>
    </row>
    <row r="52" spans="1:75" ht="13.5">
      <c r="A52" s="208" t="s">
        <v>189</v>
      </c>
      <c r="B52" s="208">
        <v>10842</v>
      </c>
      <c r="C52" s="208" t="s">
        <v>278</v>
      </c>
      <c r="D52" s="142">
        <f>'廃棄物事業経費（組合）'!AE14</f>
        <v>0</v>
      </c>
      <c r="E52" s="142">
        <f>'廃棄物事業経費（組合）'!AF14</f>
        <v>0</v>
      </c>
      <c r="F52" s="142">
        <f>'廃棄物事業経費（組合）'!AG14</f>
        <v>0</v>
      </c>
      <c r="G52" s="142">
        <f>'廃棄物事業経費（組合）'!AH14</f>
        <v>0</v>
      </c>
      <c r="H52" s="142">
        <f>'廃棄物事業経費（組合）'!AI14</f>
        <v>0</v>
      </c>
      <c r="I52" s="142">
        <f>'廃棄物事業経費（組合）'!AJ14</f>
        <v>0</v>
      </c>
      <c r="J52" s="142">
        <f>'廃棄物事業経費（組合）'!AK14</f>
        <v>0</v>
      </c>
      <c r="K52" s="142">
        <f>'廃棄物事業経費（組合）'!AL14</f>
        <v>0</v>
      </c>
      <c r="L52" s="142">
        <f>'廃棄物事業経費（組合）'!AM14</f>
        <v>0</v>
      </c>
      <c r="M52" s="142">
        <f>'廃棄物事業経費（組合）'!AN14</f>
        <v>0</v>
      </c>
      <c r="N52" s="142">
        <f>'廃棄物事業経費（組合）'!AO14</f>
        <v>0</v>
      </c>
      <c r="O52" s="142">
        <f>'廃棄物事業経費（組合）'!AP14</f>
        <v>0</v>
      </c>
      <c r="P52" s="142">
        <f>'廃棄物事業経費（組合）'!AQ14</f>
        <v>0</v>
      </c>
      <c r="Q52" s="142">
        <f>'廃棄物事業経費（組合）'!AR14</f>
        <v>0</v>
      </c>
      <c r="R52" s="142">
        <f>'廃棄物事業経費（組合）'!AS14</f>
        <v>0</v>
      </c>
      <c r="S52" s="142">
        <f>'廃棄物事業経費（組合）'!AT14</f>
        <v>0</v>
      </c>
      <c r="T52" s="142">
        <f>'廃棄物事業経費（組合）'!AU14</f>
        <v>0</v>
      </c>
      <c r="U52" s="142">
        <f>'廃棄物事業経費（組合）'!AV14</f>
        <v>0</v>
      </c>
      <c r="V52" s="142">
        <f>'廃棄物事業経費（組合）'!AW14</f>
        <v>0</v>
      </c>
      <c r="W52" s="142">
        <f>'廃棄物事業経費（組合）'!AX14</f>
        <v>0</v>
      </c>
      <c r="X52" s="142">
        <f>'廃棄物事業経費（組合）'!AY14</f>
        <v>0</v>
      </c>
      <c r="Y52" s="142">
        <f>'廃棄物事業経費（組合）'!AZ14</f>
        <v>0</v>
      </c>
      <c r="Z52" s="142">
        <f>'廃棄物事業経費（組合）'!BA14</f>
        <v>0</v>
      </c>
      <c r="AA52" s="142">
        <f>'廃棄物事業経費（組合）'!BB14</f>
        <v>0</v>
      </c>
      <c r="AB52" s="142">
        <f>'廃棄物事業経費（組合）'!BC14</f>
        <v>0</v>
      </c>
      <c r="AC52" s="142">
        <f>'廃棄物事業経費（組合）'!BD14</f>
        <v>0</v>
      </c>
      <c r="AD52" s="142">
        <f>'廃棄物事業経費（組合）'!BE14</f>
        <v>0</v>
      </c>
      <c r="AE52" s="142">
        <f>'廃棄物事業経費（組合）'!BF14</f>
        <v>0</v>
      </c>
      <c r="AF52" s="142">
        <f>'廃棄物事業経費（組合）'!BG14</f>
        <v>0</v>
      </c>
      <c r="AG52" s="142">
        <f>'廃棄物事業経費（組合）'!BH14</f>
        <v>0</v>
      </c>
      <c r="AH52" s="142">
        <f>'廃棄物事業経費（組合）'!BI14</f>
        <v>0</v>
      </c>
      <c r="AI52" s="142">
        <f>'廃棄物事業経費（組合）'!BJ14</f>
        <v>0</v>
      </c>
      <c r="AJ52" s="142">
        <f>'廃棄物事業経費（組合）'!BK14</f>
        <v>104722</v>
      </c>
      <c r="AK52" s="142">
        <f>'廃棄物事業経費（組合）'!BL14</f>
        <v>48300</v>
      </c>
      <c r="AL52" s="142">
        <f>'廃棄物事業経費（組合）'!BM14</f>
        <v>56422</v>
      </c>
      <c r="AM52" s="142">
        <f>'廃棄物事業経費（組合）'!BN14</f>
        <v>0</v>
      </c>
      <c r="AN52" s="142">
        <f>'廃棄物事業経費（組合）'!BO14</f>
        <v>56422</v>
      </c>
      <c r="AO52" s="142">
        <f>'廃棄物事業経費（組合）'!BP14</f>
        <v>0</v>
      </c>
      <c r="AP52" s="142">
        <f>'廃棄物事業経費（組合）'!BQ14</f>
        <v>0</v>
      </c>
      <c r="AQ52" s="142">
        <f>'廃棄物事業経費（組合）'!BR14</f>
        <v>0</v>
      </c>
      <c r="AR52" s="142">
        <f>'廃棄物事業経費（組合）'!BS14</f>
        <v>0</v>
      </c>
      <c r="AS52" s="142">
        <f>'廃棄物事業経費（組合）'!BT14</f>
        <v>0</v>
      </c>
      <c r="AT52" s="142">
        <f>'廃棄物事業経費（組合）'!BU14</f>
        <v>0</v>
      </c>
      <c r="AU52" s="142">
        <f>'廃棄物事業経費（組合）'!BV14</f>
        <v>0</v>
      </c>
      <c r="AV52" s="142">
        <f>'廃棄物事業経費（組合）'!BW14</f>
        <v>0</v>
      </c>
      <c r="AW52" s="142">
        <f>'廃棄物事業経費（組合）'!BX14</f>
        <v>0</v>
      </c>
      <c r="AX52" s="142">
        <f>'廃棄物事業経費（組合）'!BY14</f>
        <v>0</v>
      </c>
      <c r="AY52" s="142">
        <f>'廃棄物事業経費（組合）'!BZ14</f>
        <v>104722</v>
      </c>
      <c r="AZ52" s="142">
        <f>'廃棄物事業経費（組合）'!CA14</f>
        <v>0</v>
      </c>
      <c r="BA52" s="142">
        <f>'廃棄物事業経費（組合）'!CB14</f>
        <v>0</v>
      </c>
      <c r="BB52" s="142">
        <f>'廃棄物事業経費（組合）'!CC14</f>
        <v>0</v>
      </c>
      <c r="BC52" s="142">
        <f>'廃棄物事業経費（組合）'!CD14</f>
        <v>0</v>
      </c>
      <c r="BD52" s="142">
        <f>'廃棄物事業経費（組合）'!CE14</f>
        <v>0</v>
      </c>
      <c r="BE52" s="142">
        <f>'廃棄物事業経費（組合）'!CF14</f>
        <v>0</v>
      </c>
      <c r="BF52" s="142">
        <f>'廃棄物事業経費（組合）'!CG14</f>
        <v>0</v>
      </c>
      <c r="BG52" s="142">
        <f>'廃棄物事業経費（組合）'!CH14</f>
        <v>0</v>
      </c>
      <c r="BH52" s="142">
        <f>'廃棄物事業経費（組合）'!CI14</f>
        <v>104722</v>
      </c>
      <c r="BI52" s="142">
        <f>'廃棄物事業経費（組合）'!CJ14</f>
        <v>48300</v>
      </c>
      <c r="BJ52" s="142">
        <f>'廃棄物事業経費（組合）'!CK14</f>
        <v>56422</v>
      </c>
      <c r="BK52" s="142">
        <f>'廃棄物事業経費（組合）'!CL14</f>
        <v>0</v>
      </c>
      <c r="BL52" s="142">
        <f>'廃棄物事業経費（組合）'!CM14</f>
        <v>56422</v>
      </c>
      <c r="BM52" s="142">
        <f>'廃棄物事業経費（組合）'!CN14</f>
        <v>0</v>
      </c>
      <c r="BN52" s="142">
        <f>'廃棄物事業経費（組合）'!CO14</f>
        <v>0</v>
      </c>
      <c r="BO52" s="142">
        <f>'廃棄物事業経費（組合）'!CP14</f>
        <v>0</v>
      </c>
      <c r="BP52" s="142">
        <f>'廃棄物事業経費（組合）'!CQ14</f>
        <v>0</v>
      </c>
      <c r="BQ52" s="142">
        <f>'廃棄物事業経費（組合）'!CR14</f>
        <v>0</v>
      </c>
      <c r="BR52" s="142">
        <f>'廃棄物事業経費（組合）'!CS14</f>
        <v>0</v>
      </c>
      <c r="BS52" s="142">
        <f>'廃棄物事業経費（組合）'!CT14</f>
        <v>0</v>
      </c>
      <c r="BT52" s="142">
        <f>'廃棄物事業経費（組合）'!CU14</f>
        <v>0</v>
      </c>
      <c r="BU52" s="142">
        <f>'廃棄物事業経費（組合）'!CV14</f>
        <v>0</v>
      </c>
      <c r="BV52" s="142">
        <f>'廃棄物事業経費（組合）'!CW14</f>
        <v>0</v>
      </c>
      <c r="BW52" s="142">
        <f>'廃棄物事業経費（組合）'!CX14</f>
        <v>104722</v>
      </c>
    </row>
    <row r="53" spans="1:75" ht="13.5">
      <c r="A53" s="208" t="s">
        <v>189</v>
      </c>
      <c r="B53" s="208">
        <v>10870</v>
      </c>
      <c r="C53" s="208" t="s">
        <v>279</v>
      </c>
      <c r="D53" s="142">
        <f>'廃棄物事業経費（組合）'!AE15</f>
        <v>63437</v>
      </c>
      <c r="E53" s="142">
        <f>'廃棄物事業経費（組合）'!AF15</f>
        <v>60497</v>
      </c>
      <c r="F53" s="142">
        <f>'廃棄物事業経費（組合）'!AG15</f>
        <v>0</v>
      </c>
      <c r="G53" s="142">
        <f>'廃棄物事業経費（組合）'!AH15</f>
        <v>59384</v>
      </c>
      <c r="H53" s="142">
        <f>'廃棄物事業経費（組合）'!AI15</f>
        <v>1113</v>
      </c>
      <c r="I53" s="142">
        <f>'廃棄物事業経費（組合）'!AJ15</f>
        <v>0</v>
      </c>
      <c r="J53" s="142">
        <f>'廃棄物事業経費（組合）'!AK15</f>
        <v>2940</v>
      </c>
      <c r="K53" s="142">
        <f>'廃棄物事業経費（組合）'!AL15</f>
        <v>0</v>
      </c>
      <c r="L53" s="142">
        <f>'廃棄物事業経費（組合）'!AM15</f>
        <v>426716</v>
      </c>
      <c r="M53" s="142">
        <f>'廃棄物事業経費（組合）'!AN15</f>
        <v>82587</v>
      </c>
      <c r="N53" s="142">
        <f>'廃棄物事業経費（組合）'!AO15</f>
        <v>227827</v>
      </c>
      <c r="O53" s="142">
        <f>'廃棄物事業経費（組合）'!AP15</f>
        <v>20226</v>
      </c>
      <c r="P53" s="142">
        <f>'廃棄物事業経費（組合）'!AQ15</f>
        <v>71391</v>
      </c>
      <c r="Q53" s="142">
        <f>'廃棄物事業経費（組合）'!AR15</f>
        <v>136210</v>
      </c>
      <c r="R53" s="142">
        <f>'廃棄物事業経費（組合）'!AS15</f>
        <v>0</v>
      </c>
      <c r="S53" s="142">
        <f>'廃棄物事業経費（組合）'!AT15</f>
        <v>116302</v>
      </c>
      <c r="T53" s="142">
        <f>'廃棄物事業経費（組合）'!AU15</f>
        <v>82670</v>
      </c>
      <c r="U53" s="142">
        <f>'廃棄物事業経費（組合）'!AV15</f>
        <v>25763</v>
      </c>
      <c r="V53" s="142">
        <f>'廃棄物事業経費（組合）'!AW15</f>
        <v>1483</v>
      </c>
      <c r="W53" s="142">
        <f>'廃棄物事業経費（組合）'!AX15</f>
        <v>6386</v>
      </c>
      <c r="X53" s="142">
        <f>'廃棄物事業経費（組合）'!AY15</f>
        <v>0</v>
      </c>
      <c r="Y53" s="142">
        <f>'廃棄物事業経費（組合）'!AZ15</f>
        <v>0</v>
      </c>
      <c r="Z53" s="142">
        <f>'廃棄物事業経費（組合）'!BA15</f>
        <v>77818</v>
      </c>
      <c r="AA53" s="142">
        <f>'廃棄物事業経費（組合）'!BB15</f>
        <v>567971</v>
      </c>
      <c r="AB53" s="142">
        <f>'廃棄物事業経費（組合）'!BC15</f>
        <v>0</v>
      </c>
      <c r="AC53" s="142">
        <f>'廃棄物事業経費（組合）'!BD15</f>
        <v>0</v>
      </c>
      <c r="AD53" s="142">
        <f>'廃棄物事業経費（組合）'!BE15</f>
        <v>0</v>
      </c>
      <c r="AE53" s="142">
        <f>'廃棄物事業経費（組合）'!BF15</f>
        <v>0</v>
      </c>
      <c r="AF53" s="142">
        <f>'廃棄物事業経費（組合）'!BG15</f>
        <v>0</v>
      </c>
      <c r="AG53" s="142">
        <f>'廃棄物事業経費（組合）'!BH15</f>
        <v>0</v>
      </c>
      <c r="AH53" s="142">
        <f>'廃棄物事業経費（組合）'!BI15</f>
        <v>0</v>
      </c>
      <c r="AI53" s="142">
        <f>'廃棄物事業経費（組合）'!BJ15</f>
        <v>0</v>
      </c>
      <c r="AJ53" s="142">
        <f>'廃棄物事業経費（組合）'!BK15</f>
        <v>0</v>
      </c>
      <c r="AK53" s="142">
        <f>'廃棄物事業経費（組合）'!BL15</f>
        <v>0</v>
      </c>
      <c r="AL53" s="142">
        <f>'廃棄物事業経費（組合）'!BM15</f>
        <v>0</v>
      </c>
      <c r="AM53" s="142">
        <f>'廃棄物事業経費（組合）'!BN15</f>
        <v>0</v>
      </c>
      <c r="AN53" s="142">
        <f>'廃棄物事業経費（組合）'!BO15</f>
        <v>0</v>
      </c>
      <c r="AO53" s="142">
        <f>'廃棄物事業経費（組合）'!BP15</f>
        <v>0</v>
      </c>
      <c r="AP53" s="142">
        <f>'廃棄物事業経費（組合）'!BQ15</f>
        <v>0</v>
      </c>
      <c r="AQ53" s="142">
        <f>'廃棄物事業経費（組合）'!BR15</f>
        <v>0</v>
      </c>
      <c r="AR53" s="142">
        <f>'廃棄物事業経費（組合）'!BS15</f>
        <v>0</v>
      </c>
      <c r="AS53" s="142">
        <f>'廃棄物事業経費（組合）'!BT15</f>
        <v>0</v>
      </c>
      <c r="AT53" s="142">
        <f>'廃棄物事業経費（組合）'!BU15</f>
        <v>0</v>
      </c>
      <c r="AU53" s="142">
        <f>'廃棄物事業経費（組合）'!BV15</f>
        <v>0</v>
      </c>
      <c r="AV53" s="142">
        <f>'廃棄物事業経費（組合）'!BW15</f>
        <v>0</v>
      </c>
      <c r="AW53" s="142">
        <f>'廃棄物事業経費（組合）'!BX15</f>
        <v>0</v>
      </c>
      <c r="AX53" s="142">
        <f>'廃棄物事業経費（組合）'!BY15</f>
        <v>0</v>
      </c>
      <c r="AY53" s="142">
        <f>'廃棄物事業経費（組合）'!BZ15</f>
        <v>0</v>
      </c>
      <c r="AZ53" s="142">
        <f>'廃棄物事業経費（組合）'!CA15</f>
        <v>63437</v>
      </c>
      <c r="BA53" s="142">
        <f>'廃棄物事業経費（組合）'!CB15</f>
        <v>60497</v>
      </c>
      <c r="BB53" s="142">
        <f>'廃棄物事業経費（組合）'!CC15</f>
        <v>0</v>
      </c>
      <c r="BC53" s="142">
        <f>'廃棄物事業経費（組合）'!CD15</f>
        <v>59384</v>
      </c>
      <c r="BD53" s="142">
        <f>'廃棄物事業経費（組合）'!CE15</f>
        <v>1113</v>
      </c>
      <c r="BE53" s="142">
        <f>'廃棄物事業経費（組合）'!CF15</f>
        <v>0</v>
      </c>
      <c r="BF53" s="142">
        <f>'廃棄物事業経費（組合）'!CG15</f>
        <v>2940</v>
      </c>
      <c r="BG53" s="142">
        <f>'廃棄物事業経費（組合）'!CH15</f>
        <v>0</v>
      </c>
      <c r="BH53" s="142">
        <f>'廃棄物事業経費（組合）'!CI15</f>
        <v>426716</v>
      </c>
      <c r="BI53" s="142">
        <f>'廃棄物事業経費（組合）'!CJ15</f>
        <v>82587</v>
      </c>
      <c r="BJ53" s="142">
        <f>'廃棄物事業経費（組合）'!CK15</f>
        <v>227827</v>
      </c>
      <c r="BK53" s="142">
        <f>'廃棄物事業経費（組合）'!CL15</f>
        <v>20226</v>
      </c>
      <c r="BL53" s="142">
        <f>'廃棄物事業経費（組合）'!CM15</f>
        <v>71391</v>
      </c>
      <c r="BM53" s="142">
        <f>'廃棄物事業経費（組合）'!CN15</f>
        <v>136210</v>
      </c>
      <c r="BN53" s="142">
        <f>'廃棄物事業経費（組合）'!CO15</f>
        <v>0</v>
      </c>
      <c r="BO53" s="142">
        <f>'廃棄物事業経費（組合）'!CP15</f>
        <v>116302</v>
      </c>
      <c r="BP53" s="142">
        <f>'廃棄物事業経費（組合）'!CQ15</f>
        <v>82670</v>
      </c>
      <c r="BQ53" s="142">
        <f>'廃棄物事業経費（組合）'!CR15</f>
        <v>25763</v>
      </c>
      <c r="BR53" s="142">
        <f>'廃棄物事業経費（組合）'!CS15</f>
        <v>1483</v>
      </c>
      <c r="BS53" s="142">
        <f>'廃棄物事業経費（組合）'!CT15</f>
        <v>6386</v>
      </c>
      <c r="BT53" s="142">
        <f>'廃棄物事業経費（組合）'!CU15</f>
        <v>0</v>
      </c>
      <c r="BU53" s="142">
        <f>'廃棄物事業経費（組合）'!CV15</f>
        <v>0</v>
      </c>
      <c r="BV53" s="142">
        <f>'廃棄物事業経費（組合）'!CW15</f>
        <v>77818</v>
      </c>
      <c r="BW53" s="142">
        <f>'廃棄物事業経費（組合）'!CX15</f>
        <v>567971</v>
      </c>
    </row>
    <row r="54" spans="1:75" ht="13.5">
      <c r="A54" s="208" t="s">
        <v>189</v>
      </c>
      <c r="B54" s="208">
        <v>10873</v>
      </c>
      <c r="C54" s="208" t="s">
        <v>280</v>
      </c>
      <c r="D54" s="142">
        <f>'廃棄物事業経費（組合）'!AE16</f>
        <v>0</v>
      </c>
      <c r="E54" s="142">
        <f>'廃棄物事業経費（組合）'!AF16</f>
        <v>0</v>
      </c>
      <c r="F54" s="142">
        <f>'廃棄物事業経費（組合）'!AG16</f>
        <v>0</v>
      </c>
      <c r="G54" s="142">
        <f>'廃棄物事業経費（組合）'!AH16</f>
        <v>0</v>
      </c>
      <c r="H54" s="142">
        <f>'廃棄物事業経費（組合）'!AI16</f>
        <v>0</v>
      </c>
      <c r="I54" s="142">
        <f>'廃棄物事業経費（組合）'!AJ16</f>
        <v>0</v>
      </c>
      <c r="J54" s="142">
        <f>'廃棄物事業経費（組合）'!AK16</f>
        <v>0</v>
      </c>
      <c r="K54" s="142">
        <f>'廃棄物事業経費（組合）'!AL16</f>
        <v>0</v>
      </c>
      <c r="L54" s="142">
        <f>'廃棄物事業経費（組合）'!AM16</f>
        <v>587806</v>
      </c>
      <c r="M54" s="142">
        <f>'廃棄物事業経費（組合）'!AN16</f>
        <v>83824</v>
      </c>
      <c r="N54" s="142">
        <f>'廃棄物事業経費（組合）'!AO16</f>
        <v>290046</v>
      </c>
      <c r="O54" s="142">
        <f>'廃棄物事業経費（組合）'!AP16</f>
        <v>0</v>
      </c>
      <c r="P54" s="142">
        <f>'廃棄物事業経費（組合）'!AQ16</f>
        <v>281554</v>
      </c>
      <c r="Q54" s="142">
        <f>'廃棄物事業経費（組合）'!AR16</f>
        <v>8492</v>
      </c>
      <c r="R54" s="142">
        <f>'廃棄物事業経費（組合）'!AS16</f>
        <v>0</v>
      </c>
      <c r="S54" s="142">
        <f>'廃棄物事業経費（組合）'!AT16</f>
        <v>213936</v>
      </c>
      <c r="T54" s="142">
        <f>'廃棄物事業経費（組合）'!AU16</f>
        <v>0</v>
      </c>
      <c r="U54" s="142">
        <f>'廃棄物事業経費（組合）'!AV16</f>
        <v>213936</v>
      </c>
      <c r="V54" s="142">
        <f>'廃棄物事業経費（組合）'!AW16</f>
        <v>0</v>
      </c>
      <c r="W54" s="142">
        <f>'廃棄物事業経費（組合）'!AX16</f>
        <v>0</v>
      </c>
      <c r="X54" s="142">
        <f>'廃棄物事業経費（組合）'!AY16</f>
        <v>0</v>
      </c>
      <c r="Y54" s="142">
        <f>'廃棄物事業経費（組合）'!AZ16</f>
        <v>0</v>
      </c>
      <c r="Z54" s="142">
        <f>'廃棄物事業経費（組合）'!BA16</f>
        <v>13605</v>
      </c>
      <c r="AA54" s="142">
        <f>'廃棄物事業経費（組合）'!BB16</f>
        <v>601411</v>
      </c>
      <c r="AB54" s="142">
        <f>'廃棄物事業経費（組合）'!BC16</f>
        <v>0</v>
      </c>
      <c r="AC54" s="142">
        <f>'廃棄物事業経費（組合）'!BD16</f>
        <v>0</v>
      </c>
      <c r="AD54" s="142">
        <f>'廃棄物事業経費（組合）'!BE16</f>
        <v>0</v>
      </c>
      <c r="AE54" s="142">
        <f>'廃棄物事業経費（組合）'!BF16</f>
        <v>0</v>
      </c>
      <c r="AF54" s="142">
        <f>'廃棄物事業経費（組合）'!BG16</f>
        <v>0</v>
      </c>
      <c r="AG54" s="142">
        <f>'廃棄物事業経費（組合）'!BH16</f>
        <v>0</v>
      </c>
      <c r="AH54" s="142">
        <f>'廃棄物事業経費（組合）'!BI16</f>
        <v>0</v>
      </c>
      <c r="AI54" s="142">
        <f>'廃棄物事業経費（組合）'!BJ16</f>
        <v>0</v>
      </c>
      <c r="AJ54" s="142">
        <f>'廃棄物事業経費（組合）'!BK16</f>
        <v>123750</v>
      </c>
      <c r="AK54" s="142">
        <f>'廃棄物事業経費（組合）'!BL16</f>
        <v>26250</v>
      </c>
      <c r="AL54" s="142">
        <f>'廃棄物事業経費（組合）'!BM16</f>
        <v>84862</v>
      </c>
      <c r="AM54" s="142">
        <f>'廃棄物事業経費（組合）'!BN16</f>
        <v>0</v>
      </c>
      <c r="AN54" s="142">
        <f>'廃棄物事業経費（組合）'!BO16</f>
        <v>84862</v>
      </c>
      <c r="AO54" s="142">
        <f>'廃棄物事業経費（組合）'!BP16</f>
        <v>0</v>
      </c>
      <c r="AP54" s="142">
        <f>'廃棄物事業経費（組合）'!BQ16</f>
        <v>0</v>
      </c>
      <c r="AQ54" s="142">
        <f>'廃棄物事業経費（組合）'!BR16</f>
        <v>12638</v>
      </c>
      <c r="AR54" s="142">
        <f>'廃棄物事業経費（組合）'!BS16</f>
        <v>0</v>
      </c>
      <c r="AS54" s="142">
        <f>'廃棄物事業経費（組合）'!BT16</f>
        <v>12638</v>
      </c>
      <c r="AT54" s="142">
        <f>'廃棄物事業経費（組合）'!BU16</f>
        <v>0</v>
      </c>
      <c r="AU54" s="142">
        <f>'廃棄物事業経費（組合）'!BV16</f>
        <v>0</v>
      </c>
      <c r="AV54" s="142">
        <f>'廃棄物事業経費（組合）'!BW16</f>
        <v>0</v>
      </c>
      <c r="AW54" s="142">
        <f>'廃棄物事業経費（組合）'!BX16</f>
        <v>0</v>
      </c>
      <c r="AX54" s="142">
        <f>'廃棄物事業経費（組合）'!BY16</f>
        <v>4456</v>
      </c>
      <c r="AY54" s="142">
        <f>'廃棄物事業経費（組合）'!BZ16</f>
        <v>128206</v>
      </c>
      <c r="AZ54" s="142">
        <f>'廃棄物事業経費（組合）'!CA16</f>
        <v>0</v>
      </c>
      <c r="BA54" s="142">
        <f>'廃棄物事業経費（組合）'!CB16</f>
        <v>0</v>
      </c>
      <c r="BB54" s="142">
        <f>'廃棄物事業経費（組合）'!CC16</f>
        <v>0</v>
      </c>
      <c r="BC54" s="142">
        <f>'廃棄物事業経費（組合）'!CD16</f>
        <v>0</v>
      </c>
      <c r="BD54" s="142">
        <f>'廃棄物事業経費（組合）'!CE16</f>
        <v>0</v>
      </c>
      <c r="BE54" s="142">
        <f>'廃棄物事業経費（組合）'!CF16</f>
        <v>0</v>
      </c>
      <c r="BF54" s="142">
        <f>'廃棄物事業経費（組合）'!CG16</f>
        <v>0</v>
      </c>
      <c r="BG54" s="142">
        <f>'廃棄物事業経費（組合）'!CH16</f>
        <v>0</v>
      </c>
      <c r="BH54" s="142">
        <f>'廃棄物事業経費（組合）'!CI16</f>
        <v>711556</v>
      </c>
      <c r="BI54" s="142">
        <f>'廃棄物事業経費（組合）'!CJ16</f>
        <v>110074</v>
      </c>
      <c r="BJ54" s="142">
        <f>'廃棄物事業経費（組合）'!CK16</f>
        <v>374908</v>
      </c>
      <c r="BK54" s="142">
        <f>'廃棄物事業経費（組合）'!CL16</f>
        <v>0</v>
      </c>
      <c r="BL54" s="142">
        <f>'廃棄物事業経費（組合）'!CM16</f>
        <v>366416</v>
      </c>
      <c r="BM54" s="142">
        <f>'廃棄物事業経費（組合）'!CN16</f>
        <v>8492</v>
      </c>
      <c r="BN54" s="142">
        <f>'廃棄物事業経費（組合）'!CO16</f>
        <v>0</v>
      </c>
      <c r="BO54" s="142">
        <f>'廃棄物事業経費（組合）'!CP16</f>
        <v>226574</v>
      </c>
      <c r="BP54" s="142">
        <f>'廃棄物事業経費（組合）'!CQ16</f>
        <v>0</v>
      </c>
      <c r="BQ54" s="142">
        <f>'廃棄物事業経費（組合）'!CR16</f>
        <v>226574</v>
      </c>
      <c r="BR54" s="142">
        <f>'廃棄物事業経費（組合）'!CS16</f>
        <v>0</v>
      </c>
      <c r="BS54" s="142">
        <f>'廃棄物事業経費（組合）'!CT16</f>
        <v>0</v>
      </c>
      <c r="BT54" s="142">
        <f>'廃棄物事業経費（組合）'!CU16</f>
        <v>0</v>
      </c>
      <c r="BU54" s="142">
        <f>'廃棄物事業経費（組合）'!CV16</f>
        <v>0</v>
      </c>
      <c r="BV54" s="142">
        <f>'廃棄物事業経費（組合）'!CW16</f>
        <v>18061</v>
      </c>
      <c r="BW54" s="142">
        <f>'廃棄物事業経費（組合）'!CX16</f>
        <v>729617</v>
      </c>
    </row>
    <row r="55" spans="1:75" ht="13.5">
      <c r="A55" s="208" t="s">
        <v>189</v>
      </c>
      <c r="B55" s="208">
        <v>10875</v>
      </c>
      <c r="C55" s="208" t="s">
        <v>281</v>
      </c>
      <c r="D55" s="142">
        <f>'廃棄物事業経費（組合）'!AE17</f>
        <v>0</v>
      </c>
      <c r="E55" s="142">
        <f>'廃棄物事業経費（組合）'!AF17</f>
        <v>0</v>
      </c>
      <c r="F55" s="142">
        <f>'廃棄物事業経費（組合）'!AG17</f>
        <v>0</v>
      </c>
      <c r="G55" s="142">
        <f>'廃棄物事業経費（組合）'!AH17</f>
        <v>0</v>
      </c>
      <c r="H55" s="142">
        <f>'廃棄物事業経費（組合）'!AI17</f>
        <v>0</v>
      </c>
      <c r="I55" s="142">
        <f>'廃棄物事業経費（組合）'!AJ17</f>
        <v>0</v>
      </c>
      <c r="J55" s="142">
        <f>'廃棄物事業経費（組合）'!AK17</f>
        <v>0</v>
      </c>
      <c r="K55" s="142">
        <f>'廃棄物事業経費（組合）'!AL17</f>
        <v>0</v>
      </c>
      <c r="L55" s="142">
        <f>'廃棄物事業経費（組合）'!AM17</f>
        <v>247756</v>
      </c>
      <c r="M55" s="142">
        <f>'廃棄物事業経費（組合）'!AN17</f>
        <v>67987</v>
      </c>
      <c r="N55" s="142">
        <f>'廃棄物事業経費（組合）'!AO17</f>
        <v>72014</v>
      </c>
      <c r="O55" s="142">
        <f>'廃棄物事業経費（組合）'!AP17</f>
        <v>0</v>
      </c>
      <c r="P55" s="142">
        <f>'廃棄物事業経費（組合）'!AQ17</f>
        <v>72014</v>
      </c>
      <c r="Q55" s="142">
        <f>'廃棄物事業経費（組合）'!AR17</f>
        <v>0</v>
      </c>
      <c r="R55" s="142">
        <f>'廃棄物事業経費（組合）'!AS17</f>
        <v>0</v>
      </c>
      <c r="S55" s="142">
        <f>'廃棄物事業経費（組合）'!AT17</f>
        <v>107755</v>
      </c>
      <c r="T55" s="142">
        <f>'廃棄物事業経費（組合）'!AU17</f>
        <v>0</v>
      </c>
      <c r="U55" s="142">
        <f>'廃棄物事業経費（組合）'!AV17</f>
        <v>107755</v>
      </c>
      <c r="V55" s="142">
        <f>'廃棄物事業経費（組合）'!AW17</f>
        <v>0</v>
      </c>
      <c r="W55" s="142">
        <f>'廃棄物事業経費（組合）'!AX17</f>
        <v>0</v>
      </c>
      <c r="X55" s="142">
        <f>'廃棄物事業経費（組合）'!AY17</f>
        <v>0</v>
      </c>
      <c r="Y55" s="142">
        <f>'廃棄物事業経費（組合）'!AZ17</f>
        <v>0</v>
      </c>
      <c r="Z55" s="142">
        <f>'廃棄物事業経費（組合）'!BA17</f>
        <v>0</v>
      </c>
      <c r="AA55" s="142">
        <f>'廃棄物事業経費（組合）'!BB17</f>
        <v>247756</v>
      </c>
      <c r="AB55" s="142">
        <f>'廃棄物事業経費（組合）'!BC17</f>
        <v>0</v>
      </c>
      <c r="AC55" s="142">
        <f>'廃棄物事業経費（組合）'!BD17</f>
        <v>0</v>
      </c>
      <c r="AD55" s="142">
        <f>'廃棄物事業経費（組合）'!BE17</f>
        <v>0</v>
      </c>
      <c r="AE55" s="142">
        <f>'廃棄物事業経費（組合）'!BF17</f>
        <v>0</v>
      </c>
      <c r="AF55" s="142">
        <f>'廃棄物事業経費（組合）'!BG17</f>
        <v>0</v>
      </c>
      <c r="AG55" s="142">
        <f>'廃棄物事業経費（組合）'!BH17</f>
        <v>0</v>
      </c>
      <c r="AH55" s="142">
        <f>'廃棄物事業経費（組合）'!BI17</f>
        <v>0</v>
      </c>
      <c r="AI55" s="142">
        <f>'廃棄物事業経費（組合）'!BJ17</f>
        <v>0</v>
      </c>
      <c r="AJ55" s="142">
        <f>'廃棄物事業経費（組合）'!BK17</f>
        <v>127243</v>
      </c>
      <c r="AK55" s="142">
        <f>'廃棄物事業経費（組合）'!BL17</f>
        <v>69184</v>
      </c>
      <c r="AL55" s="142">
        <f>'廃棄物事業経費（組合）'!BM17</f>
        <v>52743</v>
      </c>
      <c r="AM55" s="142">
        <f>'廃棄物事業経費（組合）'!BN17</f>
        <v>0</v>
      </c>
      <c r="AN55" s="142">
        <f>'廃棄物事業経費（組合）'!BO17</f>
        <v>52743</v>
      </c>
      <c r="AO55" s="142">
        <f>'廃棄物事業経費（組合）'!BP17</f>
        <v>0</v>
      </c>
      <c r="AP55" s="142">
        <f>'廃棄物事業経費（組合）'!BQ17</f>
        <v>0</v>
      </c>
      <c r="AQ55" s="142">
        <f>'廃棄物事業経費（組合）'!BR17</f>
        <v>5316</v>
      </c>
      <c r="AR55" s="142">
        <f>'廃棄物事業経費（組合）'!BS17</f>
        <v>0</v>
      </c>
      <c r="AS55" s="142">
        <f>'廃棄物事業経費（組合）'!BT17</f>
        <v>5316</v>
      </c>
      <c r="AT55" s="142">
        <f>'廃棄物事業経費（組合）'!BU17</f>
        <v>0</v>
      </c>
      <c r="AU55" s="142">
        <f>'廃棄物事業経費（組合）'!BV17</f>
        <v>0</v>
      </c>
      <c r="AV55" s="142">
        <f>'廃棄物事業経費（組合）'!BW17</f>
        <v>0</v>
      </c>
      <c r="AW55" s="142">
        <f>'廃棄物事業経費（組合）'!BX17</f>
        <v>0</v>
      </c>
      <c r="AX55" s="142">
        <f>'廃棄物事業経費（組合）'!BY17</f>
        <v>0</v>
      </c>
      <c r="AY55" s="142">
        <f>'廃棄物事業経費（組合）'!BZ17</f>
        <v>127243</v>
      </c>
      <c r="AZ55" s="142">
        <f>'廃棄物事業経費（組合）'!CA17</f>
        <v>0</v>
      </c>
      <c r="BA55" s="142">
        <f>'廃棄物事業経費（組合）'!CB17</f>
        <v>0</v>
      </c>
      <c r="BB55" s="142">
        <f>'廃棄物事業経費（組合）'!CC17</f>
        <v>0</v>
      </c>
      <c r="BC55" s="142">
        <f>'廃棄物事業経費（組合）'!CD17</f>
        <v>0</v>
      </c>
      <c r="BD55" s="142">
        <f>'廃棄物事業経費（組合）'!CE17</f>
        <v>0</v>
      </c>
      <c r="BE55" s="142">
        <f>'廃棄物事業経費（組合）'!CF17</f>
        <v>0</v>
      </c>
      <c r="BF55" s="142">
        <f>'廃棄物事業経費（組合）'!CG17</f>
        <v>0</v>
      </c>
      <c r="BG55" s="142">
        <f>'廃棄物事業経費（組合）'!CH17</f>
        <v>0</v>
      </c>
      <c r="BH55" s="142">
        <f>'廃棄物事業経費（組合）'!CI17</f>
        <v>374999</v>
      </c>
      <c r="BI55" s="142">
        <f>'廃棄物事業経費（組合）'!CJ17</f>
        <v>137171</v>
      </c>
      <c r="BJ55" s="142">
        <f>'廃棄物事業経費（組合）'!CK17</f>
        <v>124757</v>
      </c>
      <c r="BK55" s="142">
        <f>'廃棄物事業経費（組合）'!CL17</f>
        <v>0</v>
      </c>
      <c r="BL55" s="142">
        <f>'廃棄物事業経費（組合）'!CM17</f>
        <v>124757</v>
      </c>
      <c r="BM55" s="142">
        <f>'廃棄物事業経費（組合）'!CN17</f>
        <v>0</v>
      </c>
      <c r="BN55" s="142">
        <f>'廃棄物事業経費（組合）'!CO17</f>
        <v>0</v>
      </c>
      <c r="BO55" s="142">
        <f>'廃棄物事業経費（組合）'!CP17</f>
        <v>113071</v>
      </c>
      <c r="BP55" s="142">
        <f>'廃棄物事業経費（組合）'!CQ17</f>
        <v>0</v>
      </c>
      <c r="BQ55" s="142">
        <f>'廃棄物事業経費（組合）'!CR17</f>
        <v>113071</v>
      </c>
      <c r="BR55" s="142">
        <f>'廃棄物事業経費（組合）'!CS17</f>
        <v>0</v>
      </c>
      <c r="BS55" s="142">
        <f>'廃棄物事業経費（組合）'!CT17</f>
        <v>0</v>
      </c>
      <c r="BT55" s="142">
        <f>'廃棄物事業経費（組合）'!CU17</f>
        <v>0</v>
      </c>
      <c r="BU55" s="142">
        <f>'廃棄物事業経費（組合）'!CV17</f>
        <v>0</v>
      </c>
      <c r="BV55" s="142">
        <f>'廃棄物事業経費（組合）'!CW17</f>
        <v>0</v>
      </c>
      <c r="BW55" s="142">
        <f>'廃棄物事業経費（組合）'!CX17</f>
        <v>374999</v>
      </c>
    </row>
    <row r="56" spans="1:75" ht="13.5">
      <c r="A56" s="208" t="s">
        <v>189</v>
      </c>
      <c r="B56" s="208">
        <v>10882</v>
      </c>
      <c r="C56" s="208" t="s">
        <v>282</v>
      </c>
      <c r="D56" s="142">
        <f>'廃棄物事業経費（組合）'!AE18</f>
        <v>0</v>
      </c>
      <c r="E56" s="142">
        <f>'廃棄物事業経費（組合）'!AF18</f>
        <v>0</v>
      </c>
      <c r="F56" s="142">
        <f>'廃棄物事業経費（組合）'!AG18</f>
        <v>0</v>
      </c>
      <c r="G56" s="142">
        <f>'廃棄物事業経費（組合）'!AH18</f>
        <v>0</v>
      </c>
      <c r="H56" s="142">
        <f>'廃棄物事業経費（組合）'!AI18</f>
        <v>0</v>
      </c>
      <c r="I56" s="142">
        <f>'廃棄物事業経費（組合）'!AJ18</f>
        <v>0</v>
      </c>
      <c r="J56" s="142">
        <f>'廃棄物事業経費（組合）'!AK18</f>
        <v>0</v>
      </c>
      <c r="K56" s="142">
        <f>'廃棄物事業経費（組合）'!AL18</f>
        <v>0</v>
      </c>
      <c r="L56" s="142">
        <f>'廃棄物事業経費（組合）'!AM18</f>
        <v>49485</v>
      </c>
      <c r="M56" s="142">
        <f>'廃棄物事業経費（組合）'!AN18</f>
        <v>7302</v>
      </c>
      <c r="N56" s="142">
        <f>'廃棄物事業経費（組合）'!AO18</f>
        <v>29588</v>
      </c>
      <c r="O56" s="142">
        <f>'廃棄物事業経費（組合）'!AP18</f>
        <v>0</v>
      </c>
      <c r="P56" s="142">
        <f>'廃棄物事業経費（組合）'!AQ18</f>
        <v>0</v>
      </c>
      <c r="Q56" s="142">
        <f>'廃棄物事業経費（組合）'!AR18</f>
        <v>29588</v>
      </c>
      <c r="R56" s="142">
        <f>'廃棄物事業経費（組合）'!AS18</f>
        <v>0</v>
      </c>
      <c r="S56" s="142">
        <f>'廃棄物事業経費（組合）'!AT18</f>
        <v>12595</v>
      </c>
      <c r="T56" s="142">
        <f>'廃棄物事業経費（組合）'!AU18</f>
        <v>0</v>
      </c>
      <c r="U56" s="142">
        <f>'廃棄物事業経費（組合）'!AV18</f>
        <v>0</v>
      </c>
      <c r="V56" s="142">
        <f>'廃棄物事業経費（組合）'!AW18</f>
        <v>12595</v>
      </c>
      <c r="W56" s="142">
        <f>'廃棄物事業経費（組合）'!AX18</f>
        <v>0</v>
      </c>
      <c r="X56" s="142">
        <f>'廃棄物事業経費（組合）'!AY18</f>
        <v>0</v>
      </c>
      <c r="Y56" s="142">
        <f>'廃棄物事業経費（組合）'!AZ18</f>
        <v>0</v>
      </c>
      <c r="Z56" s="142">
        <f>'廃棄物事業経費（組合）'!BA18</f>
        <v>0</v>
      </c>
      <c r="AA56" s="142">
        <f>'廃棄物事業経費（組合）'!BB18</f>
        <v>49485</v>
      </c>
      <c r="AB56" s="142">
        <f>'廃棄物事業経費（組合）'!BC18</f>
        <v>0</v>
      </c>
      <c r="AC56" s="142">
        <f>'廃棄物事業経費（組合）'!BD18</f>
        <v>0</v>
      </c>
      <c r="AD56" s="142">
        <f>'廃棄物事業経費（組合）'!BE18</f>
        <v>0</v>
      </c>
      <c r="AE56" s="142">
        <f>'廃棄物事業経費（組合）'!BF18</f>
        <v>0</v>
      </c>
      <c r="AF56" s="142">
        <f>'廃棄物事業経費（組合）'!BG18</f>
        <v>0</v>
      </c>
      <c r="AG56" s="142">
        <f>'廃棄物事業経費（組合）'!BH18</f>
        <v>0</v>
      </c>
      <c r="AH56" s="142">
        <f>'廃棄物事業経費（組合）'!BI18</f>
        <v>0</v>
      </c>
      <c r="AI56" s="142">
        <f>'廃棄物事業経費（組合）'!BJ18</f>
        <v>0</v>
      </c>
      <c r="AJ56" s="142">
        <f>'廃棄物事業経費（組合）'!BK18</f>
        <v>0</v>
      </c>
      <c r="AK56" s="142">
        <f>'廃棄物事業経費（組合）'!BL18</f>
        <v>0</v>
      </c>
      <c r="AL56" s="142">
        <f>'廃棄物事業経費（組合）'!BM18</f>
        <v>0</v>
      </c>
      <c r="AM56" s="142">
        <f>'廃棄物事業経費（組合）'!BN18</f>
        <v>0</v>
      </c>
      <c r="AN56" s="142">
        <f>'廃棄物事業経費（組合）'!BO18</f>
        <v>0</v>
      </c>
      <c r="AO56" s="142">
        <f>'廃棄物事業経費（組合）'!BP18</f>
        <v>0</v>
      </c>
      <c r="AP56" s="142">
        <f>'廃棄物事業経費（組合）'!BQ18</f>
        <v>0</v>
      </c>
      <c r="AQ56" s="142">
        <f>'廃棄物事業経費（組合）'!BR18</f>
        <v>0</v>
      </c>
      <c r="AR56" s="142">
        <f>'廃棄物事業経費（組合）'!BS18</f>
        <v>0</v>
      </c>
      <c r="AS56" s="142">
        <f>'廃棄物事業経費（組合）'!BT18</f>
        <v>0</v>
      </c>
      <c r="AT56" s="142">
        <f>'廃棄物事業経費（組合）'!BU18</f>
        <v>0</v>
      </c>
      <c r="AU56" s="142">
        <f>'廃棄物事業経費（組合）'!BV18</f>
        <v>0</v>
      </c>
      <c r="AV56" s="142">
        <f>'廃棄物事業経費（組合）'!BW18</f>
        <v>0</v>
      </c>
      <c r="AW56" s="142">
        <f>'廃棄物事業経費（組合）'!BX18</f>
        <v>0</v>
      </c>
      <c r="AX56" s="142">
        <f>'廃棄物事業経費（組合）'!BY18</f>
        <v>0</v>
      </c>
      <c r="AY56" s="142">
        <f>'廃棄物事業経費（組合）'!BZ18</f>
        <v>0</v>
      </c>
      <c r="AZ56" s="142">
        <f>'廃棄物事業経費（組合）'!CA18</f>
        <v>0</v>
      </c>
      <c r="BA56" s="142">
        <f>'廃棄物事業経費（組合）'!CB18</f>
        <v>0</v>
      </c>
      <c r="BB56" s="142">
        <f>'廃棄物事業経費（組合）'!CC18</f>
        <v>0</v>
      </c>
      <c r="BC56" s="142">
        <f>'廃棄物事業経費（組合）'!CD18</f>
        <v>0</v>
      </c>
      <c r="BD56" s="142">
        <f>'廃棄物事業経費（組合）'!CE18</f>
        <v>0</v>
      </c>
      <c r="BE56" s="142">
        <f>'廃棄物事業経費（組合）'!CF18</f>
        <v>0</v>
      </c>
      <c r="BF56" s="142">
        <f>'廃棄物事業経費（組合）'!CG18</f>
        <v>0</v>
      </c>
      <c r="BG56" s="142">
        <f>'廃棄物事業経費（組合）'!CH18</f>
        <v>0</v>
      </c>
      <c r="BH56" s="142">
        <f>'廃棄物事業経費（組合）'!CI18</f>
        <v>49485</v>
      </c>
      <c r="BI56" s="142">
        <f>'廃棄物事業経費（組合）'!CJ18</f>
        <v>7302</v>
      </c>
      <c r="BJ56" s="142">
        <f>'廃棄物事業経費（組合）'!CK18</f>
        <v>29588</v>
      </c>
      <c r="BK56" s="142">
        <f>'廃棄物事業経費（組合）'!CL18</f>
        <v>0</v>
      </c>
      <c r="BL56" s="142">
        <f>'廃棄物事業経費（組合）'!CM18</f>
        <v>0</v>
      </c>
      <c r="BM56" s="142">
        <f>'廃棄物事業経費（組合）'!CN18</f>
        <v>29588</v>
      </c>
      <c r="BN56" s="142">
        <f>'廃棄物事業経費（組合）'!CO18</f>
        <v>0</v>
      </c>
      <c r="BO56" s="142">
        <f>'廃棄物事業経費（組合）'!CP18</f>
        <v>12595</v>
      </c>
      <c r="BP56" s="142">
        <f>'廃棄物事業経費（組合）'!CQ18</f>
        <v>0</v>
      </c>
      <c r="BQ56" s="142">
        <f>'廃棄物事業経費（組合）'!CR18</f>
        <v>0</v>
      </c>
      <c r="BR56" s="142">
        <f>'廃棄物事業経費（組合）'!CS18</f>
        <v>12595</v>
      </c>
      <c r="BS56" s="142">
        <f>'廃棄物事業経費（組合）'!CT18</f>
        <v>0</v>
      </c>
      <c r="BT56" s="142">
        <f>'廃棄物事業経費（組合）'!CU18</f>
        <v>0</v>
      </c>
      <c r="BU56" s="142">
        <f>'廃棄物事業経費（組合）'!CV18</f>
        <v>0</v>
      </c>
      <c r="BV56" s="142">
        <f>'廃棄物事業経費（組合）'!CW18</f>
        <v>0</v>
      </c>
      <c r="BW56" s="142">
        <f>'廃棄物事業経費（組合）'!CX18</f>
        <v>49485</v>
      </c>
    </row>
    <row r="57" spans="1:75" ht="13.5">
      <c r="A57" s="208" t="s">
        <v>189</v>
      </c>
      <c r="B57" s="208">
        <v>10890</v>
      </c>
      <c r="C57" s="208" t="s">
        <v>283</v>
      </c>
      <c r="D57" s="142">
        <f>'廃棄物事業経費（組合）'!AE19</f>
        <v>0</v>
      </c>
      <c r="E57" s="142">
        <f>'廃棄物事業経費（組合）'!AF19</f>
        <v>0</v>
      </c>
      <c r="F57" s="142">
        <f>'廃棄物事業経費（組合）'!AG19</f>
        <v>0</v>
      </c>
      <c r="G57" s="142">
        <f>'廃棄物事業経費（組合）'!AH19</f>
        <v>0</v>
      </c>
      <c r="H57" s="142">
        <f>'廃棄物事業経費（組合）'!AI19</f>
        <v>0</v>
      </c>
      <c r="I57" s="142">
        <f>'廃棄物事業経費（組合）'!AJ19</f>
        <v>0</v>
      </c>
      <c r="J57" s="142">
        <f>'廃棄物事業経費（組合）'!AK19</f>
        <v>0</v>
      </c>
      <c r="K57" s="142">
        <f>'廃棄物事業経費（組合）'!AL19</f>
        <v>0</v>
      </c>
      <c r="L57" s="142">
        <f>'廃棄物事業経費（組合）'!AM19</f>
        <v>826802</v>
      </c>
      <c r="M57" s="142">
        <f>'廃棄物事業経費（組合）'!AN19</f>
        <v>80815</v>
      </c>
      <c r="N57" s="142">
        <f>'廃棄物事業経費（組合）'!AO19</f>
        <v>363088</v>
      </c>
      <c r="O57" s="142">
        <f>'廃棄物事業経費（組合）'!AP19</f>
        <v>892</v>
      </c>
      <c r="P57" s="142">
        <f>'廃棄物事業経費（組合）'!AQ19</f>
        <v>270480</v>
      </c>
      <c r="Q57" s="142">
        <f>'廃棄物事業経費（組合）'!AR19</f>
        <v>91716</v>
      </c>
      <c r="R57" s="142">
        <f>'廃棄物事業経費（組合）'!AS19</f>
        <v>0</v>
      </c>
      <c r="S57" s="142">
        <f>'廃棄物事業経費（組合）'!AT19</f>
        <v>382899</v>
      </c>
      <c r="T57" s="142">
        <f>'廃棄物事業経費（組合）'!AU19</f>
        <v>193983</v>
      </c>
      <c r="U57" s="142">
        <f>'廃棄物事業経費（組合）'!AV19</f>
        <v>149940</v>
      </c>
      <c r="V57" s="142">
        <f>'廃棄物事業経費（組合）'!AW19</f>
        <v>38976</v>
      </c>
      <c r="W57" s="142">
        <f>'廃棄物事業経費（組合）'!AX19</f>
        <v>0</v>
      </c>
      <c r="X57" s="142">
        <f>'廃棄物事業経費（組合）'!AY19</f>
        <v>0</v>
      </c>
      <c r="Y57" s="142">
        <f>'廃棄物事業経費（組合）'!AZ19</f>
        <v>0</v>
      </c>
      <c r="Z57" s="142">
        <f>'廃棄物事業経費（組合）'!BA19</f>
        <v>0</v>
      </c>
      <c r="AA57" s="142">
        <f>'廃棄物事業経費（組合）'!BB19</f>
        <v>826802</v>
      </c>
      <c r="AB57" s="142">
        <f>'廃棄物事業経費（組合）'!BC19</f>
        <v>0</v>
      </c>
      <c r="AC57" s="142">
        <f>'廃棄物事業経費（組合）'!BD19</f>
        <v>0</v>
      </c>
      <c r="AD57" s="142">
        <f>'廃棄物事業経費（組合）'!BE19</f>
        <v>0</v>
      </c>
      <c r="AE57" s="142">
        <f>'廃棄物事業経費（組合）'!BF19</f>
        <v>0</v>
      </c>
      <c r="AF57" s="142">
        <f>'廃棄物事業経費（組合）'!BG19</f>
        <v>0</v>
      </c>
      <c r="AG57" s="142">
        <f>'廃棄物事業経費（組合）'!BH19</f>
        <v>0</v>
      </c>
      <c r="AH57" s="142">
        <f>'廃棄物事業経費（組合）'!BI19</f>
        <v>0</v>
      </c>
      <c r="AI57" s="142">
        <f>'廃棄物事業経費（組合）'!BJ19</f>
        <v>0</v>
      </c>
      <c r="AJ57" s="142">
        <f>'廃棄物事業経費（組合）'!BK19</f>
        <v>0</v>
      </c>
      <c r="AK57" s="142">
        <f>'廃棄物事業経費（組合）'!BL19</f>
        <v>0</v>
      </c>
      <c r="AL57" s="142">
        <f>'廃棄物事業経費（組合）'!BM19</f>
        <v>0</v>
      </c>
      <c r="AM57" s="142">
        <f>'廃棄物事業経費（組合）'!BN19</f>
        <v>0</v>
      </c>
      <c r="AN57" s="142">
        <f>'廃棄物事業経費（組合）'!BO19</f>
        <v>0</v>
      </c>
      <c r="AO57" s="142">
        <f>'廃棄物事業経費（組合）'!BP19</f>
        <v>0</v>
      </c>
      <c r="AP57" s="142">
        <f>'廃棄物事業経費（組合）'!BQ19</f>
        <v>0</v>
      </c>
      <c r="AQ57" s="142">
        <f>'廃棄物事業経費（組合）'!BR19</f>
        <v>0</v>
      </c>
      <c r="AR57" s="142">
        <f>'廃棄物事業経費（組合）'!BS19</f>
        <v>0</v>
      </c>
      <c r="AS57" s="142">
        <f>'廃棄物事業経費（組合）'!BT19</f>
        <v>0</v>
      </c>
      <c r="AT57" s="142">
        <f>'廃棄物事業経費（組合）'!BU19</f>
        <v>0</v>
      </c>
      <c r="AU57" s="142">
        <f>'廃棄物事業経費（組合）'!BV19</f>
        <v>0</v>
      </c>
      <c r="AV57" s="142">
        <f>'廃棄物事業経費（組合）'!BW19</f>
        <v>0</v>
      </c>
      <c r="AW57" s="142">
        <f>'廃棄物事業経費（組合）'!BX19</f>
        <v>0</v>
      </c>
      <c r="AX57" s="142">
        <f>'廃棄物事業経費（組合）'!BY19</f>
        <v>0</v>
      </c>
      <c r="AY57" s="142">
        <f>'廃棄物事業経費（組合）'!BZ19</f>
        <v>0</v>
      </c>
      <c r="AZ57" s="142">
        <f>'廃棄物事業経費（組合）'!CA19</f>
        <v>0</v>
      </c>
      <c r="BA57" s="142">
        <f>'廃棄物事業経費（組合）'!CB19</f>
        <v>0</v>
      </c>
      <c r="BB57" s="142">
        <f>'廃棄物事業経費（組合）'!CC19</f>
        <v>0</v>
      </c>
      <c r="BC57" s="142">
        <f>'廃棄物事業経費（組合）'!CD19</f>
        <v>0</v>
      </c>
      <c r="BD57" s="142">
        <f>'廃棄物事業経費（組合）'!CE19</f>
        <v>0</v>
      </c>
      <c r="BE57" s="142">
        <f>'廃棄物事業経費（組合）'!CF19</f>
        <v>0</v>
      </c>
      <c r="BF57" s="142">
        <f>'廃棄物事業経費（組合）'!CG19</f>
        <v>0</v>
      </c>
      <c r="BG57" s="142">
        <f>'廃棄物事業経費（組合）'!CH19</f>
        <v>0</v>
      </c>
      <c r="BH57" s="142">
        <f>'廃棄物事業経費（組合）'!CI19</f>
        <v>826802</v>
      </c>
      <c r="BI57" s="142">
        <f>'廃棄物事業経費（組合）'!CJ19</f>
        <v>80815</v>
      </c>
      <c r="BJ57" s="142">
        <f>'廃棄物事業経費（組合）'!CK19</f>
        <v>363088</v>
      </c>
      <c r="BK57" s="142">
        <f>'廃棄物事業経費（組合）'!CL19</f>
        <v>892</v>
      </c>
      <c r="BL57" s="142">
        <f>'廃棄物事業経費（組合）'!CM19</f>
        <v>270480</v>
      </c>
      <c r="BM57" s="142">
        <f>'廃棄物事業経費（組合）'!CN19</f>
        <v>91716</v>
      </c>
      <c r="BN57" s="142">
        <f>'廃棄物事業経費（組合）'!CO19</f>
        <v>0</v>
      </c>
      <c r="BO57" s="142">
        <f>'廃棄物事業経費（組合）'!CP19</f>
        <v>382899</v>
      </c>
      <c r="BP57" s="142">
        <f>'廃棄物事業経費（組合）'!CQ19</f>
        <v>193983</v>
      </c>
      <c r="BQ57" s="142">
        <f>'廃棄物事業経費（組合）'!CR19</f>
        <v>149940</v>
      </c>
      <c r="BR57" s="142">
        <f>'廃棄物事業経費（組合）'!CS19</f>
        <v>38976</v>
      </c>
      <c r="BS57" s="142">
        <f>'廃棄物事業経費（組合）'!CT19</f>
        <v>0</v>
      </c>
      <c r="BT57" s="142">
        <f>'廃棄物事業経費（組合）'!CU19</f>
        <v>0</v>
      </c>
      <c r="BU57" s="142">
        <f>'廃棄物事業経費（組合）'!CV19</f>
        <v>0</v>
      </c>
      <c r="BV57" s="142">
        <f>'廃棄物事業経費（組合）'!CW19</f>
        <v>0</v>
      </c>
      <c r="BW57" s="142">
        <f>'廃棄物事業経費（組合）'!CX19</f>
        <v>826802</v>
      </c>
    </row>
    <row r="58" spans="1:75" ht="13.5">
      <c r="A58" s="208" t="s">
        <v>189</v>
      </c>
      <c r="B58" s="208">
        <v>10892</v>
      </c>
      <c r="C58" s="208" t="s">
        <v>284</v>
      </c>
      <c r="D58" s="142">
        <f>'廃棄物事業経費（組合）'!AE20</f>
        <v>0</v>
      </c>
      <c r="E58" s="142">
        <f>'廃棄物事業経費（組合）'!AF20</f>
        <v>0</v>
      </c>
      <c r="F58" s="142">
        <f>'廃棄物事業経費（組合）'!AG20</f>
        <v>0</v>
      </c>
      <c r="G58" s="142">
        <f>'廃棄物事業経費（組合）'!AH20</f>
        <v>0</v>
      </c>
      <c r="H58" s="142">
        <f>'廃棄物事業経費（組合）'!AI20</f>
        <v>0</v>
      </c>
      <c r="I58" s="142">
        <f>'廃棄物事業経費（組合）'!AJ20</f>
        <v>0</v>
      </c>
      <c r="J58" s="142">
        <f>'廃棄物事業経費（組合）'!AK20</f>
        <v>0</v>
      </c>
      <c r="K58" s="142">
        <f>'廃棄物事業経費（組合）'!AL20</f>
        <v>0</v>
      </c>
      <c r="L58" s="142">
        <f>'廃棄物事業経費（組合）'!AM20</f>
        <v>197140</v>
      </c>
      <c r="M58" s="142">
        <f>'廃棄物事業経費（組合）'!AN20</f>
        <v>53332</v>
      </c>
      <c r="N58" s="142">
        <f>'廃棄物事業経費（組合）'!AO20</f>
        <v>117305</v>
      </c>
      <c r="O58" s="142">
        <f>'廃棄物事業経費（組合）'!AP20</f>
        <v>4702</v>
      </c>
      <c r="P58" s="142">
        <f>'廃棄物事業経費（組合）'!AQ20</f>
        <v>98884</v>
      </c>
      <c r="Q58" s="142">
        <f>'廃棄物事業経費（組合）'!AR20</f>
        <v>13719</v>
      </c>
      <c r="R58" s="142">
        <f>'廃棄物事業経費（組合）'!AS20</f>
        <v>0</v>
      </c>
      <c r="S58" s="142">
        <f>'廃棄物事業経費（組合）'!AT20</f>
        <v>26503</v>
      </c>
      <c r="T58" s="142">
        <f>'廃棄物事業経費（組合）'!AU20</f>
        <v>22865</v>
      </c>
      <c r="U58" s="142">
        <f>'廃棄物事業経費（組合）'!AV20</f>
        <v>0</v>
      </c>
      <c r="V58" s="142">
        <f>'廃棄物事業経費（組合）'!AW20</f>
        <v>3638</v>
      </c>
      <c r="W58" s="142">
        <f>'廃棄物事業経費（組合）'!AX20</f>
        <v>0</v>
      </c>
      <c r="X58" s="142">
        <f>'廃棄物事業経費（組合）'!AY20</f>
        <v>0</v>
      </c>
      <c r="Y58" s="142">
        <f>'廃棄物事業経費（組合）'!AZ20</f>
        <v>0</v>
      </c>
      <c r="Z58" s="142">
        <f>'廃棄物事業経費（組合）'!BA20</f>
        <v>0</v>
      </c>
      <c r="AA58" s="142">
        <f>'廃棄物事業経費（組合）'!BB20</f>
        <v>197140</v>
      </c>
      <c r="AB58" s="142">
        <f>'廃棄物事業経費（組合）'!BC20</f>
        <v>0</v>
      </c>
      <c r="AC58" s="142">
        <f>'廃棄物事業経費（組合）'!BD20</f>
        <v>0</v>
      </c>
      <c r="AD58" s="142">
        <f>'廃棄物事業経費（組合）'!BE20</f>
        <v>0</v>
      </c>
      <c r="AE58" s="142">
        <f>'廃棄物事業経費（組合）'!BF20</f>
        <v>0</v>
      </c>
      <c r="AF58" s="142">
        <f>'廃棄物事業経費（組合）'!BG20</f>
        <v>0</v>
      </c>
      <c r="AG58" s="142">
        <f>'廃棄物事業経費（組合）'!BH20</f>
        <v>0</v>
      </c>
      <c r="AH58" s="142">
        <f>'廃棄物事業経費（組合）'!BI20</f>
        <v>0</v>
      </c>
      <c r="AI58" s="142">
        <f>'廃棄物事業経費（組合）'!BJ20</f>
        <v>0</v>
      </c>
      <c r="AJ58" s="142">
        <f>'廃棄物事業経費（組合）'!BK20</f>
        <v>75078</v>
      </c>
      <c r="AK58" s="142">
        <f>'廃棄物事業経費（組合）'!BL20</f>
        <v>22857</v>
      </c>
      <c r="AL58" s="142">
        <f>'廃棄物事業経費（組合）'!BM20</f>
        <v>52221</v>
      </c>
      <c r="AM58" s="142">
        <f>'廃棄物事業経費（組合）'!BN20</f>
        <v>0</v>
      </c>
      <c r="AN58" s="142">
        <f>'廃棄物事業経費（組合）'!BO20</f>
        <v>52221</v>
      </c>
      <c r="AO58" s="142">
        <f>'廃棄物事業経費（組合）'!BP20</f>
        <v>0</v>
      </c>
      <c r="AP58" s="142">
        <f>'廃棄物事業経費（組合）'!BQ20</f>
        <v>0</v>
      </c>
      <c r="AQ58" s="142">
        <f>'廃棄物事業経費（組合）'!BR20</f>
        <v>0</v>
      </c>
      <c r="AR58" s="142">
        <f>'廃棄物事業経費（組合）'!BS20</f>
        <v>0</v>
      </c>
      <c r="AS58" s="142">
        <f>'廃棄物事業経費（組合）'!BT20</f>
        <v>0</v>
      </c>
      <c r="AT58" s="142">
        <f>'廃棄物事業経費（組合）'!BU20</f>
        <v>0</v>
      </c>
      <c r="AU58" s="142">
        <f>'廃棄物事業経費（組合）'!BV20</f>
        <v>0</v>
      </c>
      <c r="AV58" s="142">
        <f>'廃棄物事業経費（組合）'!BW20</f>
        <v>0</v>
      </c>
      <c r="AW58" s="142">
        <f>'廃棄物事業経費（組合）'!BX20</f>
        <v>0</v>
      </c>
      <c r="AX58" s="142">
        <f>'廃棄物事業経費（組合）'!BY20</f>
        <v>0</v>
      </c>
      <c r="AY58" s="142">
        <f>'廃棄物事業経費（組合）'!BZ20</f>
        <v>75078</v>
      </c>
      <c r="AZ58" s="142">
        <f>'廃棄物事業経費（組合）'!CA20</f>
        <v>0</v>
      </c>
      <c r="BA58" s="142">
        <f>'廃棄物事業経費（組合）'!CB20</f>
        <v>0</v>
      </c>
      <c r="BB58" s="142">
        <f>'廃棄物事業経費（組合）'!CC20</f>
        <v>0</v>
      </c>
      <c r="BC58" s="142">
        <f>'廃棄物事業経費（組合）'!CD20</f>
        <v>0</v>
      </c>
      <c r="BD58" s="142">
        <f>'廃棄物事業経費（組合）'!CE20</f>
        <v>0</v>
      </c>
      <c r="BE58" s="142">
        <f>'廃棄物事業経費（組合）'!CF20</f>
        <v>0</v>
      </c>
      <c r="BF58" s="142">
        <f>'廃棄物事業経費（組合）'!CG20</f>
        <v>0</v>
      </c>
      <c r="BG58" s="142">
        <f>'廃棄物事業経費（組合）'!CH20</f>
        <v>0</v>
      </c>
      <c r="BH58" s="142">
        <f>'廃棄物事業経費（組合）'!CI20</f>
        <v>272218</v>
      </c>
      <c r="BI58" s="142">
        <f>'廃棄物事業経費（組合）'!CJ20</f>
        <v>76189</v>
      </c>
      <c r="BJ58" s="142">
        <f>'廃棄物事業経費（組合）'!CK20</f>
        <v>169526</v>
      </c>
      <c r="BK58" s="142">
        <f>'廃棄物事業経費（組合）'!CL20</f>
        <v>4702</v>
      </c>
      <c r="BL58" s="142">
        <f>'廃棄物事業経費（組合）'!CM20</f>
        <v>151105</v>
      </c>
      <c r="BM58" s="142">
        <f>'廃棄物事業経費（組合）'!CN20</f>
        <v>13719</v>
      </c>
      <c r="BN58" s="142">
        <f>'廃棄物事業経費（組合）'!CO20</f>
        <v>0</v>
      </c>
      <c r="BO58" s="142">
        <f>'廃棄物事業経費（組合）'!CP20</f>
        <v>26503</v>
      </c>
      <c r="BP58" s="142">
        <f>'廃棄物事業経費（組合）'!CQ20</f>
        <v>22865</v>
      </c>
      <c r="BQ58" s="142">
        <f>'廃棄物事業経費（組合）'!CR20</f>
        <v>0</v>
      </c>
      <c r="BR58" s="142">
        <f>'廃棄物事業経費（組合）'!CS20</f>
        <v>3638</v>
      </c>
      <c r="BS58" s="142">
        <f>'廃棄物事業経費（組合）'!CT20</f>
        <v>0</v>
      </c>
      <c r="BT58" s="142">
        <f>'廃棄物事業経費（組合）'!CU20</f>
        <v>0</v>
      </c>
      <c r="BU58" s="142">
        <f>'廃棄物事業経費（組合）'!CV20</f>
        <v>0</v>
      </c>
      <c r="BV58" s="142">
        <f>'廃棄物事業経費（組合）'!CW20</f>
        <v>0</v>
      </c>
      <c r="BW58" s="142">
        <f>'廃棄物事業経費（組合）'!CX20</f>
        <v>272218</v>
      </c>
    </row>
    <row r="59" spans="1:75" ht="13.5">
      <c r="A59" s="208" t="s">
        <v>189</v>
      </c>
      <c r="B59" s="208">
        <v>10914</v>
      </c>
      <c r="C59" s="208" t="s">
        <v>285</v>
      </c>
      <c r="D59" s="142">
        <f>'廃棄物事業経費（組合）'!AE21</f>
        <v>0</v>
      </c>
      <c r="E59" s="142">
        <f>'廃棄物事業経費（組合）'!AF21</f>
        <v>0</v>
      </c>
      <c r="F59" s="142">
        <f>'廃棄物事業経費（組合）'!AG21</f>
        <v>0</v>
      </c>
      <c r="G59" s="142">
        <f>'廃棄物事業経費（組合）'!AH21</f>
        <v>0</v>
      </c>
      <c r="H59" s="142">
        <f>'廃棄物事業経費（組合）'!AI21</f>
        <v>0</v>
      </c>
      <c r="I59" s="142">
        <f>'廃棄物事業経費（組合）'!AJ21</f>
        <v>0</v>
      </c>
      <c r="J59" s="142">
        <f>'廃棄物事業経費（組合）'!AK21</f>
        <v>0</v>
      </c>
      <c r="K59" s="142">
        <f>'廃棄物事業経費（組合）'!AL21</f>
        <v>0</v>
      </c>
      <c r="L59" s="142">
        <f>'廃棄物事業経費（組合）'!AM21</f>
        <v>458273</v>
      </c>
      <c r="M59" s="142">
        <f>'廃棄物事業経費（組合）'!AN21</f>
        <v>52507</v>
      </c>
      <c r="N59" s="142">
        <f>'廃棄物事業経費（組合）'!AO21</f>
        <v>0</v>
      </c>
      <c r="O59" s="142">
        <f>'廃棄物事業経費（組合）'!AP21</f>
        <v>0</v>
      </c>
      <c r="P59" s="142">
        <f>'廃棄物事業経費（組合）'!AQ21</f>
        <v>0</v>
      </c>
      <c r="Q59" s="142">
        <f>'廃棄物事業経費（組合）'!AR21</f>
        <v>0</v>
      </c>
      <c r="R59" s="142">
        <f>'廃棄物事業経費（組合）'!AS21</f>
        <v>0</v>
      </c>
      <c r="S59" s="142">
        <f>'廃棄物事業経費（組合）'!AT21</f>
        <v>405766</v>
      </c>
      <c r="T59" s="142">
        <f>'廃棄物事業経費（組合）'!AU21</f>
        <v>6193</v>
      </c>
      <c r="U59" s="142">
        <f>'廃棄物事業経費（組合）'!AV21</f>
        <v>337646</v>
      </c>
      <c r="V59" s="142">
        <f>'廃棄物事業経費（組合）'!AW21</f>
        <v>61927</v>
      </c>
      <c r="W59" s="142">
        <f>'廃棄物事業経費（組合）'!AX21</f>
        <v>0</v>
      </c>
      <c r="X59" s="142">
        <f>'廃棄物事業経費（組合）'!AY21</f>
        <v>0</v>
      </c>
      <c r="Y59" s="142">
        <f>'廃棄物事業経費（組合）'!AZ21</f>
        <v>0</v>
      </c>
      <c r="Z59" s="142">
        <f>'廃棄物事業経費（組合）'!BA21</f>
        <v>55305</v>
      </c>
      <c r="AA59" s="142">
        <f>'廃棄物事業経費（組合）'!BB21</f>
        <v>513578</v>
      </c>
      <c r="AB59" s="142">
        <f>'廃棄物事業経費（組合）'!BC21</f>
        <v>0</v>
      </c>
      <c r="AC59" s="142">
        <f>'廃棄物事業経費（組合）'!BD21</f>
        <v>0</v>
      </c>
      <c r="AD59" s="142">
        <f>'廃棄物事業経費（組合）'!BE21</f>
        <v>0</v>
      </c>
      <c r="AE59" s="142">
        <f>'廃棄物事業経費（組合）'!BF21</f>
        <v>0</v>
      </c>
      <c r="AF59" s="142">
        <f>'廃棄物事業経費（組合）'!BG21</f>
        <v>0</v>
      </c>
      <c r="AG59" s="142">
        <f>'廃棄物事業経費（組合）'!BH21</f>
        <v>0</v>
      </c>
      <c r="AH59" s="142">
        <f>'廃棄物事業経費（組合）'!BI21</f>
        <v>0</v>
      </c>
      <c r="AI59" s="142">
        <f>'廃棄物事業経費（組合）'!BJ21</f>
        <v>0</v>
      </c>
      <c r="AJ59" s="142">
        <f>'廃棄物事業経費（組合）'!BK21</f>
        <v>0</v>
      </c>
      <c r="AK59" s="142">
        <f>'廃棄物事業経費（組合）'!BL21</f>
        <v>0</v>
      </c>
      <c r="AL59" s="142">
        <f>'廃棄物事業経費（組合）'!BM21</f>
        <v>0</v>
      </c>
      <c r="AM59" s="142">
        <f>'廃棄物事業経費（組合）'!BN21</f>
        <v>0</v>
      </c>
      <c r="AN59" s="142">
        <f>'廃棄物事業経費（組合）'!BO21</f>
        <v>0</v>
      </c>
      <c r="AO59" s="142">
        <f>'廃棄物事業経費（組合）'!BP21</f>
        <v>0</v>
      </c>
      <c r="AP59" s="142">
        <f>'廃棄物事業経費（組合）'!BQ21</f>
        <v>0</v>
      </c>
      <c r="AQ59" s="142">
        <f>'廃棄物事業経費（組合）'!BR21</f>
        <v>0</v>
      </c>
      <c r="AR59" s="142">
        <f>'廃棄物事業経費（組合）'!BS21</f>
        <v>0</v>
      </c>
      <c r="AS59" s="142">
        <f>'廃棄物事業経費（組合）'!BT21</f>
        <v>0</v>
      </c>
      <c r="AT59" s="142">
        <f>'廃棄物事業経費（組合）'!BU21</f>
        <v>0</v>
      </c>
      <c r="AU59" s="142">
        <f>'廃棄物事業経費（組合）'!BV21</f>
        <v>0</v>
      </c>
      <c r="AV59" s="142">
        <f>'廃棄物事業経費（組合）'!BW21</f>
        <v>0</v>
      </c>
      <c r="AW59" s="142">
        <f>'廃棄物事業経費（組合）'!BX21</f>
        <v>0</v>
      </c>
      <c r="AX59" s="142">
        <f>'廃棄物事業経費（組合）'!BY21</f>
        <v>0</v>
      </c>
      <c r="AY59" s="142">
        <f>'廃棄物事業経費（組合）'!BZ21</f>
        <v>0</v>
      </c>
      <c r="AZ59" s="142">
        <f>'廃棄物事業経費（組合）'!CA21</f>
        <v>0</v>
      </c>
      <c r="BA59" s="142">
        <f>'廃棄物事業経費（組合）'!CB21</f>
        <v>0</v>
      </c>
      <c r="BB59" s="142">
        <f>'廃棄物事業経費（組合）'!CC21</f>
        <v>0</v>
      </c>
      <c r="BC59" s="142">
        <f>'廃棄物事業経費（組合）'!CD21</f>
        <v>0</v>
      </c>
      <c r="BD59" s="142">
        <f>'廃棄物事業経費（組合）'!CE21</f>
        <v>0</v>
      </c>
      <c r="BE59" s="142">
        <f>'廃棄物事業経費（組合）'!CF21</f>
        <v>0</v>
      </c>
      <c r="BF59" s="142">
        <f>'廃棄物事業経費（組合）'!CG21</f>
        <v>0</v>
      </c>
      <c r="BG59" s="142">
        <f>'廃棄物事業経費（組合）'!CH21</f>
        <v>0</v>
      </c>
      <c r="BH59" s="142">
        <f>'廃棄物事業経費（組合）'!CI21</f>
        <v>458273</v>
      </c>
      <c r="BI59" s="142">
        <f>'廃棄物事業経費（組合）'!CJ21</f>
        <v>52507</v>
      </c>
      <c r="BJ59" s="142">
        <f>'廃棄物事業経費（組合）'!CK21</f>
        <v>0</v>
      </c>
      <c r="BK59" s="142">
        <f>'廃棄物事業経費（組合）'!CL21</f>
        <v>0</v>
      </c>
      <c r="BL59" s="142">
        <f>'廃棄物事業経費（組合）'!CM21</f>
        <v>0</v>
      </c>
      <c r="BM59" s="142">
        <f>'廃棄物事業経費（組合）'!CN21</f>
        <v>0</v>
      </c>
      <c r="BN59" s="142">
        <f>'廃棄物事業経費（組合）'!CO21</f>
        <v>0</v>
      </c>
      <c r="BO59" s="142">
        <f>'廃棄物事業経費（組合）'!CP21</f>
        <v>405766</v>
      </c>
      <c r="BP59" s="142">
        <f>'廃棄物事業経費（組合）'!CQ21</f>
        <v>6193</v>
      </c>
      <c r="BQ59" s="142">
        <f>'廃棄物事業経費（組合）'!CR21</f>
        <v>337646</v>
      </c>
      <c r="BR59" s="142">
        <f>'廃棄物事業経費（組合）'!CS21</f>
        <v>61927</v>
      </c>
      <c r="BS59" s="142">
        <f>'廃棄物事業経費（組合）'!CT21</f>
        <v>0</v>
      </c>
      <c r="BT59" s="142">
        <f>'廃棄物事業経費（組合）'!CU21</f>
        <v>0</v>
      </c>
      <c r="BU59" s="142">
        <f>'廃棄物事業経費（組合）'!CV21</f>
        <v>0</v>
      </c>
      <c r="BV59" s="142">
        <f>'廃棄物事業経費（組合）'!CW21</f>
        <v>55305</v>
      </c>
      <c r="BW59" s="142">
        <f>'廃棄物事業経費（組合）'!CX21</f>
        <v>513578</v>
      </c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5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群馬県</v>
      </c>
      <c r="B7" s="140">
        <f>INT(B8/1000)*1000</f>
        <v>10000</v>
      </c>
      <c r="C7" s="140" t="s">
        <v>179</v>
      </c>
      <c r="D7" s="141">
        <f aca="true" t="shared" si="0" ref="D7:I7">SUM(D8:D200)</f>
        <v>10350</v>
      </c>
      <c r="E7" s="141">
        <f t="shared" si="0"/>
        <v>2790882</v>
      </c>
      <c r="F7" s="141">
        <f t="shared" si="0"/>
        <v>2801232</v>
      </c>
      <c r="G7" s="141">
        <f t="shared" si="0"/>
        <v>17784</v>
      </c>
      <c r="H7" s="141">
        <f t="shared" si="0"/>
        <v>1315064</v>
      </c>
      <c r="I7" s="141">
        <f t="shared" si="0"/>
        <v>1332848</v>
      </c>
      <c r="J7" s="140"/>
      <c r="K7" s="140"/>
      <c r="L7" s="141">
        <f aca="true" t="shared" si="1" ref="L7:Q7">SUM(L8:L200)</f>
        <v>10350</v>
      </c>
      <c r="M7" s="141">
        <f t="shared" si="1"/>
        <v>2585301</v>
      </c>
      <c r="N7" s="141">
        <f t="shared" si="1"/>
        <v>2595651</v>
      </c>
      <c r="O7" s="141">
        <f t="shared" si="1"/>
        <v>15629</v>
      </c>
      <c r="P7" s="141">
        <f t="shared" si="1"/>
        <v>1169801</v>
      </c>
      <c r="Q7" s="141">
        <f t="shared" si="1"/>
        <v>1185430</v>
      </c>
      <c r="R7" s="140"/>
      <c r="S7" s="140"/>
      <c r="T7" s="141">
        <f aca="true" t="shared" si="2" ref="T7:Y7">SUM(T8:T200)</f>
        <v>0</v>
      </c>
      <c r="U7" s="141">
        <f t="shared" si="2"/>
        <v>156096</v>
      </c>
      <c r="V7" s="141">
        <f t="shared" si="2"/>
        <v>156096</v>
      </c>
      <c r="W7" s="141">
        <f t="shared" si="2"/>
        <v>0</v>
      </c>
      <c r="X7" s="141">
        <f t="shared" si="2"/>
        <v>118026</v>
      </c>
      <c r="Y7" s="141">
        <f t="shared" si="2"/>
        <v>118026</v>
      </c>
      <c r="Z7" s="140"/>
      <c r="AA7" s="140"/>
      <c r="AB7" s="141">
        <f aca="true" t="shared" si="3" ref="AB7:AG7">SUM(AB8:AB200)</f>
        <v>0</v>
      </c>
      <c r="AC7" s="141">
        <f t="shared" si="3"/>
        <v>49485</v>
      </c>
      <c r="AD7" s="141">
        <f t="shared" si="3"/>
        <v>49485</v>
      </c>
      <c r="AE7" s="141">
        <f t="shared" si="3"/>
        <v>2155</v>
      </c>
      <c r="AF7" s="141">
        <f t="shared" si="3"/>
        <v>27237</v>
      </c>
      <c r="AG7" s="141">
        <f t="shared" si="3"/>
        <v>29392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189</v>
      </c>
      <c r="B8" s="208">
        <v>10201</v>
      </c>
      <c r="C8" s="208" t="s">
        <v>234</v>
      </c>
      <c r="D8" s="209">
        <f aca="true" t="shared" si="7" ref="D8:E45">SUM(L8,T8,AB8,AJ8,AR8,AZ8)</f>
        <v>0</v>
      </c>
      <c r="E8" s="209">
        <f t="shared" si="7"/>
        <v>0</v>
      </c>
      <c r="F8" s="209">
        <f aca="true" t="shared" si="8" ref="F8:F45">SUM(D8:E8)</f>
        <v>0</v>
      </c>
      <c r="G8" s="209">
        <f aca="true" t="shared" si="9" ref="G8:H45">SUM(O8,W8,AE8,AM8,AU8,BC8)</f>
        <v>0</v>
      </c>
      <c r="H8" s="209">
        <f t="shared" si="9"/>
        <v>0</v>
      </c>
      <c r="I8" s="209">
        <f aca="true" t="shared" si="10" ref="I8:I45">SUM(G8:H8)</f>
        <v>0</v>
      </c>
      <c r="J8" s="211"/>
      <c r="K8" s="211"/>
      <c r="L8" s="210"/>
      <c r="M8" s="210"/>
      <c r="N8" s="212">
        <f aca="true" t="shared" si="11" ref="N8:N45">SUM(L8:M8)</f>
        <v>0</v>
      </c>
      <c r="O8" s="210"/>
      <c r="P8" s="210"/>
      <c r="Q8" s="212">
        <f aca="true" t="shared" si="12" ref="Q8:Q45">SUM(O8:P8)</f>
        <v>0</v>
      </c>
      <c r="R8" s="211"/>
      <c r="S8" s="211"/>
      <c r="T8" s="210"/>
      <c r="U8" s="210"/>
      <c r="V8" s="212">
        <f aca="true" t="shared" si="13" ref="V8:V45">SUM(T8:U8)</f>
        <v>0</v>
      </c>
      <c r="W8" s="210"/>
      <c r="X8" s="210"/>
      <c r="Y8" s="212">
        <f aca="true" t="shared" si="14" ref="Y8:Y45">SUM(W8:X8)</f>
        <v>0</v>
      </c>
      <c r="Z8" s="211"/>
      <c r="AA8" s="211"/>
      <c r="AB8" s="210"/>
      <c r="AC8" s="210"/>
      <c r="AD8" s="212">
        <f aca="true" t="shared" si="15" ref="AD8:AD45">SUM(AB8:AC8)</f>
        <v>0</v>
      </c>
      <c r="AE8" s="210"/>
      <c r="AF8" s="210"/>
      <c r="AG8" s="212">
        <f aca="true" t="shared" si="16" ref="AG8:AG45">SUM(AE8:AF8)</f>
        <v>0</v>
      </c>
      <c r="AH8" s="211"/>
      <c r="AI8" s="211"/>
      <c r="AJ8" s="210"/>
      <c r="AK8" s="210"/>
      <c r="AL8" s="212">
        <f aca="true" t="shared" si="17" ref="AL8:AL45">SUM(AJ8:AK8)</f>
        <v>0</v>
      </c>
      <c r="AM8" s="210"/>
      <c r="AN8" s="210"/>
      <c r="AO8" s="212">
        <f aca="true" t="shared" si="18" ref="AO8:AO45">SUM(AM8:AN8)</f>
        <v>0</v>
      </c>
      <c r="AP8" s="208"/>
      <c r="AQ8" s="208"/>
      <c r="AR8" s="210"/>
      <c r="AS8" s="210"/>
      <c r="AT8" s="212">
        <f aca="true" t="shared" si="19" ref="AT8:AT45">SUM(AR8:AS8)</f>
        <v>0</v>
      </c>
      <c r="AU8" s="210"/>
      <c r="AV8" s="210"/>
      <c r="AW8" s="212">
        <f aca="true" t="shared" si="20" ref="AW8:AW45">SUM(AU8:AV8)</f>
        <v>0</v>
      </c>
      <c r="AX8" s="208"/>
      <c r="AY8" s="208"/>
      <c r="AZ8" s="210"/>
      <c r="BA8" s="210"/>
      <c r="BB8" s="212">
        <f aca="true" t="shared" si="21" ref="BB8:BB45">SUM(AZ8:BA8)</f>
        <v>0</v>
      </c>
      <c r="BC8" s="210"/>
      <c r="BD8" s="210"/>
      <c r="BE8" s="212">
        <f aca="true" t="shared" si="22" ref="BE8:BE45">SUM(BC8:BD8)</f>
        <v>0</v>
      </c>
    </row>
    <row r="9" spans="1:57" ht="13.5">
      <c r="A9" s="208" t="s">
        <v>189</v>
      </c>
      <c r="B9" s="208">
        <v>10202</v>
      </c>
      <c r="C9" s="208" t="s">
        <v>235</v>
      </c>
      <c r="D9" s="209">
        <f t="shared" si="7"/>
        <v>0</v>
      </c>
      <c r="E9" s="209">
        <f t="shared" si="7"/>
        <v>224665</v>
      </c>
      <c r="F9" s="209">
        <f t="shared" si="8"/>
        <v>224665</v>
      </c>
      <c r="G9" s="209">
        <f t="shared" si="9"/>
        <v>0</v>
      </c>
      <c r="H9" s="209">
        <f t="shared" si="9"/>
        <v>147027</v>
      </c>
      <c r="I9" s="209">
        <f t="shared" si="10"/>
        <v>147027</v>
      </c>
      <c r="J9" s="211">
        <v>10841</v>
      </c>
      <c r="K9" s="211" t="s">
        <v>286</v>
      </c>
      <c r="L9" s="210"/>
      <c r="M9" s="210">
        <v>175180</v>
      </c>
      <c r="N9" s="212">
        <f t="shared" si="11"/>
        <v>175180</v>
      </c>
      <c r="O9" s="210"/>
      <c r="P9" s="210">
        <v>147027</v>
      </c>
      <c r="Q9" s="212">
        <f t="shared" si="12"/>
        <v>147027</v>
      </c>
      <c r="R9" s="211">
        <v>10835</v>
      </c>
      <c r="S9" s="211" t="s">
        <v>272</v>
      </c>
      <c r="T9" s="210"/>
      <c r="U9" s="210"/>
      <c r="V9" s="212">
        <f t="shared" si="13"/>
        <v>0</v>
      </c>
      <c r="W9" s="210"/>
      <c r="X9" s="210"/>
      <c r="Y9" s="212">
        <f t="shared" si="14"/>
        <v>0</v>
      </c>
      <c r="Z9" s="211">
        <v>10882</v>
      </c>
      <c r="AA9" s="211" t="s">
        <v>282</v>
      </c>
      <c r="AB9" s="210"/>
      <c r="AC9" s="210">
        <v>49485</v>
      </c>
      <c r="AD9" s="212">
        <f t="shared" si="15"/>
        <v>49485</v>
      </c>
      <c r="AE9" s="210"/>
      <c r="AF9" s="210"/>
      <c r="AG9" s="212">
        <f t="shared" si="16"/>
        <v>0</v>
      </c>
      <c r="AH9" s="211"/>
      <c r="AI9" s="211"/>
      <c r="AJ9" s="210"/>
      <c r="AK9" s="210"/>
      <c r="AL9" s="212">
        <f t="shared" si="17"/>
        <v>0</v>
      </c>
      <c r="AM9" s="210"/>
      <c r="AN9" s="210"/>
      <c r="AO9" s="212">
        <f t="shared" si="18"/>
        <v>0</v>
      </c>
      <c r="AP9" s="208"/>
      <c r="AQ9" s="208"/>
      <c r="AR9" s="210"/>
      <c r="AS9" s="210"/>
      <c r="AT9" s="212">
        <f t="shared" si="19"/>
        <v>0</v>
      </c>
      <c r="AU9" s="210"/>
      <c r="AV9" s="210"/>
      <c r="AW9" s="212">
        <f t="shared" si="20"/>
        <v>0</v>
      </c>
      <c r="AX9" s="208"/>
      <c r="AY9" s="208"/>
      <c r="AZ9" s="210"/>
      <c r="BA9" s="210"/>
      <c r="BB9" s="212">
        <f t="shared" si="21"/>
        <v>0</v>
      </c>
      <c r="BC9" s="210"/>
      <c r="BD9" s="210"/>
      <c r="BE9" s="212">
        <f t="shared" si="22"/>
        <v>0</v>
      </c>
    </row>
    <row r="10" spans="1:57" ht="13.5">
      <c r="A10" s="208" t="s">
        <v>189</v>
      </c>
      <c r="B10" s="208">
        <v>10203</v>
      </c>
      <c r="C10" s="208" t="s">
        <v>236</v>
      </c>
      <c r="D10" s="209">
        <f t="shared" si="7"/>
        <v>0</v>
      </c>
      <c r="E10" s="209">
        <f t="shared" si="7"/>
        <v>0</v>
      </c>
      <c r="F10" s="209">
        <f t="shared" si="8"/>
        <v>0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11"/>
      <c r="K10" s="211"/>
      <c r="L10" s="210"/>
      <c r="M10" s="210"/>
      <c r="N10" s="212">
        <f t="shared" si="11"/>
        <v>0</v>
      </c>
      <c r="O10" s="210"/>
      <c r="P10" s="210"/>
      <c r="Q10" s="212">
        <f t="shared" si="12"/>
        <v>0</v>
      </c>
      <c r="R10" s="211"/>
      <c r="S10" s="211"/>
      <c r="T10" s="210"/>
      <c r="U10" s="210"/>
      <c r="V10" s="212">
        <f t="shared" si="13"/>
        <v>0</v>
      </c>
      <c r="W10" s="210"/>
      <c r="X10" s="210"/>
      <c r="Y10" s="212">
        <f t="shared" si="14"/>
        <v>0</v>
      </c>
      <c r="Z10" s="211"/>
      <c r="AA10" s="211"/>
      <c r="AB10" s="210"/>
      <c r="AC10" s="210"/>
      <c r="AD10" s="212">
        <f t="shared" si="15"/>
        <v>0</v>
      </c>
      <c r="AE10" s="210"/>
      <c r="AF10" s="210"/>
      <c r="AG10" s="212">
        <f t="shared" si="16"/>
        <v>0</v>
      </c>
      <c r="AH10" s="211"/>
      <c r="AI10" s="211"/>
      <c r="AJ10" s="210"/>
      <c r="AK10" s="210"/>
      <c r="AL10" s="212">
        <f t="shared" si="17"/>
        <v>0</v>
      </c>
      <c r="AM10" s="210"/>
      <c r="AN10" s="210"/>
      <c r="AO10" s="212">
        <f t="shared" si="18"/>
        <v>0</v>
      </c>
      <c r="AP10" s="208"/>
      <c r="AQ10" s="208"/>
      <c r="AR10" s="210"/>
      <c r="AS10" s="210"/>
      <c r="AT10" s="212">
        <f t="shared" si="19"/>
        <v>0</v>
      </c>
      <c r="AU10" s="210"/>
      <c r="AV10" s="210"/>
      <c r="AW10" s="212">
        <f t="shared" si="20"/>
        <v>0</v>
      </c>
      <c r="AX10" s="208"/>
      <c r="AY10" s="208"/>
      <c r="AZ10" s="210"/>
      <c r="BA10" s="210"/>
      <c r="BB10" s="212">
        <f t="shared" si="21"/>
        <v>0</v>
      </c>
      <c r="BC10" s="210"/>
      <c r="BD10" s="210"/>
      <c r="BE10" s="212">
        <f t="shared" si="22"/>
        <v>0</v>
      </c>
    </row>
    <row r="11" spans="1:57" ht="13.5">
      <c r="A11" s="208" t="s">
        <v>189</v>
      </c>
      <c r="B11" s="208">
        <v>10204</v>
      </c>
      <c r="C11" s="208" t="s">
        <v>237</v>
      </c>
      <c r="D11" s="209">
        <f t="shared" si="7"/>
        <v>0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11"/>
      <c r="K11" s="211"/>
      <c r="L11" s="210"/>
      <c r="M11" s="210"/>
      <c r="N11" s="212">
        <f t="shared" si="11"/>
        <v>0</v>
      </c>
      <c r="O11" s="210"/>
      <c r="P11" s="210"/>
      <c r="Q11" s="212">
        <f t="shared" si="12"/>
        <v>0</v>
      </c>
      <c r="R11" s="211"/>
      <c r="S11" s="211"/>
      <c r="T11" s="210"/>
      <c r="U11" s="210"/>
      <c r="V11" s="212">
        <f t="shared" si="13"/>
        <v>0</v>
      </c>
      <c r="W11" s="210"/>
      <c r="X11" s="210"/>
      <c r="Y11" s="212">
        <f t="shared" si="14"/>
        <v>0</v>
      </c>
      <c r="Z11" s="211"/>
      <c r="AA11" s="211"/>
      <c r="AB11" s="210"/>
      <c r="AC11" s="210"/>
      <c r="AD11" s="212">
        <f t="shared" si="15"/>
        <v>0</v>
      </c>
      <c r="AE11" s="210"/>
      <c r="AF11" s="210"/>
      <c r="AG11" s="212">
        <f t="shared" si="16"/>
        <v>0</v>
      </c>
      <c r="AH11" s="211"/>
      <c r="AI11" s="211"/>
      <c r="AJ11" s="210"/>
      <c r="AK11" s="210"/>
      <c r="AL11" s="212">
        <f t="shared" si="17"/>
        <v>0</v>
      </c>
      <c r="AM11" s="210"/>
      <c r="AN11" s="210"/>
      <c r="AO11" s="212">
        <f t="shared" si="18"/>
        <v>0</v>
      </c>
      <c r="AP11" s="208"/>
      <c r="AQ11" s="208"/>
      <c r="AR11" s="210"/>
      <c r="AS11" s="210"/>
      <c r="AT11" s="212">
        <f t="shared" si="19"/>
        <v>0</v>
      </c>
      <c r="AU11" s="210"/>
      <c r="AV11" s="210"/>
      <c r="AW11" s="212">
        <f t="shared" si="20"/>
        <v>0</v>
      </c>
      <c r="AX11" s="208"/>
      <c r="AY11" s="208"/>
      <c r="AZ11" s="210"/>
      <c r="BA11" s="210"/>
      <c r="BB11" s="212">
        <f t="shared" si="21"/>
        <v>0</v>
      </c>
      <c r="BC11" s="210"/>
      <c r="BD11" s="210"/>
      <c r="BE11" s="212">
        <f t="shared" si="22"/>
        <v>0</v>
      </c>
    </row>
    <row r="12" spans="1:57" ht="13.5">
      <c r="A12" s="208" t="s">
        <v>189</v>
      </c>
      <c r="B12" s="208">
        <v>10205</v>
      </c>
      <c r="C12" s="208" t="s">
        <v>238</v>
      </c>
      <c r="D12" s="209">
        <f t="shared" si="7"/>
        <v>0</v>
      </c>
      <c r="E12" s="209">
        <f t="shared" si="7"/>
        <v>244401</v>
      </c>
      <c r="F12" s="209">
        <f t="shared" si="8"/>
        <v>244401</v>
      </c>
      <c r="G12" s="209">
        <f t="shared" si="9"/>
        <v>0</v>
      </c>
      <c r="H12" s="209">
        <f t="shared" si="9"/>
        <v>0</v>
      </c>
      <c r="I12" s="209">
        <f t="shared" si="10"/>
        <v>0</v>
      </c>
      <c r="J12" s="211">
        <v>10914</v>
      </c>
      <c r="K12" s="211" t="s">
        <v>285</v>
      </c>
      <c r="L12" s="210"/>
      <c r="M12" s="210">
        <v>244401</v>
      </c>
      <c r="N12" s="212">
        <f t="shared" si="11"/>
        <v>244401</v>
      </c>
      <c r="O12" s="210"/>
      <c r="P12" s="210"/>
      <c r="Q12" s="212">
        <f t="shared" si="12"/>
        <v>0</v>
      </c>
      <c r="R12" s="211"/>
      <c r="S12" s="211"/>
      <c r="T12" s="210"/>
      <c r="U12" s="210"/>
      <c r="V12" s="212">
        <f t="shared" si="13"/>
        <v>0</v>
      </c>
      <c r="W12" s="210"/>
      <c r="X12" s="210"/>
      <c r="Y12" s="212">
        <f t="shared" si="14"/>
        <v>0</v>
      </c>
      <c r="Z12" s="211"/>
      <c r="AA12" s="211"/>
      <c r="AB12" s="210"/>
      <c r="AC12" s="210"/>
      <c r="AD12" s="212">
        <f t="shared" si="15"/>
        <v>0</v>
      </c>
      <c r="AE12" s="210"/>
      <c r="AF12" s="210"/>
      <c r="AG12" s="212">
        <f t="shared" si="16"/>
        <v>0</v>
      </c>
      <c r="AH12" s="211"/>
      <c r="AI12" s="211"/>
      <c r="AJ12" s="210"/>
      <c r="AK12" s="210"/>
      <c r="AL12" s="212">
        <f t="shared" si="17"/>
        <v>0</v>
      </c>
      <c r="AM12" s="210"/>
      <c r="AN12" s="210"/>
      <c r="AO12" s="212">
        <f t="shared" si="18"/>
        <v>0</v>
      </c>
      <c r="AP12" s="208"/>
      <c r="AQ12" s="208"/>
      <c r="AR12" s="210"/>
      <c r="AS12" s="210"/>
      <c r="AT12" s="212">
        <f t="shared" si="19"/>
        <v>0</v>
      </c>
      <c r="AU12" s="210"/>
      <c r="AV12" s="210"/>
      <c r="AW12" s="212">
        <f t="shared" si="20"/>
        <v>0</v>
      </c>
      <c r="AX12" s="208"/>
      <c r="AY12" s="208"/>
      <c r="AZ12" s="210"/>
      <c r="BA12" s="210"/>
      <c r="BB12" s="212">
        <f t="shared" si="21"/>
        <v>0</v>
      </c>
      <c r="BC12" s="210"/>
      <c r="BD12" s="210"/>
      <c r="BE12" s="212">
        <f t="shared" si="22"/>
        <v>0</v>
      </c>
    </row>
    <row r="13" spans="1:57" ht="13.5">
      <c r="A13" s="208" t="s">
        <v>189</v>
      </c>
      <c r="B13" s="208">
        <v>10206</v>
      </c>
      <c r="C13" s="208" t="s">
        <v>239</v>
      </c>
      <c r="D13" s="209">
        <f t="shared" si="7"/>
        <v>0</v>
      </c>
      <c r="E13" s="209">
        <f t="shared" si="7"/>
        <v>221282</v>
      </c>
      <c r="F13" s="209">
        <f t="shared" si="8"/>
        <v>221282</v>
      </c>
      <c r="G13" s="209">
        <f t="shared" si="9"/>
        <v>0</v>
      </c>
      <c r="H13" s="209">
        <f t="shared" si="9"/>
        <v>129361</v>
      </c>
      <c r="I13" s="209">
        <f t="shared" si="10"/>
        <v>129361</v>
      </c>
      <c r="J13" s="211">
        <v>10875</v>
      </c>
      <c r="K13" s="211" t="s">
        <v>281</v>
      </c>
      <c r="L13" s="210"/>
      <c r="M13" s="210">
        <v>144839</v>
      </c>
      <c r="N13" s="212">
        <f t="shared" si="11"/>
        <v>144839</v>
      </c>
      <c r="O13" s="210"/>
      <c r="P13" s="210">
        <v>96600</v>
      </c>
      <c r="Q13" s="212">
        <f t="shared" si="12"/>
        <v>96600</v>
      </c>
      <c r="R13" s="211">
        <v>10892</v>
      </c>
      <c r="S13" s="211" t="s">
        <v>284</v>
      </c>
      <c r="T13" s="210"/>
      <c r="U13" s="210">
        <v>76443</v>
      </c>
      <c r="V13" s="212">
        <f t="shared" si="13"/>
        <v>76443</v>
      </c>
      <c r="W13" s="210"/>
      <c r="X13" s="210">
        <v>32761</v>
      </c>
      <c r="Y13" s="212">
        <f t="shared" si="14"/>
        <v>32761</v>
      </c>
      <c r="Z13" s="211"/>
      <c r="AA13" s="211"/>
      <c r="AB13" s="210"/>
      <c r="AC13" s="210"/>
      <c r="AD13" s="212">
        <f t="shared" si="15"/>
        <v>0</v>
      </c>
      <c r="AE13" s="210"/>
      <c r="AF13" s="210"/>
      <c r="AG13" s="212">
        <f t="shared" si="16"/>
        <v>0</v>
      </c>
      <c r="AH13" s="211"/>
      <c r="AI13" s="211"/>
      <c r="AJ13" s="210"/>
      <c r="AK13" s="210"/>
      <c r="AL13" s="212">
        <f t="shared" si="17"/>
        <v>0</v>
      </c>
      <c r="AM13" s="210"/>
      <c r="AN13" s="210"/>
      <c r="AO13" s="212">
        <f t="shared" si="18"/>
        <v>0</v>
      </c>
      <c r="AP13" s="208"/>
      <c r="AQ13" s="208"/>
      <c r="AR13" s="210"/>
      <c r="AS13" s="210"/>
      <c r="AT13" s="212">
        <f t="shared" si="19"/>
        <v>0</v>
      </c>
      <c r="AU13" s="210"/>
      <c r="AV13" s="210"/>
      <c r="AW13" s="212">
        <f t="shared" si="20"/>
        <v>0</v>
      </c>
      <c r="AX13" s="208"/>
      <c r="AY13" s="208"/>
      <c r="AZ13" s="210"/>
      <c r="BA13" s="210"/>
      <c r="BB13" s="212">
        <f t="shared" si="21"/>
        <v>0</v>
      </c>
      <c r="BC13" s="210"/>
      <c r="BD13" s="210"/>
      <c r="BE13" s="212">
        <f t="shared" si="22"/>
        <v>0</v>
      </c>
    </row>
    <row r="14" spans="1:57" ht="13.5">
      <c r="A14" s="208" t="s">
        <v>189</v>
      </c>
      <c r="B14" s="208">
        <v>10207</v>
      </c>
      <c r="C14" s="208" t="s">
        <v>240</v>
      </c>
      <c r="D14" s="209">
        <f t="shared" si="7"/>
        <v>0</v>
      </c>
      <c r="E14" s="209">
        <f t="shared" si="7"/>
        <v>0</v>
      </c>
      <c r="F14" s="209">
        <f t="shared" si="8"/>
        <v>0</v>
      </c>
      <c r="G14" s="209">
        <f t="shared" si="9"/>
        <v>8179</v>
      </c>
      <c r="H14" s="209">
        <f t="shared" si="9"/>
        <v>103635</v>
      </c>
      <c r="I14" s="209">
        <f t="shared" si="10"/>
        <v>111814</v>
      </c>
      <c r="J14" s="211">
        <v>10839</v>
      </c>
      <c r="K14" s="211" t="s">
        <v>275</v>
      </c>
      <c r="L14" s="210"/>
      <c r="M14" s="210"/>
      <c r="N14" s="212">
        <f t="shared" si="11"/>
        <v>0</v>
      </c>
      <c r="O14" s="210">
        <v>8179</v>
      </c>
      <c r="P14" s="210">
        <v>103635</v>
      </c>
      <c r="Q14" s="212">
        <f t="shared" si="12"/>
        <v>111814</v>
      </c>
      <c r="R14" s="211"/>
      <c r="S14" s="211"/>
      <c r="T14" s="210"/>
      <c r="U14" s="210"/>
      <c r="V14" s="212">
        <f t="shared" si="13"/>
        <v>0</v>
      </c>
      <c r="W14" s="210"/>
      <c r="X14" s="210"/>
      <c r="Y14" s="212">
        <f t="shared" si="14"/>
        <v>0</v>
      </c>
      <c r="Z14" s="211"/>
      <c r="AA14" s="211"/>
      <c r="AB14" s="210"/>
      <c r="AC14" s="210"/>
      <c r="AD14" s="212">
        <f t="shared" si="15"/>
        <v>0</v>
      </c>
      <c r="AE14" s="210"/>
      <c r="AF14" s="210"/>
      <c r="AG14" s="212">
        <f t="shared" si="16"/>
        <v>0</v>
      </c>
      <c r="AH14" s="211"/>
      <c r="AI14" s="211"/>
      <c r="AJ14" s="210"/>
      <c r="AK14" s="210"/>
      <c r="AL14" s="212">
        <f t="shared" si="17"/>
        <v>0</v>
      </c>
      <c r="AM14" s="210"/>
      <c r="AN14" s="210"/>
      <c r="AO14" s="212">
        <f t="shared" si="18"/>
        <v>0</v>
      </c>
      <c r="AP14" s="208"/>
      <c r="AQ14" s="208"/>
      <c r="AR14" s="210"/>
      <c r="AS14" s="210"/>
      <c r="AT14" s="212">
        <f t="shared" si="19"/>
        <v>0</v>
      </c>
      <c r="AU14" s="210"/>
      <c r="AV14" s="210"/>
      <c r="AW14" s="212">
        <f t="shared" si="20"/>
        <v>0</v>
      </c>
      <c r="AX14" s="208"/>
      <c r="AY14" s="208"/>
      <c r="AZ14" s="210"/>
      <c r="BA14" s="210"/>
      <c r="BB14" s="212">
        <f t="shared" si="21"/>
        <v>0</v>
      </c>
      <c r="BC14" s="210"/>
      <c r="BD14" s="210"/>
      <c r="BE14" s="212">
        <f t="shared" si="22"/>
        <v>0</v>
      </c>
    </row>
    <row r="15" spans="1:57" ht="13.5">
      <c r="A15" s="208" t="s">
        <v>189</v>
      </c>
      <c r="B15" s="208">
        <v>10208</v>
      </c>
      <c r="C15" s="208" t="s">
        <v>241</v>
      </c>
      <c r="D15" s="209">
        <f t="shared" si="7"/>
        <v>0</v>
      </c>
      <c r="E15" s="209">
        <f t="shared" si="7"/>
        <v>252572</v>
      </c>
      <c r="F15" s="209">
        <f t="shared" si="8"/>
        <v>252572</v>
      </c>
      <c r="G15" s="209">
        <f t="shared" si="9"/>
        <v>0</v>
      </c>
      <c r="H15" s="209">
        <f t="shared" si="9"/>
        <v>86003</v>
      </c>
      <c r="I15" s="209">
        <f t="shared" si="10"/>
        <v>86003</v>
      </c>
      <c r="J15" s="211">
        <v>10873</v>
      </c>
      <c r="K15" s="211" t="s">
        <v>280</v>
      </c>
      <c r="L15" s="210"/>
      <c r="M15" s="210">
        <v>252572</v>
      </c>
      <c r="N15" s="212">
        <f t="shared" si="11"/>
        <v>252572</v>
      </c>
      <c r="O15" s="210"/>
      <c r="P15" s="210">
        <v>86003</v>
      </c>
      <c r="Q15" s="212">
        <f t="shared" si="12"/>
        <v>86003</v>
      </c>
      <c r="R15" s="211"/>
      <c r="S15" s="211"/>
      <c r="T15" s="210"/>
      <c r="U15" s="210"/>
      <c r="V15" s="212">
        <f t="shared" si="13"/>
        <v>0</v>
      </c>
      <c r="W15" s="210"/>
      <c r="X15" s="210"/>
      <c r="Y15" s="212">
        <f t="shared" si="14"/>
        <v>0</v>
      </c>
      <c r="Z15" s="211"/>
      <c r="AA15" s="211"/>
      <c r="AB15" s="210"/>
      <c r="AC15" s="210"/>
      <c r="AD15" s="212">
        <f t="shared" si="15"/>
        <v>0</v>
      </c>
      <c r="AE15" s="210"/>
      <c r="AF15" s="210"/>
      <c r="AG15" s="212">
        <f t="shared" si="16"/>
        <v>0</v>
      </c>
      <c r="AH15" s="211"/>
      <c r="AI15" s="211"/>
      <c r="AJ15" s="210"/>
      <c r="AK15" s="210"/>
      <c r="AL15" s="212">
        <f t="shared" si="17"/>
        <v>0</v>
      </c>
      <c r="AM15" s="210"/>
      <c r="AN15" s="210"/>
      <c r="AO15" s="212">
        <f t="shared" si="18"/>
        <v>0</v>
      </c>
      <c r="AP15" s="208"/>
      <c r="AQ15" s="208"/>
      <c r="AR15" s="210"/>
      <c r="AS15" s="210"/>
      <c r="AT15" s="212">
        <f t="shared" si="19"/>
        <v>0</v>
      </c>
      <c r="AU15" s="210"/>
      <c r="AV15" s="210"/>
      <c r="AW15" s="212">
        <f t="shared" si="20"/>
        <v>0</v>
      </c>
      <c r="AX15" s="208"/>
      <c r="AY15" s="208"/>
      <c r="AZ15" s="210"/>
      <c r="BA15" s="210"/>
      <c r="BB15" s="212">
        <f t="shared" si="21"/>
        <v>0</v>
      </c>
      <c r="BC15" s="210"/>
      <c r="BD15" s="210"/>
      <c r="BE15" s="212">
        <f t="shared" si="22"/>
        <v>0</v>
      </c>
    </row>
    <row r="16" spans="1:57" ht="13.5">
      <c r="A16" s="208" t="s">
        <v>189</v>
      </c>
      <c r="B16" s="208">
        <v>10209</v>
      </c>
      <c r="C16" s="208" t="s">
        <v>242</v>
      </c>
      <c r="D16" s="209">
        <f t="shared" si="7"/>
        <v>0</v>
      </c>
      <c r="E16" s="209">
        <f t="shared" si="7"/>
        <v>0</v>
      </c>
      <c r="F16" s="209">
        <f t="shared" si="8"/>
        <v>0</v>
      </c>
      <c r="G16" s="209">
        <f t="shared" si="9"/>
        <v>2343</v>
      </c>
      <c r="H16" s="209">
        <f t="shared" si="9"/>
        <v>133254</v>
      </c>
      <c r="I16" s="209">
        <f t="shared" si="10"/>
        <v>135597</v>
      </c>
      <c r="J16" s="211">
        <v>10835</v>
      </c>
      <c r="K16" s="211" t="s">
        <v>272</v>
      </c>
      <c r="L16" s="210"/>
      <c r="M16" s="210"/>
      <c r="N16" s="212">
        <f t="shared" si="11"/>
        <v>0</v>
      </c>
      <c r="O16" s="210">
        <v>2343</v>
      </c>
      <c r="P16" s="210">
        <v>133254</v>
      </c>
      <c r="Q16" s="212">
        <f t="shared" si="12"/>
        <v>135597</v>
      </c>
      <c r="R16" s="211"/>
      <c r="S16" s="211"/>
      <c r="T16" s="210"/>
      <c r="U16" s="210"/>
      <c r="V16" s="212">
        <f t="shared" si="13"/>
        <v>0</v>
      </c>
      <c r="W16" s="210"/>
      <c r="X16" s="210"/>
      <c r="Y16" s="212">
        <f t="shared" si="14"/>
        <v>0</v>
      </c>
      <c r="Z16" s="211"/>
      <c r="AA16" s="211"/>
      <c r="AB16" s="210"/>
      <c r="AC16" s="210"/>
      <c r="AD16" s="212">
        <f t="shared" si="15"/>
        <v>0</v>
      </c>
      <c r="AE16" s="210"/>
      <c r="AF16" s="210"/>
      <c r="AG16" s="212">
        <f t="shared" si="16"/>
        <v>0</v>
      </c>
      <c r="AH16" s="211"/>
      <c r="AI16" s="211"/>
      <c r="AJ16" s="210"/>
      <c r="AK16" s="210"/>
      <c r="AL16" s="212">
        <f t="shared" si="17"/>
        <v>0</v>
      </c>
      <c r="AM16" s="210"/>
      <c r="AN16" s="210"/>
      <c r="AO16" s="212">
        <f t="shared" si="18"/>
        <v>0</v>
      </c>
      <c r="AP16" s="208"/>
      <c r="AQ16" s="208"/>
      <c r="AR16" s="210"/>
      <c r="AS16" s="210"/>
      <c r="AT16" s="212">
        <f t="shared" si="19"/>
        <v>0</v>
      </c>
      <c r="AU16" s="210"/>
      <c r="AV16" s="210"/>
      <c r="AW16" s="212">
        <f t="shared" si="20"/>
        <v>0</v>
      </c>
      <c r="AX16" s="208"/>
      <c r="AY16" s="208"/>
      <c r="AZ16" s="210"/>
      <c r="BA16" s="210"/>
      <c r="BB16" s="212">
        <f t="shared" si="21"/>
        <v>0</v>
      </c>
      <c r="BC16" s="210"/>
      <c r="BD16" s="210"/>
      <c r="BE16" s="212">
        <f t="shared" si="22"/>
        <v>0</v>
      </c>
    </row>
    <row r="17" spans="1:57" ht="13.5">
      <c r="A17" s="208" t="s">
        <v>189</v>
      </c>
      <c r="B17" s="208">
        <v>10210</v>
      </c>
      <c r="C17" s="208" t="s">
        <v>243</v>
      </c>
      <c r="D17" s="209">
        <f t="shared" si="7"/>
        <v>0</v>
      </c>
      <c r="E17" s="209">
        <f t="shared" si="7"/>
        <v>0</v>
      </c>
      <c r="F17" s="209">
        <f t="shared" si="8"/>
        <v>0</v>
      </c>
      <c r="G17" s="209">
        <f t="shared" si="9"/>
        <v>0</v>
      </c>
      <c r="H17" s="209">
        <f t="shared" si="9"/>
        <v>153483</v>
      </c>
      <c r="I17" s="209">
        <f t="shared" si="10"/>
        <v>153483</v>
      </c>
      <c r="J17" s="211">
        <v>10837</v>
      </c>
      <c r="K17" s="211" t="s">
        <v>287</v>
      </c>
      <c r="L17" s="210"/>
      <c r="M17" s="210"/>
      <c r="N17" s="212">
        <f t="shared" si="11"/>
        <v>0</v>
      </c>
      <c r="O17" s="210"/>
      <c r="P17" s="210">
        <v>153483</v>
      </c>
      <c r="Q17" s="212">
        <f t="shared" si="12"/>
        <v>153483</v>
      </c>
      <c r="R17" s="211"/>
      <c r="S17" s="211"/>
      <c r="T17" s="210"/>
      <c r="U17" s="210"/>
      <c r="V17" s="212">
        <f t="shared" si="13"/>
        <v>0</v>
      </c>
      <c r="W17" s="210"/>
      <c r="X17" s="210"/>
      <c r="Y17" s="212">
        <f t="shared" si="14"/>
        <v>0</v>
      </c>
      <c r="Z17" s="211"/>
      <c r="AA17" s="211"/>
      <c r="AB17" s="210"/>
      <c r="AC17" s="210"/>
      <c r="AD17" s="212">
        <f t="shared" si="15"/>
        <v>0</v>
      </c>
      <c r="AE17" s="210"/>
      <c r="AF17" s="210"/>
      <c r="AG17" s="212">
        <f t="shared" si="16"/>
        <v>0</v>
      </c>
      <c r="AH17" s="211"/>
      <c r="AI17" s="211"/>
      <c r="AJ17" s="210"/>
      <c r="AK17" s="210"/>
      <c r="AL17" s="212">
        <f t="shared" si="17"/>
        <v>0</v>
      </c>
      <c r="AM17" s="210"/>
      <c r="AN17" s="210"/>
      <c r="AO17" s="212">
        <f t="shared" si="18"/>
        <v>0</v>
      </c>
      <c r="AP17" s="208"/>
      <c r="AQ17" s="208"/>
      <c r="AR17" s="210"/>
      <c r="AS17" s="210"/>
      <c r="AT17" s="212">
        <f t="shared" si="19"/>
        <v>0</v>
      </c>
      <c r="AU17" s="210"/>
      <c r="AV17" s="210"/>
      <c r="AW17" s="212">
        <f t="shared" si="20"/>
        <v>0</v>
      </c>
      <c r="AX17" s="208"/>
      <c r="AY17" s="208"/>
      <c r="AZ17" s="210"/>
      <c r="BA17" s="210"/>
      <c r="BB17" s="212">
        <f t="shared" si="21"/>
        <v>0</v>
      </c>
      <c r="BC17" s="210"/>
      <c r="BD17" s="210"/>
      <c r="BE17" s="212">
        <f t="shared" si="22"/>
        <v>0</v>
      </c>
    </row>
    <row r="18" spans="1:57" ht="13.5">
      <c r="A18" s="208" t="s">
        <v>189</v>
      </c>
      <c r="B18" s="208">
        <v>10211</v>
      </c>
      <c r="C18" s="208" t="s">
        <v>244</v>
      </c>
      <c r="D18" s="209">
        <f t="shared" si="7"/>
        <v>0</v>
      </c>
      <c r="E18" s="209">
        <f t="shared" si="7"/>
        <v>0</v>
      </c>
      <c r="F18" s="209">
        <f t="shared" si="8"/>
        <v>0</v>
      </c>
      <c r="G18" s="209">
        <f t="shared" si="9"/>
        <v>0</v>
      </c>
      <c r="H18" s="209">
        <f t="shared" si="9"/>
        <v>0</v>
      </c>
      <c r="I18" s="209">
        <f t="shared" si="10"/>
        <v>0</v>
      </c>
      <c r="J18" s="211"/>
      <c r="K18" s="211"/>
      <c r="L18" s="210"/>
      <c r="M18" s="210"/>
      <c r="N18" s="212">
        <f t="shared" si="11"/>
        <v>0</v>
      </c>
      <c r="O18" s="210"/>
      <c r="P18" s="210"/>
      <c r="Q18" s="212">
        <f t="shared" si="12"/>
        <v>0</v>
      </c>
      <c r="R18" s="211"/>
      <c r="S18" s="211"/>
      <c r="T18" s="210"/>
      <c r="U18" s="210"/>
      <c r="V18" s="212">
        <f t="shared" si="13"/>
        <v>0</v>
      </c>
      <c r="W18" s="210"/>
      <c r="X18" s="210"/>
      <c r="Y18" s="212">
        <f t="shared" si="14"/>
        <v>0</v>
      </c>
      <c r="Z18" s="211"/>
      <c r="AA18" s="211"/>
      <c r="AB18" s="210"/>
      <c r="AC18" s="210"/>
      <c r="AD18" s="212">
        <f t="shared" si="15"/>
        <v>0</v>
      </c>
      <c r="AE18" s="210"/>
      <c r="AF18" s="210"/>
      <c r="AG18" s="212">
        <f t="shared" si="16"/>
        <v>0</v>
      </c>
      <c r="AH18" s="211"/>
      <c r="AI18" s="211"/>
      <c r="AJ18" s="210"/>
      <c r="AK18" s="210"/>
      <c r="AL18" s="212">
        <f t="shared" si="17"/>
        <v>0</v>
      </c>
      <c r="AM18" s="210"/>
      <c r="AN18" s="210"/>
      <c r="AO18" s="212">
        <f t="shared" si="18"/>
        <v>0</v>
      </c>
      <c r="AP18" s="208"/>
      <c r="AQ18" s="208"/>
      <c r="AR18" s="210"/>
      <c r="AS18" s="210"/>
      <c r="AT18" s="212">
        <f t="shared" si="19"/>
        <v>0</v>
      </c>
      <c r="AU18" s="210"/>
      <c r="AV18" s="210"/>
      <c r="AW18" s="212">
        <f t="shared" si="20"/>
        <v>0</v>
      </c>
      <c r="AX18" s="208"/>
      <c r="AY18" s="208"/>
      <c r="AZ18" s="210"/>
      <c r="BA18" s="210"/>
      <c r="BB18" s="212">
        <f t="shared" si="21"/>
        <v>0</v>
      </c>
      <c r="BC18" s="210"/>
      <c r="BD18" s="210"/>
      <c r="BE18" s="212">
        <f t="shared" si="22"/>
        <v>0</v>
      </c>
    </row>
    <row r="19" spans="1:57" ht="13.5">
      <c r="A19" s="208" t="s">
        <v>189</v>
      </c>
      <c r="B19" s="208">
        <v>10212</v>
      </c>
      <c r="C19" s="208" t="s">
        <v>245</v>
      </c>
      <c r="D19" s="209">
        <f t="shared" si="7"/>
        <v>0</v>
      </c>
      <c r="E19" s="209">
        <f t="shared" si="7"/>
        <v>0</v>
      </c>
      <c r="F19" s="209">
        <f t="shared" si="8"/>
        <v>0</v>
      </c>
      <c r="G19" s="209">
        <f t="shared" si="9"/>
        <v>0</v>
      </c>
      <c r="H19" s="209">
        <f t="shared" si="9"/>
        <v>0</v>
      </c>
      <c r="I19" s="209">
        <f t="shared" si="10"/>
        <v>0</v>
      </c>
      <c r="J19" s="211"/>
      <c r="K19" s="211"/>
      <c r="L19" s="210"/>
      <c r="M19" s="210"/>
      <c r="N19" s="212">
        <f t="shared" si="11"/>
        <v>0</v>
      </c>
      <c r="O19" s="210"/>
      <c r="P19" s="210"/>
      <c r="Q19" s="212">
        <f t="shared" si="12"/>
        <v>0</v>
      </c>
      <c r="R19" s="211"/>
      <c r="S19" s="211"/>
      <c r="T19" s="210"/>
      <c r="U19" s="210"/>
      <c r="V19" s="212">
        <f t="shared" si="13"/>
        <v>0</v>
      </c>
      <c r="W19" s="210"/>
      <c r="X19" s="210"/>
      <c r="Y19" s="212">
        <f t="shared" si="14"/>
        <v>0</v>
      </c>
      <c r="Z19" s="211"/>
      <c r="AA19" s="211"/>
      <c r="AB19" s="210"/>
      <c r="AC19" s="210"/>
      <c r="AD19" s="212">
        <f t="shared" si="15"/>
        <v>0</v>
      </c>
      <c r="AE19" s="210"/>
      <c r="AF19" s="210"/>
      <c r="AG19" s="212">
        <f t="shared" si="16"/>
        <v>0</v>
      </c>
      <c r="AH19" s="211"/>
      <c r="AI19" s="211"/>
      <c r="AJ19" s="210"/>
      <c r="AK19" s="210"/>
      <c r="AL19" s="212">
        <f t="shared" si="17"/>
        <v>0</v>
      </c>
      <c r="AM19" s="210"/>
      <c r="AN19" s="210"/>
      <c r="AO19" s="212">
        <f t="shared" si="18"/>
        <v>0</v>
      </c>
      <c r="AP19" s="208"/>
      <c r="AQ19" s="208"/>
      <c r="AR19" s="210"/>
      <c r="AS19" s="210"/>
      <c r="AT19" s="212">
        <f t="shared" si="19"/>
        <v>0</v>
      </c>
      <c r="AU19" s="210"/>
      <c r="AV19" s="210"/>
      <c r="AW19" s="212">
        <f t="shared" si="20"/>
        <v>0</v>
      </c>
      <c r="AX19" s="208"/>
      <c r="AY19" s="208"/>
      <c r="AZ19" s="210"/>
      <c r="BA19" s="210"/>
      <c r="BB19" s="212">
        <f t="shared" si="21"/>
        <v>0</v>
      </c>
      <c r="BC19" s="210"/>
      <c r="BD19" s="210"/>
      <c r="BE19" s="212">
        <f t="shared" si="22"/>
        <v>0</v>
      </c>
    </row>
    <row r="20" spans="1:57" ht="13.5">
      <c r="A20" s="208" t="s">
        <v>189</v>
      </c>
      <c r="B20" s="208">
        <v>10303</v>
      </c>
      <c r="C20" s="208" t="s">
        <v>246</v>
      </c>
      <c r="D20" s="209">
        <f t="shared" si="7"/>
        <v>0</v>
      </c>
      <c r="E20" s="209">
        <f t="shared" si="7"/>
        <v>0</v>
      </c>
      <c r="F20" s="209">
        <f t="shared" si="8"/>
        <v>0</v>
      </c>
      <c r="G20" s="209">
        <f t="shared" si="9"/>
        <v>0</v>
      </c>
      <c r="H20" s="209">
        <f t="shared" si="9"/>
        <v>0</v>
      </c>
      <c r="I20" s="209">
        <f t="shared" si="10"/>
        <v>0</v>
      </c>
      <c r="J20" s="211"/>
      <c r="K20" s="211"/>
      <c r="L20" s="210"/>
      <c r="M20" s="210"/>
      <c r="N20" s="212">
        <f t="shared" si="11"/>
        <v>0</v>
      </c>
      <c r="O20" s="210"/>
      <c r="P20" s="210"/>
      <c r="Q20" s="212">
        <f t="shared" si="12"/>
        <v>0</v>
      </c>
      <c r="R20" s="211"/>
      <c r="S20" s="211"/>
      <c r="T20" s="210"/>
      <c r="U20" s="210"/>
      <c r="V20" s="212">
        <f t="shared" si="13"/>
        <v>0</v>
      </c>
      <c r="W20" s="210"/>
      <c r="X20" s="210"/>
      <c r="Y20" s="212">
        <f t="shared" si="14"/>
        <v>0</v>
      </c>
      <c r="Z20" s="211"/>
      <c r="AA20" s="211"/>
      <c r="AB20" s="210"/>
      <c r="AC20" s="210"/>
      <c r="AD20" s="212">
        <f t="shared" si="15"/>
        <v>0</v>
      </c>
      <c r="AE20" s="210"/>
      <c r="AF20" s="210"/>
      <c r="AG20" s="212">
        <f t="shared" si="16"/>
        <v>0</v>
      </c>
      <c r="AH20" s="211"/>
      <c r="AI20" s="211"/>
      <c r="AJ20" s="210"/>
      <c r="AK20" s="210"/>
      <c r="AL20" s="212">
        <f t="shared" si="17"/>
        <v>0</v>
      </c>
      <c r="AM20" s="210"/>
      <c r="AN20" s="210"/>
      <c r="AO20" s="212">
        <f t="shared" si="18"/>
        <v>0</v>
      </c>
      <c r="AP20" s="208"/>
      <c r="AQ20" s="208"/>
      <c r="AR20" s="210"/>
      <c r="AS20" s="210"/>
      <c r="AT20" s="212">
        <f t="shared" si="19"/>
        <v>0</v>
      </c>
      <c r="AU20" s="210"/>
      <c r="AV20" s="210"/>
      <c r="AW20" s="212">
        <f t="shared" si="20"/>
        <v>0</v>
      </c>
      <c r="AX20" s="208"/>
      <c r="AY20" s="208"/>
      <c r="AZ20" s="210"/>
      <c r="BA20" s="210"/>
      <c r="BB20" s="212">
        <f t="shared" si="21"/>
        <v>0</v>
      </c>
      <c r="BC20" s="210"/>
      <c r="BD20" s="210"/>
      <c r="BE20" s="212">
        <f t="shared" si="22"/>
        <v>0</v>
      </c>
    </row>
    <row r="21" spans="1:57" ht="13.5">
      <c r="A21" s="208" t="s">
        <v>189</v>
      </c>
      <c r="B21" s="208">
        <v>10344</v>
      </c>
      <c r="C21" s="208" t="s">
        <v>247</v>
      </c>
      <c r="D21" s="209">
        <f t="shared" si="7"/>
        <v>0</v>
      </c>
      <c r="E21" s="209">
        <f t="shared" si="7"/>
        <v>39993</v>
      </c>
      <c r="F21" s="209">
        <f t="shared" si="8"/>
        <v>39993</v>
      </c>
      <c r="G21" s="209">
        <f t="shared" si="9"/>
        <v>0</v>
      </c>
      <c r="H21" s="209">
        <f t="shared" si="9"/>
        <v>17587</v>
      </c>
      <c r="I21" s="209">
        <f t="shared" si="10"/>
        <v>17587</v>
      </c>
      <c r="J21" s="211">
        <v>10873</v>
      </c>
      <c r="K21" s="211" t="s">
        <v>280</v>
      </c>
      <c r="L21" s="210"/>
      <c r="M21" s="210">
        <v>39993</v>
      </c>
      <c r="N21" s="212">
        <f t="shared" si="11"/>
        <v>39993</v>
      </c>
      <c r="O21" s="210"/>
      <c r="P21" s="210">
        <v>17587</v>
      </c>
      <c r="Q21" s="212">
        <f t="shared" si="12"/>
        <v>17587</v>
      </c>
      <c r="R21" s="211"/>
      <c r="S21" s="211"/>
      <c r="T21" s="210"/>
      <c r="U21" s="210"/>
      <c r="V21" s="212">
        <f t="shared" si="13"/>
        <v>0</v>
      </c>
      <c r="W21" s="210"/>
      <c r="X21" s="210"/>
      <c r="Y21" s="212">
        <f t="shared" si="14"/>
        <v>0</v>
      </c>
      <c r="Z21" s="211"/>
      <c r="AA21" s="211"/>
      <c r="AB21" s="210"/>
      <c r="AC21" s="210"/>
      <c r="AD21" s="212">
        <f t="shared" si="15"/>
        <v>0</v>
      </c>
      <c r="AE21" s="210"/>
      <c r="AF21" s="210"/>
      <c r="AG21" s="212">
        <f t="shared" si="16"/>
        <v>0</v>
      </c>
      <c r="AH21" s="211"/>
      <c r="AI21" s="211"/>
      <c r="AJ21" s="210"/>
      <c r="AK21" s="210"/>
      <c r="AL21" s="212">
        <f t="shared" si="17"/>
        <v>0</v>
      </c>
      <c r="AM21" s="210"/>
      <c r="AN21" s="210"/>
      <c r="AO21" s="212">
        <f t="shared" si="18"/>
        <v>0</v>
      </c>
      <c r="AP21" s="208"/>
      <c r="AQ21" s="208"/>
      <c r="AR21" s="210"/>
      <c r="AS21" s="210"/>
      <c r="AT21" s="212">
        <f t="shared" si="19"/>
        <v>0</v>
      </c>
      <c r="AU21" s="210"/>
      <c r="AV21" s="210"/>
      <c r="AW21" s="212">
        <f t="shared" si="20"/>
        <v>0</v>
      </c>
      <c r="AX21" s="208"/>
      <c r="AY21" s="208"/>
      <c r="AZ21" s="210"/>
      <c r="BA21" s="210"/>
      <c r="BB21" s="212">
        <f t="shared" si="21"/>
        <v>0</v>
      </c>
      <c r="BC21" s="210"/>
      <c r="BD21" s="210"/>
      <c r="BE21" s="212">
        <f t="shared" si="22"/>
        <v>0</v>
      </c>
    </row>
    <row r="22" spans="1:57" ht="13.5">
      <c r="A22" s="208" t="s">
        <v>189</v>
      </c>
      <c r="B22" s="208">
        <v>10345</v>
      </c>
      <c r="C22" s="208" t="s">
        <v>248</v>
      </c>
      <c r="D22" s="209">
        <f t="shared" si="7"/>
        <v>0</v>
      </c>
      <c r="E22" s="209">
        <f t="shared" si="7"/>
        <v>58194</v>
      </c>
      <c r="F22" s="209">
        <f t="shared" si="8"/>
        <v>58194</v>
      </c>
      <c r="G22" s="209">
        <f t="shared" si="9"/>
        <v>0</v>
      </c>
      <c r="H22" s="209">
        <f t="shared" si="9"/>
        <v>14299</v>
      </c>
      <c r="I22" s="209">
        <f t="shared" si="10"/>
        <v>14299</v>
      </c>
      <c r="J22" s="211">
        <v>10873</v>
      </c>
      <c r="K22" s="211" t="s">
        <v>280</v>
      </c>
      <c r="L22" s="210"/>
      <c r="M22" s="210">
        <v>58194</v>
      </c>
      <c r="N22" s="212">
        <f t="shared" si="11"/>
        <v>58194</v>
      </c>
      <c r="O22" s="210"/>
      <c r="P22" s="210">
        <v>14299</v>
      </c>
      <c r="Q22" s="212">
        <f t="shared" si="12"/>
        <v>14299</v>
      </c>
      <c r="R22" s="211"/>
      <c r="S22" s="211"/>
      <c r="T22" s="210"/>
      <c r="U22" s="210"/>
      <c r="V22" s="212">
        <f t="shared" si="13"/>
        <v>0</v>
      </c>
      <c r="W22" s="210"/>
      <c r="X22" s="210"/>
      <c r="Y22" s="212">
        <f t="shared" si="14"/>
        <v>0</v>
      </c>
      <c r="Z22" s="211"/>
      <c r="AA22" s="211"/>
      <c r="AB22" s="210"/>
      <c r="AC22" s="210"/>
      <c r="AD22" s="212">
        <f t="shared" si="15"/>
        <v>0</v>
      </c>
      <c r="AE22" s="210"/>
      <c r="AF22" s="210"/>
      <c r="AG22" s="212">
        <f t="shared" si="16"/>
        <v>0</v>
      </c>
      <c r="AH22" s="211"/>
      <c r="AI22" s="211"/>
      <c r="AJ22" s="210"/>
      <c r="AK22" s="210"/>
      <c r="AL22" s="212">
        <f t="shared" si="17"/>
        <v>0</v>
      </c>
      <c r="AM22" s="210"/>
      <c r="AN22" s="210"/>
      <c r="AO22" s="212">
        <f t="shared" si="18"/>
        <v>0</v>
      </c>
      <c r="AP22" s="208"/>
      <c r="AQ22" s="208"/>
      <c r="AR22" s="210"/>
      <c r="AS22" s="210"/>
      <c r="AT22" s="212">
        <f t="shared" si="19"/>
        <v>0</v>
      </c>
      <c r="AU22" s="210"/>
      <c r="AV22" s="210"/>
      <c r="AW22" s="212">
        <f t="shared" si="20"/>
        <v>0</v>
      </c>
      <c r="AX22" s="208"/>
      <c r="AY22" s="208"/>
      <c r="AZ22" s="210"/>
      <c r="BA22" s="210"/>
      <c r="BB22" s="212">
        <f t="shared" si="21"/>
        <v>0</v>
      </c>
      <c r="BC22" s="210"/>
      <c r="BD22" s="210"/>
      <c r="BE22" s="212">
        <f t="shared" si="22"/>
        <v>0</v>
      </c>
    </row>
    <row r="23" spans="1:57" ht="13.5">
      <c r="A23" s="208" t="s">
        <v>189</v>
      </c>
      <c r="B23" s="208">
        <v>10363</v>
      </c>
      <c r="C23" s="208" t="s">
        <v>249</v>
      </c>
      <c r="D23" s="209">
        <f t="shared" si="7"/>
        <v>0</v>
      </c>
      <c r="E23" s="209">
        <f t="shared" si="7"/>
        <v>0</v>
      </c>
      <c r="F23" s="209">
        <f t="shared" si="8"/>
        <v>0</v>
      </c>
      <c r="G23" s="209">
        <f t="shared" si="9"/>
        <v>774</v>
      </c>
      <c r="H23" s="209">
        <f t="shared" si="9"/>
        <v>44021</v>
      </c>
      <c r="I23" s="209">
        <f t="shared" si="10"/>
        <v>44795</v>
      </c>
      <c r="J23" s="211">
        <v>10835</v>
      </c>
      <c r="K23" s="211" t="s">
        <v>272</v>
      </c>
      <c r="L23" s="210"/>
      <c r="M23" s="210"/>
      <c r="N23" s="212">
        <f t="shared" si="11"/>
        <v>0</v>
      </c>
      <c r="O23" s="210">
        <v>774</v>
      </c>
      <c r="P23" s="210">
        <v>44021</v>
      </c>
      <c r="Q23" s="212">
        <f t="shared" si="12"/>
        <v>44795</v>
      </c>
      <c r="R23" s="211"/>
      <c r="S23" s="211"/>
      <c r="T23" s="210"/>
      <c r="U23" s="210"/>
      <c r="V23" s="212">
        <f t="shared" si="13"/>
        <v>0</v>
      </c>
      <c r="W23" s="210"/>
      <c r="X23" s="210"/>
      <c r="Y23" s="212">
        <f t="shared" si="14"/>
        <v>0</v>
      </c>
      <c r="Z23" s="211"/>
      <c r="AA23" s="211"/>
      <c r="AB23" s="210"/>
      <c r="AC23" s="210"/>
      <c r="AD23" s="212">
        <f t="shared" si="15"/>
        <v>0</v>
      </c>
      <c r="AE23" s="210"/>
      <c r="AF23" s="210"/>
      <c r="AG23" s="212">
        <f t="shared" si="16"/>
        <v>0</v>
      </c>
      <c r="AH23" s="211"/>
      <c r="AI23" s="211"/>
      <c r="AJ23" s="210"/>
      <c r="AK23" s="210"/>
      <c r="AL23" s="212">
        <f t="shared" si="17"/>
        <v>0</v>
      </c>
      <c r="AM23" s="210"/>
      <c r="AN23" s="210"/>
      <c r="AO23" s="212">
        <f t="shared" si="18"/>
        <v>0</v>
      </c>
      <c r="AP23" s="208"/>
      <c r="AQ23" s="208"/>
      <c r="AR23" s="210"/>
      <c r="AS23" s="210"/>
      <c r="AT23" s="212">
        <f t="shared" si="19"/>
        <v>0</v>
      </c>
      <c r="AU23" s="210"/>
      <c r="AV23" s="210"/>
      <c r="AW23" s="212">
        <f t="shared" si="20"/>
        <v>0</v>
      </c>
      <c r="AX23" s="208"/>
      <c r="AY23" s="208"/>
      <c r="AZ23" s="210"/>
      <c r="BA23" s="210"/>
      <c r="BB23" s="212">
        <f t="shared" si="21"/>
        <v>0</v>
      </c>
      <c r="BC23" s="210"/>
      <c r="BD23" s="210"/>
      <c r="BE23" s="212">
        <f t="shared" si="22"/>
        <v>0</v>
      </c>
    </row>
    <row r="24" spans="1:57" ht="13.5">
      <c r="A24" s="208" t="s">
        <v>189</v>
      </c>
      <c r="B24" s="208">
        <v>10366</v>
      </c>
      <c r="C24" s="208" t="s">
        <v>250</v>
      </c>
      <c r="D24" s="209">
        <f t="shared" si="7"/>
        <v>0</v>
      </c>
      <c r="E24" s="209">
        <f t="shared" si="7"/>
        <v>0</v>
      </c>
      <c r="F24" s="209">
        <f t="shared" si="8"/>
        <v>0</v>
      </c>
      <c r="G24" s="209">
        <f t="shared" si="9"/>
        <v>0</v>
      </c>
      <c r="H24" s="209">
        <f t="shared" si="9"/>
        <v>0</v>
      </c>
      <c r="I24" s="209">
        <f t="shared" si="10"/>
        <v>0</v>
      </c>
      <c r="J24" s="211"/>
      <c r="K24" s="211"/>
      <c r="L24" s="210"/>
      <c r="M24" s="210"/>
      <c r="N24" s="212">
        <f t="shared" si="11"/>
        <v>0</v>
      </c>
      <c r="O24" s="210"/>
      <c r="P24" s="210"/>
      <c r="Q24" s="212">
        <f t="shared" si="12"/>
        <v>0</v>
      </c>
      <c r="R24" s="211"/>
      <c r="S24" s="211"/>
      <c r="T24" s="210"/>
      <c r="U24" s="210"/>
      <c r="V24" s="212">
        <f t="shared" si="13"/>
        <v>0</v>
      </c>
      <c r="W24" s="210"/>
      <c r="X24" s="210"/>
      <c r="Y24" s="212">
        <f t="shared" si="14"/>
        <v>0</v>
      </c>
      <c r="Z24" s="211"/>
      <c r="AA24" s="211"/>
      <c r="AB24" s="210"/>
      <c r="AC24" s="210"/>
      <c r="AD24" s="212">
        <f t="shared" si="15"/>
        <v>0</v>
      </c>
      <c r="AE24" s="210"/>
      <c r="AF24" s="210"/>
      <c r="AG24" s="212">
        <f t="shared" si="16"/>
        <v>0</v>
      </c>
      <c r="AH24" s="211"/>
      <c r="AI24" s="211"/>
      <c r="AJ24" s="210"/>
      <c r="AK24" s="210"/>
      <c r="AL24" s="212">
        <f t="shared" si="17"/>
        <v>0</v>
      </c>
      <c r="AM24" s="210"/>
      <c r="AN24" s="210"/>
      <c r="AO24" s="212">
        <f t="shared" si="18"/>
        <v>0</v>
      </c>
      <c r="AP24" s="208"/>
      <c r="AQ24" s="208"/>
      <c r="AR24" s="210"/>
      <c r="AS24" s="210"/>
      <c r="AT24" s="212">
        <f t="shared" si="19"/>
        <v>0</v>
      </c>
      <c r="AU24" s="210"/>
      <c r="AV24" s="210"/>
      <c r="AW24" s="212">
        <f t="shared" si="20"/>
        <v>0</v>
      </c>
      <c r="AX24" s="208"/>
      <c r="AY24" s="208"/>
      <c r="AZ24" s="210"/>
      <c r="BA24" s="210"/>
      <c r="BB24" s="212">
        <f t="shared" si="21"/>
        <v>0</v>
      </c>
      <c r="BC24" s="210"/>
      <c r="BD24" s="210"/>
      <c r="BE24" s="212">
        <f t="shared" si="22"/>
        <v>0</v>
      </c>
    </row>
    <row r="25" spans="1:57" ht="13.5">
      <c r="A25" s="208" t="s">
        <v>189</v>
      </c>
      <c r="B25" s="208">
        <v>10367</v>
      </c>
      <c r="C25" s="208" t="s">
        <v>251</v>
      </c>
      <c r="D25" s="209">
        <f t="shared" si="7"/>
        <v>0</v>
      </c>
      <c r="E25" s="209">
        <f t="shared" si="7"/>
        <v>0</v>
      </c>
      <c r="F25" s="209">
        <f t="shared" si="8"/>
        <v>0</v>
      </c>
      <c r="G25" s="209">
        <f t="shared" si="9"/>
        <v>0</v>
      </c>
      <c r="H25" s="209">
        <f t="shared" si="9"/>
        <v>0</v>
      </c>
      <c r="I25" s="209">
        <f t="shared" si="10"/>
        <v>0</v>
      </c>
      <c r="J25" s="211"/>
      <c r="K25" s="211"/>
      <c r="L25" s="210"/>
      <c r="M25" s="210"/>
      <c r="N25" s="212">
        <f t="shared" si="11"/>
        <v>0</v>
      </c>
      <c r="O25" s="210"/>
      <c r="P25" s="210"/>
      <c r="Q25" s="212">
        <f t="shared" si="12"/>
        <v>0</v>
      </c>
      <c r="R25" s="211"/>
      <c r="S25" s="211"/>
      <c r="T25" s="210"/>
      <c r="U25" s="210"/>
      <c r="V25" s="212">
        <f t="shared" si="13"/>
        <v>0</v>
      </c>
      <c r="W25" s="210"/>
      <c r="X25" s="210"/>
      <c r="Y25" s="212">
        <f t="shared" si="14"/>
        <v>0</v>
      </c>
      <c r="Z25" s="211"/>
      <c r="AA25" s="211"/>
      <c r="AB25" s="210"/>
      <c r="AC25" s="210"/>
      <c r="AD25" s="212">
        <f t="shared" si="15"/>
        <v>0</v>
      </c>
      <c r="AE25" s="210"/>
      <c r="AF25" s="210"/>
      <c r="AG25" s="212">
        <f t="shared" si="16"/>
        <v>0</v>
      </c>
      <c r="AH25" s="211"/>
      <c r="AI25" s="211"/>
      <c r="AJ25" s="210"/>
      <c r="AK25" s="210"/>
      <c r="AL25" s="212">
        <f t="shared" si="17"/>
        <v>0</v>
      </c>
      <c r="AM25" s="210"/>
      <c r="AN25" s="210"/>
      <c r="AO25" s="212">
        <f t="shared" si="18"/>
        <v>0</v>
      </c>
      <c r="AP25" s="208"/>
      <c r="AQ25" s="208"/>
      <c r="AR25" s="210"/>
      <c r="AS25" s="210"/>
      <c r="AT25" s="212">
        <f t="shared" si="19"/>
        <v>0</v>
      </c>
      <c r="AU25" s="210"/>
      <c r="AV25" s="210"/>
      <c r="AW25" s="212">
        <f t="shared" si="20"/>
        <v>0</v>
      </c>
      <c r="AX25" s="208"/>
      <c r="AY25" s="208"/>
      <c r="AZ25" s="210"/>
      <c r="BA25" s="210"/>
      <c r="BB25" s="212">
        <f t="shared" si="21"/>
        <v>0</v>
      </c>
      <c r="BC25" s="210"/>
      <c r="BD25" s="210"/>
      <c r="BE25" s="212">
        <f t="shared" si="22"/>
        <v>0</v>
      </c>
    </row>
    <row r="26" spans="1:57" ht="13.5">
      <c r="A26" s="208" t="s">
        <v>189</v>
      </c>
      <c r="B26" s="208">
        <v>10382</v>
      </c>
      <c r="C26" s="208" t="s">
        <v>252</v>
      </c>
      <c r="D26" s="209">
        <f t="shared" si="7"/>
        <v>6308</v>
      </c>
      <c r="E26" s="209">
        <f t="shared" si="7"/>
        <v>68040</v>
      </c>
      <c r="F26" s="209">
        <f t="shared" si="8"/>
        <v>74348</v>
      </c>
      <c r="G26" s="209">
        <f t="shared" si="9"/>
        <v>386</v>
      </c>
      <c r="H26" s="209">
        <f t="shared" si="9"/>
        <v>60964</v>
      </c>
      <c r="I26" s="209">
        <f t="shared" si="10"/>
        <v>61350</v>
      </c>
      <c r="J26" s="211">
        <v>10838</v>
      </c>
      <c r="K26" s="211" t="s">
        <v>274</v>
      </c>
      <c r="L26" s="210">
        <v>6308</v>
      </c>
      <c r="M26" s="210">
        <v>68040</v>
      </c>
      <c r="N26" s="212">
        <f t="shared" si="11"/>
        <v>74348</v>
      </c>
      <c r="O26" s="210">
        <v>386</v>
      </c>
      <c r="P26" s="210">
        <v>60964</v>
      </c>
      <c r="Q26" s="212">
        <f t="shared" si="12"/>
        <v>61350</v>
      </c>
      <c r="R26" s="211"/>
      <c r="S26" s="211"/>
      <c r="T26" s="210"/>
      <c r="U26" s="210"/>
      <c r="V26" s="212">
        <f t="shared" si="13"/>
        <v>0</v>
      </c>
      <c r="W26" s="210"/>
      <c r="X26" s="210"/>
      <c r="Y26" s="212">
        <f t="shared" si="14"/>
        <v>0</v>
      </c>
      <c r="Z26" s="211"/>
      <c r="AA26" s="211"/>
      <c r="AB26" s="210"/>
      <c r="AC26" s="210"/>
      <c r="AD26" s="212">
        <f t="shared" si="15"/>
        <v>0</v>
      </c>
      <c r="AE26" s="210"/>
      <c r="AF26" s="210"/>
      <c r="AG26" s="212">
        <f t="shared" si="16"/>
        <v>0</v>
      </c>
      <c r="AH26" s="211"/>
      <c r="AI26" s="211"/>
      <c r="AJ26" s="210"/>
      <c r="AK26" s="210"/>
      <c r="AL26" s="212">
        <f t="shared" si="17"/>
        <v>0</v>
      </c>
      <c r="AM26" s="210"/>
      <c r="AN26" s="210"/>
      <c r="AO26" s="212">
        <f t="shared" si="18"/>
        <v>0</v>
      </c>
      <c r="AP26" s="208"/>
      <c r="AQ26" s="208"/>
      <c r="AR26" s="210"/>
      <c r="AS26" s="210"/>
      <c r="AT26" s="212">
        <f t="shared" si="19"/>
        <v>0</v>
      </c>
      <c r="AU26" s="210"/>
      <c r="AV26" s="210"/>
      <c r="AW26" s="212">
        <f t="shared" si="20"/>
        <v>0</v>
      </c>
      <c r="AX26" s="208"/>
      <c r="AY26" s="208"/>
      <c r="AZ26" s="210"/>
      <c r="BA26" s="210"/>
      <c r="BB26" s="212">
        <f t="shared" si="21"/>
        <v>0</v>
      </c>
      <c r="BC26" s="210"/>
      <c r="BD26" s="210"/>
      <c r="BE26" s="212">
        <f t="shared" si="22"/>
        <v>0</v>
      </c>
    </row>
    <row r="27" spans="1:57" ht="13.5">
      <c r="A27" s="208" t="s">
        <v>189</v>
      </c>
      <c r="B27" s="208">
        <v>10383</v>
      </c>
      <c r="C27" s="208" t="s">
        <v>253</v>
      </c>
      <c r="D27" s="209">
        <f t="shared" si="7"/>
        <v>1738</v>
      </c>
      <c r="E27" s="209">
        <f t="shared" si="7"/>
        <v>18745</v>
      </c>
      <c r="F27" s="209">
        <f t="shared" si="8"/>
        <v>20483</v>
      </c>
      <c r="G27" s="209">
        <f t="shared" si="9"/>
        <v>106</v>
      </c>
      <c r="H27" s="209">
        <f t="shared" si="9"/>
        <v>16797</v>
      </c>
      <c r="I27" s="209">
        <f t="shared" si="10"/>
        <v>16903</v>
      </c>
      <c r="J27" s="211">
        <v>10838</v>
      </c>
      <c r="K27" s="211" t="s">
        <v>274</v>
      </c>
      <c r="L27" s="210">
        <v>1738</v>
      </c>
      <c r="M27" s="210">
        <v>18745</v>
      </c>
      <c r="N27" s="212">
        <f t="shared" si="11"/>
        <v>20483</v>
      </c>
      <c r="O27" s="210">
        <v>106</v>
      </c>
      <c r="P27" s="210">
        <v>16797</v>
      </c>
      <c r="Q27" s="212">
        <f t="shared" si="12"/>
        <v>16903</v>
      </c>
      <c r="R27" s="211"/>
      <c r="S27" s="211"/>
      <c r="T27" s="210"/>
      <c r="U27" s="210"/>
      <c r="V27" s="212">
        <f t="shared" si="13"/>
        <v>0</v>
      </c>
      <c r="W27" s="210"/>
      <c r="X27" s="210"/>
      <c r="Y27" s="212">
        <f t="shared" si="14"/>
        <v>0</v>
      </c>
      <c r="Z27" s="211"/>
      <c r="AA27" s="211"/>
      <c r="AB27" s="210"/>
      <c r="AC27" s="210"/>
      <c r="AD27" s="212">
        <f t="shared" si="15"/>
        <v>0</v>
      </c>
      <c r="AE27" s="210"/>
      <c r="AF27" s="210"/>
      <c r="AG27" s="212">
        <f t="shared" si="16"/>
        <v>0</v>
      </c>
      <c r="AH27" s="211"/>
      <c r="AI27" s="211"/>
      <c r="AJ27" s="210"/>
      <c r="AK27" s="210"/>
      <c r="AL27" s="212">
        <f t="shared" si="17"/>
        <v>0</v>
      </c>
      <c r="AM27" s="210"/>
      <c r="AN27" s="210"/>
      <c r="AO27" s="212">
        <f t="shared" si="18"/>
        <v>0</v>
      </c>
      <c r="AP27" s="208"/>
      <c r="AQ27" s="208"/>
      <c r="AR27" s="210"/>
      <c r="AS27" s="210"/>
      <c r="AT27" s="212">
        <f t="shared" si="19"/>
        <v>0</v>
      </c>
      <c r="AU27" s="210"/>
      <c r="AV27" s="210"/>
      <c r="AW27" s="212">
        <f t="shared" si="20"/>
        <v>0</v>
      </c>
      <c r="AX27" s="208"/>
      <c r="AY27" s="208"/>
      <c r="AZ27" s="210"/>
      <c r="BA27" s="210"/>
      <c r="BB27" s="212">
        <f t="shared" si="21"/>
        <v>0</v>
      </c>
      <c r="BC27" s="210"/>
      <c r="BD27" s="210"/>
      <c r="BE27" s="212">
        <f t="shared" si="22"/>
        <v>0</v>
      </c>
    </row>
    <row r="28" spans="1:57" ht="13.5">
      <c r="A28" s="208" t="s">
        <v>189</v>
      </c>
      <c r="B28" s="208">
        <v>10384</v>
      </c>
      <c r="C28" s="208" t="s">
        <v>254</v>
      </c>
      <c r="D28" s="209">
        <f t="shared" si="7"/>
        <v>0</v>
      </c>
      <c r="E28" s="209">
        <f t="shared" si="7"/>
        <v>0</v>
      </c>
      <c r="F28" s="209">
        <f t="shared" si="8"/>
        <v>0</v>
      </c>
      <c r="G28" s="209">
        <f t="shared" si="9"/>
        <v>0</v>
      </c>
      <c r="H28" s="209">
        <f t="shared" si="9"/>
        <v>33861</v>
      </c>
      <c r="I28" s="209">
        <f t="shared" si="10"/>
        <v>33861</v>
      </c>
      <c r="J28" s="211">
        <v>10837</v>
      </c>
      <c r="K28" s="211" t="s">
        <v>273</v>
      </c>
      <c r="L28" s="210"/>
      <c r="M28" s="210"/>
      <c r="N28" s="212">
        <f t="shared" si="11"/>
        <v>0</v>
      </c>
      <c r="O28" s="210"/>
      <c r="P28" s="210">
        <v>33861</v>
      </c>
      <c r="Q28" s="212">
        <f t="shared" si="12"/>
        <v>33861</v>
      </c>
      <c r="R28" s="211"/>
      <c r="S28" s="211"/>
      <c r="T28" s="210"/>
      <c r="U28" s="210"/>
      <c r="V28" s="212">
        <f t="shared" si="13"/>
        <v>0</v>
      </c>
      <c r="W28" s="210"/>
      <c r="X28" s="210"/>
      <c r="Y28" s="212">
        <f t="shared" si="14"/>
        <v>0</v>
      </c>
      <c r="Z28" s="211"/>
      <c r="AA28" s="211"/>
      <c r="AB28" s="210"/>
      <c r="AC28" s="210"/>
      <c r="AD28" s="212">
        <f t="shared" si="15"/>
        <v>0</v>
      </c>
      <c r="AE28" s="210"/>
      <c r="AF28" s="210"/>
      <c r="AG28" s="212">
        <f t="shared" si="16"/>
        <v>0</v>
      </c>
      <c r="AH28" s="211"/>
      <c r="AI28" s="211"/>
      <c r="AJ28" s="210"/>
      <c r="AK28" s="210"/>
      <c r="AL28" s="212">
        <f t="shared" si="17"/>
        <v>0</v>
      </c>
      <c r="AM28" s="210"/>
      <c r="AN28" s="210"/>
      <c r="AO28" s="212">
        <f t="shared" si="18"/>
        <v>0</v>
      </c>
      <c r="AP28" s="208"/>
      <c r="AQ28" s="208"/>
      <c r="AR28" s="210"/>
      <c r="AS28" s="210"/>
      <c r="AT28" s="212">
        <f t="shared" si="19"/>
        <v>0</v>
      </c>
      <c r="AU28" s="210"/>
      <c r="AV28" s="210"/>
      <c r="AW28" s="212">
        <f t="shared" si="20"/>
        <v>0</v>
      </c>
      <c r="AX28" s="208"/>
      <c r="AY28" s="208"/>
      <c r="AZ28" s="210"/>
      <c r="BA28" s="210"/>
      <c r="BB28" s="212">
        <f t="shared" si="21"/>
        <v>0</v>
      </c>
      <c r="BC28" s="210"/>
      <c r="BD28" s="210"/>
      <c r="BE28" s="212">
        <f t="shared" si="22"/>
        <v>0</v>
      </c>
    </row>
    <row r="29" spans="1:57" ht="13.5">
      <c r="A29" s="208" t="s">
        <v>189</v>
      </c>
      <c r="B29" s="208">
        <v>10421</v>
      </c>
      <c r="C29" s="208" t="s">
        <v>255</v>
      </c>
      <c r="D29" s="209">
        <f t="shared" si="7"/>
        <v>983</v>
      </c>
      <c r="E29" s="209">
        <f t="shared" si="7"/>
        <v>188584</v>
      </c>
      <c r="F29" s="209">
        <f t="shared" si="8"/>
        <v>189567</v>
      </c>
      <c r="G29" s="209">
        <f t="shared" si="9"/>
        <v>0</v>
      </c>
      <c r="H29" s="209">
        <f t="shared" si="9"/>
        <v>74418</v>
      </c>
      <c r="I29" s="209">
        <f t="shared" si="10"/>
        <v>74418</v>
      </c>
      <c r="J29" s="211">
        <v>10840</v>
      </c>
      <c r="K29" s="211" t="s">
        <v>276</v>
      </c>
      <c r="L29" s="210">
        <v>983</v>
      </c>
      <c r="M29" s="210">
        <v>188584</v>
      </c>
      <c r="N29" s="212">
        <f t="shared" si="11"/>
        <v>189567</v>
      </c>
      <c r="O29" s="210"/>
      <c r="P29" s="210">
        <v>74418</v>
      </c>
      <c r="Q29" s="212">
        <f t="shared" si="12"/>
        <v>74418</v>
      </c>
      <c r="R29" s="211"/>
      <c r="S29" s="211"/>
      <c r="T29" s="210"/>
      <c r="U29" s="210"/>
      <c r="V29" s="212">
        <f t="shared" si="13"/>
        <v>0</v>
      </c>
      <c r="W29" s="210"/>
      <c r="X29" s="210"/>
      <c r="Y29" s="212">
        <f t="shared" si="14"/>
        <v>0</v>
      </c>
      <c r="Z29" s="211"/>
      <c r="AA29" s="211"/>
      <c r="AB29" s="210"/>
      <c r="AC29" s="210"/>
      <c r="AD29" s="212">
        <f t="shared" si="15"/>
        <v>0</v>
      </c>
      <c r="AE29" s="210"/>
      <c r="AF29" s="210"/>
      <c r="AG29" s="212">
        <f t="shared" si="16"/>
        <v>0</v>
      </c>
      <c r="AH29" s="211"/>
      <c r="AI29" s="211"/>
      <c r="AJ29" s="210"/>
      <c r="AK29" s="210"/>
      <c r="AL29" s="212">
        <f t="shared" si="17"/>
        <v>0</v>
      </c>
      <c r="AM29" s="210"/>
      <c r="AN29" s="210"/>
      <c r="AO29" s="212">
        <f t="shared" si="18"/>
        <v>0</v>
      </c>
      <c r="AP29" s="208"/>
      <c r="AQ29" s="208"/>
      <c r="AR29" s="210"/>
      <c r="AS29" s="210"/>
      <c r="AT29" s="212">
        <f t="shared" si="19"/>
        <v>0</v>
      </c>
      <c r="AU29" s="210"/>
      <c r="AV29" s="210"/>
      <c r="AW29" s="212">
        <f t="shared" si="20"/>
        <v>0</v>
      </c>
      <c r="AX29" s="208"/>
      <c r="AY29" s="208"/>
      <c r="AZ29" s="210"/>
      <c r="BA29" s="210"/>
      <c r="BB29" s="212">
        <f t="shared" si="21"/>
        <v>0</v>
      </c>
      <c r="BC29" s="210"/>
      <c r="BD29" s="210"/>
      <c r="BE29" s="212">
        <f t="shared" si="22"/>
        <v>0</v>
      </c>
    </row>
    <row r="30" spans="1:57" ht="13.5">
      <c r="A30" s="208" t="s">
        <v>189</v>
      </c>
      <c r="B30" s="208">
        <v>10424</v>
      </c>
      <c r="C30" s="208" t="s">
        <v>256</v>
      </c>
      <c r="D30" s="209">
        <f t="shared" si="7"/>
        <v>0</v>
      </c>
      <c r="E30" s="209">
        <f t="shared" si="7"/>
        <v>141499</v>
      </c>
      <c r="F30" s="209">
        <f t="shared" si="8"/>
        <v>141499</v>
      </c>
      <c r="G30" s="209">
        <f t="shared" si="9"/>
        <v>0</v>
      </c>
      <c r="H30" s="209">
        <f t="shared" si="9"/>
        <v>32699</v>
      </c>
      <c r="I30" s="209">
        <f t="shared" si="10"/>
        <v>32699</v>
      </c>
      <c r="J30" s="211">
        <v>10870</v>
      </c>
      <c r="K30" s="211" t="s">
        <v>279</v>
      </c>
      <c r="L30" s="210"/>
      <c r="M30" s="210">
        <v>141499</v>
      </c>
      <c r="N30" s="212">
        <f t="shared" si="11"/>
        <v>141499</v>
      </c>
      <c r="O30" s="210"/>
      <c r="P30" s="210"/>
      <c r="Q30" s="212">
        <f t="shared" si="12"/>
        <v>0</v>
      </c>
      <c r="R30" s="211">
        <v>10842</v>
      </c>
      <c r="S30" s="211" t="s">
        <v>278</v>
      </c>
      <c r="T30" s="210"/>
      <c r="U30" s="210"/>
      <c r="V30" s="212">
        <f t="shared" si="13"/>
        <v>0</v>
      </c>
      <c r="W30" s="210"/>
      <c r="X30" s="210">
        <v>32699</v>
      </c>
      <c r="Y30" s="212">
        <f t="shared" si="14"/>
        <v>32699</v>
      </c>
      <c r="Z30" s="211"/>
      <c r="AA30" s="211"/>
      <c r="AB30" s="210"/>
      <c r="AC30" s="210"/>
      <c r="AD30" s="212">
        <f t="shared" si="15"/>
        <v>0</v>
      </c>
      <c r="AE30" s="210"/>
      <c r="AF30" s="210"/>
      <c r="AG30" s="212">
        <f t="shared" si="16"/>
        <v>0</v>
      </c>
      <c r="AH30" s="211"/>
      <c r="AI30" s="211"/>
      <c r="AJ30" s="210"/>
      <c r="AK30" s="210"/>
      <c r="AL30" s="212">
        <f t="shared" si="17"/>
        <v>0</v>
      </c>
      <c r="AM30" s="210"/>
      <c r="AN30" s="210"/>
      <c r="AO30" s="212">
        <f t="shared" si="18"/>
        <v>0</v>
      </c>
      <c r="AP30" s="208"/>
      <c r="AQ30" s="208"/>
      <c r="AR30" s="210"/>
      <c r="AS30" s="210"/>
      <c r="AT30" s="212">
        <f t="shared" si="19"/>
        <v>0</v>
      </c>
      <c r="AU30" s="210"/>
      <c r="AV30" s="210"/>
      <c r="AW30" s="212">
        <f t="shared" si="20"/>
        <v>0</v>
      </c>
      <c r="AX30" s="208"/>
      <c r="AY30" s="208"/>
      <c r="AZ30" s="210"/>
      <c r="BA30" s="210"/>
      <c r="BB30" s="212">
        <f t="shared" si="21"/>
        <v>0</v>
      </c>
      <c r="BC30" s="210"/>
      <c r="BD30" s="210"/>
      <c r="BE30" s="212">
        <f t="shared" si="22"/>
        <v>0</v>
      </c>
    </row>
    <row r="31" spans="1:57" ht="13.5">
      <c r="A31" s="208" t="s">
        <v>189</v>
      </c>
      <c r="B31" s="208">
        <v>10425</v>
      </c>
      <c r="C31" s="208" t="s">
        <v>257</v>
      </c>
      <c r="D31" s="209">
        <f t="shared" si="7"/>
        <v>0</v>
      </c>
      <c r="E31" s="209">
        <f t="shared" si="7"/>
        <v>232102</v>
      </c>
      <c r="F31" s="209">
        <f t="shared" si="8"/>
        <v>232102</v>
      </c>
      <c r="G31" s="209">
        <f t="shared" si="9"/>
        <v>0</v>
      </c>
      <c r="H31" s="209">
        <f t="shared" si="9"/>
        <v>44229</v>
      </c>
      <c r="I31" s="209">
        <f t="shared" si="10"/>
        <v>44229</v>
      </c>
      <c r="J31" s="211">
        <v>10870</v>
      </c>
      <c r="K31" s="211" t="s">
        <v>279</v>
      </c>
      <c r="L31" s="210"/>
      <c r="M31" s="210">
        <v>232102</v>
      </c>
      <c r="N31" s="212">
        <f t="shared" si="11"/>
        <v>232102</v>
      </c>
      <c r="O31" s="210"/>
      <c r="P31" s="210"/>
      <c r="Q31" s="212">
        <f t="shared" si="12"/>
        <v>0</v>
      </c>
      <c r="R31" s="211">
        <v>10842</v>
      </c>
      <c r="S31" s="211" t="s">
        <v>278</v>
      </c>
      <c r="T31" s="210"/>
      <c r="U31" s="210"/>
      <c r="V31" s="212">
        <f t="shared" si="13"/>
        <v>0</v>
      </c>
      <c r="W31" s="210"/>
      <c r="X31" s="210">
        <v>44229</v>
      </c>
      <c r="Y31" s="212">
        <f t="shared" si="14"/>
        <v>44229</v>
      </c>
      <c r="Z31" s="211"/>
      <c r="AA31" s="211"/>
      <c r="AB31" s="210"/>
      <c r="AC31" s="210"/>
      <c r="AD31" s="212">
        <f t="shared" si="15"/>
        <v>0</v>
      </c>
      <c r="AE31" s="210"/>
      <c r="AF31" s="210"/>
      <c r="AG31" s="212">
        <f t="shared" si="16"/>
        <v>0</v>
      </c>
      <c r="AH31" s="211"/>
      <c r="AI31" s="211"/>
      <c r="AJ31" s="210"/>
      <c r="AK31" s="210"/>
      <c r="AL31" s="212">
        <f t="shared" si="17"/>
        <v>0</v>
      </c>
      <c r="AM31" s="210"/>
      <c r="AN31" s="210"/>
      <c r="AO31" s="212">
        <f t="shared" si="18"/>
        <v>0</v>
      </c>
      <c r="AP31" s="208"/>
      <c r="AQ31" s="208"/>
      <c r="AR31" s="210"/>
      <c r="AS31" s="210"/>
      <c r="AT31" s="212">
        <f t="shared" si="19"/>
        <v>0</v>
      </c>
      <c r="AU31" s="210"/>
      <c r="AV31" s="210"/>
      <c r="AW31" s="212">
        <f t="shared" si="20"/>
        <v>0</v>
      </c>
      <c r="AX31" s="208"/>
      <c r="AY31" s="208"/>
      <c r="AZ31" s="210"/>
      <c r="BA31" s="210"/>
      <c r="BB31" s="212">
        <f t="shared" si="21"/>
        <v>0</v>
      </c>
      <c r="BC31" s="210"/>
      <c r="BD31" s="210"/>
      <c r="BE31" s="212">
        <f t="shared" si="22"/>
        <v>0</v>
      </c>
    </row>
    <row r="32" spans="1:57" ht="13.5">
      <c r="A32" s="208" t="s">
        <v>189</v>
      </c>
      <c r="B32" s="208">
        <v>10426</v>
      </c>
      <c r="C32" s="208" t="s">
        <v>258</v>
      </c>
      <c r="D32" s="209">
        <f t="shared" si="7"/>
        <v>0</v>
      </c>
      <c r="E32" s="209">
        <f t="shared" si="7"/>
        <v>0</v>
      </c>
      <c r="F32" s="209">
        <f t="shared" si="8"/>
        <v>0</v>
      </c>
      <c r="G32" s="209">
        <f t="shared" si="9"/>
        <v>0</v>
      </c>
      <c r="H32" s="209">
        <f t="shared" si="9"/>
        <v>19397</v>
      </c>
      <c r="I32" s="209">
        <f t="shared" si="10"/>
        <v>19397</v>
      </c>
      <c r="J32" s="211">
        <v>10842</v>
      </c>
      <c r="K32" s="211" t="s">
        <v>278</v>
      </c>
      <c r="L32" s="210"/>
      <c r="M32" s="210"/>
      <c r="N32" s="212">
        <f t="shared" si="11"/>
        <v>0</v>
      </c>
      <c r="O32" s="210"/>
      <c r="P32" s="210">
        <v>19397</v>
      </c>
      <c r="Q32" s="212">
        <f t="shared" si="12"/>
        <v>19397</v>
      </c>
      <c r="R32" s="211"/>
      <c r="S32" s="211"/>
      <c r="T32" s="210"/>
      <c r="U32" s="210"/>
      <c r="V32" s="212">
        <f t="shared" si="13"/>
        <v>0</v>
      </c>
      <c r="W32" s="210"/>
      <c r="X32" s="210"/>
      <c r="Y32" s="212">
        <f t="shared" si="14"/>
        <v>0</v>
      </c>
      <c r="Z32" s="211"/>
      <c r="AA32" s="211"/>
      <c r="AB32" s="210"/>
      <c r="AC32" s="210"/>
      <c r="AD32" s="212">
        <f t="shared" si="15"/>
        <v>0</v>
      </c>
      <c r="AE32" s="210"/>
      <c r="AF32" s="210"/>
      <c r="AG32" s="212">
        <f t="shared" si="16"/>
        <v>0</v>
      </c>
      <c r="AH32" s="211"/>
      <c r="AI32" s="211"/>
      <c r="AJ32" s="210"/>
      <c r="AK32" s="210"/>
      <c r="AL32" s="212">
        <f t="shared" si="17"/>
        <v>0</v>
      </c>
      <c r="AM32" s="210"/>
      <c r="AN32" s="210"/>
      <c r="AO32" s="212">
        <f t="shared" si="18"/>
        <v>0</v>
      </c>
      <c r="AP32" s="208"/>
      <c r="AQ32" s="208"/>
      <c r="AR32" s="210"/>
      <c r="AS32" s="210"/>
      <c r="AT32" s="212">
        <f t="shared" si="19"/>
        <v>0</v>
      </c>
      <c r="AU32" s="210"/>
      <c r="AV32" s="210"/>
      <c r="AW32" s="212">
        <f t="shared" si="20"/>
        <v>0</v>
      </c>
      <c r="AX32" s="208"/>
      <c r="AY32" s="208"/>
      <c r="AZ32" s="210"/>
      <c r="BA32" s="210"/>
      <c r="BB32" s="212">
        <f t="shared" si="21"/>
        <v>0</v>
      </c>
      <c r="BC32" s="210"/>
      <c r="BD32" s="210"/>
      <c r="BE32" s="212">
        <f t="shared" si="22"/>
        <v>0</v>
      </c>
    </row>
    <row r="33" spans="1:57" ht="13.5">
      <c r="A33" s="208" t="s">
        <v>189</v>
      </c>
      <c r="B33" s="208">
        <v>10427</v>
      </c>
      <c r="C33" s="208" t="s">
        <v>259</v>
      </c>
      <c r="D33" s="209">
        <f t="shared" si="7"/>
        <v>0</v>
      </c>
      <c r="E33" s="209">
        <f t="shared" si="7"/>
        <v>33425</v>
      </c>
      <c r="F33" s="209">
        <f t="shared" si="8"/>
        <v>33425</v>
      </c>
      <c r="G33" s="209">
        <f t="shared" si="9"/>
        <v>0</v>
      </c>
      <c r="H33" s="209">
        <f t="shared" si="9"/>
        <v>8337</v>
      </c>
      <c r="I33" s="209">
        <f t="shared" si="10"/>
        <v>8337</v>
      </c>
      <c r="J33" s="211">
        <v>10870</v>
      </c>
      <c r="K33" s="211" t="s">
        <v>279</v>
      </c>
      <c r="L33" s="210"/>
      <c r="M33" s="210">
        <v>33425</v>
      </c>
      <c r="N33" s="212">
        <f t="shared" si="11"/>
        <v>33425</v>
      </c>
      <c r="O33" s="210"/>
      <c r="P33" s="210"/>
      <c r="Q33" s="212">
        <f t="shared" si="12"/>
        <v>0</v>
      </c>
      <c r="R33" s="211">
        <v>10842</v>
      </c>
      <c r="S33" s="211" t="s">
        <v>278</v>
      </c>
      <c r="T33" s="210"/>
      <c r="U33" s="210"/>
      <c r="V33" s="212">
        <f t="shared" si="13"/>
        <v>0</v>
      </c>
      <c r="W33" s="210"/>
      <c r="X33" s="210">
        <v>8337</v>
      </c>
      <c r="Y33" s="212">
        <f t="shared" si="14"/>
        <v>8337</v>
      </c>
      <c r="Z33" s="211"/>
      <c r="AA33" s="211"/>
      <c r="AB33" s="210"/>
      <c r="AC33" s="210"/>
      <c r="AD33" s="212">
        <f t="shared" si="15"/>
        <v>0</v>
      </c>
      <c r="AE33" s="210"/>
      <c r="AF33" s="210"/>
      <c r="AG33" s="212">
        <f t="shared" si="16"/>
        <v>0</v>
      </c>
      <c r="AH33" s="211"/>
      <c r="AI33" s="211"/>
      <c r="AJ33" s="210"/>
      <c r="AK33" s="210"/>
      <c r="AL33" s="212">
        <f t="shared" si="17"/>
        <v>0</v>
      </c>
      <c r="AM33" s="210"/>
      <c r="AN33" s="210"/>
      <c r="AO33" s="212">
        <f t="shared" si="18"/>
        <v>0</v>
      </c>
      <c r="AP33" s="208"/>
      <c r="AQ33" s="208"/>
      <c r="AR33" s="210"/>
      <c r="AS33" s="210"/>
      <c r="AT33" s="212">
        <f t="shared" si="19"/>
        <v>0</v>
      </c>
      <c r="AU33" s="210"/>
      <c r="AV33" s="210"/>
      <c r="AW33" s="212">
        <f t="shared" si="20"/>
        <v>0</v>
      </c>
      <c r="AX33" s="208"/>
      <c r="AY33" s="208"/>
      <c r="AZ33" s="210"/>
      <c r="BA33" s="210"/>
      <c r="BB33" s="212">
        <f t="shared" si="21"/>
        <v>0</v>
      </c>
      <c r="BC33" s="210"/>
      <c r="BD33" s="210"/>
      <c r="BE33" s="212">
        <f t="shared" si="22"/>
        <v>0</v>
      </c>
    </row>
    <row r="34" spans="1:57" ht="13.5">
      <c r="A34" s="208" t="s">
        <v>189</v>
      </c>
      <c r="B34" s="208">
        <v>10428</v>
      </c>
      <c r="C34" s="208" t="s">
        <v>260</v>
      </c>
      <c r="D34" s="209">
        <f t="shared" si="7"/>
        <v>299</v>
      </c>
      <c r="E34" s="209">
        <f t="shared" si="7"/>
        <v>32228</v>
      </c>
      <c r="F34" s="209">
        <f t="shared" si="8"/>
        <v>32527</v>
      </c>
      <c r="G34" s="209">
        <f t="shared" si="9"/>
        <v>0</v>
      </c>
      <c r="H34" s="209">
        <f t="shared" si="9"/>
        <v>14545</v>
      </c>
      <c r="I34" s="209">
        <f t="shared" si="10"/>
        <v>14545</v>
      </c>
      <c r="J34" s="211">
        <v>10840</v>
      </c>
      <c r="K34" s="211" t="s">
        <v>276</v>
      </c>
      <c r="L34" s="210">
        <v>299</v>
      </c>
      <c r="M34" s="210">
        <v>32228</v>
      </c>
      <c r="N34" s="212">
        <f t="shared" si="11"/>
        <v>32527</v>
      </c>
      <c r="O34" s="210"/>
      <c r="P34" s="210">
        <v>14545</v>
      </c>
      <c r="Q34" s="212">
        <f t="shared" si="12"/>
        <v>14545</v>
      </c>
      <c r="R34" s="211"/>
      <c r="S34" s="211"/>
      <c r="T34" s="210"/>
      <c r="U34" s="210"/>
      <c r="V34" s="212">
        <f t="shared" si="13"/>
        <v>0</v>
      </c>
      <c r="W34" s="210"/>
      <c r="X34" s="210"/>
      <c r="Y34" s="212">
        <f t="shared" si="14"/>
        <v>0</v>
      </c>
      <c r="Z34" s="211"/>
      <c r="AA34" s="211"/>
      <c r="AB34" s="210"/>
      <c r="AC34" s="210"/>
      <c r="AD34" s="212">
        <f t="shared" si="15"/>
        <v>0</v>
      </c>
      <c r="AE34" s="210"/>
      <c r="AF34" s="210"/>
      <c r="AG34" s="212">
        <f t="shared" si="16"/>
        <v>0</v>
      </c>
      <c r="AH34" s="211"/>
      <c r="AI34" s="211"/>
      <c r="AJ34" s="210"/>
      <c r="AK34" s="210"/>
      <c r="AL34" s="212">
        <f t="shared" si="17"/>
        <v>0</v>
      </c>
      <c r="AM34" s="210"/>
      <c r="AN34" s="210"/>
      <c r="AO34" s="212">
        <f t="shared" si="18"/>
        <v>0</v>
      </c>
      <c r="AP34" s="208"/>
      <c r="AQ34" s="208"/>
      <c r="AR34" s="210"/>
      <c r="AS34" s="210"/>
      <c r="AT34" s="212">
        <f t="shared" si="19"/>
        <v>0</v>
      </c>
      <c r="AU34" s="210"/>
      <c r="AV34" s="210"/>
      <c r="AW34" s="212">
        <f t="shared" si="20"/>
        <v>0</v>
      </c>
      <c r="AX34" s="208"/>
      <c r="AY34" s="208"/>
      <c r="AZ34" s="210"/>
      <c r="BA34" s="210"/>
      <c r="BB34" s="212">
        <f t="shared" si="21"/>
        <v>0</v>
      </c>
      <c r="BC34" s="210"/>
      <c r="BD34" s="210"/>
      <c r="BE34" s="212">
        <f t="shared" si="22"/>
        <v>0</v>
      </c>
    </row>
    <row r="35" spans="1:57" ht="13.5">
      <c r="A35" s="208" t="s">
        <v>189</v>
      </c>
      <c r="B35" s="208">
        <v>10429</v>
      </c>
      <c r="C35" s="208" t="s">
        <v>261</v>
      </c>
      <c r="D35" s="209">
        <f t="shared" si="7"/>
        <v>1022</v>
      </c>
      <c r="E35" s="209">
        <f t="shared" si="7"/>
        <v>111575</v>
      </c>
      <c r="F35" s="209">
        <f t="shared" si="8"/>
        <v>112597</v>
      </c>
      <c r="G35" s="209">
        <f t="shared" si="9"/>
        <v>0</v>
      </c>
      <c r="H35" s="209">
        <f t="shared" si="9"/>
        <v>45954</v>
      </c>
      <c r="I35" s="209">
        <f t="shared" si="10"/>
        <v>45954</v>
      </c>
      <c r="J35" s="211">
        <v>10840</v>
      </c>
      <c r="K35" s="211" t="s">
        <v>276</v>
      </c>
      <c r="L35" s="210">
        <v>1022</v>
      </c>
      <c r="M35" s="210">
        <v>111575</v>
      </c>
      <c r="N35" s="212">
        <f t="shared" si="11"/>
        <v>112597</v>
      </c>
      <c r="O35" s="210"/>
      <c r="P35" s="210">
        <v>45954</v>
      </c>
      <c r="Q35" s="212">
        <f t="shared" si="12"/>
        <v>45954</v>
      </c>
      <c r="R35" s="211"/>
      <c r="S35" s="211"/>
      <c r="T35" s="210"/>
      <c r="U35" s="210"/>
      <c r="V35" s="212">
        <f t="shared" si="13"/>
        <v>0</v>
      </c>
      <c r="W35" s="210"/>
      <c r="X35" s="210"/>
      <c r="Y35" s="212">
        <f t="shared" si="14"/>
        <v>0</v>
      </c>
      <c r="Z35" s="211"/>
      <c r="AA35" s="211"/>
      <c r="AB35" s="210"/>
      <c r="AC35" s="210"/>
      <c r="AD35" s="212">
        <f t="shared" si="15"/>
        <v>0</v>
      </c>
      <c r="AE35" s="210"/>
      <c r="AF35" s="210"/>
      <c r="AG35" s="212">
        <f t="shared" si="16"/>
        <v>0</v>
      </c>
      <c r="AH35" s="211"/>
      <c r="AI35" s="211"/>
      <c r="AJ35" s="210"/>
      <c r="AK35" s="210"/>
      <c r="AL35" s="212">
        <f t="shared" si="17"/>
        <v>0</v>
      </c>
      <c r="AM35" s="210"/>
      <c r="AN35" s="210"/>
      <c r="AO35" s="212">
        <f t="shared" si="18"/>
        <v>0</v>
      </c>
      <c r="AP35" s="208"/>
      <c r="AQ35" s="208"/>
      <c r="AR35" s="210"/>
      <c r="AS35" s="210"/>
      <c r="AT35" s="212">
        <f t="shared" si="19"/>
        <v>0</v>
      </c>
      <c r="AU35" s="210"/>
      <c r="AV35" s="210"/>
      <c r="AW35" s="212">
        <f t="shared" si="20"/>
        <v>0</v>
      </c>
      <c r="AX35" s="208"/>
      <c r="AY35" s="208"/>
      <c r="AZ35" s="210"/>
      <c r="BA35" s="210"/>
      <c r="BB35" s="212">
        <f t="shared" si="21"/>
        <v>0</v>
      </c>
      <c r="BC35" s="210"/>
      <c r="BD35" s="210"/>
      <c r="BE35" s="212">
        <f t="shared" si="22"/>
        <v>0</v>
      </c>
    </row>
    <row r="36" spans="1:57" ht="13.5">
      <c r="A36" s="208" t="s">
        <v>189</v>
      </c>
      <c r="B36" s="208">
        <v>10443</v>
      </c>
      <c r="C36" s="208" t="s">
        <v>262</v>
      </c>
      <c r="D36" s="209">
        <f t="shared" si="7"/>
        <v>0</v>
      </c>
      <c r="E36" s="209">
        <f t="shared" si="7"/>
        <v>76443</v>
      </c>
      <c r="F36" s="209">
        <f t="shared" si="8"/>
        <v>76443</v>
      </c>
      <c r="G36" s="209">
        <f t="shared" si="9"/>
        <v>0</v>
      </c>
      <c r="H36" s="209">
        <f t="shared" si="9"/>
        <v>32762</v>
      </c>
      <c r="I36" s="209">
        <f t="shared" si="10"/>
        <v>32762</v>
      </c>
      <c r="J36" s="211">
        <v>10892</v>
      </c>
      <c r="K36" s="211" t="s">
        <v>284</v>
      </c>
      <c r="L36" s="210"/>
      <c r="M36" s="210">
        <v>76443</v>
      </c>
      <c r="N36" s="212">
        <f t="shared" si="11"/>
        <v>76443</v>
      </c>
      <c r="O36" s="210"/>
      <c r="P36" s="210">
        <v>32762</v>
      </c>
      <c r="Q36" s="212">
        <f t="shared" si="12"/>
        <v>32762</v>
      </c>
      <c r="R36" s="211"/>
      <c r="S36" s="211"/>
      <c r="T36" s="210"/>
      <c r="U36" s="210"/>
      <c r="V36" s="212">
        <f t="shared" si="13"/>
        <v>0</v>
      </c>
      <c r="W36" s="210"/>
      <c r="X36" s="210"/>
      <c r="Y36" s="212">
        <f t="shared" si="14"/>
        <v>0</v>
      </c>
      <c r="Z36" s="211"/>
      <c r="AA36" s="211"/>
      <c r="AB36" s="210"/>
      <c r="AC36" s="210"/>
      <c r="AD36" s="212">
        <f t="shared" si="15"/>
        <v>0</v>
      </c>
      <c r="AE36" s="210"/>
      <c r="AF36" s="210"/>
      <c r="AG36" s="212">
        <f t="shared" si="16"/>
        <v>0</v>
      </c>
      <c r="AH36" s="211"/>
      <c r="AI36" s="211"/>
      <c r="AJ36" s="210"/>
      <c r="AK36" s="210"/>
      <c r="AL36" s="212">
        <f t="shared" si="17"/>
        <v>0</v>
      </c>
      <c r="AM36" s="210"/>
      <c r="AN36" s="210"/>
      <c r="AO36" s="212">
        <f t="shared" si="18"/>
        <v>0</v>
      </c>
      <c r="AP36" s="208"/>
      <c r="AQ36" s="208"/>
      <c r="AR36" s="210"/>
      <c r="AS36" s="210"/>
      <c r="AT36" s="212">
        <f t="shared" si="19"/>
        <v>0</v>
      </c>
      <c r="AU36" s="210"/>
      <c r="AV36" s="210"/>
      <c r="AW36" s="212">
        <f t="shared" si="20"/>
        <v>0</v>
      </c>
      <c r="AX36" s="208"/>
      <c r="AY36" s="208"/>
      <c r="AZ36" s="210"/>
      <c r="BA36" s="210"/>
      <c r="BB36" s="212">
        <f t="shared" si="21"/>
        <v>0</v>
      </c>
      <c r="BC36" s="210"/>
      <c r="BD36" s="210"/>
      <c r="BE36" s="212">
        <f t="shared" si="22"/>
        <v>0</v>
      </c>
    </row>
    <row r="37" spans="1:57" ht="13.5">
      <c r="A37" s="208" t="s">
        <v>189</v>
      </c>
      <c r="B37" s="208">
        <v>10444</v>
      </c>
      <c r="C37" s="208" t="s">
        <v>263</v>
      </c>
      <c r="D37" s="209">
        <f t="shared" si="7"/>
        <v>0</v>
      </c>
      <c r="E37" s="209">
        <f t="shared" si="7"/>
        <v>10435</v>
      </c>
      <c r="F37" s="209">
        <f t="shared" si="8"/>
        <v>10435</v>
      </c>
      <c r="G37" s="209">
        <f t="shared" si="9"/>
        <v>0</v>
      </c>
      <c r="H37" s="209">
        <f t="shared" si="9"/>
        <v>10095</v>
      </c>
      <c r="I37" s="209">
        <f t="shared" si="10"/>
        <v>10095</v>
      </c>
      <c r="J37" s="211">
        <v>10875</v>
      </c>
      <c r="K37" s="211" t="s">
        <v>281</v>
      </c>
      <c r="L37" s="210"/>
      <c r="M37" s="210">
        <v>10435</v>
      </c>
      <c r="N37" s="212">
        <f t="shared" si="11"/>
        <v>10435</v>
      </c>
      <c r="O37" s="210"/>
      <c r="P37" s="210">
        <v>10095</v>
      </c>
      <c r="Q37" s="212">
        <f t="shared" si="12"/>
        <v>10095</v>
      </c>
      <c r="R37" s="211"/>
      <c r="S37" s="211"/>
      <c r="T37" s="210"/>
      <c r="U37" s="210"/>
      <c r="V37" s="212">
        <f t="shared" si="13"/>
        <v>0</v>
      </c>
      <c r="W37" s="210"/>
      <c r="X37" s="210"/>
      <c r="Y37" s="212">
        <f t="shared" si="14"/>
        <v>0</v>
      </c>
      <c r="Z37" s="211"/>
      <c r="AA37" s="211"/>
      <c r="AB37" s="210"/>
      <c r="AC37" s="210"/>
      <c r="AD37" s="212">
        <f t="shared" si="15"/>
        <v>0</v>
      </c>
      <c r="AE37" s="210"/>
      <c r="AF37" s="210"/>
      <c r="AG37" s="212">
        <f t="shared" si="16"/>
        <v>0</v>
      </c>
      <c r="AH37" s="211"/>
      <c r="AI37" s="211"/>
      <c r="AJ37" s="210"/>
      <c r="AK37" s="210"/>
      <c r="AL37" s="212">
        <f t="shared" si="17"/>
        <v>0</v>
      </c>
      <c r="AM37" s="210"/>
      <c r="AN37" s="210"/>
      <c r="AO37" s="212">
        <f t="shared" si="18"/>
        <v>0</v>
      </c>
      <c r="AP37" s="208"/>
      <c r="AQ37" s="208"/>
      <c r="AR37" s="210"/>
      <c r="AS37" s="210"/>
      <c r="AT37" s="212">
        <f t="shared" si="19"/>
        <v>0</v>
      </c>
      <c r="AU37" s="210"/>
      <c r="AV37" s="210"/>
      <c r="AW37" s="212">
        <f t="shared" si="20"/>
        <v>0</v>
      </c>
      <c r="AX37" s="208"/>
      <c r="AY37" s="208"/>
      <c r="AZ37" s="210"/>
      <c r="BA37" s="210"/>
      <c r="BB37" s="212">
        <f t="shared" si="21"/>
        <v>0</v>
      </c>
      <c r="BC37" s="210"/>
      <c r="BD37" s="210"/>
      <c r="BE37" s="212">
        <f t="shared" si="22"/>
        <v>0</v>
      </c>
    </row>
    <row r="38" spans="1:57" ht="13.5">
      <c r="A38" s="208" t="s">
        <v>189</v>
      </c>
      <c r="B38" s="208">
        <v>10448</v>
      </c>
      <c r="C38" s="208" t="s">
        <v>264</v>
      </c>
      <c r="D38" s="209">
        <f t="shared" si="7"/>
        <v>0</v>
      </c>
      <c r="E38" s="209">
        <f t="shared" si="7"/>
        <v>16475</v>
      </c>
      <c r="F38" s="209">
        <f t="shared" si="8"/>
        <v>16475</v>
      </c>
      <c r="G38" s="209">
        <f t="shared" si="9"/>
        <v>0</v>
      </c>
      <c r="H38" s="209">
        <f t="shared" si="9"/>
        <v>16328</v>
      </c>
      <c r="I38" s="209">
        <f t="shared" si="10"/>
        <v>16328</v>
      </c>
      <c r="J38" s="211">
        <v>10875</v>
      </c>
      <c r="K38" s="211" t="s">
        <v>281</v>
      </c>
      <c r="L38" s="210"/>
      <c r="M38" s="210">
        <v>16475</v>
      </c>
      <c r="N38" s="212">
        <f t="shared" si="11"/>
        <v>16475</v>
      </c>
      <c r="O38" s="210"/>
      <c r="P38" s="210">
        <v>16328</v>
      </c>
      <c r="Q38" s="212">
        <f t="shared" si="12"/>
        <v>16328</v>
      </c>
      <c r="R38" s="211"/>
      <c r="S38" s="211"/>
      <c r="T38" s="210"/>
      <c r="U38" s="210"/>
      <c r="V38" s="212">
        <f t="shared" si="13"/>
        <v>0</v>
      </c>
      <c r="W38" s="210"/>
      <c r="X38" s="210"/>
      <c r="Y38" s="212">
        <f t="shared" si="14"/>
        <v>0</v>
      </c>
      <c r="Z38" s="211"/>
      <c r="AA38" s="211"/>
      <c r="AB38" s="210"/>
      <c r="AC38" s="210"/>
      <c r="AD38" s="212">
        <f t="shared" si="15"/>
        <v>0</v>
      </c>
      <c r="AE38" s="210"/>
      <c r="AF38" s="210"/>
      <c r="AG38" s="212">
        <f t="shared" si="16"/>
        <v>0</v>
      </c>
      <c r="AH38" s="211"/>
      <c r="AI38" s="211"/>
      <c r="AJ38" s="210"/>
      <c r="AK38" s="210"/>
      <c r="AL38" s="212">
        <f t="shared" si="17"/>
        <v>0</v>
      </c>
      <c r="AM38" s="210"/>
      <c r="AN38" s="210"/>
      <c r="AO38" s="212">
        <f t="shared" si="18"/>
        <v>0</v>
      </c>
      <c r="AP38" s="208"/>
      <c r="AQ38" s="208"/>
      <c r="AR38" s="210"/>
      <c r="AS38" s="210"/>
      <c r="AT38" s="212">
        <f t="shared" si="19"/>
        <v>0</v>
      </c>
      <c r="AU38" s="210"/>
      <c r="AV38" s="210"/>
      <c r="AW38" s="212">
        <f t="shared" si="20"/>
        <v>0</v>
      </c>
      <c r="AX38" s="208"/>
      <c r="AY38" s="208"/>
      <c r="AZ38" s="210"/>
      <c r="BA38" s="210"/>
      <c r="BB38" s="212">
        <f t="shared" si="21"/>
        <v>0</v>
      </c>
      <c r="BC38" s="210"/>
      <c r="BD38" s="210"/>
      <c r="BE38" s="212">
        <f t="shared" si="22"/>
        <v>0</v>
      </c>
    </row>
    <row r="39" spans="1:57" ht="13.5">
      <c r="A39" s="208" t="s">
        <v>189</v>
      </c>
      <c r="B39" s="208">
        <v>10449</v>
      </c>
      <c r="C39" s="208" t="s">
        <v>265</v>
      </c>
      <c r="D39" s="209">
        <f t="shared" si="7"/>
        <v>0</v>
      </c>
      <c r="E39" s="209">
        <f t="shared" si="7"/>
        <v>0</v>
      </c>
      <c r="F39" s="209">
        <f t="shared" si="8"/>
        <v>0</v>
      </c>
      <c r="G39" s="209">
        <f t="shared" si="9"/>
        <v>0</v>
      </c>
      <c r="H39" s="209">
        <f t="shared" si="9"/>
        <v>0</v>
      </c>
      <c r="I39" s="209">
        <f t="shared" si="10"/>
        <v>0</v>
      </c>
      <c r="J39" s="211"/>
      <c r="K39" s="211"/>
      <c r="L39" s="210"/>
      <c r="M39" s="210"/>
      <c r="N39" s="212">
        <f t="shared" si="11"/>
        <v>0</v>
      </c>
      <c r="O39" s="210"/>
      <c r="P39" s="210"/>
      <c r="Q39" s="212">
        <f t="shared" si="12"/>
        <v>0</v>
      </c>
      <c r="R39" s="211"/>
      <c r="S39" s="211"/>
      <c r="T39" s="210"/>
      <c r="U39" s="210"/>
      <c r="V39" s="212">
        <f t="shared" si="13"/>
        <v>0</v>
      </c>
      <c r="W39" s="210"/>
      <c r="X39" s="210"/>
      <c r="Y39" s="212">
        <f t="shared" si="14"/>
        <v>0</v>
      </c>
      <c r="Z39" s="211"/>
      <c r="AA39" s="211"/>
      <c r="AB39" s="210"/>
      <c r="AC39" s="210"/>
      <c r="AD39" s="212">
        <f t="shared" si="15"/>
        <v>0</v>
      </c>
      <c r="AE39" s="210"/>
      <c r="AF39" s="210"/>
      <c r="AG39" s="212">
        <f t="shared" si="16"/>
        <v>0</v>
      </c>
      <c r="AH39" s="211"/>
      <c r="AI39" s="211"/>
      <c r="AJ39" s="210"/>
      <c r="AK39" s="210"/>
      <c r="AL39" s="212">
        <f t="shared" si="17"/>
        <v>0</v>
      </c>
      <c r="AM39" s="210"/>
      <c r="AN39" s="210"/>
      <c r="AO39" s="212">
        <f t="shared" si="18"/>
        <v>0</v>
      </c>
      <c r="AP39" s="208"/>
      <c r="AQ39" s="208"/>
      <c r="AR39" s="210"/>
      <c r="AS39" s="210"/>
      <c r="AT39" s="212">
        <f t="shared" si="19"/>
        <v>0</v>
      </c>
      <c r="AU39" s="210"/>
      <c r="AV39" s="210"/>
      <c r="AW39" s="212">
        <f t="shared" si="20"/>
        <v>0</v>
      </c>
      <c r="AX39" s="208"/>
      <c r="AY39" s="208"/>
      <c r="AZ39" s="210"/>
      <c r="BA39" s="210"/>
      <c r="BB39" s="212">
        <f t="shared" si="21"/>
        <v>0</v>
      </c>
      <c r="BC39" s="210"/>
      <c r="BD39" s="210"/>
      <c r="BE39" s="212">
        <f t="shared" si="22"/>
        <v>0</v>
      </c>
    </row>
    <row r="40" spans="1:57" ht="13.5">
      <c r="A40" s="208" t="s">
        <v>189</v>
      </c>
      <c r="B40" s="208">
        <v>10464</v>
      </c>
      <c r="C40" s="208" t="s">
        <v>266</v>
      </c>
      <c r="D40" s="209">
        <f t="shared" si="7"/>
        <v>0</v>
      </c>
      <c r="E40" s="209">
        <f t="shared" si="7"/>
        <v>0</v>
      </c>
      <c r="F40" s="209">
        <f t="shared" si="8"/>
        <v>0</v>
      </c>
      <c r="G40" s="209">
        <f t="shared" si="9"/>
        <v>0</v>
      </c>
      <c r="H40" s="209">
        <f t="shared" si="9"/>
        <v>0</v>
      </c>
      <c r="I40" s="209">
        <f t="shared" si="10"/>
        <v>0</v>
      </c>
      <c r="J40" s="211"/>
      <c r="K40" s="211"/>
      <c r="L40" s="210"/>
      <c r="M40" s="210"/>
      <c r="N40" s="212">
        <f t="shared" si="11"/>
        <v>0</v>
      </c>
      <c r="O40" s="210"/>
      <c r="P40" s="210"/>
      <c r="Q40" s="212">
        <f t="shared" si="12"/>
        <v>0</v>
      </c>
      <c r="R40" s="211"/>
      <c r="S40" s="211"/>
      <c r="T40" s="210"/>
      <c r="U40" s="210"/>
      <c r="V40" s="212">
        <f t="shared" si="13"/>
        <v>0</v>
      </c>
      <c r="W40" s="210"/>
      <c r="X40" s="210"/>
      <c r="Y40" s="212">
        <f t="shared" si="14"/>
        <v>0</v>
      </c>
      <c r="Z40" s="211"/>
      <c r="AA40" s="211"/>
      <c r="AB40" s="210"/>
      <c r="AC40" s="210"/>
      <c r="AD40" s="212">
        <f t="shared" si="15"/>
        <v>0</v>
      </c>
      <c r="AE40" s="210"/>
      <c r="AF40" s="210"/>
      <c r="AG40" s="212">
        <f t="shared" si="16"/>
        <v>0</v>
      </c>
      <c r="AH40" s="211"/>
      <c r="AI40" s="211"/>
      <c r="AJ40" s="210"/>
      <c r="AK40" s="210"/>
      <c r="AL40" s="212">
        <f t="shared" si="17"/>
        <v>0</v>
      </c>
      <c r="AM40" s="210"/>
      <c r="AN40" s="210"/>
      <c r="AO40" s="212">
        <f t="shared" si="18"/>
        <v>0</v>
      </c>
      <c r="AP40" s="208"/>
      <c r="AQ40" s="208"/>
      <c r="AR40" s="210"/>
      <c r="AS40" s="210"/>
      <c r="AT40" s="212">
        <f t="shared" si="19"/>
        <v>0</v>
      </c>
      <c r="AU40" s="210"/>
      <c r="AV40" s="210"/>
      <c r="AW40" s="212">
        <f t="shared" si="20"/>
        <v>0</v>
      </c>
      <c r="AX40" s="208"/>
      <c r="AY40" s="208"/>
      <c r="AZ40" s="210"/>
      <c r="BA40" s="210"/>
      <c r="BB40" s="212">
        <f t="shared" si="21"/>
        <v>0</v>
      </c>
      <c r="BC40" s="210"/>
      <c r="BD40" s="210"/>
      <c r="BE40" s="212">
        <f t="shared" si="22"/>
        <v>0</v>
      </c>
    </row>
    <row r="41" spans="1:57" ht="13.5">
      <c r="A41" s="208" t="s">
        <v>189</v>
      </c>
      <c r="B41" s="208">
        <v>10521</v>
      </c>
      <c r="C41" s="208" t="s">
        <v>267</v>
      </c>
      <c r="D41" s="209">
        <f t="shared" si="7"/>
        <v>0</v>
      </c>
      <c r="E41" s="209">
        <f t="shared" si="7"/>
        <v>0</v>
      </c>
      <c r="F41" s="209">
        <f t="shared" si="8"/>
        <v>0</v>
      </c>
      <c r="G41" s="209">
        <f t="shared" si="9"/>
        <v>2225</v>
      </c>
      <c r="H41" s="209">
        <f t="shared" si="9"/>
        <v>28240</v>
      </c>
      <c r="I41" s="209">
        <f t="shared" si="10"/>
        <v>30465</v>
      </c>
      <c r="J41" s="211">
        <v>10839</v>
      </c>
      <c r="K41" s="211" t="s">
        <v>275</v>
      </c>
      <c r="L41" s="210"/>
      <c r="M41" s="210"/>
      <c r="N41" s="212">
        <f t="shared" si="11"/>
        <v>0</v>
      </c>
      <c r="O41" s="210">
        <v>2225</v>
      </c>
      <c r="P41" s="210">
        <v>28240</v>
      </c>
      <c r="Q41" s="212">
        <f t="shared" si="12"/>
        <v>30465</v>
      </c>
      <c r="R41" s="211"/>
      <c r="S41" s="211"/>
      <c r="T41" s="210"/>
      <c r="U41" s="210"/>
      <c r="V41" s="212">
        <f t="shared" si="13"/>
        <v>0</v>
      </c>
      <c r="W41" s="210"/>
      <c r="X41" s="210"/>
      <c r="Y41" s="212">
        <f t="shared" si="14"/>
        <v>0</v>
      </c>
      <c r="Z41" s="211"/>
      <c r="AA41" s="211"/>
      <c r="AB41" s="210"/>
      <c r="AC41" s="210"/>
      <c r="AD41" s="212">
        <f t="shared" si="15"/>
        <v>0</v>
      </c>
      <c r="AE41" s="210"/>
      <c r="AF41" s="210"/>
      <c r="AG41" s="212">
        <f t="shared" si="16"/>
        <v>0</v>
      </c>
      <c r="AH41" s="211"/>
      <c r="AI41" s="211"/>
      <c r="AJ41" s="210"/>
      <c r="AK41" s="210"/>
      <c r="AL41" s="212">
        <f t="shared" si="17"/>
        <v>0</v>
      </c>
      <c r="AM41" s="210"/>
      <c r="AN41" s="210"/>
      <c r="AO41" s="212">
        <f t="shared" si="18"/>
        <v>0</v>
      </c>
      <c r="AP41" s="208"/>
      <c r="AQ41" s="208"/>
      <c r="AR41" s="210"/>
      <c r="AS41" s="210"/>
      <c r="AT41" s="212">
        <f t="shared" si="19"/>
        <v>0</v>
      </c>
      <c r="AU41" s="210"/>
      <c r="AV41" s="210"/>
      <c r="AW41" s="212">
        <f t="shared" si="20"/>
        <v>0</v>
      </c>
      <c r="AX41" s="208"/>
      <c r="AY41" s="208"/>
      <c r="AZ41" s="210"/>
      <c r="BA41" s="210"/>
      <c r="BB41" s="212">
        <f t="shared" si="21"/>
        <v>0</v>
      </c>
      <c r="BC41" s="210"/>
      <c r="BD41" s="210"/>
      <c r="BE41" s="212">
        <f t="shared" si="22"/>
        <v>0</v>
      </c>
    </row>
    <row r="42" spans="1:57" ht="13.5">
      <c r="A42" s="208" t="s">
        <v>189</v>
      </c>
      <c r="B42" s="208">
        <v>10522</v>
      </c>
      <c r="C42" s="208" t="s">
        <v>268</v>
      </c>
      <c r="D42" s="209">
        <f t="shared" si="7"/>
        <v>0</v>
      </c>
      <c r="E42" s="209">
        <f t="shared" si="7"/>
        <v>0</v>
      </c>
      <c r="F42" s="209">
        <f t="shared" si="8"/>
        <v>0</v>
      </c>
      <c r="G42" s="209">
        <f t="shared" si="9"/>
        <v>1616</v>
      </c>
      <c r="H42" s="209">
        <f t="shared" si="9"/>
        <v>20531</v>
      </c>
      <c r="I42" s="209">
        <f t="shared" si="10"/>
        <v>22147</v>
      </c>
      <c r="J42" s="211">
        <v>10839</v>
      </c>
      <c r="K42" s="211" t="s">
        <v>275</v>
      </c>
      <c r="L42" s="210"/>
      <c r="M42" s="210"/>
      <c r="N42" s="212">
        <f t="shared" si="11"/>
        <v>0</v>
      </c>
      <c r="O42" s="210">
        <v>1616</v>
      </c>
      <c r="P42" s="210">
        <v>20531</v>
      </c>
      <c r="Q42" s="212">
        <f t="shared" si="12"/>
        <v>22147</v>
      </c>
      <c r="R42" s="211"/>
      <c r="S42" s="211"/>
      <c r="T42" s="210"/>
      <c r="U42" s="210"/>
      <c r="V42" s="212">
        <f t="shared" si="13"/>
        <v>0</v>
      </c>
      <c r="W42" s="210"/>
      <c r="X42" s="210"/>
      <c r="Y42" s="212">
        <f t="shared" si="14"/>
        <v>0</v>
      </c>
      <c r="Z42" s="211"/>
      <c r="AA42" s="211"/>
      <c r="AB42" s="210"/>
      <c r="AC42" s="210"/>
      <c r="AD42" s="212">
        <f t="shared" si="15"/>
        <v>0</v>
      </c>
      <c r="AE42" s="210"/>
      <c r="AF42" s="210"/>
      <c r="AG42" s="212">
        <f t="shared" si="16"/>
        <v>0</v>
      </c>
      <c r="AH42" s="211"/>
      <c r="AI42" s="211"/>
      <c r="AJ42" s="210"/>
      <c r="AK42" s="210"/>
      <c r="AL42" s="212">
        <f t="shared" si="17"/>
        <v>0</v>
      </c>
      <c r="AM42" s="210"/>
      <c r="AN42" s="210"/>
      <c r="AO42" s="212">
        <f t="shared" si="18"/>
        <v>0</v>
      </c>
      <c r="AP42" s="208"/>
      <c r="AQ42" s="208"/>
      <c r="AR42" s="210"/>
      <c r="AS42" s="210"/>
      <c r="AT42" s="212">
        <f t="shared" si="19"/>
        <v>0</v>
      </c>
      <c r="AU42" s="210"/>
      <c r="AV42" s="210"/>
      <c r="AW42" s="212">
        <f t="shared" si="20"/>
        <v>0</v>
      </c>
      <c r="AX42" s="208"/>
      <c r="AY42" s="208"/>
      <c r="AZ42" s="210"/>
      <c r="BA42" s="210"/>
      <c r="BB42" s="212">
        <f t="shared" si="21"/>
        <v>0</v>
      </c>
      <c r="BC42" s="210"/>
      <c r="BD42" s="210"/>
      <c r="BE42" s="212">
        <f t="shared" si="22"/>
        <v>0</v>
      </c>
    </row>
    <row r="43" spans="1:57" ht="13.5">
      <c r="A43" s="208" t="s">
        <v>189</v>
      </c>
      <c r="B43" s="208">
        <v>10523</v>
      </c>
      <c r="C43" s="208" t="s">
        <v>269</v>
      </c>
      <c r="D43" s="209">
        <f t="shared" si="7"/>
        <v>0</v>
      </c>
      <c r="E43" s="209">
        <f t="shared" si="7"/>
        <v>146621</v>
      </c>
      <c r="F43" s="209">
        <f t="shared" si="8"/>
        <v>146621</v>
      </c>
      <c r="G43" s="209">
        <f t="shared" si="9"/>
        <v>2155</v>
      </c>
      <c r="H43" s="209">
        <f t="shared" si="9"/>
        <v>27237</v>
      </c>
      <c r="I43" s="209">
        <f t="shared" si="10"/>
        <v>29392</v>
      </c>
      <c r="J43" s="211">
        <v>10890</v>
      </c>
      <c r="K43" s="211" t="s">
        <v>283</v>
      </c>
      <c r="L43" s="210"/>
      <c r="M43" s="210">
        <v>129997</v>
      </c>
      <c r="N43" s="212">
        <f t="shared" si="11"/>
        <v>129997</v>
      </c>
      <c r="O43" s="210"/>
      <c r="P43" s="210"/>
      <c r="Q43" s="212">
        <f t="shared" si="12"/>
        <v>0</v>
      </c>
      <c r="R43" s="211">
        <v>10914</v>
      </c>
      <c r="S43" s="211" t="s">
        <v>285</v>
      </c>
      <c r="T43" s="210"/>
      <c r="U43" s="210">
        <v>16624</v>
      </c>
      <c r="V43" s="212">
        <f t="shared" si="13"/>
        <v>16624</v>
      </c>
      <c r="W43" s="210"/>
      <c r="X43" s="210"/>
      <c r="Y43" s="212">
        <f t="shared" si="14"/>
        <v>0</v>
      </c>
      <c r="Z43" s="211">
        <v>10839</v>
      </c>
      <c r="AA43" s="211" t="s">
        <v>275</v>
      </c>
      <c r="AB43" s="210"/>
      <c r="AC43" s="210"/>
      <c r="AD43" s="212">
        <f t="shared" si="15"/>
        <v>0</v>
      </c>
      <c r="AE43" s="210">
        <v>2155</v>
      </c>
      <c r="AF43" s="210">
        <v>27237</v>
      </c>
      <c r="AG43" s="212">
        <f t="shared" si="16"/>
        <v>29392</v>
      </c>
      <c r="AH43" s="211"/>
      <c r="AI43" s="211"/>
      <c r="AJ43" s="210"/>
      <c r="AK43" s="210"/>
      <c r="AL43" s="212">
        <f t="shared" si="17"/>
        <v>0</v>
      </c>
      <c r="AM43" s="210"/>
      <c r="AN43" s="210"/>
      <c r="AO43" s="212">
        <f t="shared" si="18"/>
        <v>0</v>
      </c>
      <c r="AP43" s="208"/>
      <c r="AQ43" s="208"/>
      <c r="AR43" s="210"/>
      <c r="AS43" s="210"/>
      <c r="AT43" s="212">
        <f t="shared" si="19"/>
        <v>0</v>
      </c>
      <c r="AU43" s="210"/>
      <c r="AV43" s="210"/>
      <c r="AW43" s="212">
        <f t="shared" si="20"/>
        <v>0</v>
      </c>
      <c r="AX43" s="208"/>
      <c r="AY43" s="208"/>
      <c r="AZ43" s="210"/>
      <c r="BA43" s="210"/>
      <c r="BB43" s="212">
        <f t="shared" si="21"/>
        <v>0</v>
      </c>
      <c r="BC43" s="210"/>
      <c r="BD43" s="210"/>
      <c r="BE43" s="212">
        <f t="shared" si="22"/>
        <v>0</v>
      </c>
    </row>
    <row r="44" spans="1:57" ht="13.5">
      <c r="A44" s="208" t="s">
        <v>189</v>
      </c>
      <c r="B44" s="208">
        <v>10524</v>
      </c>
      <c r="C44" s="208" t="s">
        <v>270</v>
      </c>
      <c r="D44" s="209">
        <f t="shared" si="7"/>
        <v>0</v>
      </c>
      <c r="E44" s="209">
        <f t="shared" si="7"/>
        <v>478195</v>
      </c>
      <c r="F44" s="209">
        <f t="shared" si="8"/>
        <v>478195</v>
      </c>
      <c r="G44" s="209">
        <f t="shared" si="9"/>
        <v>0</v>
      </c>
      <c r="H44" s="209">
        <f t="shared" si="9"/>
        <v>0</v>
      </c>
      <c r="I44" s="209">
        <f t="shared" si="10"/>
        <v>0</v>
      </c>
      <c r="J44" s="211">
        <v>10890</v>
      </c>
      <c r="K44" s="211" t="s">
        <v>283</v>
      </c>
      <c r="L44" s="210"/>
      <c r="M44" s="210">
        <v>436651</v>
      </c>
      <c r="N44" s="212">
        <f t="shared" si="11"/>
        <v>436651</v>
      </c>
      <c r="O44" s="210"/>
      <c r="P44" s="210"/>
      <c r="Q44" s="212">
        <f t="shared" si="12"/>
        <v>0</v>
      </c>
      <c r="R44" s="211">
        <v>10914</v>
      </c>
      <c r="S44" s="211" t="s">
        <v>285</v>
      </c>
      <c r="T44" s="210"/>
      <c r="U44" s="210">
        <v>41544</v>
      </c>
      <c r="V44" s="212">
        <f t="shared" si="13"/>
        <v>41544</v>
      </c>
      <c r="W44" s="210"/>
      <c r="X44" s="210"/>
      <c r="Y44" s="212">
        <f t="shared" si="14"/>
        <v>0</v>
      </c>
      <c r="Z44" s="211"/>
      <c r="AA44" s="211"/>
      <c r="AB44" s="210"/>
      <c r="AC44" s="210"/>
      <c r="AD44" s="212">
        <f t="shared" si="15"/>
        <v>0</v>
      </c>
      <c r="AE44" s="210"/>
      <c r="AF44" s="210"/>
      <c r="AG44" s="212">
        <f t="shared" si="16"/>
        <v>0</v>
      </c>
      <c r="AH44" s="211"/>
      <c r="AI44" s="211"/>
      <c r="AJ44" s="210"/>
      <c r="AK44" s="210"/>
      <c r="AL44" s="212">
        <f t="shared" si="17"/>
        <v>0</v>
      </c>
      <c r="AM44" s="210"/>
      <c r="AN44" s="210"/>
      <c r="AO44" s="212">
        <f t="shared" si="18"/>
        <v>0</v>
      </c>
      <c r="AP44" s="208"/>
      <c r="AQ44" s="208"/>
      <c r="AR44" s="210"/>
      <c r="AS44" s="210"/>
      <c r="AT44" s="212">
        <f t="shared" si="19"/>
        <v>0</v>
      </c>
      <c r="AU44" s="210"/>
      <c r="AV44" s="210"/>
      <c r="AW44" s="212">
        <f t="shared" si="20"/>
        <v>0</v>
      </c>
      <c r="AX44" s="208"/>
      <c r="AY44" s="208"/>
      <c r="AZ44" s="210"/>
      <c r="BA44" s="210"/>
      <c r="BB44" s="212">
        <f t="shared" si="21"/>
        <v>0</v>
      </c>
      <c r="BC44" s="210"/>
      <c r="BD44" s="210"/>
      <c r="BE44" s="212">
        <f t="shared" si="22"/>
        <v>0</v>
      </c>
    </row>
    <row r="45" spans="1:57" ht="13.5">
      <c r="A45" s="208" t="s">
        <v>189</v>
      </c>
      <c r="B45" s="208">
        <v>10525</v>
      </c>
      <c r="C45" s="208" t="s">
        <v>271</v>
      </c>
      <c r="D45" s="209">
        <f t="shared" si="7"/>
        <v>0</v>
      </c>
      <c r="E45" s="209">
        <f t="shared" si="7"/>
        <v>195408</v>
      </c>
      <c r="F45" s="209">
        <f t="shared" si="8"/>
        <v>195408</v>
      </c>
      <c r="G45" s="209">
        <f t="shared" si="9"/>
        <v>0</v>
      </c>
      <c r="H45" s="209">
        <f t="shared" si="9"/>
        <v>0</v>
      </c>
      <c r="I45" s="209">
        <f t="shared" si="10"/>
        <v>0</v>
      </c>
      <c r="J45" s="211">
        <v>10890</v>
      </c>
      <c r="K45" s="211" t="s">
        <v>283</v>
      </c>
      <c r="L45" s="210"/>
      <c r="M45" s="210">
        <v>173923</v>
      </c>
      <c r="N45" s="212">
        <f t="shared" si="11"/>
        <v>173923</v>
      </c>
      <c r="O45" s="210"/>
      <c r="P45" s="210"/>
      <c r="Q45" s="212">
        <f t="shared" si="12"/>
        <v>0</v>
      </c>
      <c r="R45" s="211">
        <v>10914</v>
      </c>
      <c r="S45" s="211" t="s">
        <v>285</v>
      </c>
      <c r="T45" s="210"/>
      <c r="U45" s="210">
        <v>21485</v>
      </c>
      <c r="V45" s="212">
        <f t="shared" si="13"/>
        <v>21485</v>
      </c>
      <c r="W45" s="210"/>
      <c r="X45" s="210"/>
      <c r="Y45" s="212">
        <f t="shared" si="14"/>
        <v>0</v>
      </c>
      <c r="Z45" s="211"/>
      <c r="AA45" s="211"/>
      <c r="AB45" s="210"/>
      <c r="AC45" s="210"/>
      <c r="AD45" s="212">
        <f t="shared" si="15"/>
        <v>0</v>
      </c>
      <c r="AE45" s="210"/>
      <c r="AF45" s="210"/>
      <c r="AG45" s="212">
        <f t="shared" si="16"/>
        <v>0</v>
      </c>
      <c r="AH45" s="211"/>
      <c r="AI45" s="211"/>
      <c r="AJ45" s="210"/>
      <c r="AK45" s="210"/>
      <c r="AL45" s="212">
        <f t="shared" si="17"/>
        <v>0</v>
      </c>
      <c r="AM45" s="210"/>
      <c r="AN45" s="210"/>
      <c r="AO45" s="212">
        <f t="shared" si="18"/>
        <v>0</v>
      </c>
      <c r="AP45" s="208"/>
      <c r="AQ45" s="208"/>
      <c r="AR45" s="210"/>
      <c r="AS45" s="210"/>
      <c r="AT45" s="212">
        <f t="shared" si="19"/>
        <v>0</v>
      </c>
      <c r="AU45" s="210"/>
      <c r="AV45" s="210"/>
      <c r="AW45" s="212">
        <f t="shared" si="20"/>
        <v>0</v>
      </c>
      <c r="AX45" s="208"/>
      <c r="AY45" s="208"/>
      <c r="AZ45" s="210"/>
      <c r="BA45" s="210"/>
      <c r="BB45" s="212">
        <f t="shared" si="21"/>
        <v>0</v>
      </c>
      <c r="BC45" s="210"/>
      <c r="BD45" s="210"/>
      <c r="BE45" s="212">
        <f t="shared" si="22"/>
        <v>0</v>
      </c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21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群馬県</v>
      </c>
      <c r="B7" s="140">
        <f>INT(B8/1000)*1000</f>
        <v>10000</v>
      </c>
      <c r="C7" s="140" t="s">
        <v>179</v>
      </c>
      <c r="D7" s="141">
        <f>SUM(D8:D200)</f>
        <v>2801232</v>
      </c>
      <c r="E7" s="141">
        <f>SUM(E8:E200)</f>
        <v>1332848</v>
      </c>
      <c r="F7" s="140"/>
      <c r="G7" s="140"/>
      <c r="H7" s="141">
        <f>SUM(H8:H200)</f>
        <v>1428846</v>
      </c>
      <c r="I7" s="141">
        <f>SUM(I8:I200)</f>
        <v>931752</v>
      </c>
      <c r="J7" s="140"/>
      <c r="K7" s="140"/>
      <c r="L7" s="141">
        <f>SUM(L8:L200)</f>
        <v>883459</v>
      </c>
      <c r="M7" s="141">
        <f>SUM(M8:M200)</f>
        <v>241954</v>
      </c>
      <c r="N7" s="140"/>
      <c r="O7" s="140"/>
      <c r="P7" s="141">
        <f>SUM(P8:P200)</f>
        <v>467442</v>
      </c>
      <c r="Q7" s="141">
        <f>SUM(Q8:Q200)</f>
        <v>121413</v>
      </c>
      <c r="R7" s="140"/>
      <c r="S7" s="140"/>
      <c r="T7" s="141">
        <f>SUM(T8:T200)</f>
        <v>21485</v>
      </c>
      <c r="U7" s="141">
        <f>SUM(U8:U200)</f>
        <v>37729</v>
      </c>
      <c r="V7" s="140"/>
      <c r="W7" s="140"/>
      <c r="X7" s="141">
        <f>SUM(X8:X200)</f>
        <v>0</v>
      </c>
      <c r="Y7" s="141">
        <f>SUM(Y8:Y200)</f>
        <v>0</v>
      </c>
      <c r="Z7" s="140"/>
      <c r="AA7" s="140"/>
      <c r="AB7" s="141">
        <f>SUM(AB8:AB200)</f>
        <v>0</v>
      </c>
      <c r="AC7" s="141">
        <f>SUM(AC8:AC200)</f>
        <v>0</v>
      </c>
      <c r="AD7" s="140"/>
      <c r="AE7" s="140"/>
      <c r="AF7" s="141">
        <f>SUM(AF8:AF200)</f>
        <v>0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189</v>
      </c>
      <c r="B8" s="208">
        <v>10835</v>
      </c>
      <c r="C8" s="208" t="s">
        <v>272</v>
      </c>
      <c r="D8" s="209">
        <f aca="true" t="shared" si="0" ref="D8:E21">SUM(H8,L8,P8,T8,X8,AB8,AF8,AJ8,AN8,AR8,AV8,AZ8,BD8,BH8,BL8,BP8,BT8,BX8,CB8,CF8,CJ8,CN8,CR8,CV8,CZ8,DD8,DH8,DL8,DP8,DT8)</f>
        <v>0</v>
      </c>
      <c r="E8" s="209">
        <f t="shared" si="0"/>
        <v>180392</v>
      </c>
      <c r="F8" s="211">
        <v>10209</v>
      </c>
      <c r="G8" s="211" t="s">
        <v>242</v>
      </c>
      <c r="H8" s="210"/>
      <c r="I8" s="210">
        <v>135597</v>
      </c>
      <c r="J8" s="211">
        <v>10363</v>
      </c>
      <c r="K8" s="211" t="s">
        <v>249</v>
      </c>
      <c r="L8" s="210"/>
      <c r="M8" s="210">
        <v>44795</v>
      </c>
      <c r="N8" s="211"/>
      <c r="O8" s="211"/>
      <c r="P8" s="210"/>
      <c r="Q8" s="210"/>
      <c r="R8" s="211"/>
      <c r="S8" s="211"/>
      <c r="T8" s="210"/>
      <c r="U8" s="210"/>
      <c r="V8" s="211"/>
      <c r="W8" s="211"/>
      <c r="X8" s="210"/>
      <c r="Y8" s="210"/>
      <c r="Z8" s="211"/>
      <c r="AA8" s="211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189</v>
      </c>
      <c r="B9" s="208">
        <v>10837</v>
      </c>
      <c r="C9" s="208" t="s">
        <v>273</v>
      </c>
      <c r="D9" s="209">
        <f t="shared" si="0"/>
        <v>0</v>
      </c>
      <c r="E9" s="209">
        <f t="shared" si="0"/>
        <v>187344</v>
      </c>
      <c r="F9" s="211">
        <v>10210</v>
      </c>
      <c r="G9" s="211" t="s">
        <v>243</v>
      </c>
      <c r="H9" s="210"/>
      <c r="I9" s="210">
        <v>153483</v>
      </c>
      <c r="J9" s="211">
        <v>10384</v>
      </c>
      <c r="K9" s="211" t="s">
        <v>254</v>
      </c>
      <c r="L9" s="210"/>
      <c r="M9" s="210">
        <v>33861</v>
      </c>
      <c r="N9" s="211"/>
      <c r="O9" s="211"/>
      <c r="P9" s="210"/>
      <c r="Q9" s="210"/>
      <c r="R9" s="211"/>
      <c r="S9" s="211"/>
      <c r="T9" s="210"/>
      <c r="U9" s="210"/>
      <c r="V9" s="211"/>
      <c r="W9" s="211"/>
      <c r="X9" s="210"/>
      <c r="Y9" s="210"/>
      <c r="Z9" s="211"/>
      <c r="AA9" s="211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189</v>
      </c>
      <c r="B10" s="208">
        <v>10838</v>
      </c>
      <c r="C10" s="208" t="s">
        <v>274</v>
      </c>
      <c r="D10" s="209">
        <f t="shared" si="0"/>
        <v>94831</v>
      </c>
      <c r="E10" s="209">
        <f t="shared" si="0"/>
        <v>78253</v>
      </c>
      <c r="F10" s="211">
        <v>10382</v>
      </c>
      <c r="G10" s="211" t="s">
        <v>252</v>
      </c>
      <c r="H10" s="210">
        <v>74348</v>
      </c>
      <c r="I10" s="210">
        <v>61350</v>
      </c>
      <c r="J10" s="211">
        <v>10383</v>
      </c>
      <c r="K10" s="211" t="s">
        <v>253</v>
      </c>
      <c r="L10" s="210">
        <v>20483</v>
      </c>
      <c r="M10" s="210">
        <v>16903</v>
      </c>
      <c r="N10" s="211"/>
      <c r="O10" s="211"/>
      <c r="P10" s="210"/>
      <c r="Q10" s="210"/>
      <c r="R10" s="211"/>
      <c r="S10" s="211"/>
      <c r="T10" s="210"/>
      <c r="U10" s="210"/>
      <c r="V10" s="211"/>
      <c r="W10" s="211"/>
      <c r="X10" s="210"/>
      <c r="Y10" s="210"/>
      <c r="Z10" s="211"/>
      <c r="AA10" s="211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189</v>
      </c>
      <c r="B11" s="208">
        <v>10839</v>
      </c>
      <c r="C11" s="208" t="s">
        <v>275</v>
      </c>
      <c r="D11" s="209">
        <f t="shared" si="0"/>
        <v>0</v>
      </c>
      <c r="E11" s="209">
        <f t="shared" si="0"/>
        <v>193818</v>
      </c>
      <c r="F11" s="211">
        <v>10207</v>
      </c>
      <c r="G11" s="211" t="s">
        <v>240</v>
      </c>
      <c r="H11" s="210"/>
      <c r="I11" s="210">
        <v>111814</v>
      </c>
      <c r="J11" s="211">
        <v>10521</v>
      </c>
      <c r="K11" s="211" t="s">
        <v>267</v>
      </c>
      <c r="L11" s="210"/>
      <c r="M11" s="210">
        <v>30465</v>
      </c>
      <c r="N11" s="211">
        <v>10522</v>
      </c>
      <c r="O11" s="211" t="s">
        <v>268</v>
      </c>
      <c r="P11" s="210"/>
      <c r="Q11" s="210">
        <v>22147</v>
      </c>
      <c r="R11" s="211">
        <v>10523</v>
      </c>
      <c r="S11" s="211" t="s">
        <v>269</v>
      </c>
      <c r="T11" s="210"/>
      <c r="U11" s="210">
        <v>29392</v>
      </c>
      <c r="V11" s="211"/>
      <c r="W11" s="211"/>
      <c r="X11" s="210"/>
      <c r="Y11" s="210"/>
      <c r="Z11" s="211"/>
      <c r="AA11" s="211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189</v>
      </c>
      <c r="B12" s="208">
        <v>10840</v>
      </c>
      <c r="C12" s="208" t="s">
        <v>276</v>
      </c>
      <c r="D12" s="209">
        <f t="shared" si="0"/>
        <v>334691</v>
      </c>
      <c r="E12" s="209">
        <f t="shared" si="0"/>
        <v>134917</v>
      </c>
      <c r="F12" s="211">
        <v>10421</v>
      </c>
      <c r="G12" s="211" t="s">
        <v>255</v>
      </c>
      <c r="H12" s="210">
        <v>189567</v>
      </c>
      <c r="I12" s="210">
        <v>74418</v>
      </c>
      <c r="J12" s="211">
        <v>10428</v>
      </c>
      <c r="K12" s="211" t="s">
        <v>260</v>
      </c>
      <c r="L12" s="210">
        <v>32527</v>
      </c>
      <c r="M12" s="210">
        <v>14545</v>
      </c>
      <c r="N12" s="211">
        <v>10429</v>
      </c>
      <c r="O12" s="211" t="s">
        <v>261</v>
      </c>
      <c r="P12" s="210">
        <v>112597</v>
      </c>
      <c r="Q12" s="210">
        <v>45954</v>
      </c>
      <c r="R12" s="211"/>
      <c r="S12" s="211"/>
      <c r="T12" s="210"/>
      <c r="U12" s="210"/>
      <c r="V12" s="211"/>
      <c r="W12" s="211"/>
      <c r="X12" s="210"/>
      <c r="Y12" s="210"/>
      <c r="Z12" s="211"/>
      <c r="AA12" s="211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189</v>
      </c>
      <c r="B13" s="208">
        <v>10841</v>
      </c>
      <c r="C13" s="208" t="s">
        <v>277</v>
      </c>
      <c r="D13" s="209">
        <f t="shared" si="0"/>
        <v>175180</v>
      </c>
      <c r="E13" s="209">
        <f t="shared" si="0"/>
        <v>147027</v>
      </c>
      <c r="F13" s="211">
        <v>10202</v>
      </c>
      <c r="G13" s="211" t="s">
        <v>235</v>
      </c>
      <c r="H13" s="210">
        <v>175180</v>
      </c>
      <c r="I13" s="210">
        <v>147027</v>
      </c>
      <c r="J13" s="211"/>
      <c r="K13" s="211"/>
      <c r="L13" s="210"/>
      <c r="M13" s="210"/>
      <c r="N13" s="211"/>
      <c r="O13" s="211"/>
      <c r="P13" s="210"/>
      <c r="Q13" s="210"/>
      <c r="R13" s="211"/>
      <c r="S13" s="211"/>
      <c r="T13" s="210"/>
      <c r="U13" s="210"/>
      <c r="V13" s="211"/>
      <c r="W13" s="211"/>
      <c r="X13" s="210"/>
      <c r="Y13" s="210"/>
      <c r="Z13" s="211"/>
      <c r="AA13" s="211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189</v>
      </c>
      <c r="B14" s="208">
        <v>10842</v>
      </c>
      <c r="C14" s="208" t="s">
        <v>278</v>
      </c>
      <c r="D14" s="209">
        <f t="shared" si="0"/>
        <v>0</v>
      </c>
      <c r="E14" s="209">
        <f t="shared" si="0"/>
        <v>104662</v>
      </c>
      <c r="F14" s="211">
        <v>10424</v>
      </c>
      <c r="G14" s="211" t="s">
        <v>256</v>
      </c>
      <c r="H14" s="210"/>
      <c r="I14" s="210">
        <v>32699</v>
      </c>
      <c r="J14" s="211">
        <v>10425</v>
      </c>
      <c r="K14" s="211" t="s">
        <v>257</v>
      </c>
      <c r="L14" s="210"/>
      <c r="M14" s="210">
        <v>44229</v>
      </c>
      <c r="N14" s="211">
        <v>10426</v>
      </c>
      <c r="O14" s="211" t="s">
        <v>258</v>
      </c>
      <c r="P14" s="210"/>
      <c r="Q14" s="210">
        <v>19397</v>
      </c>
      <c r="R14" s="211">
        <v>10427</v>
      </c>
      <c r="S14" s="211" t="s">
        <v>259</v>
      </c>
      <c r="T14" s="210"/>
      <c r="U14" s="210">
        <v>8337</v>
      </c>
      <c r="V14" s="211"/>
      <c r="W14" s="211"/>
      <c r="X14" s="210"/>
      <c r="Y14" s="210"/>
      <c r="Z14" s="211"/>
      <c r="AA14" s="211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189</v>
      </c>
      <c r="B15" s="208">
        <v>10870</v>
      </c>
      <c r="C15" s="208" t="s">
        <v>279</v>
      </c>
      <c r="D15" s="209">
        <f t="shared" si="0"/>
        <v>407026</v>
      </c>
      <c r="E15" s="209">
        <f t="shared" si="0"/>
        <v>0</v>
      </c>
      <c r="F15" s="211">
        <v>10424</v>
      </c>
      <c r="G15" s="211" t="s">
        <v>256</v>
      </c>
      <c r="H15" s="210">
        <v>141499</v>
      </c>
      <c r="I15" s="210"/>
      <c r="J15" s="211">
        <v>10425</v>
      </c>
      <c r="K15" s="211" t="s">
        <v>257</v>
      </c>
      <c r="L15" s="210">
        <v>232102</v>
      </c>
      <c r="M15" s="210"/>
      <c r="N15" s="211">
        <v>10427</v>
      </c>
      <c r="O15" s="211" t="s">
        <v>259</v>
      </c>
      <c r="P15" s="210">
        <v>33425</v>
      </c>
      <c r="Q15" s="210"/>
      <c r="R15" s="211"/>
      <c r="S15" s="211"/>
      <c r="T15" s="210"/>
      <c r="U15" s="210"/>
      <c r="V15" s="211"/>
      <c r="W15" s="211"/>
      <c r="X15" s="210"/>
      <c r="Y15" s="210"/>
      <c r="Z15" s="211"/>
      <c r="AA15" s="211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189</v>
      </c>
      <c r="B16" s="208">
        <v>10873</v>
      </c>
      <c r="C16" s="208" t="s">
        <v>280</v>
      </c>
      <c r="D16" s="209">
        <f t="shared" si="0"/>
        <v>350759</v>
      </c>
      <c r="E16" s="209">
        <f t="shared" si="0"/>
        <v>117889</v>
      </c>
      <c r="F16" s="211">
        <v>10208</v>
      </c>
      <c r="G16" s="211" t="s">
        <v>241</v>
      </c>
      <c r="H16" s="210">
        <v>252572</v>
      </c>
      <c r="I16" s="210">
        <v>86003</v>
      </c>
      <c r="J16" s="211">
        <v>10345</v>
      </c>
      <c r="K16" s="211" t="s">
        <v>248</v>
      </c>
      <c r="L16" s="210">
        <v>58194</v>
      </c>
      <c r="M16" s="210">
        <v>14299</v>
      </c>
      <c r="N16" s="211">
        <v>10344</v>
      </c>
      <c r="O16" s="211" t="s">
        <v>247</v>
      </c>
      <c r="P16" s="210">
        <v>39993</v>
      </c>
      <c r="Q16" s="210">
        <v>17587</v>
      </c>
      <c r="R16" s="211"/>
      <c r="S16" s="211"/>
      <c r="T16" s="210"/>
      <c r="U16" s="210"/>
      <c r="V16" s="211"/>
      <c r="W16" s="211"/>
      <c r="X16" s="210"/>
      <c r="Y16" s="210"/>
      <c r="Z16" s="211"/>
      <c r="AA16" s="211"/>
      <c r="AB16" s="210"/>
      <c r="AC16" s="210"/>
      <c r="AD16" s="208"/>
      <c r="AE16" s="208"/>
      <c r="AF16" s="210"/>
      <c r="AG16" s="210"/>
      <c r="AH16" s="208"/>
      <c r="AI16" s="208"/>
      <c r="AJ16" s="210"/>
      <c r="AK16" s="210"/>
      <c r="AL16" s="208"/>
      <c r="AM16" s="208"/>
      <c r="AN16" s="210"/>
      <c r="AO16" s="210"/>
      <c r="AP16" s="208"/>
      <c r="AQ16" s="208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189</v>
      </c>
      <c r="B17" s="208">
        <v>10875</v>
      </c>
      <c r="C17" s="208" t="s">
        <v>281</v>
      </c>
      <c r="D17" s="209">
        <f t="shared" si="0"/>
        <v>171749</v>
      </c>
      <c r="E17" s="209">
        <f t="shared" si="0"/>
        <v>123023</v>
      </c>
      <c r="F17" s="211">
        <v>10206</v>
      </c>
      <c r="G17" s="211" t="s">
        <v>239</v>
      </c>
      <c r="H17" s="210">
        <v>144839</v>
      </c>
      <c r="I17" s="210">
        <v>96600</v>
      </c>
      <c r="J17" s="211">
        <v>10444</v>
      </c>
      <c r="K17" s="211" t="s">
        <v>263</v>
      </c>
      <c r="L17" s="210">
        <v>10435</v>
      </c>
      <c r="M17" s="210">
        <v>10095</v>
      </c>
      <c r="N17" s="211">
        <v>10448</v>
      </c>
      <c r="O17" s="211" t="s">
        <v>264</v>
      </c>
      <c r="P17" s="210">
        <v>16475</v>
      </c>
      <c r="Q17" s="210">
        <v>16328</v>
      </c>
      <c r="R17" s="211"/>
      <c r="S17" s="211"/>
      <c r="T17" s="210"/>
      <c r="U17" s="210"/>
      <c r="V17" s="211"/>
      <c r="W17" s="211"/>
      <c r="X17" s="210"/>
      <c r="Y17" s="210"/>
      <c r="Z17" s="211"/>
      <c r="AA17" s="211"/>
      <c r="AB17" s="210"/>
      <c r="AC17" s="210"/>
      <c r="AD17" s="208"/>
      <c r="AE17" s="208"/>
      <c r="AF17" s="210"/>
      <c r="AG17" s="210"/>
      <c r="AH17" s="208"/>
      <c r="AI17" s="208"/>
      <c r="AJ17" s="210"/>
      <c r="AK17" s="210"/>
      <c r="AL17" s="208"/>
      <c r="AM17" s="208"/>
      <c r="AN17" s="210"/>
      <c r="AO17" s="210"/>
      <c r="AP17" s="208"/>
      <c r="AQ17" s="208"/>
      <c r="AR17" s="210"/>
      <c r="AS17" s="210"/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189</v>
      </c>
      <c r="B18" s="208">
        <v>10882</v>
      </c>
      <c r="C18" s="208" t="s">
        <v>282</v>
      </c>
      <c r="D18" s="209">
        <f t="shared" si="0"/>
        <v>49485</v>
      </c>
      <c r="E18" s="209">
        <f t="shared" si="0"/>
        <v>0</v>
      </c>
      <c r="F18" s="211">
        <v>10209</v>
      </c>
      <c r="G18" s="211" t="s">
        <v>242</v>
      </c>
      <c r="H18" s="210"/>
      <c r="I18" s="210"/>
      <c r="J18" s="211">
        <v>10363</v>
      </c>
      <c r="K18" s="211" t="s">
        <v>249</v>
      </c>
      <c r="L18" s="210"/>
      <c r="M18" s="210"/>
      <c r="N18" s="211">
        <v>10202</v>
      </c>
      <c r="O18" s="211" t="s">
        <v>235</v>
      </c>
      <c r="P18" s="210">
        <v>49485</v>
      </c>
      <c r="Q18" s="210"/>
      <c r="R18" s="211"/>
      <c r="S18" s="211"/>
      <c r="T18" s="210"/>
      <c r="U18" s="210"/>
      <c r="V18" s="211"/>
      <c r="W18" s="211"/>
      <c r="X18" s="210"/>
      <c r="Y18" s="210"/>
      <c r="Z18" s="211"/>
      <c r="AA18" s="211"/>
      <c r="AB18" s="210"/>
      <c r="AC18" s="210"/>
      <c r="AD18" s="208"/>
      <c r="AE18" s="208"/>
      <c r="AF18" s="210"/>
      <c r="AG18" s="210"/>
      <c r="AH18" s="208"/>
      <c r="AI18" s="208"/>
      <c r="AJ18" s="210"/>
      <c r="AK18" s="210"/>
      <c r="AL18" s="208"/>
      <c r="AM18" s="208"/>
      <c r="AN18" s="210"/>
      <c r="AO18" s="210"/>
      <c r="AP18" s="208"/>
      <c r="AQ18" s="208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208" t="s">
        <v>189</v>
      </c>
      <c r="B19" s="208">
        <v>10890</v>
      </c>
      <c r="C19" s="208" t="s">
        <v>283</v>
      </c>
      <c r="D19" s="209">
        <f t="shared" si="0"/>
        <v>740571</v>
      </c>
      <c r="E19" s="209">
        <f t="shared" si="0"/>
        <v>0</v>
      </c>
      <c r="F19" s="211">
        <v>10523</v>
      </c>
      <c r="G19" s="211" t="s">
        <v>269</v>
      </c>
      <c r="H19" s="210">
        <v>129997</v>
      </c>
      <c r="I19" s="210"/>
      <c r="J19" s="211">
        <v>10524</v>
      </c>
      <c r="K19" s="211" t="s">
        <v>270</v>
      </c>
      <c r="L19" s="210">
        <v>436651</v>
      </c>
      <c r="M19" s="210"/>
      <c r="N19" s="211">
        <v>10525</v>
      </c>
      <c r="O19" s="211" t="s">
        <v>271</v>
      </c>
      <c r="P19" s="210">
        <v>173923</v>
      </c>
      <c r="Q19" s="210"/>
      <c r="R19" s="211"/>
      <c r="S19" s="211"/>
      <c r="T19" s="210"/>
      <c r="U19" s="210"/>
      <c r="V19" s="211"/>
      <c r="W19" s="211"/>
      <c r="X19" s="210"/>
      <c r="Y19" s="210"/>
      <c r="Z19" s="211"/>
      <c r="AA19" s="211"/>
      <c r="AB19" s="210"/>
      <c r="AC19" s="210"/>
      <c r="AD19" s="208"/>
      <c r="AE19" s="208"/>
      <c r="AF19" s="210"/>
      <c r="AG19" s="210"/>
      <c r="AH19" s="208"/>
      <c r="AI19" s="208"/>
      <c r="AJ19" s="210"/>
      <c r="AK19" s="210"/>
      <c r="AL19" s="208"/>
      <c r="AM19" s="208"/>
      <c r="AN19" s="210"/>
      <c r="AO19" s="210"/>
      <c r="AP19" s="208"/>
      <c r="AQ19" s="208"/>
      <c r="AR19" s="210"/>
      <c r="AS19" s="210"/>
      <c r="AT19" s="208"/>
      <c r="AU19" s="208"/>
      <c r="AV19" s="210"/>
      <c r="AW19" s="210"/>
      <c r="AX19" s="208"/>
      <c r="AY19" s="208"/>
      <c r="AZ19" s="210"/>
      <c r="BA19" s="210"/>
      <c r="BB19" s="208"/>
      <c r="BC19" s="208"/>
      <c r="BD19" s="210"/>
      <c r="BE19" s="210"/>
      <c r="BF19" s="208"/>
      <c r="BG19" s="208"/>
      <c r="BH19" s="210"/>
      <c r="BI19" s="210"/>
      <c r="BJ19" s="208"/>
      <c r="BK19" s="208"/>
      <c r="BL19" s="210"/>
      <c r="BM19" s="210"/>
      <c r="BN19" s="208"/>
      <c r="BO19" s="208"/>
      <c r="BP19" s="210"/>
      <c r="BQ19" s="210"/>
      <c r="BR19" s="208"/>
      <c r="BS19" s="208"/>
      <c r="BT19" s="210"/>
      <c r="BU19" s="210"/>
      <c r="BV19" s="208"/>
      <c r="BW19" s="208"/>
      <c r="BX19" s="210"/>
      <c r="BY19" s="210"/>
      <c r="BZ19" s="208"/>
      <c r="CA19" s="208"/>
      <c r="CB19" s="210"/>
      <c r="CC19" s="210"/>
      <c r="CD19" s="208"/>
      <c r="CE19" s="208"/>
      <c r="CF19" s="210"/>
      <c r="CG19" s="210"/>
      <c r="CH19" s="208"/>
      <c r="CI19" s="208"/>
      <c r="CJ19" s="210"/>
      <c r="CK19" s="210"/>
      <c r="CL19" s="208"/>
      <c r="CM19" s="208"/>
      <c r="CN19" s="210"/>
      <c r="CO19" s="210"/>
      <c r="CP19" s="208"/>
      <c r="CQ19" s="208"/>
      <c r="CR19" s="210"/>
      <c r="CS19" s="210"/>
      <c r="CT19" s="208"/>
      <c r="CU19" s="208"/>
      <c r="CV19" s="210"/>
      <c r="CW19" s="210"/>
      <c r="CX19" s="208"/>
      <c r="CY19" s="208"/>
      <c r="CZ19" s="210"/>
      <c r="DA19" s="210"/>
      <c r="DB19" s="208"/>
      <c r="DC19" s="208"/>
      <c r="DD19" s="210"/>
      <c r="DE19" s="210"/>
      <c r="DF19" s="208"/>
      <c r="DG19" s="208"/>
      <c r="DH19" s="210"/>
      <c r="DI19" s="210"/>
      <c r="DJ19" s="208"/>
      <c r="DK19" s="208"/>
      <c r="DL19" s="210"/>
      <c r="DM19" s="210"/>
      <c r="DN19" s="208"/>
      <c r="DO19" s="208"/>
      <c r="DP19" s="210"/>
      <c r="DQ19" s="210"/>
      <c r="DR19" s="208"/>
      <c r="DS19" s="208"/>
      <c r="DT19" s="210"/>
      <c r="DU19" s="210"/>
    </row>
    <row r="20" spans="1:125" ht="13.5">
      <c r="A20" s="208" t="s">
        <v>189</v>
      </c>
      <c r="B20" s="208">
        <v>10892</v>
      </c>
      <c r="C20" s="208" t="s">
        <v>284</v>
      </c>
      <c r="D20" s="209">
        <f t="shared" si="0"/>
        <v>152886</v>
      </c>
      <c r="E20" s="209">
        <f t="shared" si="0"/>
        <v>65523</v>
      </c>
      <c r="F20" s="211">
        <v>10206</v>
      </c>
      <c r="G20" s="211" t="s">
        <v>239</v>
      </c>
      <c r="H20" s="210">
        <v>76443</v>
      </c>
      <c r="I20" s="210">
        <v>32761</v>
      </c>
      <c r="J20" s="211">
        <v>10443</v>
      </c>
      <c r="K20" s="211" t="s">
        <v>262</v>
      </c>
      <c r="L20" s="210">
        <v>76443</v>
      </c>
      <c r="M20" s="210">
        <v>32762</v>
      </c>
      <c r="N20" s="211"/>
      <c r="O20" s="211"/>
      <c r="P20" s="210"/>
      <c r="Q20" s="210"/>
      <c r="R20" s="211"/>
      <c r="S20" s="211"/>
      <c r="T20" s="210"/>
      <c r="U20" s="210"/>
      <c r="V20" s="211"/>
      <c r="W20" s="211"/>
      <c r="X20" s="210"/>
      <c r="Y20" s="210"/>
      <c r="Z20" s="211"/>
      <c r="AA20" s="211"/>
      <c r="AB20" s="210"/>
      <c r="AC20" s="210"/>
      <c r="AD20" s="208"/>
      <c r="AE20" s="208"/>
      <c r="AF20" s="210"/>
      <c r="AG20" s="210"/>
      <c r="AH20" s="208"/>
      <c r="AI20" s="208"/>
      <c r="AJ20" s="210"/>
      <c r="AK20" s="210"/>
      <c r="AL20" s="208"/>
      <c r="AM20" s="208"/>
      <c r="AN20" s="210"/>
      <c r="AO20" s="210"/>
      <c r="AP20" s="208"/>
      <c r="AQ20" s="208"/>
      <c r="AR20" s="210"/>
      <c r="AS20" s="210"/>
      <c r="AT20" s="208"/>
      <c r="AU20" s="208"/>
      <c r="AV20" s="210"/>
      <c r="AW20" s="210"/>
      <c r="AX20" s="208"/>
      <c r="AY20" s="208"/>
      <c r="AZ20" s="210"/>
      <c r="BA20" s="210"/>
      <c r="BB20" s="208"/>
      <c r="BC20" s="208"/>
      <c r="BD20" s="210"/>
      <c r="BE20" s="210"/>
      <c r="BF20" s="208"/>
      <c r="BG20" s="208"/>
      <c r="BH20" s="210"/>
      <c r="BI20" s="210"/>
      <c r="BJ20" s="208"/>
      <c r="BK20" s="208"/>
      <c r="BL20" s="210"/>
      <c r="BM20" s="210"/>
      <c r="BN20" s="208"/>
      <c r="BO20" s="208"/>
      <c r="BP20" s="210"/>
      <c r="BQ20" s="210"/>
      <c r="BR20" s="208"/>
      <c r="BS20" s="208"/>
      <c r="BT20" s="210"/>
      <c r="BU20" s="210"/>
      <c r="BV20" s="208"/>
      <c r="BW20" s="208"/>
      <c r="BX20" s="210"/>
      <c r="BY20" s="210"/>
      <c r="BZ20" s="208"/>
      <c r="CA20" s="208"/>
      <c r="CB20" s="210"/>
      <c r="CC20" s="210"/>
      <c r="CD20" s="208"/>
      <c r="CE20" s="208"/>
      <c r="CF20" s="210"/>
      <c r="CG20" s="210"/>
      <c r="CH20" s="208"/>
      <c r="CI20" s="208"/>
      <c r="CJ20" s="210"/>
      <c r="CK20" s="210"/>
      <c r="CL20" s="208"/>
      <c r="CM20" s="208"/>
      <c r="CN20" s="210"/>
      <c r="CO20" s="210"/>
      <c r="CP20" s="208"/>
      <c r="CQ20" s="208"/>
      <c r="CR20" s="210"/>
      <c r="CS20" s="210"/>
      <c r="CT20" s="208"/>
      <c r="CU20" s="208"/>
      <c r="CV20" s="210"/>
      <c r="CW20" s="210"/>
      <c r="CX20" s="208"/>
      <c r="CY20" s="208"/>
      <c r="CZ20" s="210"/>
      <c r="DA20" s="210"/>
      <c r="DB20" s="208"/>
      <c r="DC20" s="208"/>
      <c r="DD20" s="210"/>
      <c r="DE20" s="210"/>
      <c r="DF20" s="208"/>
      <c r="DG20" s="208"/>
      <c r="DH20" s="210"/>
      <c r="DI20" s="210"/>
      <c r="DJ20" s="208"/>
      <c r="DK20" s="208"/>
      <c r="DL20" s="210"/>
      <c r="DM20" s="210"/>
      <c r="DN20" s="208"/>
      <c r="DO20" s="208"/>
      <c r="DP20" s="210"/>
      <c r="DQ20" s="210"/>
      <c r="DR20" s="208"/>
      <c r="DS20" s="208"/>
      <c r="DT20" s="210"/>
      <c r="DU20" s="210"/>
    </row>
    <row r="21" spans="1:125" ht="13.5">
      <c r="A21" s="208" t="s">
        <v>189</v>
      </c>
      <c r="B21" s="208">
        <v>10914</v>
      </c>
      <c r="C21" s="208" t="s">
        <v>285</v>
      </c>
      <c r="D21" s="209">
        <f t="shared" si="0"/>
        <v>324054</v>
      </c>
      <c r="E21" s="209">
        <f t="shared" si="0"/>
        <v>0</v>
      </c>
      <c r="F21" s="211">
        <v>10205</v>
      </c>
      <c r="G21" s="211" t="s">
        <v>238</v>
      </c>
      <c r="H21" s="210">
        <v>244401</v>
      </c>
      <c r="I21" s="210"/>
      <c r="J21" s="211">
        <v>10523</v>
      </c>
      <c r="K21" s="211" t="s">
        <v>269</v>
      </c>
      <c r="L21" s="210">
        <v>16624</v>
      </c>
      <c r="M21" s="210"/>
      <c r="N21" s="211">
        <v>10524</v>
      </c>
      <c r="O21" s="211" t="s">
        <v>270</v>
      </c>
      <c r="P21" s="210">
        <v>41544</v>
      </c>
      <c r="Q21" s="210"/>
      <c r="R21" s="211">
        <v>10525</v>
      </c>
      <c r="S21" s="211" t="s">
        <v>271</v>
      </c>
      <c r="T21" s="210">
        <v>21485</v>
      </c>
      <c r="U21" s="210"/>
      <c r="V21" s="211"/>
      <c r="W21" s="211"/>
      <c r="X21" s="210"/>
      <c r="Y21" s="210"/>
      <c r="Z21" s="211"/>
      <c r="AA21" s="211"/>
      <c r="AB21" s="210"/>
      <c r="AC21" s="210"/>
      <c r="AD21" s="208"/>
      <c r="AE21" s="208"/>
      <c r="AF21" s="210"/>
      <c r="AG21" s="210"/>
      <c r="AH21" s="208"/>
      <c r="AI21" s="208"/>
      <c r="AJ21" s="210"/>
      <c r="AK21" s="210"/>
      <c r="AL21" s="208"/>
      <c r="AM21" s="208"/>
      <c r="AN21" s="210"/>
      <c r="AO21" s="210"/>
      <c r="AP21" s="208"/>
      <c r="AQ21" s="208"/>
      <c r="AR21" s="210"/>
      <c r="AS21" s="210"/>
      <c r="AT21" s="208"/>
      <c r="AU21" s="208"/>
      <c r="AV21" s="210"/>
      <c r="AW21" s="210"/>
      <c r="AX21" s="208"/>
      <c r="AY21" s="208"/>
      <c r="AZ21" s="210"/>
      <c r="BA21" s="210"/>
      <c r="BB21" s="208"/>
      <c r="BC21" s="208"/>
      <c r="BD21" s="210"/>
      <c r="BE21" s="210"/>
      <c r="BF21" s="208"/>
      <c r="BG21" s="208"/>
      <c r="BH21" s="210"/>
      <c r="BI21" s="210"/>
      <c r="BJ21" s="208"/>
      <c r="BK21" s="208"/>
      <c r="BL21" s="210"/>
      <c r="BM21" s="210"/>
      <c r="BN21" s="208"/>
      <c r="BO21" s="208"/>
      <c r="BP21" s="210"/>
      <c r="BQ21" s="210"/>
      <c r="BR21" s="208"/>
      <c r="BS21" s="208"/>
      <c r="BT21" s="210"/>
      <c r="BU21" s="210"/>
      <c r="BV21" s="208"/>
      <c r="BW21" s="208"/>
      <c r="BX21" s="210"/>
      <c r="BY21" s="210"/>
      <c r="BZ21" s="208"/>
      <c r="CA21" s="208"/>
      <c r="CB21" s="210"/>
      <c r="CC21" s="210"/>
      <c r="CD21" s="208"/>
      <c r="CE21" s="208"/>
      <c r="CF21" s="210"/>
      <c r="CG21" s="210"/>
      <c r="CH21" s="208"/>
      <c r="CI21" s="208"/>
      <c r="CJ21" s="210"/>
      <c r="CK21" s="210"/>
      <c r="CL21" s="208"/>
      <c r="CM21" s="208"/>
      <c r="CN21" s="210"/>
      <c r="CO21" s="210"/>
      <c r="CP21" s="208"/>
      <c r="CQ21" s="208"/>
      <c r="CR21" s="210"/>
      <c r="CS21" s="210"/>
      <c r="CT21" s="208"/>
      <c r="CU21" s="208"/>
      <c r="CV21" s="210"/>
      <c r="CW21" s="210"/>
      <c r="CX21" s="208"/>
      <c r="CY21" s="208"/>
      <c r="CZ21" s="210"/>
      <c r="DA21" s="210"/>
      <c r="DB21" s="208"/>
      <c r="DC21" s="208"/>
      <c r="DD21" s="210"/>
      <c r="DE21" s="210"/>
      <c r="DF21" s="208"/>
      <c r="DG21" s="208"/>
      <c r="DH21" s="210"/>
      <c r="DI21" s="210"/>
      <c r="DJ21" s="208"/>
      <c r="DK21" s="208"/>
      <c r="DL21" s="210"/>
      <c r="DM21" s="210"/>
      <c r="DN21" s="208"/>
      <c r="DO21" s="208"/>
      <c r="DP21" s="210"/>
      <c r="DQ21" s="210"/>
      <c r="DR21" s="208"/>
      <c r="DS21" s="208"/>
      <c r="DT21" s="210"/>
      <c r="DU21" s="210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10000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群馬県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60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237736</v>
      </c>
      <c r="E7" s="114">
        <f aca="true" t="shared" si="1" ref="E7:E12">AD14</f>
        <v>38546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237736</v>
      </c>
      <c r="AE7" s="137"/>
      <c r="AF7" s="136">
        <f>'廃棄物事業経費（歳入）'!B7</f>
        <v>10000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2800</v>
      </c>
      <c r="E8" s="114">
        <f t="shared" si="1"/>
        <v>26469</v>
      </c>
      <c r="F8" s="110"/>
      <c r="G8" s="205"/>
      <c r="H8" s="205"/>
      <c r="I8" s="115" t="s">
        <v>116</v>
      </c>
      <c r="J8" s="114">
        <f t="shared" si="2"/>
        <v>537642</v>
      </c>
      <c r="K8" s="114">
        <f t="shared" si="3"/>
        <v>220839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2800</v>
      </c>
      <c r="AE8" s="137"/>
      <c r="AF8" s="136">
        <f>'廃棄物事業経費（歳入）'!B8</f>
        <v>10201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5100</v>
      </c>
      <c r="E9" s="114">
        <f t="shared" si="1"/>
        <v>0</v>
      </c>
      <c r="F9" s="110"/>
      <c r="G9" s="205"/>
      <c r="H9" s="205"/>
      <c r="I9" s="113" t="s">
        <v>118</v>
      </c>
      <c r="J9" s="114">
        <f t="shared" si="2"/>
        <v>253815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5100</v>
      </c>
      <c r="AE9" s="137"/>
      <c r="AF9" s="136">
        <f>'廃棄物事業経費（歳入）'!B9</f>
        <v>10202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3190237</v>
      </c>
      <c r="E10" s="114">
        <f t="shared" si="1"/>
        <v>344287</v>
      </c>
      <c r="F10" s="110"/>
      <c r="G10" s="205"/>
      <c r="H10" s="206"/>
      <c r="I10" s="113" t="s">
        <v>120</v>
      </c>
      <c r="J10" s="114">
        <f t="shared" si="2"/>
        <v>3687</v>
      </c>
      <c r="K10" s="114">
        <f t="shared" si="3"/>
        <v>2478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3190237</v>
      </c>
      <c r="AE10" s="137"/>
      <c r="AF10" s="136">
        <f>'廃棄物事業経費（歳入）'!B10</f>
        <v>10203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2801232</v>
      </c>
      <c r="E11" s="114">
        <f t="shared" si="1"/>
        <v>1332848</v>
      </c>
      <c r="F11" s="110"/>
      <c r="G11" s="205"/>
      <c r="H11" s="150" t="s">
        <v>122</v>
      </c>
      <c r="I11" s="150"/>
      <c r="J11" s="114">
        <f t="shared" si="2"/>
        <v>3339</v>
      </c>
      <c r="K11" s="114">
        <f t="shared" si="3"/>
        <v>2353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2801232</v>
      </c>
      <c r="AE11" s="137"/>
      <c r="AF11" s="136">
        <f>'廃棄物事業経費（歳入）'!B11</f>
        <v>10204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1355864</v>
      </c>
      <c r="E12" s="114">
        <f t="shared" si="1"/>
        <v>610244</v>
      </c>
      <c r="F12" s="110"/>
      <c r="G12" s="205"/>
      <c r="H12" s="150" t="s">
        <v>123</v>
      </c>
      <c r="I12" s="150"/>
      <c r="J12" s="114">
        <f t="shared" si="2"/>
        <v>10350</v>
      </c>
      <c r="K12" s="114">
        <f t="shared" si="3"/>
        <v>17784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1355864</v>
      </c>
      <c r="AE12" s="137"/>
      <c r="AF12" s="136">
        <f>'廃棄物事業経費（歳入）'!B12</f>
        <v>10205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7592969</v>
      </c>
      <c r="E13" s="116">
        <f>SUM(E7:E12)</f>
        <v>2352394</v>
      </c>
      <c r="F13" s="110"/>
      <c r="G13" s="205"/>
      <c r="H13" s="147" t="s">
        <v>65</v>
      </c>
      <c r="I13" s="147"/>
      <c r="J13" s="117">
        <f>SUM(J7:J12)</f>
        <v>808833</v>
      </c>
      <c r="K13" s="117">
        <f>SUM(K7:K12)</f>
        <v>243454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15668936</v>
      </c>
      <c r="AE13" s="137"/>
      <c r="AF13" s="136">
        <f>'廃棄物事業経費（歳入）'!B13</f>
        <v>10206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4791737</v>
      </c>
      <c r="E14" s="120">
        <f>E13-E11</f>
        <v>1019546</v>
      </c>
      <c r="F14" s="110"/>
      <c r="G14" s="206"/>
      <c r="H14" s="118"/>
      <c r="I14" s="119" t="s">
        <v>125</v>
      </c>
      <c r="J14" s="121">
        <f>J13-J12</f>
        <v>798483</v>
      </c>
      <c r="K14" s="121">
        <f>K13-K12</f>
        <v>225670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38546</v>
      </c>
      <c r="AE14" s="137"/>
      <c r="AF14" s="136">
        <f>'廃棄物事業経費（歳入）'!B14</f>
        <v>10207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15668936</v>
      </c>
      <c r="E15" s="114">
        <f>AD20</f>
        <v>3567348</v>
      </c>
      <c r="F15" s="110"/>
      <c r="G15" s="189" t="s">
        <v>127</v>
      </c>
      <c r="H15" s="150" t="s">
        <v>128</v>
      </c>
      <c r="I15" s="150"/>
      <c r="J15" s="114">
        <f>AD27</f>
        <v>4109494</v>
      </c>
      <c r="K15" s="114">
        <f>AD45</f>
        <v>861823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26469</v>
      </c>
      <c r="AE15" s="137"/>
      <c r="AF15" s="136">
        <f>'廃棄物事業経費（歳入）'!B15</f>
        <v>10208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23261905</v>
      </c>
      <c r="E16" s="116">
        <f>SUM(E13,E15)</f>
        <v>5919742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148636</v>
      </c>
      <c r="K16" s="114">
        <f aca="true" t="shared" si="6" ref="K16:K25">AD46</f>
        <v>49596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0</v>
      </c>
      <c r="AE16" s="137"/>
      <c r="AF16" s="136">
        <f>'廃棄物事業経費（歳入）'!B16</f>
        <v>10209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20460673</v>
      </c>
      <c r="E17" s="120">
        <f>SUM(E14:E15)</f>
        <v>4586894</v>
      </c>
      <c r="F17" s="110"/>
      <c r="G17" s="189"/>
      <c r="H17" s="192"/>
      <c r="I17" s="113" t="s">
        <v>131</v>
      </c>
      <c r="J17" s="114">
        <f t="shared" si="5"/>
        <v>3764499</v>
      </c>
      <c r="K17" s="114">
        <f t="shared" si="6"/>
        <v>1944786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344287</v>
      </c>
      <c r="AE17" s="137"/>
      <c r="AF17" s="136">
        <f>'廃棄物事業経費（歳入）'!B17</f>
        <v>10210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683765</v>
      </c>
      <c r="K18" s="114">
        <f t="shared" si="6"/>
        <v>1072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1332848</v>
      </c>
      <c r="AE18" s="137"/>
      <c r="AF18" s="136">
        <f>'廃棄物事業経費（歳入）'!B18</f>
        <v>10211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26485</v>
      </c>
      <c r="K19" s="114">
        <f t="shared" si="6"/>
        <v>861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610244</v>
      </c>
      <c r="AE19" s="137"/>
      <c r="AF19" s="136">
        <f>'廃棄物事業経費（歳入）'!B19</f>
        <v>10212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2801232</v>
      </c>
      <c r="E20" s="123">
        <f>E11</f>
        <v>1332848</v>
      </c>
      <c r="F20" s="110"/>
      <c r="G20" s="189"/>
      <c r="H20" s="193" t="s">
        <v>135</v>
      </c>
      <c r="I20" s="124" t="s">
        <v>130</v>
      </c>
      <c r="J20" s="114">
        <f t="shared" si="5"/>
        <v>4501785</v>
      </c>
      <c r="K20" s="114">
        <f t="shared" si="6"/>
        <v>194309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3567348</v>
      </c>
      <c r="AE20" s="137"/>
      <c r="AF20" s="136">
        <f>'廃棄物事業経費（歳入）'!B20</f>
        <v>10303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2801232</v>
      </c>
      <c r="E21" s="123">
        <f>K12+K24</f>
        <v>1332848</v>
      </c>
      <c r="F21" s="110"/>
      <c r="G21" s="189"/>
      <c r="H21" s="194"/>
      <c r="I21" s="124" t="s">
        <v>131</v>
      </c>
      <c r="J21" s="114">
        <f t="shared" si="5"/>
        <v>4142777</v>
      </c>
      <c r="K21" s="114">
        <f t="shared" si="6"/>
        <v>1090167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10344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629109</v>
      </c>
      <c r="K22" s="114">
        <f t="shared" si="6"/>
        <v>17599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537642</v>
      </c>
      <c r="AF22" s="136">
        <f>'廃棄物事業経費（歳入）'!B22</f>
        <v>10345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454130</v>
      </c>
      <c r="K23" s="114">
        <f t="shared" si="6"/>
        <v>73855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253815</v>
      </c>
      <c r="AF23" s="136">
        <f>'廃棄物事業経費（歳入）'!B23</f>
        <v>10363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2790882</v>
      </c>
      <c r="K24" s="114">
        <f t="shared" si="6"/>
        <v>1315064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3687</v>
      </c>
      <c r="AF24" s="136">
        <f>'廃棄物事業経費（歳入）'!B24</f>
        <v>10366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713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3339</v>
      </c>
      <c r="AF25" s="136">
        <f>'廃棄物事業経費（歳入）'!B25</f>
        <v>10367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21252275</v>
      </c>
      <c r="K26" s="117">
        <f>SUM(K15:K25)</f>
        <v>5549132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10350</v>
      </c>
      <c r="AF26" s="136">
        <f>'廃棄物事業経費（歳入）'!B26</f>
        <v>10382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18461393</v>
      </c>
      <c r="K27" s="121">
        <f>K26-K24</f>
        <v>4234068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4109494</v>
      </c>
      <c r="AF27" s="136">
        <f>'廃棄物事業経費（歳入）'!B27</f>
        <v>10383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1200797</v>
      </c>
      <c r="K28" s="114">
        <f>AD56</f>
        <v>127156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148636</v>
      </c>
      <c r="AF28" s="136">
        <f>'廃棄物事業経費（歳入）'!B28</f>
        <v>10384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23261905</v>
      </c>
      <c r="K29" s="117">
        <f>SUM(K13,K26,K28)</f>
        <v>5919742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3764499</v>
      </c>
      <c r="AF29" s="136">
        <f>'廃棄物事業経費（歳入）'!B29</f>
        <v>10421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20460673</v>
      </c>
      <c r="K30" s="121">
        <f>SUM(K14,K27:K28)</f>
        <v>4586894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683765</v>
      </c>
      <c r="AF30" s="136">
        <f>'廃棄物事業経費（歳入）'!B30</f>
        <v>10424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26485</v>
      </c>
      <c r="AF31" s="136">
        <f>'廃棄物事業経費（歳入）'!B31</f>
        <v>10425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4501785</v>
      </c>
      <c r="AF32" s="136">
        <f>'廃棄物事業経費（歳入）'!B32</f>
        <v>10426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4142777</v>
      </c>
      <c r="AF33" s="136">
        <f>'廃棄物事業経費（歳入）'!B33</f>
        <v>10427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629109</v>
      </c>
      <c r="AF34" s="136">
        <f>'廃棄物事業経費（歳入）'!B34</f>
        <v>10428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454130</v>
      </c>
      <c r="AF35" s="136">
        <f>'廃棄物事業経費（歳入）'!B35</f>
        <v>10429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2790882</v>
      </c>
      <c r="AF36" s="136">
        <f>'廃棄物事業経費（歳入）'!B36</f>
        <v>10443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713</v>
      </c>
      <c r="AF37" s="136">
        <f>'廃棄物事業経費（歳入）'!B37</f>
        <v>10444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1200797</v>
      </c>
      <c r="AF38" s="136">
        <f>'廃棄物事業経費（歳入）'!B38</f>
        <v>10448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10449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220839</v>
      </c>
      <c r="AF40" s="136">
        <f>'廃棄物事業経費（歳入）'!B40</f>
        <v>10464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10521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2478</v>
      </c>
      <c r="AF42" s="136">
        <f>'廃棄物事業経費（歳入）'!B42</f>
        <v>10522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2353</v>
      </c>
      <c r="AF43" s="136">
        <f>'廃棄物事業経費（歳入）'!B43</f>
        <v>10523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17784</v>
      </c>
      <c r="AF44" s="136">
        <f>'廃棄物事業経費（歳入）'!B44</f>
        <v>10524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861823</v>
      </c>
      <c r="AF45" s="136">
        <f>'廃棄物事業経費（歳入）'!B45</f>
        <v>10525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49596</v>
      </c>
      <c r="AF46" s="136">
        <f>'廃棄物事業経費（歳入）'!B46</f>
        <v>10835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1944786</v>
      </c>
      <c r="AF47" s="136">
        <f>'廃棄物事業経費（歳入）'!B47</f>
        <v>10837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1072</v>
      </c>
      <c r="AF48" s="136">
        <f>'廃棄物事業経費（歳入）'!B48</f>
        <v>10838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861</v>
      </c>
      <c r="AF49" s="136">
        <f>'廃棄物事業経費（歳入）'!B49</f>
        <v>10839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194309</v>
      </c>
      <c r="AF50" s="136">
        <f>'廃棄物事業経費（歳入）'!B50</f>
        <v>10840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1090167</v>
      </c>
      <c r="AF51" s="136">
        <f>'廃棄物事業経費（歳入）'!B51</f>
        <v>10841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17599</v>
      </c>
      <c r="AF52" s="136">
        <f>'廃棄物事業経費（歳入）'!B52</f>
        <v>10842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73855</v>
      </c>
      <c r="AF53" s="136">
        <f>'廃棄物事業経費（歳入）'!B53</f>
        <v>10870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1315064</v>
      </c>
      <c r="AF54" s="136">
        <f>'廃棄物事業経費（歳入）'!B54</f>
        <v>10873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10875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127156</v>
      </c>
      <c r="AF56" s="136">
        <f>'廃棄物事業経費（歳入）'!B56</f>
        <v>10882</v>
      </c>
      <c r="AG56" s="100">
        <v>56</v>
      </c>
    </row>
    <row r="57" spans="28:33" ht="14.25">
      <c r="AB57" s="138"/>
      <c r="AF57" s="136">
        <f>'廃棄物事業経費（歳入）'!B57</f>
        <v>10890</v>
      </c>
      <c r="AG57" s="100">
        <v>57</v>
      </c>
    </row>
    <row r="58" spans="28:33" ht="14.25">
      <c r="AB58" s="138"/>
      <c r="AF58" s="136">
        <f>'廃棄物事業経費（歳入）'!B58</f>
        <v>10892</v>
      </c>
      <c r="AG58" s="100">
        <v>58</v>
      </c>
    </row>
    <row r="59" spans="28:33" ht="14.25">
      <c r="AB59" s="138"/>
      <c r="AF59" s="136">
        <f>'廃棄物事業経費（歳入）'!B59</f>
        <v>10914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2008-09-16T07:21:58Z</dcterms:modified>
  <cp:category/>
  <cp:version/>
  <cp:contentType/>
  <cp:contentStatus/>
</cp:coreProperties>
</file>