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40" windowWidth="14700" windowHeight="8805" activeTab="0"/>
  </bookViews>
  <sheets>
    <sheet name="水洗化人口等" sheetId="1" r:id="rId1"/>
    <sheet name="し尿処理の状況" sheetId="2" r:id="rId2"/>
    <sheet name="し尿集計結果" sheetId="3" r:id="rId3"/>
  </sheets>
  <externalReferences>
    <externalReference r:id="rId6"/>
  </externalReferences>
  <definedNames>
    <definedName name="DH_し尿3">#REF!</definedName>
    <definedName name="DH_し尿31">#REF!</definedName>
    <definedName name="DH_し尿33">#REF!</definedName>
    <definedName name="fgg">#REF!</definedName>
    <definedName name="M_ごみ処理">#REF!</definedName>
    <definedName name="M_し尿関係">#REF!</definedName>
    <definedName name="M_市総括">#REF!</definedName>
    <definedName name="M_組総括">#REF!</definedName>
    <definedName name="M_組総括2">#REF!</definedName>
    <definedName name="_xlnm.Print_Area" localSheetId="2">'し尿集計結果'!$A$1:$K$22</definedName>
    <definedName name="_xlnm.Print_Area" localSheetId="1">'し尿処理の状況'!$A$2:$AC$94</definedName>
    <definedName name="_xlnm.Print_Area" localSheetId="0">'水洗化人口等'!$A$2:$U$94</definedName>
    <definedName name="_xlnm.Print_Titles" localSheetId="1">'し尿処理の状況'!$A:$C,'し尿処理の状況'!$2:$6</definedName>
    <definedName name="_xlnm.Print_Titles" localSheetId="0">'水洗化人口等'!$A:$C,'水洗化人口等'!$2:$6</definedName>
  </definedNames>
  <calcPr calcMode="manual" fullCalcOnLoad="1"/>
</workbook>
</file>

<file path=xl/sharedStrings.xml><?xml version="1.0" encoding="utf-8"?>
<sst xmlns="http://schemas.openxmlformats.org/spreadsheetml/2006/main" count="759" uniqueCount="260">
  <si>
    <t>美浜町</t>
  </si>
  <si>
    <t>愛知県</t>
  </si>
  <si>
    <t>23100</t>
  </si>
  <si>
    <t>名古屋市</t>
  </si>
  <si>
    <t>23201</t>
  </si>
  <si>
    <t>豊橋市</t>
  </si>
  <si>
    <t>23202</t>
  </si>
  <si>
    <t>岡崎市</t>
  </si>
  <si>
    <t>23203</t>
  </si>
  <si>
    <t>一宮市</t>
  </si>
  <si>
    <t>23204</t>
  </si>
  <si>
    <t>瀬戸市</t>
  </si>
  <si>
    <t>23205</t>
  </si>
  <si>
    <t>半田市</t>
  </si>
  <si>
    <t>23206</t>
  </si>
  <si>
    <t>春日井市</t>
  </si>
  <si>
    <t>23207</t>
  </si>
  <si>
    <t>豊川市</t>
  </si>
  <si>
    <t>23208</t>
  </si>
  <si>
    <t>津島市</t>
  </si>
  <si>
    <t>23209</t>
  </si>
  <si>
    <t>碧南市</t>
  </si>
  <si>
    <t>23210</t>
  </si>
  <si>
    <t>刈谷市</t>
  </si>
  <si>
    <t>23211</t>
  </si>
  <si>
    <t>豊田市</t>
  </si>
  <si>
    <t>23212</t>
  </si>
  <si>
    <t>安城市</t>
  </si>
  <si>
    <t>23213</t>
  </si>
  <si>
    <t>西尾市</t>
  </si>
  <si>
    <t>23214</t>
  </si>
  <si>
    <t>蒲郡市</t>
  </si>
  <si>
    <t>23215</t>
  </si>
  <si>
    <t>犬山市</t>
  </si>
  <si>
    <t>23216</t>
  </si>
  <si>
    <t>常滑市</t>
  </si>
  <si>
    <t>23217</t>
  </si>
  <si>
    <t>江南市</t>
  </si>
  <si>
    <t>23218</t>
  </si>
  <si>
    <t>尾西市</t>
  </si>
  <si>
    <t>23219</t>
  </si>
  <si>
    <t>小牧市</t>
  </si>
  <si>
    <t>23220</t>
  </si>
  <si>
    <t>稲沢市</t>
  </si>
  <si>
    <t>23221</t>
  </si>
  <si>
    <t>新城市</t>
  </si>
  <si>
    <t>23222</t>
  </si>
  <si>
    <t>東海市</t>
  </si>
  <si>
    <t>23223</t>
  </si>
  <si>
    <t>大府市</t>
  </si>
  <si>
    <t>23224</t>
  </si>
  <si>
    <t>知多市</t>
  </si>
  <si>
    <t>23225</t>
  </si>
  <si>
    <t>知立市</t>
  </si>
  <si>
    <t>23226</t>
  </si>
  <si>
    <t>尾張旭市</t>
  </si>
  <si>
    <t>23227</t>
  </si>
  <si>
    <t>高浜市</t>
  </si>
  <si>
    <t>23228</t>
  </si>
  <si>
    <t>岩倉市</t>
  </si>
  <si>
    <t>23229</t>
  </si>
  <si>
    <t>豊明市</t>
  </si>
  <si>
    <t>23230</t>
  </si>
  <si>
    <t>日進市</t>
  </si>
  <si>
    <t>23302</t>
  </si>
  <si>
    <t>東郷町</t>
  </si>
  <si>
    <t>23304</t>
  </si>
  <si>
    <t>長久手町</t>
  </si>
  <si>
    <t>23341</t>
  </si>
  <si>
    <t>西枇杷島町</t>
  </si>
  <si>
    <t>23342</t>
  </si>
  <si>
    <t>豊山町</t>
  </si>
  <si>
    <t>23343</t>
  </si>
  <si>
    <t>師勝町</t>
  </si>
  <si>
    <t>23344</t>
  </si>
  <si>
    <t>西春町</t>
  </si>
  <si>
    <t>23345</t>
  </si>
  <si>
    <t>春日町</t>
  </si>
  <si>
    <t>23346</t>
  </si>
  <si>
    <t>清洲町</t>
  </si>
  <si>
    <t>23347</t>
  </si>
  <si>
    <t>新川町</t>
  </si>
  <si>
    <t>23361</t>
  </si>
  <si>
    <t>大口町</t>
  </si>
  <si>
    <t>23362</t>
  </si>
  <si>
    <t>扶桑町</t>
  </si>
  <si>
    <t>23381</t>
  </si>
  <si>
    <t>木曽川町</t>
  </si>
  <si>
    <t>23401</t>
  </si>
  <si>
    <t>祖父江町</t>
  </si>
  <si>
    <t>23402</t>
  </si>
  <si>
    <t>平和町</t>
  </si>
  <si>
    <t>23421</t>
  </si>
  <si>
    <t>水洗化人口等（平成１６年度実績）</t>
  </si>
  <si>
    <t>コード</t>
  </si>
  <si>
    <t>市町村名</t>
  </si>
  <si>
    <t>水洗化人口 (公共下水道人口+ｺﾐｭﾆﾃｨﾌﾟﾗﾝﾄ人口+浄化槽人口)</t>
  </si>
  <si>
    <t>非水洗化率</t>
  </si>
  <si>
    <t>計画収集  人口</t>
  </si>
  <si>
    <t>自家処理人口</t>
  </si>
  <si>
    <t>水洗化率(水洗化人口)</t>
  </si>
  <si>
    <t>公共下水道人口</t>
  </si>
  <si>
    <t>水洗化率(公共下水道)</t>
  </si>
  <si>
    <t>ｺﾐｭﾆﾃｨﾌﾟﾗﾝﾄ人口</t>
  </si>
  <si>
    <t>水洗化率(ｺﾐｭﾆﾃｨﾌﾟﾗﾝﾄ)</t>
  </si>
  <si>
    <t xml:space="preserve">浄化槽人口  </t>
  </si>
  <si>
    <t>水洗化率(浄化槽人口)</t>
  </si>
  <si>
    <t>（％）</t>
  </si>
  <si>
    <t>し尿処理の状況（平成１６年度実績）</t>
  </si>
  <si>
    <t>コード</t>
  </si>
  <si>
    <t>市町村名</t>
  </si>
  <si>
    <r>
      <t>し尿処理量</t>
    </r>
    <r>
      <rPr>
        <sz val="9"/>
        <rFont val="ＭＳ ゴシック"/>
        <family val="3"/>
      </rPr>
      <t xml:space="preserve"> (し尿+浄化槽汚泥+自家処理量)</t>
    </r>
  </si>
  <si>
    <t>し尿</t>
  </si>
  <si>
    <t>浄化槽汚泥</t>
  </si>
  <si>
    <t>し尿処理施設</t>
  </si>
  <si>
    <t>下水道投入</t>
  </si>
  <si>
    <t>海洋投入</t>
  </si>
  <si>
    <t>農地還元</t>
  </si>
  <si>
    <t>その他</t>
  </si>
  <si>
    <t>（ｋｌ）</t>
  </si>
  <si>
    <t>七宝町</t>
  </si>
  <si>
    <t>23422</t>
  </si>
  <si>
    <t>美和町</t>
  </si>
  <si>
    <t>23423</t>
  </si>
  <si>
    <t>甚目寺町</t>
  </si>
  <si>
    <t>23424</t>
  </si>
  <si>
    <t>大治町</t>
  </si>
  <si>
    <t>23425</t>
  </si>
  <si>
    <t>蟹江町</t>
  </si>
  <si>
    <t>23426</t>
  </si>
  <si>
    <t>十四山村</t>
  </si>
  <si>
    <t>23427</t>
  </si>
  <si>
    <t>飛島村</t>
  </si>
  <si>
    <t>23428</t>
  </si>
  <si>
    <t>弥富町</t>
  </si>
  <si>
    <t>23429</t>
  </si>
  <si>
    <t>佐屋町</t>
  </si>
  <si>
    <t>23430</t>
  </si>
  <si>
    <t>立田村</t>
  </si>
  <si>
    <t>23431</t>
  </si>
  <si>
    <t>八開村</t>
  </si>
  <si>
    <t>23432</t>
  </si>
  <si>
    <t>佐織町</t>
  </si>
  <si>
    <t>23441</t>
  </si>
  <si>
    <t>阿久比町</t>
  </si>
  <si>
    <t>23442</t>
  </si>
  <si>
    <t>東浦町</t>
  </si>
  <si>
    <t>23445</t>
  </si>
  <si>
    <t>南知多町</t>
  </si>
  <si>
    <t>23446</t>
  </si>
  <si>
    <t>23447</t>
  </si>
  <si>
    <t>武豊町</t>
  </si>
  <si>
    <t>23481</t>
  </si>
  <si>
    <t>一色町</t>
  </si>
  <si>
    <t>23482</t>
  </si>
  <si>
    <t>吉良町</t>
  </si>
  <si>
    <t>23483</t>
  </si>
  <si>
    <t>幡豆町</t>
  </si>
  <si>
    <t>23501</t>
  </si>
  <si>
    <t>幸田町</t>
  </si>
  <si>
    <t>23502</t>
  </si>
  <si>
    <t>額田町</t>
  </si>
  <si>
    <t>23521</t>
  </si>
  <si>
    <t>三好町</t>
  </si>
  <si>
    <t>23522</t>
  </si>
  <si>
    <t>23523</t>
  </si>
  <si>
    <t>小原村</t>
  </si>
  <si>
    <t>23541</t>
  </si>
  <si>
    <t>足助町</t>
  </si>
  <si>
    <t>23543</t>
  </si>
  <si>
    <t>下山村</t>
  </si>
  <si>
    <t>23544</t>
  </si>
  <si>
    <t>旭町</t>
  </si>
  <si>
    <t>23561</t>
  </si>
  <si>
    <t>設楽町</t>
  </si>
  <si>
    <t>23562</t>
  </si>
  <si>
    <t>東栄町</t>
  </si>
  <si>
    <t>23563</t>
  </si>
  <si>
    <t>豊根村</t>
  </si>
  <si>
    <t>23564</t>
  </si>
  <si>
    <t>富山村</t>
  </si>
  <si>
    <t>23565</t>
  </si>
  <si>
    <t>津具村</t>
  </si>
  <si>
    <t>稲武町</t>
  </si>
  <si>
    <t>23581</t>
  </si>
  <si>
    <t>鳳来町</t>
  </si>
  <si>
    <t>23582</t>
  </si>
  <si>
    <t>作手村</t>
  </si>
  <si>
    <t>23601</t>
  </si>
  <si>
    <t>音羽町</t>
  </si>
  <si>
    <t>23602</t>
  </si>
  <si>
    <t>23603</t>
  </si>
  <si>
    <t>小坂井町</t>
  </si>
  <si>
    <t>23604</t>
  </si>
  <si>
    <t>御津町</t>
  </si>
  <si>
    <t>愛知県</t>
  </si>
  <si>
    <t>23231</t>
  </si>
  <si>
    <t>田原市</t>
  </si>
  <si>
    <t>23545</t>
  </si>
  <si>
    <t>23623</t>
  </si>
  <si>
    <t>渥美町</t>
  </si>
  <si>
    <t>愛知県合計</t>
  </si>
  <si>
    <t>都道府県</t>
  </si>
  <si>
    <r>
      <t xml:space="preserve">し尿収集量 </t>
    </r>
    <r>
      <rPr>
        <sz val="9"/>
        <rFont val="ＭＳ ゴシック"/>
        <family val="3"/>
      </rPr>
      <t>(直営+委託+許可)</t>
    </r>
  </si>
  <si>
    <t>合計</t>
  </si>
  <si>
    <t>直営 (し尿+浄化槽汚泥)</t>
  </si>
  <si>
    <t>委託 (し尿+浄化槽汚泥)</t>
  </si>
  <si>
    <t>許可 (し尿+浄化槽汚泥)</t>
  </si>
  <si>
    <t>し尿 (し尿処理施設+下水道投入+海洋投入+農地還元+その他)</t>
  </si>
  <si>
    <t>浄化槽汚泥 (し尿処理施設+下水道投入+海洋投入+農地還元+その他)</t>
  </si>
  <si>
    <t>自家処理量 (し尿+浄化槽汚泥)</t>
  </si>
  <si>
    <t>都道府県</t>
  </si>
  <si>
    <r>
      <t>総人口</t>
    </r>
    <r>
      <rPr>
        <sz val="9"/>
        <rFont val="ＭＳ ゴシック"/>
        <family val="3"/>
      </rPr>
      <t xml:space="preserve"> (非水洗化人口+水洗化人口)</t>
    </r>
  </si>
  <si>
    <t>くみ取りし尿の手数料</t>
  </si>
  <si>
    <t>非水洗化人口 (計画収集人口+自家処理人口)</t>
  </si>
  <si>
    <t>合計</t>
  </si>
  <si>
    <t>従量制
・
回数制</t>
  </si>
  <si>
    <t>定額制
（人頭制世帯制）</t>
  </si>
  <si>
    <t>無料</t>
  </si>
  <si>
    <t>実施していない</t>
  </si>
  <si>
    <t>合併処理浄化槽人口</t>
  </si>
  <si>
    <t>（人）</t>
  </si>
  <si>
    <t>し尿処理</t>
  </si>
  <si>
    <t>kl/年</t>
  </si>
  <si>
    <t>処理量</t>
  </si>
  <si>
    <t>汲み取りし尿</t>
  </si>
  <si>
    <t>浄化槽汚泥</t>
  </si>
  <si>
    <t>構成比</t>
  </si>
  <si>
    <t>非水洗化</t>
  </si>
  <si>
    <t>計画収集人口</t>
  </si>
  <si>
    <t>計画処理量</t>
  </si>
  <si>
    <t>し尿処理施設</t>
  </si>
  <si>
    <t>自家処理人口</t>
  </si>
  <si>
    <t>下水道投入</t>
  </si>
  <si>
    <t>小計</t>
  </si>
  <si>
    <t>海洋投入</t>
  </si>
  <si>
    <t>水洗化</t>
  </si>
  <si>
    <t>下水道人口</t>
  </si>
  <si>
    <t>農地還元</t>
  </si>
  <si>
    <t>ｺﾐﾌﾟﾗ人口</t>
  </si>
  <si>
    <t>その他</t>
  </si>
  <si>
    <t>浄化槽人口</t>
  </si>
  <si>
    <t>自家処理量</t>
  </si>
  <si>
    <t>総計</t>
  </si>
  <si>
    <t>浄化槽人口のうち合併処理浄化槽人口</t>
  </si>
  <si>
    <t>人</t>
  </si>
  <si>
    <t>収集量</t>
  </si>
  <si>
    <t>直営</t>
  </si>
  <si>
    <t>水洗化率：</t>
  </si>
  <si>
    <t>委託</t>
  </si>
  <si>
    <t>非水洗化率：</t>
  </si>
  <si>
    <t>許可</t>
  </si>
  <si>
    <t>下水道水洗化率：</t>
  </si>
  <si>
    <t>浄化槽水洗化率：</t>
  </si>
  <si>
    <t>うち合併処理：</t>
  </si>
  <si>
    <t>計画収集率</t>
  </si>
  <si>
    <t>自家処理率</t>
  </si>
  <si>
    <t>藤岡町</t>
  </si>
  <si>
    <t>一宮町</t>
  </si>
  <si>
    <t>○</t>
  </si>
</sst>
</file>

<file path=xl/styles.xml><?xml version="1.0" encoding="utf-8"?>
<styleSheet xmlns="http://schemas.openxmlformats.org/spreadsheetml/2006/main">
  <numFmts count="6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_ "/>
    <numFmt numFmtId="182" formatCode="#,##0.0"/>
    <numFmt numFmtId="183" formatCode="0.000000000"/>
    <numFmt numFmtId="184" formatCode="_(* #,##0_);_(* \(#,##0\);_(* &quot;-&quot;_);_(@_)"/>
    <numFmt numFmtId="185" formatCode="_(* #,##0.00_);_(* \(#,##0.00\);_(* &quot;-&quot;??_);_(@_)"/>
    <numFmt numFmtId="186" formatCode="_(&quot;$&quot;* #,##0_);_(&quot;$&quot;* \(#,##0\);_(&quot;$&quot;* &quot;-&quot;_);_(@_)"/>
    <numFmt numFmtId="187" formatCode="_(&quot;$&quot;* #,##0.00_);_(&quot;$&quot;* \(#,##0.00\);_(&quot;$&quot;* &quot;-&quot;??_);_(@_)"/>
    <numFmt numFmtId="188" formatCode="&quot;\&quot;#,##0;\-&quot;\&quot;#,##0"/>
    <numFmt numFmtId="189" formatCode="&quot;\&quot;#,##0;[Red]\-&quot;\&quot;#,##0"/>
    <numFmt numFmtId="190" formatCode="&quot;\&quot;#,##0.00;\-&quot;\&quot;#,##0.00"/>
    <numFmt numFmtId="191" formatCode="&quot;\&quot;#,##0.00;[Red]\-&quot;\&quot;#,##0.00"/>
    <numFmt numFmtId="192" formatCode="_-&quot;\&quot;* #,##0_-;\-&quot;\&quot;* #,##0_-;_-&quot;\&quot;* &quot;-&quot;_-;_-@_-"/>
    <numFmt numFmtId="193" formatCode="_-* #,##0_-;\-* #,##0_-;_-* &quot;-&quot;_-;_-@_-"/>
    <numFmt numFmtId="194" formatCode="_-&quot;\&quot;* #,##0.00_-;\-&quot;\&quot;* #,##0.00_-;_-&quot;\&quot;* &quot;-&quot;??_-;_-@_-"/>
    <numFmt numFmtId="195" formatCode="_-* #,##0.00_-;\-* #,##0.00_-;_-* &quot;-&quot;??_-;_-@_-"/>
    <numFmt numFmtId="196" formatCode="0.0_);[Red]\(0.0\)"/>
    <numFmt numFmtId="197" formatCode="0.0_ "/>
    <numFmt numFmtId="198" formatCode="0.0000000"/>
    <numFmt numFmtId="199" formatCode="#,##0_ ;[Red]\-#,##0\ "/>
    <numFmt numFmtId="200" formatCode="#,##0_);[Red]\(#,##0\)"/>
    <numFmt numFmtId="201" formatCode="&quot;\&quot;#,##0_);[Red]\(&quot;\&quot;#,##0\)"/>
    <numFmt numFmtId="202" formatCode="#,##0_ "/>
    <numFmt numFmtId="203" formatCode="#,##0.000;[Red]\-#,##0.000"/>
    <numFmt numFmtId="204" formatCode="0.00000"/>
    <numFmt numFmtId="205" formatCode="0.0000"/>
    <numFmt numFmtId="206" formatCode="0.000"/>
    <numFmt numFmtId="207" formatCode="0.000000"/>
    <numFmt numFmtId="208" formatCode="#,##0_);\(#,##0\)"/>
    <numFmt numFmtId="209" formatCode="\(#,###\)"/>
    <numFmt numFmtId="210" formatCode="0.0%"/>
    <numFmt numFmtId="211" formatCode="#,##0.0_ ;[Red]\-#,##0.0\ "/>
    <numFmt numFmtId="212" formatCode="#,##0.00_ ;[Red]\-#,##0.00\ "/>
    <numFmt numFmtId="213" formatCode="0.000E+00"/>
    <numFmt numFmtId="214" formatCode="0.0000E+00"/>
    <numFmt numFmtId="215" formatCode="0.00000E+00"/>
    <numFmt numFmtId="216" formatCode="0.000000E+00"/>
    <numFmt numFmtId="217" formatCode="0.0000000E+00"/>
    <numFmt numFmtId="218" formatCode="0.00000000E+00"/>
    <numFmt numFmtId="219" formatCode="0.000000000E+00"/>
    <numFmt numFmtId="220" formatCode="0.0000000000E+00"/>
    <numFmt numFmtId="221" formatCode="#,##0.0000;[Red]\-#,##0.0000"/>
    <numFmt numFmtId="222" formatCode="#,##0.00000;[Red]\-#,##0.00000"/>
    <numFmt numFmtId="223" formatCode="#,##0.000000;[Red]\-#,##0.000000"/>
    <numFmt numFmtId="224" formatCode="#,##0.0000000;[Red]\-#,##0.0000000"/>
    <numFmt numFmtId="225" formatCode="0.00000000"/>
    <numFmt numFmtId="226" formatCode="0_);[Red]\(0\)"/>
    <numFmt numFmtId="227" formatCode="0;[Red]0"/>
  </numFmts>
  <fonts count="15">
    <font>
      <sz val="11"/>
      <name val="ＭＳ Ｐゴシック"/>
      <family val="3"/>
    </font>
    <font>
      <sz val="14"/>
      <name val="ＭＳ 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sz val="9"/>
      <color indexed="10"/>
      <name val="ＭＳ ゴシック"/>
      <family val="3"/>
    </font>
    <font>
      <sz val="10"/>
      <name val="ＭＳ ゴシック"/>
      <family val="3"/>
    </font>
    <font>
      <b/>
      <sz val="9"/>
      <name val="ＭＳ ゴシック"/>
      <family val="3"/>
    </font>
    <font>
      <sz val="11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MS UI Gothic"/>
      <family val="3"/>
    </font>
    <font>
      <b/>
      <sz val="14"/>
      <name val="ＭＳ ゴシック"/>
      <family val="3"/>
    </font>
    <font>
      <sz val="12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1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1" fillId="0" borderId="0" xfId="0" applyFont="1" applyAlignment="1" quotePrefix="1">
      <alignment horizontal="left" vertical="center"/>
    </xf>
    <xf numFmtId="0" fontId="4" fillId="0" borderId="0" xfId="21" applyFont="1">
      <alignment/>
      <protection/>
    </xf>
    <xf numFmtId="0" fontId="6" fillId="0" borderId="0" xfId="21" applyFont="1">
      <alignment/>
      <protection/>
    </xf>
    <xf numFmtId="0" fontId="7" fillId="0" borderId="0" xfId="21" applyFont="1">
      <alignment/>
      <protection/>
    </xf>
    <xf numFmtId="0" fontId="8" fillId="2" borderId="1" xfId="21" applyFont="1" applyFill="1" applyBorder="1" applyAlignment="1">
      <alignment horizontal="left" vertical="center"/>
      <protection/>
    </xf>
    <xf numFmtId="0" fontId="4" fillId="2" borderId="2" xfId="0" applyFont="1" applyFill="1" applyBorder="1" applyAlignment="1">
      <alignment horizontal="center" vertical="center"/>
    </xf>
    <xf numFmtId="0" fontId="4" fillId="2" borderId="1" xfId="21" applyFont="1" applyFill="1" applyBorder="1" applyAlignment="1" quotePrefix="1">
      <alignment horizontal="left" vertical="center"/>
      <protection/>
    </xf>
    <xf numFmtId="0" fontId="4" fillId="2" borderId="3" xfId="21" applyFont="1" applyFill="1" applyBorder="1" applyAlignment="1" quotePrefix="1">
      <alignment horizontal="center" vertical="center" wrapText="1"/>
      <protection/>
    </xf>
    <xf numFmtId="0" fontId="4" fillId="2" borderId="2" xfId="21" applyFont="1" applyFill="1" applyBorder="1" applyAlignment="1">
      <alignment horizontal="center" vertical="center" wrapText="1"/>
      <protection/>
    </xf>
    <xf numFmtId="0" fontId="4" fillId="2" borderId="4" xfId="21" applyFont="1" applyFill="1" applyBorder="1" applyAlignment="1">
      <alignment horizontal="center" vertical="center"/>
      <protection/>
    </xf>
    <xf numFmtId="0" fontId="4" fillId="2" borderId="4" xfId="21" applyFont="1" applyFill="1" applyBorder="1" applyAlignment="1">
      <alignment horizontal="center" vertical="center" wrapText="1"/>
      <protection/>
    </xf>
    <xf numFmtId="0" fontId="7" fillId="0" borderId="0" xfId="22" applyFont="1">
      <alignment/>
      <protection/>
    </xf>
    <xf numFmtId="0" fontId="7" fillId="0" borderId="0" xfId="22" applyFont="1" applyBorder="1">
      <alignment/>
      <protection/>
    </xf>
    <xf numFmtId="0" fontId="8" fillId="2" borderId="1" xfId="22" applyFont="1" applyFill="1" applyBorder="1" applyAlignment="1" quotePrefix="1">
      <alignment horizontal="left" vertical="center"/>
      <protection/>
    </xf>
    <xf numFmtId="0" fontId="4" fillId="2" borderId="5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0" fontId="4" fillId="2" borderId="1" xfId="22" applyFont="1" applyFill="1" applyBorder="1" applyAlignment="1" quotePrefix="1">
      <alignment horizontal="left" vertical="center"/>
      <protection/>
    </xf>
    <xf numFmtId="0" fontId="4" fillId="2" borderId="6" xfId="22" applyFont="1" applyFill="1" applyBorder="1" applyAlignment="1" quotePrefix="1">
      <alignment horizontal="center" vertical="center" wrapText="1"/>
      <protection/>
    </xf>
    <xf numFmtId="0" fontId="4" fillId="2" borderId="4" xfId="22" applyFont="1" applyFill="1" applyBorder="1" applyAlignment="1">
      <alignment horizontal="center" vertical="center"/>
      <protection/>
    </xf>
    <xf numFmtId="0" fontId="4" fillId="2" borderId="5" xfId="21" applyFont="1" applyFill="1" applyBorder="1" applyAlignment="1">
      <alignment vertical="center"/>
      <protection/>
    </xf>
    <xf numFmtId="0" fontId="6" fillId="2" borderId="3" xfId="21" applyFont="1" applyFill="1" applyBorder="1" applyAlignment="1">
      <alignment vertical="center"/>
      <protection/>
    </xf>
    <xf numFmtId="0" fontId="4" fillId="2" borderId="2" xfId="21" applyFont="1" applyFill="1" applyBorder="1" applyAlignment="1">
      <alignment vertical="center"/>
      <protection/>
    </xf>
    <xf numFmtId="0" fontId="4" fillId="2" borderId="3" xfId="21" applyFont="1" applyFill="1" applyBorder="1" applyAlignment="1">
      <alignment vertical="center"/>
      <protection/>
    </xf>
    <xf numFmtId="0" fontId="4" fillId="2" borderId="5" xfId="22" applyFont="1" applyFill="1" applyBorder="1" applyAlignment="1">
      <alignment vertical="center"/>
      <protection/>
    </xf>
    <xf numFmtId="0" fontId="4" fillId="2" borderId="3" xfId="22" applyFont="1" applyFill="1" applyBorder="1" applyAlignment="1">
      <alignment vertical="center"/>
      <protection/>
    </xf>
    <xf numFmtId="0" fontId="4" fillId="2" borderId="2" xfId="22" applyFont="1" applyFill="1" applyBorder="1" applyAlignment="1">
      <alignment horizontal="center" vertical="center"/>
      <protection/>
    </xf>
    <xf numFmtId="0" fontId="4" fillId="2" borderId="2" xfId="22" applyFont="1" applyFill="1" applyBorder="1" applyAlignment="1">
      <alignment vertical="center"/>
      <protection/>
    </xf>
    <xf numFmtId="0" fontId="4" fillId="2" borderId="2" xfId="22" applyFont="1" applyFill="1" applyBorder="1" applyAlignment="1" quotePrefix="1">
      <alignment horizontal="center" vertical="center" wrapText="1"/>
      <protection/>
    </xf>
    <xf numFmtId="0" fontId="9" fillId="0" borderId="0" xfId="0" applyFont="1" applyAlignment="1">
      <alignment/>
    </xf>
    <xf numFmtId="0" fontId="9" fillId="0" borderId="0" xfId="0" applyFont="1" applyAlignment="1">
      <alignment vertical="center"/>
    </xf>
    <xf numFmtId="38" fontId="4" fillId="0" borderId="7" xfId="17" applyFont="1" applyBorder="1" applyAlignment="1">
      <alignment horizontal="right" vertical="center"/>
    </xf>
    <xf numFmtId="38" fontId="4" fillId="0" borderId="7" xfId="21" applyNumberFormat="1" applyFont="1" applyBorder="1" applyAlignment="1">
      <alignment horizontal="right" vertical="center"/>
      <protection/>
    </xf>
    <xf numFmtId="177" fontId="4" fillId="0" borderId="7" xfId="17" applyNumberFormat="1" applyFont="1" applyBorder="1" applyAlignment="1">
      <alignment horizontal="right" vertical="center"/>
    </xf>
    <xf numFmtId="0" fontId="13" fillId="0" borderId="0" xfId="23" applyFont="1" applyAlignment="1">
      <alignment horizontal="left" vertical="center"/>
      <protection/>
    </xf>
    <xf numFmtId="0" fontId="1" fillId="0" borderId="0" xfId="23" applyFont="1" applyAlignment="1">
      <alignment vertical="center"/>
      <protection/>
    </xf>
    <xf numFmtId="0" fontId="7" fillId="0" borderId="0" xfId="23" applyAlignment="1">
      <alignment vertical="center"/>
      <protection/>
    </xf>
    <xf numFmtId="0" fontId="7" fillId="0" borderId="0" xfId="23" applyAlignment="1">
      <alignment horizontal="center" vertical="center"/>
      <protection/>
    </xf>
    <xf numFmtId="0" fontId="9" fillId="0" borderId="0" xfId="23" applyFont="1" applyAlignment="1">
      <alignment vertical="center"/>
      <protection/>
    </xf>
    <xf numFmtId="0" fontId="9" fillId="0" borderId="7" xfId="23" applyFont="1" applyBorder="1" applyAlignment="1">
      <alignment horizontal="center" vertical="center"/>
      <protection/>
    </xf>
    <xf numFmtId="0" fontId="9" fillId="0" borderId="7" xfId="23" applyFont="1" applyBorder="1" applyAlignment="1">
      <alignment vertical="center"/>
      <protection/>
    </xf>
    <xf numFmtId="38" fontId="14" fillId="0" borderId="7" xfId="17" applyFont="1" applyBorder="1" applyAlignment="1">
      <alignment vertical="center"/>
    </xf>
    <xf numFmtId="210" fontId="9" fillId="0" borderId="7" xfId="15" applyNumberFormat="1" applyFont="1" applyBorder="1" applyAlignment="1">
      <alignment vertical="center"/>
    </xf>
    <xf numFmtId="0" fontId="9" fillId="0" borderId="3" xfId="23" applyFont="1" applyBorder="1" applyAlignment="1">
      <alignment vertical="center"/>
      <protection/>
    </xf>
    <xf numFmtId="38" fontId="14" fillId="0" borderId="7" xfId="23" applyNumberFormat="1" applyFont="1" applyBorder="1" applyAlignment="1">
      <alignment vertical="center"/>
      <protection/>
    </xf>
    <xf numFmtId="0" fontId="9" fillId="0" borderId="7" xfId="23" applyFont="1" applyBorder="1" applyAlignment="1" quotePrefix="1">
      <alignment horizontal="left" vertical="center"/>
      <protection/>
    </xf>
    <xf numFmtId="0" fontId="9" fillId="0" borderId="0" xfId="23" applyFont="1" applyBorder="1" applyAlignment="1">
      <alignment horizontal="center" vertical="center"/>
      <protection/>
    </xf>
    <xf numFmtId="38" fontId="14" fillId="0" borderId="0" xfId="17" applyFont="1" applyBorder="1" applyAlignment="1">
      <alignment vertical="center"/>
    </xf>
    <xf numFmtId="0" fontId="9" fillId="0" borderId="0" xfId="23" applyFont="1" applyAlignment="1" quotePrefix="1">
      <alignment horizontal="left" vertical="center"/>
      <protection/>
    </xf>
    <xf numFmtId="210" fontId="9" fillId="0" borderId="0" xfId="15" applyNumberFormat="1" applyFont="1" applyAlignment="1">
      <alignment vertical="center"/>
    </xf>
    <xf numFmtId="0" fontId="4" fillId="0" borderId="0" xfId="23" applyFont="1" applyAlignment="1" quotePrefix="1">
      <alignment horizontal="left" vertical="center"/>
      <protection/>
    </xf>
    <xf numFmtId="210" fontId="7" fillId="0" borderId="0" xfId="15" applyNumberFormat="1" applyAlignment="1">
      <alignment vertical="center"/>
    </xf>
    <xf numFmtId="2" fontId="7" fillId="0" borderId="0" xfId="23" applyNumberFormat="1" applyAlignment="1">
      <alignment vertical="center"/>
      <protection/>
    </xf>
    <xf numFmtId="0" fontId="7" fillId="0" borderId="0" xfId="23" applyAlignment="1" quotePrefix="1">
      <alignment horizontal="left" vertical="center"/>
      <protection/>
    </xf>
    <xf numFmtId="0" fontId="7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horizontal="left" vertical="center"/>
    </xf>
    <xf numFmtId="0" fontId="9" fillId="2" borderId="4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left" vertical="center"/>
    </xf>
    <xf numFmtId="0" fontId="4" fillId="2" borderId="1" xfId="22" applyFont="1" applyFill="1" applyBorder="1" applyAlignment="1" quotePrefix="1">
      <alignment horizontal="left" vertical="center" wrapText="1"/>
      <protection/>
    </xf>
    <xf numFmtId="0" fontId="4" fillId="2" borderId="6" xfId="22" applyFont="1" applyFill="1" applyBorder="1" applyAlignment="1">
      <alignment horizontal="center" vertical="center"/>
      <protection/>
    </xf>
    <xf numFmtId="0" fontId="9" fillId="2" borderId="2" xfId="0" applyFont="1" applyFill="1" applyBorder="1" applyAlignment="1">
      <alignment horizontal="center" vertical="center"/>
    </xf>
    <xf numFmtId="0" fontId="4" fillId="2" borderId="6" xfId="21" applyFont="1" applyFill="1" applyBorder="1" applyAlignment="1">
      <alignment horizontal="center" vertical="center"/>
      <protection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6" xfId="0" applyFont="1" applyFill="1" applyBorder="1" applyAlignment="1" quotePrefix="1">
      <alignment horizontal="center" vertical="center" wrapText="1"/>
    </xf>
    <xf numFmtId="0" fontId="4" fillId="2" borderId="2" xfId="0" applyFont="1" applyFill="1" applyBorder="1" applyAlignment="1" quotePrefix="1">
      <alignment horizontal="center" vertical="center" wrapText="1"/>
    </xf>
    <xf numFmtId="0" fontId="4" fillId="2" borderId="4" xfId="0" applyFont="1" applyFill="1" applyBorder="1" applyAlignment="1" quotePrefix="1">
      <alignment horizontal="center" vertical="center" wrapText="1"/>
    </xf>
    <xf numFmtId="0" fontId="4" fillId="2" borderId="1" xfId="21" applyFont="1" applyFill="1" applyBorder="1" applyAlignment="1" quotePrefix="1">
      <alignment horizontal="center" vertical="center"/>
      <protection/>
    </xf>
    <xf numFmtId="0" fontId="4" fillId="2" borderId="8" xfId="21" applyFont="1" applyFill="1" applyBorder="1" applyAlignment="1">
      <alignment horizontal="center" vertical="center"/>
      <protection/>
    </xf>
    <xf numFmtId="0" fontId="4" fillId="2" borderId="9" xfId="21" applyFont="1" applyFill="1" applyBorder="1" applyAlignment="1">
      <alignment horizontal="center" vertical="center"/>
      <protection/>
    </xf>
    <xf numFmtId="0" fontId="4" fillId="2" borderId="10" xfId="21" applyFont="1" applyFill="1" applyBorder="1" applyAlignment="1">
      <alignment horizontal="center" vertical="center"/>
      <protection/>
    </xf>
    <xf numFmtId="0" fontId="4" fillId="2" borderId="11" xfId="21" applyFont="1" applyFill="1" applyBorder="1" applyAlignment="1">
      <alignment horizontal="center" vertical="center"/>
      <protection/>
    </xf>
    <xf numFmtId="0" fontId="4" fillId="2" borderId="12" xfId="21" applyFont="1" applyFill="1" applyBorder="1" applyAlignment="1">
      <alignment horizontal="center" vertical="center"/>
      <protection/>
    </xf>
    <xf numFmtId="0" fontId="4" fillId="2" borderId="6" xfId="21" applyFont="1" applyFill="1" applyBorder="1" applyAlignment="1" quotePrefix="1">
      <alignment horizontal="center" vertical="center" wrapText="1"/>
      <protection/>
    </xf>
    <xf numFmtId="0" fontId="4" fillId="2" borderId="2" xfId="21" applyFont="1" applyFill="1" applyBorder="1" applyAlignment="1" quotePrefix="1">
      <alignment horizontal="center" vertical="center" wrapText="1"/>
      <protection/>
    </xf>
    <xf numFmtId="0" fontId="4" fillId="2" borderId="6" xfId="21" applyFont="1" applyFill="1" applyBorder="1" applyAlignment="1">
      <alignment horizontal="center" vertical="center" wrapText="1"/>
      <protection/>
    </xf>
    <xf numFmtId="0" fontId="4" fillId="2" borderId="4" xfId="21" applyFont="1" applyFill="1" applyBorder="1" applyAlignment="1" quotePrefix="1">
      <alignment horizontal="center" vertical="center" wrapText="1"/>
      <protection/>
    </xf>
    <xf numFmtId="0" fontId="4" fillId="2" borderId="1" xfId="21" applyFont="1" applyFill="1" applyBorder="1" applyAlignment="1" quotePrefix="1">
      <alignment horizontal="center" vertical="center" wrapText="1"/>
      <protection/>
    </xf>
    <xf numFmtId="0" fontId="4" fillId="2" borderId="2" xfId="21" applyFont="1" applyFill="1" applyBorder="1" applyAlignment="1">
      <alignment horizontal="center" vertical="center" wrapText="1"/>
      <protection/>
    </xf>
    <xf numFmtId="0" fontId="4" fillId="2" borderId="4" xfId="21" applyFont="1" applyFill="1" applyBorder="1" applyAlignment="1">
      <alignment horizontal="center" vertical="center" wrapText="1"/>
      <protection/>
    </xf>
    <xf numFmtId="0" fontId="7" fillId="0" borderId="7" xfId="0" applyFont="1" applyBorder="1" applyAlignment="1" quotePrefix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4" fillId="2" borderId="1" xfId="22" applyFont="1" applyFill="1" applyBorder="1" applyAlignment="1" quotePrefix="1">
      <alignment horizontal="left" vertical="center"/>
      <protection/>
    </xf>
    <xf numFmtId="0" fontId="9" fillId="2" borderId="2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left" vertical="center" wrapText="1"/>
    </xf>
    <xf numFmtId="0" fontId="9" fillId="0" borderId="7" xfId="23" applyFont="1" applyBorder="1" applyAlignment="1">
      <alignment horizontal="center" vertical="center"/>
      <protection/>
    </xf>
    <xf numFmtId="0" fontId="13" fillId="0" borderId="0" xfId="24" applyFont="1" applyBorder="1" applyAlignment="1">
      <alignment horizontal="right" vertical="center"/>
      <protection/>
    </xf>
    <xf numFmtId="0" fontId="9" fillId="0" borderId="1" xfId="23" applyFont="1" applyBorder="1" applyAlignment="1">
      <alignment horizontal="center" vertical="center" textRotation="255" shrinkToFit="1"/>
      <protection/>
    </xf>
    <xf numFmtId="0" fontId="9" fillId="0" borderId="13" xfId="23" applyFont="1" applyBorder="1" applyAlignment="1">
      <alignment horizontal="center" vertical="center" textRotation="255" shrinkToFit="1"/>
      <protection/>
    </xf>
    <xf numFmtId="0" fontId="9" fillId="0" borderId="10" xfId="23" applyFont="1" applyBorder="1" applyAlignment="1">
      <alignment horizontal="center" vertical="center" textRotation="255" shrinkToFit="1"/>
      <protection/>
    </xf>
    <xf numFmtId="0" fontId="9" fillId="0" borderId="1" xfId="23" applyFont="1" applyBorder="1" applyAlignment="1">
      <alignment horizontal="center" vertical="center" textRotation="255"/>
      <protection/>
    </xf>
    <xf numFmtId="0" fontId="9" fillId="0" borderId="13" xfId="23" applyFont="1" applyBorder="1" applyAlignment="1">
      <alignment horizontal="center" vertical="center" textRotation="255"/>
      <protection/>
    </xf>
    <xf numFmtId="0" fontId="9" fillId="0" borderId="10" xfId="23" applyFont="1" applyBorder="1" applyAlignment="1">
      <alignment horizontal="center" vertical="center" textRotation="255"/>
      <protection/>
    </xf>
    <xf numFmtId="0" fontId="9" fillId="0" borderId="14" xfId="23" applyFont="1" applyBorder="1" applyAlignment="1">
      <alignment horizontal="center" vertical="center"/>
      <protection/>
    </xf>
    <xf numFmtId="0" fontId="9" fillId="0" borderId="3" xfId="23" applyFont="1" applyBorder="1" applyAlignment="1">
      <alignment horizontal="center" vertical="center"/>
      <protection/>
    </xf>
    <xf numFmtId="0" fontId="9" fillId="0" borderId="7" xfId="23" applyFont="1" applyBorder="1" applyAlignment="1" quotePrefix="1">
      <alignment horizontal="center" vertical="center" textRotation="255"/>
      <protection/>
    </xf>
    <xf numFmtId="0" fontId="9" fillId="0" borderId="7" xfId="23" applyFont="1" applyBorder="1" applyAlignment="1">
      <alignment horizontal="center" vertical="center" textRotation="255"/>
      <protection/>
    </xf>
    <xf numFmtId="0" fontId="13" fillId="0" borderId="0" xfId="24" applyFont="1" applyBorder="1" applyAlignment="1" quotePrefix="1">
      <alignment horizontal="right" vertical="center"/>
      <protection/>
    </xf>
  </cellXfs>
  <cellStyles count="12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625し尿市1" xfId="21"/>
    <cellStyle name="標準_0625し尿市2" xfId="22"/>
    <cellStyle name="標準_H12集計結果（し尿処理）" xfId="23"/>
    <cellStyle name="標準_H12集計結果（経費）" xfId="24"/>
    <cellStyle name="Followed Hyperlink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3455;&#24907;&#35519;&#26619;H16\&#30906;&#35469;&#20316;&#26989;\data_fil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EY"/>
      <sheetName val="市町村確認用"/>
      <sheetName val="組合確認用"/>
      <sheetName val="回収状況"/>
      <sheetName val="H14市町村コード"/>
      <sheetName val="H14組合コード"/>
      <sheetName val="総括的事項"/>
      <sheetName val="ごみ処理関係1"/>
      <sheetName val="ごみ処理関係2"/>
      <sheetName val="し尿処理関係"/>
      <sheetName val="総括的事項事務組合1"/>
      <sheetName val="総括的事項事務組合2"/>
      <sheetName val="委託処理票"/>
      <sheetName val="修正委託処理票"/>
      <sheetName val="焼却"/>
      <sheetName val="堆肥"/>
      <sheetName val="粗大"/>
      <sheetName val="資源化"/>
      <sheetName val="燃料"/>
      <sheetName val="その他"/>
      <sheetName val="保管"/>
      <sheetName val="処分"/>
      <sheetName val="し尿"/>
      <sheetName val="ｺﾐﾌﾟﾗ"/>
      <sheetName val="分担金"/>
      <sheetName val="確認項目"/>
      <sheetName val="リスト"/>
      <sheetName val="市町村別"/>
      <sheetName val="人口"/>
      <sheetName val="搬入"/>
      <sheetName val="処理"/>
      <sheetName val="資源"/>
      <sheetName val="尿"/>
      <sheetName val="市経費"/>
      <sheetName val="組経費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"/>
  <dimension ref="A1:U94"/>
  <sheetViews>
    <sheetView showGridLines="0" tabSelected="1" workbookViewId="0" topLeftCell="A1">
      <pane xSplit="3" ySplit="6" topLeftCell="D7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D7" sqref="D7"/>
    </sheetView>
  </sheetViews>
  <sheetFormatPr defaultColWidth="9.00390625" defaultRowHeight="13.5"/>
  <cols>
    <col min="1" max="1" width="9.00390625" style="29" customWidth="1"/>
    <col min="2" max="2" width="6.625" style="29" customWidth="1"/>
    <col min="3" max="3" width="12.625" style="29" customWidth="1"/>
    <col min="4" max="5" width="10.625" style="29" customWidth="1"/>
    <col min="6" max="8" width="9.00390625" style="29" customWidth="1"/>
    <col min="9" max="9" width="10.625" style="29" customWidth="1"/>
    <col min="10" max="17" width="9.00390625" style="29" customWidth="1"/>
    <col min="18" max="21" width="7.625" style="29" customWidth="1"/>
    <col min="22" max="16384" width="9.00390625" style="29" customWidth="1"/>
  </cols>
  <sheetData>
    <row r="1" spans="1:21" ht="17.25">
      <c r="A1" s="1" t="s">
        <v>93</v>
      </c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  <c r="R1" s="4"/>
      <c r="S1" s="4"/>
      <c r="T1" s="4"/>
      <c r="U1" s="4"/>
    </row>
    <row r="2" spans="1:21" s="30" customFormat="1" ht="22.5" customHeight="1">
      <c r="A2" s="62" t="s">
        <v>211</v>
      </c>
      <c r="B2" s="65" t="s">
        <v>94</v>
      </c>
      <c r="C2" s="68" t="s">
        <v>95</v>
      </c>
      <c r="D2" s="5" t="s">
        <v>212</v>
      </c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1"/>
      <c r="R2" s="71" t="s">
        <v>213</v>
      </c>
      <c r="S2" s="72"/>
      <c r="T2" s="72"/>
      <c r="U2" s="73"/>
    </row>
    <row r="3" spans="1:21" s="30" customFormat="1" ht="22.5" customHeight="1">
      <c r="A3" s="63"/>
      <c r="B3" s="66"/>
      <c r="C3" s="69"/>
      <c r="D3" s="22"/>
      <c r="E3" s="7" t="s">
        <v>214</v>
      </c>
      <c r="F3" s="20"/>
      <c r="G3" s="20"/>
      <c r="H3" s="23"/>
      <c r="I3" s="7" t="s">
        <v>96</v>
      </c>
      <c r="J3" s="20"/>
      <c r="K3" s="20"/>
      <c r="L3" s="20"/>
      <c r="M3" s="20"/>
      <c r="N3" s="20"/>
      <c r="O3" s="20"/>
      <c r="P3" s="20"/>
      <c r="Q3" s="21"/>
      <c r="R3" s="74"/>
      <c r="S3" s="75"/>
      <c r="T3" s="75"/>
      <c r="U3" s="76"/>
    </row>
    <row r="4" spans="1:21" s="30" customFormat="1" ht="22.5" customHeight="1">
      <c r="A4" s="63"/>
      <c r="B4" s="66"/>
      <c r="C4" s="69"/>
      <c r="D4" s="22"/>
      <c r="E4" s="6" t="s">
        <v>215</v>
      </c>
      <c r="F4" s="77" t="s">
        <v>97</v>
      </c>
      <c r="G4" s="77" t="s">
        <v>98</v>
      </c>
      <c r="H4" s="77" t="s">
        <v>99</v>
      </c>
      <c r="I4" s="6" t="s">
        <v>215</v>
      </c>
      <c r="J4" s="77" t="s">
        <v>100</v>
      </c>
      <c r="K4" s="77" t="s">
        <v>101</v>
      </c>
      <c r="L4" s="77" t="s">
        <v>102</v>
      </c>
      <c r="M4" s="77" t="s">
        <v>103</v>
      </c>
      <c r="N4" s="77" t="s">
        <v>104</v>
      </c>
      <c r="O4" s="81" t="s">
        <v>105</v>
      </c>
      <c r="P4" s="8"/>
      <c r="Q4" s="77" t="s">
        <v>106</v>
      </c>
      <c r="R4" s="77" t="s">
        <v>216</v>
      </c>
      <c r="S4" s="77" t="s">
        <v>217</v>
      </c>
      <c r="T4" s="79" t="s">
        <v>218</v>
      </c>
      <c r="U4" s="79" t="s">
        <v>219</v>
      </c>
    </row>
    <row r="5" spans="1:21" s="30" customFormat="1" ht="22.5" customHeight="1">
      <c r="A5" s="63"/>
      <c r="B5" s="66"/>
      <c r="C5" s="69"/>
      <c r="D5" s="22"/>
      <c r="E5" s="6"/>
      <c r="F5" s="78"/>
      <c r="G5" s="78"/>
      <c r="H5" s="78"/>
      <c r="I5" s="6"/>
      <c r="J5" s="78"/>
      <c r="K5" s="78"/>
      <c r="L5" s="78"/>
      <c r="M5" s="78"/>
      <c r="N5" s="78"/>
      <c r="O5" s="78"/>
      <c r="P5" s="9" t="s">
        <v>220</v>
      </c>
      <c r="Q5" s="78"/>
      <c r="R5" s="82"/>
      <c r="S5" s="82"/>
      <c r="T5" s="82"/>
      <c r="U5" s="78"/>
    </row>
    <row r="6" spans="1:21" s="30" customFormat="1" ht="22.5" customHeight="1">
      <c r="A6" s="64"/>
      <c r="B6" s="67"/>
      <c r="C6" s="70"/>
      <c r="D6" s="10" t="s">
        <v>221</v>
      </c>
      <c r="E6" s="10" t="s">
        <v>221</v>
      </c>
      <c r="F6" s="11" t="s">
        <v>107</v>
      </c>
      <c r="G6" s="10" t="s">
        <v>221</v>
      </c>
      <c r="H6" s="10" t="s">
        <v>221</v>
      </c>
      <c r="I6" s="10" t="s">
        <v>221</v>
      </c>
      <c r="J6" s="11" t="s">
        <v>107</v>
      </c>
      <c r="K6" s="10" t="s">
        <v>221</v>
      </c>
      <c r="L6" s="11" t="s">
        <v>107</v>
      </c>
      <c r="M6" s="10" t="s">
        <v>221</v>
      </c>
      <c r="N6" s="11" t="s">
        <v>107</v>
      </c>
      <c r="O6" s="10" t="s">
        <v>221</v>
      </c>
      <c r="P6" s="10" t="s">
        <v>221</v>
      </c>
      <c r="Q6" s="11" t="s">
        <v>107</v>
      </c>
      <c r="R6" s="83"/>
      <c r="S6" s="83"/>
      <c r="T6" s="83"/>
      <c r="U6" s="80"/>
    </row>
    <row r="7" spans="1:21" ht="13.5">
      <c r="A7" s="54" t="s">
        <v>1</v>
      </c>
      <c r="B7" s="54" t="s">
        <v>2</v>
      </c>
      <c r="C7" s="55" t="s">
        <v>3</v>
      </c>
      <c r="D7" s="31">
        <f aca="true" t="shared" si="0" ref="D7:D70">E7+I7</f>
        <v>2202111</v>
      </c>
      <c r="E7" s="32">
        <f>G7+H7</f>
        <v>10128</v>
      </c>
      <c r="F7" s="33">
        <f aca="true" t="shared" si="1" ref="F7:F49">E7/D7*100</f>
        <v>0.45992231999204397</v>
      </c>
      <c r="G7" s="31">
        <v>10128</v>
      </c>
      <c r="H7" s="31">
        <v>0</v>
      </c>
      <c r="I7" s="32">
        <f>K7+M7+O7</f>
        <v>2191983</v>
      </c>
      <c r="J7" s="33">
        <f aca="true" t="shared" si="2" ref="J7:J49">I7/D7*100</f>
        <v>99.54007768000795</v>
      </c>
      <c r="K7" s="31">
        <v>2151200</v>
      </c>
      <c r="L7" s="33">
        <f aca="true" t="shared" si="3" ref="L7:L49">K7/D7*100</f>
        <v>97.68808202674616</v>
      </c>
      <c r="M7" s="31">
        <v>0</v>
      </c>
      <c r="N7" s="33">
        <f aca="true" t="shared" si="4" ref="N7:N49">M7/D7*100</f>
        <v>0</v>
      </c>
      <c r="O7" s="31">
        <v>40783</v>
      </c>
      <c r="P7" s="31">
        <v>15349</v>
      </c>
      <c r="Q7" s="33">
        <f aca="true" t="shared" si="5" ref="Q7:Q49">O7/D7*100</f>
        <v>1.851995653261802</v>
      </c>
      <c r="R7" s="31"/>
      <c r="S7" s="31"/>
      <c r="T7" s="31" t="s">
        <v>259</v>
      </c>
      <c r="U7" s="31"/>
    </row>
    <row r="8" spans="1:21" ht="13.5">
      <c r="A8" s="54" t="s">
        <v>1</v>
      </c>
      <c r="B8" s="54" t="s">
        <v>4</v>
      </c>
      <c r="C8" s="55" t="s">
        <v>5</v>
      </c>
      <c r="D8" s="31">
        <f t="shared" si="0"/>
        <v>359922</v>
      </c>
      <c r="E8" s="32">
        <f>G8+H8</f>
        <v>10221</v>
      </c>
      <c r="F8" s="33">
        <f t="shared" si="1"/>
        <v>2.8397819527564305</v>
      </c>
      <c r="G8" s="31">
        <v>10221</v>
      </c>
      <c r="H8" s="31">
        <v>0</v>
      </c>
      <c r="I8" s="32">
        <f>K8+M8+O8</f>
        <v>349701</v>
      </c>
      <c r="J8" s="33">
        <f t="shared" si="2"/>
        <v>97.16021804724357</v>
      </c>
      <c r="K8" s="31">
        <v>262808</v>
      </c>
      <c r="L8" s="33">
        <f t="shared" si="3"/>
        <v>73.01804279816182</v>
      </c>
      <c r="M8" s="31">
        <v>1663</v>
      </c>
      <c r="N8" s="33">
        <f t="shared" si="4"/>
        <v>0.4620445540978323</v>
      </c>
      <c r="O8" s="31">
        <v>85230</v>
      </c>
      <c r="P8" s="31">
        <v>32382</v>
      </c>
      <c r="Q8" s="33">
        <f t="shared" si="5"/>
        <v>23.680130694983916</v>
      </c>
      <c r="R8" s="31" t="s">
        <v>259</v>
      </c>
      <c r="S8" s="31"/>
      <c r="T8" s="31"/>
      <c r="U8" s="31"/>
    </row>
    <row r="9" spans="1:21" ht="13.5">
      <c r="A9" s="54" t="s">
        <v>1</v>
      </c>
      <c r="B9" s="54" t="s">
        <v>6</v>
      </c>
      <c r="C9" s="55" t="s">
        <v>7</v>
      </c>
      <c r="D9" s="31">
        <f t="shared" si="0"/>
        <v>353871</v>
      </c>
      <c r="E9" s="32">
        <f>G9+H9</f>
        <v>7572</v>
      </c>
      <c r="F9" s="33">
        <f t="shared" si="1"/>
        <v>2.1397627949167917</v>
      </c>
      <c r="G9" s="31">
        <v>7572</v>
      </c>
      <c r="H9" s="31">
        <v>0</v>
      </c>
      <c r="I9" s="32">
        <f>K9+M9+O9</f>
        <v>346299</v>
      </c>
      <c r="J9" s="33">
        <f t="shared" si="2"/>
        <v>97.86023720508321</v>
      </c>
      <c r="K9" s="31">
        <v>206750</v>
      </c>
      <c r="L9" s="33">
        <f t="shared" si="3"/>
        <v>58.425245357771615</v>
      </c>
      <c r="M9" s="31">
        <v>0</v>
      </c>
      <c r="N9" s="33">
        <f t="shared" si="4"/>
        <v>0</v>
      </c>
      <c r="O9" s="31">
        <v>139549</v>
      </c>
      <c r="P9" s="31">
        <v>47731</v>
      </c>
      <c r="Q9" s="33">
        <f t="shared" si="5"/>
        <v>39.43499184731159</v>
      </c>
      <c r="R9" s="31"/>
      <c r="S9" s="31" t="s">
        <v>259</v>
      </c>
      <c r="T9" s="31"/>
      <c r="U9" s="31"/>
    </row>
    <row r="10" spans="1:21" ht="13.5">
      <c r="A10" s="54" t="s">
        <v>1</v>
      </c>
      <c r="B10" s="54" t="s">
        <v>8</v>
      </c>
      <c r="C10" s="55" t="s">
        <v>9</v>
      </c>
      <c r="D10" s="31">
        <f t="shared" si="0"/>
        <v>280719</v>
      </c>
      <c r="E10" s="32">
        <f aca="true" t="shared" si="6" ref="E10:E73">G10+H10</f>
        <v>29251</v>
      </c>
      <c r="F10" s="33">
        <f t="shared" si="1"/>
        <v>10.420028569494761</v>
      </c>
      <c r="G10" s="31">
        <v>29077</v>
      </c>
      <c r="H10" s="31">
        <v>174</v>
      </c>
      <c r="I10" s="32">
        <f aca="true" t="shared" si="7" ref="I10:I73">K10+M10+O10</f>
        <v>251468</v>
      </c>
      <c r="J10" s="33">
        <f t="shared" si="2"/>
        <v>89.57997143050524</v>
      </c>
      <c r="K10" s="31">
        <v>86931</v>
      </c>
      <c r="L10" s="33">
        <f t="shared" si="3"/>
        <v>30.967266198582927</v>
      </c>
      <c r="M10" s="31">
        <v>0</v>
      </c>
      <c r="N10" s="33">
        <f t="shared" si="4"/>
        <v>0</v>
      </c>
      <c r="O10" s="31">
        <v>164537</v>
      </c>
      <c r="P10" s="31">
        <v>36666</v>
      </c>
      <c r="Q10" s="33">
        <f t="shared" si="5"/>
        <v>58.61270523192231</v>
      </c>
      <c r="R10" s="31" t="s">
        <v>259</v>
      </c>
      <c r="S10" s="31"/>
      <c r="T10" s="31"/>
      <c r="U10" s="31"/>
    </row>
    <row r="11" spans="1:21" ht="13.5">
      <c r="A11" s="54" t="s">
        <v>1</v>
      </c>
      <c r="B11" s="54" t="s">
        <v>10</v>
      </c>
      <c r="C11" s="55" t="s">
        <v>11</v>
      </c>
      <c r="D11" s="31">
        <f t="shared" si="0"/>
        <v>132173</v>
      </c>
      <c r="E11" s="32">
        <f t="shared" si="6"/>
        <v>8644</v>
      </c>
      <c r="F11" s="33">
        <f t="shared" si="1"/>
        <v>6.539913598087354</v>
      </c>
      <c r="G11" s="31">
        <v>8564</v>
      </c>
      <c r="H11" s="31">
        <v>80</v>
      </c>
      <c r="I11" s="32">
        <f t="shared" si="7"/>
        <v>123529</v>
      </c>
      <c r="J11" s="33">
        <f t="shared" si="2"/>
        <v>93.46008640191265</v>
      </c>
      <c r="K11" s="31">
        <v>48060</v>
      </c>
      <c r="L11" s="33">
        <f t="shared" si="3"/>
        <v>36.36143539149448</v>
      </c>
      <c r="M11" s="31">
        <v>0</v>
      </c>
      <c r="N11" s="33">
        <f t="shared" si="4"/>
        <v>0</v>
      </c>
      <c r="O11" s="31">
        <v>75469</v>
      </c>
      <c r="P11" s="31">
        <v>19204</v>
      </c>
      <c r="Q11" s="33">
        <f t="shared" si="5"/>
        <v>57.098651010418166</v>
      </c>
      <c r="R11" s="31"/>
      <c r="S11" s="31" t="s">
        <v>259</v>
      </c>
      <c r="T11" s="31"/>
      <c r="U11" s="31"/>
    </row>
    <row r="12" spans="1:21" ht="13.5">
      <c r="A12" s="54" t="s">
        <v>1</v>
      </c>
      <c r="B12" s="54" t="s">
        <v>12</v>
      </c>
      <c r="C12" s="55" t="s">
        <v>13</v>
      </c>
      <c r="D12" s="31">
        <f t="shared" si="0"/>
        <v>113385</v>
      </c>
      <c r="E12" s="32">
        <f t="shared" si="6"/>
        <v>6618</v>
      </c>
      <c r="F12" s="33">
        <f t="shared" si="1"/>
        <v>5.836750892975261</v>
      </c>
      <c r="G12" s="31">
        <v>6618</v>
      </c>
      <c r="H12" s="31">
        <v>0</v>
      </c>
      <c r="I12" s="32">
        <f t="shared" si="7"/>
        <v>106767</v>
      </c>
      <c r="J12" s="33">
        <f t="shared" si="2"/>
        <v>94.16324910702474</v>
      </c>
      <c r="K12" s="31">
        <v>64299</v>
      </c>
      <c r="L12" s="33">
        <f t="shared" si="3"/>
        <v>56.708559333245134</v>
      </c>
      <c r="M12" s="31">
        <v>0</v>
      </c>
      <c r="N12" s="33">
        <f t="shared" si="4"/>
        <v>0</v>
      </c>
      <c r="O12" s="31">
        <v>42468</v>
      </c>
      <c r="P12" s="31">
        <v>9512</v>
      </c>
      <c r="Q12" s="33">
        <f t="shared" si="5"/>
        <v>37.4546897737796</v>
      </c>
      <c r="R12" s="31" t="s">
        <v>259</v>
      </c>
      <c r="S12" s="31"/>
      <c r="T12" s="31"/>
      <c r="U12" s="31"/>
    </row>
    <row r="13" spans="1:21" ht="13.5">
      <c r="A13" s="54" t="s">
        <v>1</v>
      </c>
      <c r="B13" s="54" t="s">
        <v>14</v>
      </c>
      <c r="C13" s="55" t="s">
        <v>15</v>
      </c>
      <c r="D13" s="31">
        <f t="shared" si="0"/>
        <v>293215</v>
      </c>
      <c r="E13" s="32">
        <f t="shared" si="6"/>
        <v>15839</v>
      </c>
      <c r="F13" s="33">
        <f t="shared" si="1"/>
        <v>5.401838241563358</v>
      </c>
      <c r="G13" s="31">
        <v>15839</v>
      </c>
      <c r="H13" s="31">
        <v>0</v>
      </c>
      <c r="I13" s="32">
        <f t="shared" si="7"/>
        <v>277376</v>
      </c>
      <c r="J13" s="33">
        <f t="shared" si="2"/>
        <v>94.59816175843663</v>
      </c>
      <c r="K13" s="31">
        <v>169864</v>
      </c>
      <c r="L13" s="33">
        <f t="shared" si="3"/>
        <v>57.931551932882016</v>
      </c>
      <c r="M13" s="31">
        <v>0</v>
      </c>
      <c r="N13" s="33">
        <f t="shared" si="4"/>
        <v>0</v>
      </c>
      <c r="O13" s="31">
        <v>107512</v>
      </c>
      <c r="P13" s="31">
        <v>59131</v>
      </c>
      <c r="Q13" s="33">
        <f t="shared" si="5"/>
        <v>36.66660982555462</v>
      </c>
      <c r="R13" s="31"/>
      <c r="S13" s="31" t="s">
        <v>259</v>
      </c>
      <c r="T13" s="31"/>
      <c r="U13" s="31"/>
    </row>
    <row r="14" spans="1:21" ht="13.5">
      <c r="A14" s="54" t="s">
        <v>1</v>
      </c>
      <c r="B14" s="54" t="s">
        <v>16</v>
      </c>
      <c r="C14" s="55" t="s">
        <v>17</v>
      </c>
      <c r="D14" s="31">
        <f t="shared" si="0"/>
        <v>118300</v>
      </c>
      <c r="E14" s="32">
        <f t="shared" si="6"/>
        <v>5773</v>
      </c>
      <c r="F14" s="33">
        <f t="shared" si="1"/>
        <v>4.879966187658495</v>
      </c>
      <c r="G14" s="31">
        <v>5731</v>
      </c>
      <c r="H14" s="31">
        <v>42</v>
      </c>
      <c r="I14" s="32">
        <f t="shared" si="7"/>
        <v>112527</v>
      </c>
      <c r="J14" s="33">
        <f t="shared" si="2"/>
        <v>95.1200338123415</v>
      </c>
      <c r="K14" s="31">
        <v>73866</v>
      </c>
      <c r="L14" s="33">
        <f t="shared" si="3"/>
        <v>62.43956043956044</v>
      </c>
      <c r="M14" s="31">
        <v>0</v>
      </c>
      <c r="N14" s="33">
        <f t="shared" si="4"/>
        <v>0</v>
      </c>
      <c r="O14" s="31">
        <v>38661</v>
      </c>
      <c r="P14" s="31">
        <v>18569</v>
      </c>
      <c r="Q14" s="33">
        <f t="shared" si="5"/>
        <v>32.680473372781066</v>
      </c>
      <c r="R14" s="31" t="s">
        <v>259</v>
      </c>
      <c r="S14" s="31"/>
      <c r="T14" s="31"/>
      <c r="U14" s="31"/>
    </row>
    <row r="15" spans="1:21" ht="13.5">
      <c r="A15" s="54" t="s">
        <v>1</v>
      </c>
      <c r="B15" s="54" t="s">
        <v>18</v>
      </c>
      <c r="C15" s="55" t="s">
        <v>19</v>
      </c>
      <c r="D15" s="31">
        <f t="shared" si="0"/>
        <v>65865</v>
      </c>
      <c r="E15" s="32">
        <f t="shared" si="6"/>
        <v>5517</v>
      </c>
      <c r="F15" s="33">
        <f t="shared" si="1"/>
        <v>8.37622409473924</v>
      </c>
      <c r="G15" s="31">
        <v>5517</v>
      </c>
      <c r="H15" s="31">
        <v>0</v>
      </c>
      <c r="I15" s="32">
        <f t="shared" si="7"/>
        <v>60348</v>
      </c>
      <c r="J15" s="33">
        <f t="shared" si="2"/>
        <v>91.62377590526076</v>
      </c>
      <c r="K15" s="31">
        <v>11018</v>
      </c>
      <c r="L15" s="33">
        <f t="shared" si="3"/>
        <v>16.728156076823804</v>
      </c>
      <c r="M15" s="31">
        <v>2060</v>
      </c>
      <c r="N15" s="33">
        <f t="shared" si="4"/>
        <v>3.1276095042890764</v>
      </c>
      <c r="O15" s="31">
        <v>47270</v>
      </c>
      <c r="P15" s="31">
        <v>17670</v>
      </c>
      <c r="Q15" s="33">
        <f t="shared" si="5"/>
        <v>71.76801032414788</v>
      </c>
      <c r="R15" s="31" t="s">
        <v>259</v>
      </c>
      <c r="S15" s="31"/>
      <c r="T15" s="31"/>
      <c r="U15" s="31"/>
    </row>
    <row r="16" spans="1:21" ht="13.5">
      <c r="A16" s="54" t="s">
        <v>1</v>
      </c>
      <c r="B16" s="54" t="s">
        <v>20</v>
      </c>
      <c r="C16" s="55" t="s">
        <v>21</v>
      </c>
      <c r="D16" s="31">
        <f t="shared" si="0"/>
        <v>71941</v>
      </c>
      <c r="E16" s="32">
        <f t="shared" si="6"/>
        <v>3755</v>
      </c>
      <c r="F16" s="33">
        <f t="shared" si="1"/>
        <v>5.219554913053752</v>
      </c>
      <c r="G16" s="31">
        <v>3755</v>
      </c>
      <c r="H16" s="31">
        <v>0</v>
      </c>
      <c r="I16" s="32">
        <f t="shared" si="7"/>
        <v>68186</v>
      </c>
      <c r="J16" s="33">
        <f t="shared" si="2"/>
        <v>94.78044508694626</v>
      </c>
      <c r="K16" s="31">
        <v>33261</v>
      </c>
      <c r="L16" s="33">
        <f t="shared" si="3"/>
        <v>46.23371929775789</v>
      </c>
      <c r="M16" s="31">
        <v>0</v>
      </c>
      <c r="N16" s="33">
        <f t="shared" si="4"/>
        <v>0</v>
      </c>
      <c r="O16" s="31">
        <v>34925</v>
      </c>
      <c r="P16" s="31">
        <v>28182</v>
      </c>
      <c r="Q16" s="33">
        <f t="shared" si="5"/>
        <v>48.54672578918836</v>
      </c>
      <c r="R16" s="31"/>
      <c r="S16" s="31" t="s">
        <v>259</v>
      </c>
      <c r="T16" s="31"/>
      <c r="U16" s="31"/>
    </row>
    <row r="17" spans="1:21" ht="13.5">
      <c r="A17" s="54" t="s">
        <v>1</v>
      </c>
      <c r="B17" s="54" t="s">
        <v>22</v>
      </c>
      <c r="C17" s="55" t="s">
        <v>23</v>
      </c>
      <c r="D17" s="31">
        <f t="shared" si="0"/>
        <v>135468</v>
      </c>
      <c r="E17" s="32">
        <f t="shared" si="6"/>
        <v>5733</v>
      </c>
      <c r="F17" s="33">
        <f t="shared" si="1"/>
        <v>4.231995748073346</v>
      </c>
      <c r="G17" s="31">
        <v>5733</v>
      </c>
      <c r="H17" s="31">
        <v>0</v>
      </c>
      <c r="I17" s="32">
        <f t="shared" si="7"/>
        <v>129735</v>
      </c>
      <c r="J17" s="33">
        <f t="shared" si="2"/>
        <v>95.76800425192666</v>
      </c>
      <c r="K17" s="31">
        <v>92754</v>
      </c>
      <c r="L17" s="33">
        <f t="shared" si="3"/>
        <v>68.46930640446452</v>
      </c>
      <c r="M17" s="31">
        <v>0</v>
      </c>
      <c r="N17" s="33">
        <f t="shared" si="4"/>
        <v>0</v>
      </c>
      <c r="O17" s="31">
        <v>36981</v>
      </c>
      <c r="P17" s="31">
        <v>23430</v>
      </c>
      <c r="Q17" s="33">
        <f t="shared" si="5"/>
        <v>27.298697847462133</v>
      </c>
      <c r="R17" s="31"/>
      <c r="S17" s="31" t="s">
        <v>259</v>
      </c>
      <c r="T17" s="31"/>
      <c r="U17" s="31"/>
    </row>
    <row r="18" spans="1:21" ht="13.5">
      <c r="A18" s="54" t="s">
        <v>1</v>
      </c>
      <c r="B18" s="54" t="s">
        <v>24</v>
      </c>
      <c r="C18" s="55" t="s">
        <v>25</v>
      </c>
      <c r="D18" s="31">
        <f t="shared" si="0"/>
        <v>349115</v>
      </c>
      <c r="E18" s="32">
        <f t="shared" si="6"/>
        <v>10463</v>
      </c>
      <c r="F18" s="33">
        <f t="shared" si="1"/>
        <v>2.997006716984375</v>
      </c>
      <c r="G18" s="31">
        <v>10463</v>
      </c>
      <c r="H18" s="31">
        <v>0</v>
      </c>
      <c r="I18" s="32">
        <f t="shared" si="7"/>
        <v>338652</v>
      </c>
      <c r="J18" s="33">
        <f t="shared" si="2"/>
        <v>97.00299328301563</v>
      </c>
      <c r="K18" s="31">
        <v>173562</v>
      </c>
      <c r="L18" s="33">
        <f t="shared" si="3"/>
        <v>49.71485040745886</v>
      </c>
      <c r="M18" s="31">
        <v>3109</v>
      </c>
      <c r="N18" s="33">
        <f t="shared" si="4"/>
        <v>0.8905375019692652</v>
      </c>
      <c r="O18" s="31">
        <v>161981</v>
      </c>
      <c r="P18" s="31">
        <v>54547</v>
      </c>
      <c r="Q18" s="33">
        <f t="shared" si="5"/>
        <v>46.397605373587496</v>
      </c>
      <c r="R18" s="31"/>
      <c r="S18" s="31" t="s">
        <v>259</v>
      </c>
      <c r="T18" s="31"/>
      <c r="U18" s="31"/>
    </row>
    <row r="19" spans="1:21" ht="13.5">
      <c r="A19" s="54" t="s">
        <v>1</v>
      </c>
      <c r="B19" s="54" t="s">
        <v>26</v>
      </c>
      <c r="C19" s="55" t="s">
        <v>27</v>
      </c>
      <c r="D19" s="31">
        <f t="shared" si="0"/>
        <v>164352</v>
      </c>
      <c r="E19" s="32">
        <f t="shared" si="6"/>
        <v>6838</v>
      </c>
      <c r="F19" s="33">
        <f t="shared" si="1"/>
        <v>4.160582165109035</v>
      </c>
      <c r="G19" s="31">
        <v>6838</v>
      </c>
      <c r="H19" s="31">
        <v>0</v>
      </c>
      <c r="I19" s="32">
        <f t="shared" si="7"/>
        <v>157514</v>
      </c>
      <c r="J19" s="33">
        <f t="shared" si="2"/>
        <v>95.83941783489097</v>
      </c>
      <c r="K19" s="31">
        <v>73885</v>
      </c>
      <c r="L19" s="33">
        <f t="shared" si="3"/>
        <v>44.95533975856698</v>
      </c>
      <c r="M19" s="31">
        <v>0</v>
      </c>
      <c r="N19" s="33">
        <f t="shared" si="4"/>
        <v>0</v>
      </c>
      <c r="O19" s="31">
        <v>83629</v>
      </c>
      <c r="P19" s="31">
        <v>13611</v>
      </c>
      <c r="Q19" s="33">
        <f t="shared" si="5"/>
        <v>50.88407807632399</v>
      </c>
      <c r="R19" s="31"/>
      <c r="S19" s="31" t="s">
        <v>259</v>
      </c>
      <c r="T19" s="31"/>
      <c r="U19" s="31"/>
    </row>
    <row r="20" spans="1:21" ht="13.5">
      <c r="A20" s="54" t="s">
        <v>1</v>
      </c>
      <c r="B20" s="54" t="s">
        <v>28</v>
      </c>
      <c r="C20" s="55" t="s">
        <v>29</v>
      </c>
      <c r="D20" s="31">
        <f t="shared" si="0"/>
        <v>101031</v>
      </c>
      <c r="E20" s="32">
        <f t="shared" si="6"/>
        <v>11846</v>
      </c>
      <c r="F20" s="33">
        <f t="shared" si="1"/>
        <v>11.72511407389811</v>
      </c>
      <c r="G20" s="31">
        <v>11846</v>
      </c>
      <c r="H20" s="31">
        <v>0</v>
      </c>
      <c r="I20" s="32">
        <f t="shared" si="7"/>
        <v>89185</v>
      </c>
      <c r="J20" s="33">
        <f t="shared" si="2"/>
        <v>88.27488592610189</v>
      </c>
      <c r="K20" s="31">
        <v>39285</v>
      </c>
      <c r="L20" s="33">
        <f t="shared" si="3"/>
        <v>38.8841048787006</v>
      </c>
      <c r="M20" s="31">
        <v>0</v>
      </c>
      <c r="N20" s="33">
        <f t="shared" si="4"/>
        <v>0</v>
      </c>
      <c r="O20" s="31">
        <v>49900</v>
      </c>
      <c r="P20" s="31">
        <v>20275</v>
      </c>
      <c r="Q20" s="33">
        <f t="shared" si="5"/>
        <v>49.3907810474013</v>
      </c>
      <c r="R20" s="31"/>
      <c r="S20" s="31" t="s">
        <v>259</v>
      </c>
      <c r="T20" s="31"/>
      <c r="U20" s="31"/>
    </row>
    <row r="21" spans="1:21" ht="13.5">
      <c r="A21" s="54" t="s">
        <v>1</v>
      </c>
      <c r="B21" s="54" t="s">
        <v>30</v>
      </c>
      <c r="C21" s="55" t="s">
        <v>31</v>
      </c>
      <c r="D21" s="31">
        <f t="shared" si="0"/>
        <v>81835</v>
      </c>
      <c r="E21" s="32">
        <f t="shared" si="6"/>
        <v>7702</v>
      </c>
      <c r="F21" s="33">
        <f t="shared" si="1"/>
        <v>9.411620944583614</v>
      </c>
      <c r="G21" s="31">
        <v>7702</v>
      </c>
      <c r="H21" s="31">
        <v>0</v>
      </c>
      <c r="I21" s="32">
        <f t="shared" si="7"/>
        <v>74133</v>
      </c>
      <c r="J21" s="33">
        <f t="shared" si="2"/>
        <v>90.5883790554164</v>
      </c>
      <c r="K21" s="31">
        <v>41937</v>
      </c>
      <c r="L21" s="33">
        <f t="shared" si="3"/>
        <v>51.245799474552456</v>
      </c>
      <c r="M21" s="31">
        <v>0</v>
      </c>
      <c r="N21" s="33">
        <f t="shared" si="4"/>
        <v>0</v>
      </c>
      <c r="O21" s="31">
        <v>32196</v>
      </c>
      <c r="P21" s="31">
        <v>3100</v>
      </c>
      <c r="Q21" s="33">
        <f t="shared" si="5"/>
        <v>39.342579580863934</v>
      </c>
      <c r="R21" s="31"/>
      <c r="S21" s="31" t="s">
        <v>259</v>
      </c>
      <c r="T21" s="31"/>
      <c r="U21" s="31"/>
    </row>
    <row r="22" spans="1:21" ht="13.5">
      <c r="A22" s="54" t="s">
        <v>1</v>
      </c>
      <c r="B22" s="54" t="s">
        <v>32</v>
      </c>
      <c r="C22" s="55" t="s">
        <v>33</v>
      </c>
      <c r="D22" s="31">
        <f t="shared" si="0"/>
        <v>74230</v>
      </c>
      <c r="E22" s="32">
        <f t="shared" si="6"/>
        <v>3021</v>
      </c>
      <c r="F22" s="33">
        <f t="shared" si="1"/>
        <v>4.06978310656069</v>
      </c>
      <c r="G22" s="31">
        <v>3021</v>
      </c>
      <c r="H22" s="31">
        <v>0</v>
      </c>
      <c r="I22" s="32">
        <f t="shared" si="7"/>
        <v>71209</v>
      </c>
      <c r="J22" s="33">
        <f t="shared" si="2"/>
        <v>95.93021689343931</v>
      </c>
      <c r="K22" s="31">
        <v>29747</v>
      </c>
      <c r="L22" s="33">
        <f t="shared" si="3"/>
        <v>40.074094032062504</v>
      </c>
      <c r="M22" s="31">
        <v>0</v>
      </c>
      <c r="N22" s="33">
        <f t="shared" si="4"/>
        <v>0</v>
      </c>
      <c r="O22" s="31">
        <v>41462</v>
      </c>
      <c r="P22" s="31">
        <v>13176</v>
      </c>
      <c r="Q22" s="33">
        <f t="shared" si="5"/>
        <v>55.856122861376804</v>
      </c>
      <c r="R22" s="31" t="s">
        <v>259</v>
      </c>
      <c r="S22" s="31"/>
      <c r="T22" s="31"/>
      <c r="U22" s="31"/>
    </row>
    <row r="23" spans="1:21" ht="13.5">
      <c r="A23" s="54" t="s">
        <v>1</v>
      </c>
      <c r="B23" s="54" t="s">
        <v>34</v>
      </c>
      <c r="C23" s="55" t="s">
        <v>35</v>
      </c>
      <c r="D23" s="31">
        <f t="shared" si="0"/>
        <v>50480</v>
      </c>
      <c r="E23" s="32">
        <f t="shared" si="6"/>
        <v>10755</v>
      </c>
      <c r="F23" s="33">
        <f t="shared" si="1"/>
        <v>21.305467511885894</v>
      </c>
      <c r="G23" s="31">
        <v>10755</v>
      </c>
      <c r="H23" s="31">
        <v>0</v>
      </c>
      <c r="I23" s="32">
        <f t="shared" si="7"/>
        <v>39725</v>
      </c>
      <c r="J23" s="33">
        <f t="shared" si="2"/>
        <v>78.6945324881141</v>
      </c>
      <c r="K23" s="31">
        <v>2713</v>
      </c>
      <c r="L23" s="33">
        <f t="shared" si="3"/>
        <v>5.374405705229794</v>
      </c>
      <c r="M23" s="31">
        <v>0</v>
      </c>
      <c r="N23" s="33">
        <f t="shared" si="4"/>
        <v>0</v>
      </c>
      <c r="O23" s="31">
        <v>37012</v>
      </c>
      <c r="P23" s="31">
        <v>13914</v>
      </c>
      <c r="Q23" s="33">
        <f t="shared" si="5"/>
        <v>73.32012678288432</v>
      </c>
      <c r="R23" s="31" t="s">
        <v>259</v>
      </c>
      <c r="S23" s="31"/>
      <c r="T23" s="31"/>
      <c r="U23" s="31"/>
    </row>
    <row r="24" spans="1:21" ht="13.5">
      <c r="A24" s="54" t="s">
        <v>1</v>
      </c>
      <c r="B24" s="54" t="s">
        <v>36</v>
      </c>
      <c r="C24" s="55" t="s">
        <v>37</v>
      </c>
      <c r="D24" s="31">
        <f t="shared" si="0"/>
        <v>99187</v>
      </c>
      <c r="E24" s="32">
        <f t="shared" si="6"/>
        <v>17090</v>
      </c>
      <c r="F24" s="33">
        <f t="shared" si="1"/>
        <v>17.23008055491143</v>
      </c>
      <c r="G24" s="31">
        <v>17090</v>
      </c>
      <c r="H24" s="31">
        <v>0</v>
      </c>
      <c r="I24" s="32">
        <f t="shared" si="7"/>
        <v>82097</v>
      </c>
      <c r="J24" s="33">
        <f t="shared" si="2"/>
        <v>82.76991944508858</v>
      </c>
      <c r="K24" s="31">
        <v>9112</v>
      </c>
      <c r="L24" s="33">
        <f t="shared" si="3"/>
        <v>9.186687771582971</v>
      </c>
      <c r="M24" s="31">
        <v>0</v>
      </c>
      <c r="N24" s="33">
        <f t="shared" si="4"/>
        <v>0</v>
      </c>
      <c r="O24" s="31">
        <v>72985</v>
      </c>
      <c r="P24" s="31">
        <v>27759</v>
      </c>
      <c r="Q24" s="33">
        <f t="shared" si="5"/>
        <v>73.5832316735056</v>
      </c>
      <c r="R24" s="31" t="s">
        <v>259</v>
      </c>
      <c r="S24" s="31"/>
      <c r="T24" s="31"/>
      <c r="U24" s="31"/>
    </row>
    <row r="25" spans="1:21" ht="13.5">
      <c r="A25" s="54" t="s">
        <v>1</v>
      </c>
      <c r="B25" s="54" t="s">
        <v>38</v>
      </c>
      <c r="C25" s="55" t="s">
        <v>39</v>
      </c>
      <c r="D25" s="31">
        <f t="shared" si="0"/>
        <v>59085</v>
      </c>
      <c r="E25" s="32">
        <f t="shared" si="6"/>
        <v>13968</v>
      </c>
      <c r="F25" s="33">
        <f t="shared" si="1"/>
        <v>23.640517897943642</v>
      </c>
      <c r="G25" s="31">
        <v>13968</v>
      </c>
      <c r="H25" s="31">
        <v>0</v>
      </c>
      <c r="I25" s="32">
        <f t="shared" si="7"/>
        <v>45117</v>
      </c>
      <c r="J25" s="33">
        <f t="shared" si="2"/>
        <v>76.35948210205636</v>
      </c>
      <c r="K25" s="31">
        <v>9061</v>
      </c>
      <c r="L25" s="33">
        <f t="shared" si="3"/>
        <v>15.335533553355335</v>
      </c>
      <c r="M25" s="31">
        <v>0</v>
      </c>
      <c r="N25" s="33">
        <f t="shared" si="4"/>
        <v>0</v>
      </c>
      <c r="O25" s="31">
        <v>36056</v>
      </c>
      <c r="P25" s="31">
        <v>3870</v>
      </c>
      <c r="Q25" s="33">
        <f t="shared" si="5"/>
        <v>61.02394854870102</v>
      </c>
      <c r="R25" s="31" t="s">
        <v>259</v>
      </c>
      <c r="S25" s="31"/>
      <c r="T25" s="31"/>
      <c r="U25" s="31"/>
    </row>
    <row r="26" spans="1:21" ht="13.5">
      <c r="A26" s="54" t="s">
        <v>1</v>
      </c>
      <c r="B26" s="54" t="s">
        <v>40</v>
      </c>
      <c r="C26" s="55" t="s">
        <v>41</v>
      </c>
      <c r="D26" s="31">
        <f t="shared" si="0"/>
        <v>143080</v>
      </c>
      <c r="E26" s="32">
        <f t="shared" si="6"/>
        <v>9825</v>
      </c>
      <c r="F26" s="33">
        <f t="shared" si="1"/>
        <v>6.866787811014817</v>
      </c>
      <c r="G26" s="31">
        <v>9825</v>
      </c>
      <c r="H26" s="31">
        <v>0</v>
      </c>
      <c r="I26" s="32">
        <f t="shared" si="7"/>
        <v>133255</v>
      </c>
      <c r="J26" s="33">
        <f t="shared" si="2"/>
        <v>93.13321218898518</v>
      </c>
      <c r="K26" s="31">
        <v>89999</v>
      </c>
      <c r="L26" s="33">
        <f t="shared" si="3"/>
        <v>62.90117416829746</v>
      </c>
      <c r="M26" s="31">
        <v>0</v>
      </c>
      <c r="N26" s="33">
        <f t="shared" si="4"/>
        <v>0</v>
      </c>
      <c r="O26" s="31">
        <v>43256</v>
      </c>
      <c r="P26" s="31">
        <v>34741</v>
      </c>
      <c r="Q26" s="33">
        <f t="shared" si="5"/>
        <v>30.232038020687728</v>
      </c>
      <c r="R26" s="31" t="s">
        <v>259</v>
      </c>
      <c r="S26" s="31"/>
      <c r="T26" s="31"/>
      <c r="U26" s="31"/>
    </row>
    <row r="27" spans="1:21" ht="13.5">
      <c r="A27" s="54" t="s">
        <v>1</v>
      </c>
      <c r="B27" s="54" t="s">
        <v>42</v>
      </c>
      <c r="C27" s="55" t="s">
        <v>43</v>
      </c>
      <c r="D27" s="31">
        <f t="shared" si="0"/>
        <v>99772</v>
      </c>
      <c r="E27" s="32">
        <f t="shared" si="6"/>
        <v>10312</v>
      </c>
      <c r="F27" s="33">
        <f t="shared" si="1"/>
        <v>10.335565088401555</v>
      </c>
      <c r="G27" s="31">
        <v>10312</v>
      </c>
      <c r="H27" s="31">
        <v>0</v>
      </c>
      <c r="I27" s="32">
        <f t="shared" si="7"/>
        <v>89460</v>
      </c>
      <c r="J27" s="33">
        <f t="shared" si="2"/>
        <v>89.66443491159845</v>
      </c>
      <c r="K27" s="31">
        <v>18669</v>
      </c>
      <c r="L27" s="33">
        <f t="shared" si="3"/>
        <v>18.711662590706812</v>
      </c>
      <c r="M27" s="31">
        <v>0</v>
      </c>
      <c r="N27" s="33">
        <f t="shared" si="4"/>
        <v>0</v>
      </c>
      <c r="O27" s="31">
        <v>70791</v>
      </c>
      <c r="P27" s="31">
        <v>20761</v>
      </c>
      <c r="Q27" s="33">
        <f t="shared" si="5"/>
        <v>70.95277232089163</v>
      </c>
      <c r="R27" s="31" t="s">
        <v>259</v>
      </c>
      <c r="S27" s="31"/>
      <c r="T27" s="31"/>
      <c r="U27" s="31"/>
    </row>
    <row r="28" spans="1:21" ht="13.5">
      <c r="A28" s="54" t="s">
        <v>1</v>
      </c>
      <c r="B28" s="54" t="s">
        <v>44</v>
      </c>
      <c r="C28" s="55" t="s">
        <v>45</v>
      </c>
      <c r="D28" s="31">
        <f t="shared" si="0"/>
        <v>36934</v>
      </c>
      <c r="E28" s="32">
        <f t="shared" si="6"/>
        <v>2674</v>
      </c>
      <c r="F28" s="33">
        <f t="shared" si="1"/>
        <v>7.239941517301133</v>
      </c>
      <c r="G28" s="31">
        <v>2674</v>
      </c>
      <c r="H28" s="31">
        <v>0</v>
      </c>
      <c r="I28" s="32">
        <f t="shared" si="7"/>
        <v>34260</v>
      </c>
      <c r="J28" s="33">
        <f t="shared" si="2"/>
        <v>92.76005848269887</v>
      </c>
      <c r="K28" s="31">
        <v>10632</v>
      </c>
      <c r="L28" s="33">
        <f t="shared" si="3"/>
        <v>28.78648399848378</v>
      </c>
      <c r="M28" s="31">
        <v>0</v>
      </c>
      <c r="N28" s="33">
        <f t="shared" si="4"/>
        <v>0</v>
      </c>
      <c r="O28" s="31">
        <v>23628</v>
      </c>
      <c r="P28" s="31">
        <v>5337</v>
      </c>
      <c r="Q28" s="33">
        <f t="shared" si="5"/>
        <v>63.97357448421509</v>
      </c>
      <c r="R28" s="31" t="s">
        <v>259</v>
      </c>
      <c r="S28" s="31"/>
      <c r="T28" s="31"/>
      <c r="U28" s="31"/>
    </row>
    <row r="29" spans="1:21" ht="13.5">
      <c r="A29" s="54" t="s">
        <v>1</v>
      </c>
      <c r="B29" s="54" t="s">
        <v>46</v>
      </c>
      <c r="C29" s="55" t="s">
        <v>47</v>
      </c>
      <c r="D29" s="31">
        <f t="shared" si="0"/>
        <v>101877</v>
      </c>
      <c r="E29" s="32">
        <f t="shared" si="6"/>
        <v>4847</v>
      </c>
      <c r="F29" s="33">
        <f t="shared" si="1"/>
        <v>4.757698008382658</v>
      </c>
      <c r="G29" s="31">
        <v>4847</v>
      </c>
      <c r="H29" s="31">
        <v>0</v>
      </c>
      <c r="I29" s="32">
        <f t="shared" si="7"/>
        <v>97030</v>
      </c>
      <c r="J29" s="33">
        <f t="shared" si="2"/>
        <v>95.24230199161734</v>
      </c>
      <c r="K29" s="31">
        <v>52703</v>
      </c>
      <c r="L29" s="33">
        <f t="shared" si="3"/>
        <v>51.73199053760907</v>
      </c>
      <c r="M29" s="31">
        <v>0</v>
      </c>
      <c r="N29" s="33">
        <f t="shared" si="4"/>
        <v>0</v>
      </c>
      <c r="O29" s="31">
        <v>44327</v>
      </c>
      <c r="P29" s="31">
        <v>3353</v>
      </c>
      <c r="Q29" s="33">
        <f t="shared" si="5"/>
        <v>43.51031145400827</v>
      </c>
      <c r="R29" s="31"/>
      <c r="S29" s="31" t="s">
        <v>259</v>
      </c>
      <c r="T29" s="31"/>
      <c r="U29" s="31"/>
    </row>
    <row r="30" spans="1:21" ht="13.5">
      <c r="A30" s="54" t="s">
        <v>1</v>
      </c>
      <c r="B30" s="54" t="s">
        <v>48</v>
      </c>
      <c r="C30" s="55" t="s">
        <v>49</v>
      </c>
      <c r="D30" s="31">
        <f t="shared" si="0"/>
        <v>77435</v>
      </c>
      <c r="E30" s="32">
        <f t="shared" si="6"/>
        <v>5839</v>
      </c>
      <c r="F30" s="33">
        <f t="shared" si="1"/>
        <v>7.540517853683734</v>
      </c>
      <c r="G30" s="31">
        <v>5839</v>
      </c>
      <c r="H30" s="31">
        <v>0</v>
      </c>
      <c r="I30" s="32">
        <f t="shared" si="7"/>
        <v>71596</v>
      </c>
      <c r="J30" s="33">
        <f t="shared" si="2"/>
        <v>92.45948214631626</v>
      </c>
      <c r="K30" s="31">
        <v>34517</v>
      </c>
      <c r="L30" s="33">
        <f t="shared" si="3"/>
        <v>44.57545037773617</v>
      </c>
      <c r="M30" s="31">
        <v>0</v>
      </c>
      <c r="N30" s="33">
        <f t="shared" si="4"/>
        <v>0</v>
      </c>
      <c r="O30" s="31">
        <v>37079</v>
      </c>
      <c r="P30" s="31">
        <v>15078</v>
      </c>
      <c r="Q30" s="33">
        <f t="shared" si="5"/>
        <v>47.8840317685801</v>
      </c>
      <c r="R30" s="31"/>
      <c r="S30" s="31" t="s">
        <v>259</v>
      </c>
      <c r="T30" s="31"/>
      <c r="U30" s="31"/>
    </row>
    <row r="31" spans="1:21" ht="13.5">
      <c r="A31" s="54" t="s">
        <v>1</v>
      </c>
      <c r="B31" s="54" t="s">
        <v>50</v>
      </c>
      <c r="C31" s="55" t="s">
        <v>51</v>
      </c>
      <c r="D31" s="31">
        <f t="shared" si="0"/>
        <v>82697</v>
      </c>
      <c r="E31" s="32">
        <f t="shared" si="6"/>
        <v>1662</v>
      </c>
      <c r="F31" s="33">
        <f t="shared" si="1"/>
        <v>2.0097464236913067</v>
      </c>
      <c r="G31" s="31">
        <v>1662</v>
      </c>
      <c r="H31" s="31">
        <v>0</v>
      </c>
      <c r="I31" s="32">
        <f t="shared" si="7"/>
        <v>81035</v>
      </c>
      <c r="J31" s="33">
        <f t="shared" si="2"/>
        <v>97.99025357630869</v>
      </c>
      <c r="K31" s="31">
        <v>73946</v>
      </c>
      <c r="L31" s="33">
        <f t="shared" si="3"/>
        <v>89.41799581605136</v>
      </c>
      <c r="M31" s="31">
        <v>0</v>
      </c>
      <c r="N31" s="33">
        <f t="shared" si="4"/>
        <v>0</v>
      </c>
      <c r="O31" s="31">
        <v>7089</v>
      </c>
      <c r="P31" s="31">
        <v>21</v>
      </c>
      <c r="Q31" s="33">
        <f t="shared" si="5"/>
        <v>8.572257760257324</v>
      </c>
      <c r="R31" s="31"/>
      <c r="S31" s="31" t="s">
        <v>259</v>
      </c>
      <c r="T31" s="31"/>
      <c r="U31" s="31"/>
    </row>
    <row r="32" spans="1:21" ht="13.5">
      <c r="A32" s="54" t="s">
        <v>1</v>
      </c>
      <c r="B32" s="54" t="s">
        <v>52</v>
      </c>
      <c r="C32" s="55" t="s">
        <v>53</v>
      </c>
      <c r="D32" s="31">
        <f t="shared" si="0"/>
        <v>62670</v>
      </c>
      <c r="E32" s="32">
        <f t="shared" si="6"/>
        <v>4615</v>
      </c>
      <c r="F32" s="33">
        <f t="shared" si="1"/>
        <v>7.36397000159566</v>
      </c>
      <c r="G32" s="31">
        <v>4615</v>
      </c>
      <c r="H32" s="31">
        <v>0</v>
      </c>
      <c r="I32" s="32">
        <f t="shared" si="7"/>
        <v>58055</v>
      </c>
      <c r="J32" s="33">
        <f t="shared" si="2"/>
        <v>92.63602999840434</v>
      </c>
      <c r="K32" s="31">
        <v>26464</v>
      </c>
      <c r="L32" s="33">
        <f t="shared" si="3"/>
        <v>42.22754108823999</v>
      </c>
      <c r="M32" s="31">
        <v>0</v>
      </c>
      <c r="N32" s="33">
        <f t="shared" si="4"/>
        <v>0</v>
      </c>
      <c r="O32" s="31">
        <v>31591</v>
      </c>
      <c r="P32" s="31">
        <v>9477</v>
      </c>
      <c r="Q32" s="33">
        <f t="shared" si="5"/>
        <v>50.40848891016435</v>
      </c>
      <c r="R32" s="31"/>
      <c r="S32" s="31" t="s">
        <v>259</v>
      </c>
      <c r="T32" s="31"/>
      <c r="U32" s="31"/>
    </row>
    <row r="33" spans="1:21" ht="13.5">
      <c r="A33" s="54" t="s">
        <v>1</v>
      </c>
      <c r="B33" s="54" t="s">
        <v>54</v>
      </c>
      <c r="C33" s="55" t="s">
        <v>55</v>
      </c>
      <c r="D33" s="31">
        <f t="shared" si="0"/>
        <v>79031</v>
      </c>
      <c r="E33" s="32">
        <f t="shared" si="6"/>
        <v>2632</v>
      </c>
      <c r="F33" s="33">
        <f t="shared" si="1"/>
        <v>3.3303387278409735</v>
      </c>
      <c r="G33" s="31">
        <v>2632</v>
      </c>
      <c r="H33" s="31">
        <v>0</v>
      </c>
      <c r="I33" s="32">
        <f t="shared" si="7"/>
        <v>76399</v>
      </c>
      <c r="J33" s="33">
        <f t="shared" si="2"/>
        <v>96.66966127215902</v>
      </c>
      <c r="K33" s="31">
        <v>34637</v>
      </c>
      <c r="L33" s="33">
        <f t="shared" si="3"/>
        <v>43.82710581923549</v>
      </c>
      <c r="M33" s="31">
        <v>0</v>
      </c>
      <c r="N33" s="33">
        <f t="shared" si="4"/>
        <v>0</v>
      </c>
      <c r="O33" s="31">
        <v>41762</v>
      </c>
      <c r="P33" s="31">
        <v>17238</v>
      </c>
      <c r="Q33" s="33">
        <f t="shared" si="5"/>
        <v>52.842555452923534</v>
      </c>
      <c r="R33" s="31" t="s">
        <v>259</v>
      </c>
      <c r="S33" s="31"/>
      <c r="T33" s="31"/>
      <c r="U33" s="31"/>
    </row>
    <row r="34" spans="1:21" ht="13.5">
      <c r="A34" s="54" t="s">
        <v>1</v>
      </c>
      <c r="B34" s="54" t="s">
        <v>56</v>
      </c>
      <c r="C34" s="55" t="s">
        <v>57</v>
      </c>
      <c r="D34" s="31">
        <f t="shared" si="0"/>
        <v>39368</v>
      </c>
      <c r="E34" s="32">
        <f t="shared" si="6"/>
        <v>3123</v>
      </c>
      <c r="F34" s="33">
        <f t="shared" si="1"/>
        <v>7.932838853891486</v>
      </c>
      <c r="G34" s="31">
        <v>3123</v>
      </c>
      <c r="H34" s="31">
        <v>0</v>
      </c>
      <c r="I34" s="32">
        <f t="shared" si="7"/>
        <v>36245</v>
      </c>
      <c r="J34" s="33">
        <f t="shared" si="2"/>
        <v>92.06716114610852</v>
      </c>
      <c r="K34" s="31">
        <v>10877</v>
      </c>
      <c r="L34" s="33">
        <f t="shared" si="3"/>
        <v>27.62903881324934</v>
      </c>
      <c r="M34" s="31">
        <v>0</v>
      </c>
      <c r="N34" s="33">
        <f t="shared" si="4"/>
        <v>0</v>
      </c>
      <c r="O34" s="31">
        <v>25368</v>
      </c>
      <c r="P34" s="31">
        <v>3781</v>
      </c>
      <c r="Q34" s="33">
        <f t="shared" si="5"/>
        <v>64.43812233285917</v>
      </c>
      <c r="R34" s="31" t="s">
        <v>259</v>
      </c>
      <c r="S34" s="31"/>
      <c r="T34" s="31"/>
      <c r="U34" s="31"/>
    </row>
    <row r="35" spans="1:21" ht="13.5">
      <c r="A35" s="54" t="s">
        <v>1</v>
      </c>
      <c r="B35" s="54" t="s">
        <v>58</v>
      </c>
      <c r="C35" s="55" t="s">
        <v>59</v>
      </c>
      <c r="D35" s="31">
        <f t="shared" si="0"/>
        <v>48323</v>
      </c>
      <c r="E35" s="32">
        <f t="shared" si="6"/>
        <v>2848</v>
      </c>
      <c r="F35" s="33">
        <f t="shared" si="1"/>
        <v>5.893673819920121</v>
      </c>
      <c r="G35" s="31">
        <v>2848</v>
      </c>
      <c r="H35" s="31">
        <v>0</v>
      </c>
      <c r="I35" s="32">
        <f t="shared" si="7"/>
        <v>45475</v>
      </c>
      <c r="J35" s="33">
        <f t="shared" si="2"/>
        <v>94.10632618007988</v>
      </c>
      <c r="K35" s="31">
        <v>22017</v>
      </c>
      <c r="L35" s="33">
        <f t="shared" si="3"/>
        <v>45.56215466754961</v>
      </c>
      <c r="M35" s="31">
        <v>0</v>
      </c>
      <c r="N35" s="33">
        <f t="shared" si="4"/>
        <v>0</v>
      </c>
      <c r="O35" s="31">
        <v>23458</v>
      </c>
      <c r="P35" s="31">
        <v>11126</v>
      </c>
      <c r="Q35" s="33">
        <f t="shared" si="5"/>
        <v>48.54417151253026</v>
      </c>
      <c r="R35" s="31" t="s">
        <v>259</v>
      </c>
      <c r="S35" s="31"/>
      <c r="T35" s="31"/>
      <c r="U35" s="31"/>
    </row>
    <row r="36" spans="1:21" ht="13.5">
      <c r="A36" s="54" t="s">
        <v>1</v>
      </c>
      <c r="B36" s="54" t="s">
        <v>60</v>
      </c>
      <c r="C36" s="55" t="s">
        <v>61</v>
      </c>
      <c r="D36" s="31">
        <f t="shared" si="0"/>
        <v>67334</v>
      </c>
      <c r="E36" s="32">
        <f t="shared" si="6"/>
        <v>1791</v>
      </c>
      <c r="F36" s="33">
        <f t="shared" si="1"/>
        <v>2.659874654706389</v>
      </c>
      <c r="G36" s="31">
        <v>1791</v>
      </c>
      <c r="H36" s="31">
        <v>0</v>
      </c>
      <c r="I36" s="32">
        <f t="shared" si="7"/>
        <v>65543</v>
      </c>
      <c r="J36" s="33">
        <f t="shared" si="2"/>
        <v>97.34012534529361</v>
      </c>
      <c r="K36" s="31">
        <v>42760</v>
      </c>
      <c r="L36" s="33">
        <f t="shared" si="3"/>
        <v>63.504321739388715</v>
      </c>
      <c r="M36" s="31">
        <v>0</v>
      </c>
      <c r="N36" s="33">
        <f t="shared" si="4"/>
        <v>0</v>
      </c>
      <c r="O36" s="31">
        <v>22783</v>
      </c>
      <c r="P36" s="31">
        <v>5074</v>
      </c>
      <c r="Q36" s="33">
        <f t="shared" si="5"/>
        <v>33.83580360590489</v>
      </c>
      <c r="R36" s="31"/>
      <c r="S36" s="31" t="s">
        <v>259</v>
      </c>
      <c r="T36" s="31"/>
      <c r="U36" s="31"/>
    </row>
    <row r="37" spans="1:21" ht="13.5">
      <c r="A37" s="54" t="s">
        <v>1</v>
      </c>
      <c r="B37" s="54" t="s">
        <v>62</v>
      </c>
      <c r="C37" s="55" t="s">
        <v>63</v>
      </c>
      <c r="D37" s="31">
        <f t="shared" si="0"/>
        <v>73884</v>
      </c>
      <c r="E37" s="32">
        <f t="shared" si="6"/>
        <v>1265</v>
      </c>
      <c r="F37" s="33">
        <f t="shared" si="1"/>
        <v>1.7121433598614042</v>
      </c>
      <c r="G37" s="31">
        <v>1265</v>
      </c>
      <c r="H37" s="31">
        <v>0</v>
      </c>
      <c r="I37" s="32">
        <f t="shared" si="7"/>
        <v>72619</v>
      </c>
      <c r="J37" s="33">
        <f t="shared" si="2"/>
        <v>98.2878566401386</v>
      </c>
      <c r="K37" s="31">
        <v>31750</v>
      </c>
      <c r="L37" s="33">
        <f t="shared" si="3"/>
        <v>42.97276812300363</v>
      </c>
      <c r="M37" s="31">
        <v>0</v>
      </c>
      <c r="N37" s="33">
        <f t="shared" si="4"/>
        <v>0</v>
      </c>
      <c r="O37" s="31">
        <v>40869</v>
      </c>
      <c r="P37" s="31">
        <v>4320</v>
      </c>
      <c r="Q37" s="33">
        <f t="shared" si="5"/>
        <v>55.31508851713497</v>
      </c>
      <c r="R37" s="31"/>
      <c r="S37" s="31" t="s">
        <v>259</v>
      </c>
      <c r="T37" s="31"/>
      <c r="U37" s="31"/>
    </row>
    <row r="38" spans="1:21" ht="13.5">
      <c r="A38" s="54" t="s">
        <v>1</v>
      </c>
      <c r="B38" s="54" t="s">
        <v>196</v>
      </c>
      <c r="C38" s="55" t="s">
        <v>197</v>
      </c>
      <c r="D38" s="31">
        <f t="shared" si="0"/>
        <v>43280</v>
      </c>
      <c r="E38" s="32">
        <f t="shared" si="6"/>
        <v>1864</v>
      </c>
      <c r="F38" s="33">
        <f t="shared" si="1"/>
        <v>4.306839186691312</v>
      </c>
      <c r="G38" s="31">
        <v>1787</v>
      </c>
      <c r="H38" s="31">
        <v>77</v>
      </c>
      <c r="I38" s="32">
        <f t="shared" si="7"/>
        <v>41416</v>
      </c>
      <c r="J38" s="33">
        <f t="shared" si="2"/>
        <v>95.69316081330868</v>
      </c>
      <c r="K38" s="31">
        <v>19963</v>
      </c>
      <c r="L38" s="33">
        <f t="shared" si="3"/>
        <v>46.12523105360444</v>
      </c>
      <c r="M38" s="31">
        <v>0</v>
      </c>
      <c r="N38" s="33">
        <f t="shared" si="4"/>
        <v>0</v>
      </c>
      <c r="O38" s="31">
        <v>21453</v>
      </c>
      <c r="P38" s="31">
        <v>20052</v>
      </c>
      <c r="Q38" s="33">
        <f t="shared" si="5"/>
        <v>49.56792975970425</v>
      </c>
      <c r="R38" s="31" t="s">
        <v>259</v>
      </c>
      <c r="S38" s="31"/>
      <c r="T38" s="31"/>
      <c r="U38" s="31"/>
    </row>
    <row r="39" spans="1:21" ht="13.5">
      <c r="A39" s="54" t="s">
        <v>1</v>
      </c>
      <c r="B39" s="54" t="s">
        <v>64</v>
      </c>
      <c r="C39" s="55" t="s">
        <v>65</v>
      </c>
      <c r="D39" s="31">
        <f t="shared" si="0"/>
        <v>38488</v>
      </c>
      <c r="E39" s="32">
        <f t="shared" si="6"/>
        <v>931</v>
      </c>
      <c r="F39" s="33">
        <f t="shared" si="1"/>
        <v>2.418935772188734</v>
      </c>
      <c r="G39" s="31">
        <v>931</v>
      </c>
      <c r="H39" s="31">
        <v>0</v>
      </c>
      <c r="I39" s="32">
        <f t="shared" si="7"/>
        <v>37557</v>
      </c>
      <c r="J39" s="33">
        <f t="shared" si="2"/>
        <v>97.58106422781127</v>
      </c>
      <c r="K39" s="31">
        <v>13225</v>
      </c>
      <c r="L39" s="33">
        <f t="shared" si="3"/>
        <v>34.361359384743295</v>
      </c>
      <c r="M39" s="31">
        <v>0</v>
      </c>
      <c r="N39" s="33">
        <f t="shared" si="4"/>
        <v>0</v>
      </c>
      <c r="O39" s="31">
        <v>24332</v>
      </c>
      <c r="P39" s="31">
        <v>8689</v>
      </c>
      <c r="Q39" s="33">
        <f t="shared" si="5"/>
        <v>63.21970484306797</v>
      </c>
      <c r="R39" s="31" t="s">
        <v>259</v>
      </c>
      <c r="S39" s="31"/>
      <c r="T39" s="31"/>
      <c r="U39" s="31"/>
    </row>
    <row r="40" spans="1:21" ht="13.5">
      <c r="A40" s="54" t="s">
        <v>1</v>
      </c>
      <c r="B40" s="54" t="s">
        <v>66</v>
      </c>
      <c r="C40" s="55" t="s">
        <v>67</v>
      </c>
      <c r="D40" s="31">
        <f t="shared" si="0"/>
        <v>41655</v>
      </c>
      <c r="E40" s="32">
        <f t="shared" si="6"/>
        <v>706</v>
      </c>
      <c r="F40" s="33">
        <f t="shared" si="1"/>
        <v>1.6948745648781658</v>
      </c>
      <c r="G40" s="31">
        <v>706</v>
      </c>
      <c r="H40" s="31">
        <v>0</v>
      </c>
      <c r="I40" s="32">
        <f t="shared" si="7"/>
        <v>40949</v>
      </c>
      <c r="J40" s="33">
        <f t="shared" si="2"/>
        <v>98.30512543512184</v>
      </c>
      <c r="K40" s="31">
        <v>23027</v>
      </c>
      <c r="L40" s="33">
        <f t="shared" si="3"/>
        <v>55.28027847797383</v>
      </c>
      <c r="M40" s="31">
        <v>0</v>
      </c>
      <c r="N40" s="33">
        <f t="shared" si="4"/>
        <v>0</v>
      </c>
      <c r="O40" s="31">
        <v>17922</v>
      </c>
      <c r="P40" s="31">
        <v>5227</v>
      </c>
      <c r="Q40" s="33">
        <f t="shared" si="5"/>
        <v>43.024846957148</v>
      </c>
      <c r="R40" s="31"/>
      <c r="S40" s="31" t="s">
        <v>259</v>
      </c>
      <c r="T40" s="31"/>
      <c r="U40" s="31"/>
    </row>
    <row r="41" spans="1:21" ht="13.5">
      <c r="A41" s="54" t="s">
        <v>1</v>
      </c>
      <c r="B41" s="54" t="s">
        <v>68</v>
      </c>
      <c r="C41" s="55" t="s">
        <v>69</v>
      </c>
      <c r="D41" s="31">
        <f t="shared" si="0"/>
        <v>16542</v>
      </c>
      <c r="E41" s="32">
        <f t="shared" si="6"/>
        <v>1808</v>
      </c>
      <c r="F41" s="33">
        <f t="shared" si="1"/>
        <v>10.929754564139765</v>
      </c>
      <c r="G41" s="31">
        <v>1808</v>
      </c>
      <c r="H41" s="31">
        <v>0</v>
      </c>
      <c r="I41" s="32">
        <f t="shared" si="7"/>
        <v>14734</v>
      </c>
      <c r="J41" s="33">
        <f t="shared" si="2"/>
        <v>89.07024543586023</v>
      </c>
      <c r="K41" s="31">
        <v>0</v>
      </c>
      <c r="L41" s="33">
        <f t="shared" si="3"/>
        <v>0</v>
      </c>
      <c r="M41" s="31">
        <v>0</v>
      </c>
      <c r="N41" s="33">
        <f t="shared" si="4"/>
        <v>0</v>
      </c>
      <c r="O41" s="31">
        <v>14734</v>
      </c>
      <c r="P41" s="31">
        <v>3888</v>
      </c>
      <c r="Q41" s="33">
        <f t="shared" si="5"/>
        <v>89.07024543586023</v>
      </c>
      <c r="R41" s="31" t="s">
        <v>259</v>
      </c>
      <c r="S41" s="31"/>
      <c r="T41" s="31"/>
      <c r="U41" s="31"/>
    </row>
    <row r="42" spans="1:21" ht="13.5">
      <c r="A42" s="54" t="s">
        <v>1</v>
      </c>
      <c r="B42" s="54" t="s">
        <v>70</v>
      </c>
      <c r="C42" s="55" t="s">
        <v>71</v>
      </c>
      <c r="D42" s="31">
        <f t="shared" si="0"/>
        <v>13486</v>
      </c>
      <c r="E42" s="32">
        <f t="shared" si="6"/>
        <v>1519</v>
      </c>
      <c r="F42" s="33">
        <f t="shared" si="1"/>
        <v>11.263532552276436</v>
      </c>
      <c r="G42" s="31">
        <v>1519</v>
      </c>
      <c r="H42" s="31">
        <v>0</v>
      </c>
      <c r="I42" s="32">
        <f t="shared" si="7"/>
        <v>11967</v>
      </c>
      <c r="J42" s="33">
        <f t="shared" si="2"/>
        <v>88.73646744772357</v>
      </c>
      <c r="K42" s="31">
        <v>0</v>
      </c>
      <c r="L42" s="33">
        <f t="shared" si="3"/>
        <v>0</v>
      </c>
      <c r="M42" s="31">
        <v>0</v>
      </c>
      <c r="N42" s="33">
        <f t="shared" si="4"/>
        <v>0</v>
      </c>
      <c r="O42" s="31">
        <v>11967</v>
      </c>
      <c r="P42" s="31">
        <v>6173</v>
      </c>
      <c r="Q42" s="33">
        <f t="shared" si="5"/>
        <v>88.73646744772357</v>
      </c>
      <c r="R42" s="31" t="s">
        <v>259</v>
      </c>
      <c r="S42" s="31"/>
      <c r="T42" s="31"/>
      <c r="U42" s="31"/>
    </row>
    <row r="43" spans="1:21" ht="13.5">
      <c r="A43" s="54" t="s">
        <v>1</v>
      </c>
      <c r="B43" s="54" t="s">
        <v>72</v>
      </c>
      <c r="C43" s="55" t="s">
        <v>73</v>
      </c>
      <c r="D43" s="31">
        <f t="shared" si="0"/>
        <v>43614</v>
      </c>
      <c r="E43" s="32">
        <f t="shared" si="6"/>
        <v>2516</v>
      </c>
      <c r="F43" s="33">
        <f t="shared" si="1"/>
        <v>5.768789838125373</v>
      </c>
      <c r="G43" s="31">
        <v>2516</v>
      </c>
      <c r="H43" s="31">
        <v>0</v>
      </c>
      <c r="I43" s="32">
        <f t="shared" si="7"/>
        <v>41098</v>
      </c>
      <c r="J43" s="33">
        <f t="shared" si="2"/>
        <v>94.23121016187463</v>
      </c>
      <c r="K43" s="31">
        <v>0</v>
      </c>
      <c r="L43" s="33">
        <f t="shared" si="3"/>
        <v>0</v>
      </c>
      <c r="M43" s="31">
        <v>0</v>
      </c>
      <c r="N43" s="33">
        <f t="shared" si="4"/>
        <v>0</v>
      </c>
      <c r="O43" s="31">
        <v>41098</v>
      </c>
      <c r="P43" s="31">
        <v>8035</v>
      </c>
      <c r="Q43" s="33">
        <f t="shared" si="5"/>
        <v>94.23121016187463</v>
      </c>
      <c r="R43" s="31" t="s">
        <v>259</v>
      </c>
      <c r="S43" s="31"/>
      <c r="T43" s="31"/>
      <c r="U43" s="31"/>
    </row>
    <row r="44" spans="1:21" ht="13.5">
      <c r="A44" s="54" t="s">
        <v>1</v>
      </c>
      <c r="B44" s="54" t="s">
        <v>74</v>
      </c>
      <c r="C44" s="55" t="s">
        <v>75</v>
      </c>
      <c r="D44" s="31">
        <f t="shared" si="0"/>
        <v>33344</v>
      </c>
      <c r="E44" s="32">
        <f t="shared" si="6"/>
        <v>5834</v>
      </c>
      <c r="F44" s="33">
        <f t="shared" si="1"/>
        <v>17.496401151631478</v>
      </c>
      <c r="G44" s="31">
        <v>5834</v>
      </c>
      <c r="H44" s="31">
        <v>0</v>
      </c>
      <c r="I44" s="32">
        <f t="shared" si="7"/>
        <v>27510</v>
      </c>
      <c r="J44" s="33">
        <f t="shared" si="2"/>
        <v>82.50359884836853</v>
      </c>
      <c r="K44" s="31">
        <v>0</v>
      </c>
      <c r="L44" s="33">
        <f t="shared" si="3"/>
        <v>0</v>
      </c>
      <c r="M44" s="31">
        <v>0</v>
      </c>
      <c r="N44" s="33">
        <f t="shared" si="4"/>
        <v>0</v>
      </c>
      <c r="O44" s="31">
        <v>27510</v>
      </c>
      <c r="P44" s="31">
        <v>5766</v>
      </c>
      <c r="Q44" s="33">
        <f t="shared" si="5"/>
        <v>82.50359884836853</v>
      </c>
      <c r="R44" s="31" t="s">
        <v>259</v>
      </c>
      <c r="S44" s="31"/>
      <c r="T44" s="31"/>
      <c r="U44" s="31"/>
    </row>
    <row r="45" spans="1:21" ht="13.5">
      <c r="A45" s="54" t="s">
        <v>1</v>
      </c>
      <c r="B45" s="54" t="s">
        <v>76</v>
      </c>
      <c r="C45" s="55" t="s">
        <v>77</v>
      </c>
      <c r="D45" s="31">
        <f t="shared" si="0"/>
        <v>7599</v>
      </c>
      <c r="E45" s="32">
        <f t="shared" si="6"/>
        <v>92</v>
      </c>
      <c r="F45" s="33">
        <f t="shared" si="1"/>
        <v>1.2106856165284907</v>
      </c>
      <c r="G45" s="31">
        <v>92</v>
      </c>
      <c r="H45" s="31">
        <v>0</v>
      </c>
      <c r="I45" s="32">
        <f t="shared" si="7"/>
        <v>7507</v>
      </c>
      <c r="J45" s="33">
        <f t="shared" si="2"/>
        <v>98.7893143834715</v>
      </c>
      <c r="K45" s="31">
        <v>0</v>
      </c>
      <c r="L45" s="33">
        <f t="shared" si="3"/>
        <v>0</v>
      </c>
      <c r="M45" s="31">
        <v>0</v>
      </c>
      <c r="N45" s="33">
        <f t="shared" si="4"/>
        <v>0</v>
      </c>
      <c r="O45" s="31">
        <v>7507</v>
      </c>
      <c r="P45" s="31">
        <v>1798</v>
      </c>
      <c r="Q45" s="33">
        <f t="shared" si="5"/>
        <v>98.7893143834715</v>
      </c>
      <c r="R45" s="31" t="s">
        <v>259</v>
      </c>
      <c r="S45" s="31"/>
      <c r="T45" s="31"/>
      <c r="U45" s="31"/>
    </row>
    <row r="46" spans="1:21" ht="13.5">
      <c r="A46" s="54" t="s">
        <v>1</v>
      </c>
      <c r="B46" s="54" t="s">
        <v>78</v>
      </c>
      <c r="C46" s="55" t="s">
        <v>79</v>
      </c>
      <c r="D46" s="31">
        <f t="shared" si="0"/>
        <v>19620</v>
      </c>
      <c r="E46" s="32">
        <f t="shared" si="6"/>
        <v>2024</v>
      </c>
      <c r="F46" s="33">
        <f t="shared" si="1"/>
        <v>10.316004077471968</v>
      </c>
      <c r="G46" s="31">
        <v>2024</v>
      </c>
      <c r="H46" s="31">
        <v>0</v>
      </c>
      <c r="I46" s="32">
        <f t="shared" si="7"/>
        <v>17596</v>
      </c>
      <c r="J46" s="33">
        <f t="shared" si="2"/>
        <v>89.68399592252804</v>
      </c>
      <c r="K46" s="31">
        <v>0</v>
      </c>
      <c r="L46" s="33">
        <f t="shared" si="3"/>
        <v>0</v>
      </c>
      <c r="M46" s="31">
        <v>0</v>
      </c>
      <c r="N46" s="33">
        <f t="shared" si="4"/>
        <v>0</v>
      </c>
      <c r="O46" s="31">
        <v>17596</v>
      </c>
      <c r="P46" s="31">
        <v>6666</v>
      </c>
      <c r="Q46" s="33">
        <f t="shared" si="5"/>
        <v>89.68399592252804</v>
      </c>
      <c r="R46" s="31" t="s">
        <v>259</v>
      </c>
      <c r="S46" s="31"/>
      <c r="T46" s="31"/>
      <c r="U46" s="31"/>
    </row>
    <row r="47" spans="1:21" ht="13.5">
      <c r="A47" s="54" t="s">
        <v>1</v>
      </c>
      <c r="B47" s="54" t="s">
        <v>80</v>
      </c>
      <c r="C47" s="55" t="s">
        <v>81</v>
      </c>
      <c r="D47" s="31">
        <f t="shared" si="0"/>
        <v>18802</v>
      </c>
      <c r="E47" s="32">
        <f t="shared" si="6"/>
        <v>3152</v>
      </c>
      <c r="F47" s="33">
        <f t="shared" si="1"/>
        <v>16.764174024039995</v>
      </c>
      <c r="G47" s="31">
        <v>3152</v>
      </c>
      <c r="H47" s="31">
        <v>0</v>
      </c>
      <c r="I47" s="32">
        <f t="shared" si="7"/>
        <v>15650</v>
      </c>
      <c r="J47" s="33">
        <f t="shared" si="2"/>
        <v>83.23582597596001</v>
      </c>
      <c r="K47" s="31">
        <v>0</v>
      </c>
      <c r="L47" s="33">
        <f t="shared" si="3"/>
        <v>0</v>
      </c>
      <c r="M47" s="31">
        <v>0</v>
      </c>
      <c r="N47" s="33">
        <f t="shared" si="4"/>
        <v>0</v>
      </c>
      <c r="O47" s="31">
        <v>15650</v>
      </c>
      <c r="P47" s="31">
        <v>4813</v>
      </c>
      <c r="Q47" s="33">
        <f t="shared" si="5"/>
        <v>83.23582597596001</v>
      </c>
      <c r="R47" s="31" t="s">
        <v>259</v>
      </c>
      <c r="S47" s="31"/>
      <c r="T47" s="31"/>
      <c r="U47" s="31"/>
    </row>
    <row r="48" spans="1:21" ht="13.5">
      <c r="A48" s="54" t="s">
        <v>1</v>
      </c>
      <c r="B48" s="54" t="s">
        <v>82</v>
      </c>
      <c r="C48" s="55" t="s">
        <v>83</v>
      </c>
      <c r="D48" s="31">
        <f t="shared" si="0"/>
        <v>21254</v>
      </c>
      <c r="E48" s="32">
        <f t="shared" si="6"/>
        <v>1357</v>
      </c>
      <c r="F48" s="33">
        <f t="shared" si="1"/>
        <v>6.384680530723628</v>
      </c>
      <c r="G48" s="31">
        <v>1348</v>
      </c>
      <c r="H48" s="31">
        <v>9</v>
      </c>
      <c r="I48" s="32">
        <f t="shared" si="7"/>
        <v>19897</v>
      </c>
      <c r="J48" s="33">
        <f t="shared" si="2"/>
        <v>93.61531946927637</v>
      </c>
      <c r="K48" s="31">
        <v>4295</v>
      </c>
      <c r="L48" s="33">
        <f t="shared" si="3"/>
        <v>20.2079608544274</v>
      </c>
      <c r="M48" s="31">
        <v>0</v>
      </c>
      <c r="N48" s="33">
        <f t="shared" si="4"/>
        <v>0</v>
      </c>
      <c r="O48" s="31">
        <v>15602</v>
      </c>
      <c r="P48" s="31">
        <v>5485</v>
      </c>
      <c r="Q48" s="33">
        <f t="shared" si="5"/>
        <v>73.40735861484897</v>
      </c>
      <c r="R48" s="31" t="s">
        <v>259</v>
      </c>
      <c r="S48" s="31"/>
      <c r="T48" s="31"/>
      <c r="U48" s="31"/>
    </row>
    <row r="49" spans="1:21" ht="13.5">
      <c r="A49" s="54" t="s">
        <v>1</v>
      </c>
      <c r="B49" s="54" t="s">
        <v>84</v>
      </c>
      <c r="C49" s="55" t="s">
        <v>85</v>
      </c>
      <c r="D49" s="31">
        <f t="shared" si="0"/>
        <v>32799</v>
      </c>
      <c r="E49" s="32">
        <f t="shared" si="6"/>
        <v>3071</v>
      </c>
      <c r="F49" s="33">
        <f t="shared" si="1"/>
        <v>9.363090338120065</v>
      </c>
      <c r="G49" s="31">
        <v>3071</v>
      </c>
      <c r="H49" s="31">
        <v>0</v>
      </c>
      <c r="I49" s="32">
        <f t="shared" si="7"/>
        <v>29728</v>
      </c>
      <c r="J49" s="33">
        <f t="shared" si="2"/>
        <v>90.63690966187994</v>
      </c>
      <c r="K49" s="31">
        <v>0</v>
      </c>
      <c r="L49" s="33">
        <f t="shared" si="3"/>
        <v>0</v>
      </c>
      <c r="M49" s="31">
        <v>0</v>
      </c>
      <c r="N49" s="33">
        <f t="shared" si="4"/>
        <v>0</v>
      </c>
      <c r="O49" s="31">
        <v>29728</v>
      </c>
      <c r="P49" s="31">
        <v>5790</v>
      </c>
      <c r="Q49" s="33">
        <f t="shared" si="5"/>
        <v>90.63690966187994</v>
      </c>
      <c r="R49" s="31"/>
      <c r="S49" s="31" t="s">
        <v>259</v>
      </c>
      <c r="T49" s="31"/>
      <c r="U49" s="31"/>
    </row>
    <row r="50" spans="1:21" ht="13.5">
      <c r="A50" s="54" t="s">
        <v>1</v>
      </c>
      <c r="B50" s="54" t="s">
        <v>86</v>
      </c>
      <c r="C50" s="55" t="s">
        <v>87</v>
      </c>
      <c r="D50" s="31">
        <f t="shared" si="0"/>
        <v>31957</v>
      </c>
      <c r="E50" s="32">
        <f t="shared" si="6"/>
        <v>4729</v>
      </c>
      <c r="F50" s="33">
        <f aca="true" t="shared" si="8" ref="F50:F94">E50/D50*100</f>
        <v>14.79800982570329</v>
      </c>
      <c r="G50" s="31">
        <v>4729</v>
      </c>
      <c r="H50" s="31">
        <v>0</v>
      </c>
      <c r="I50" s="32">
        <f t="shared" si="7"/>
        <v>27228</v>
      </c>
      <c r="J50" s="33">
        <f aca="true" t="shared" si="9" ref="J50:J94">I50/D50*100</f>
        <v>85.20199017429671</v>
      </c>
      <c r="K50" s="31">
        <v>1527</v>
      </c>
      <c r="L50" s="33">
        <f aca="true" t="shared" si="10" ref="L50:L94">K50/D50*100</f>
        <v>4.778295835028319</v>
      </c>
      <c r="M50" s="31">
        <v>0</v>
      </c>
      <c r="N50" s="33">
        <f aca="true" t="shared" si="11" ref="N50:N94">M50/D50*100</f>
        <v>0</v>
      </c>
      <c r="O50" s="31">
        <v>25701</v>
      </c>
      <c r="P50" s="31">
        <v>4202</v>
      </c>
      <c r="Q50" s="33">
        <f aca="true" t="shared" si="12" ref="Q50:Q94">O50/D50*100</f>
        <v>80.4236943392684</v>
      </c>
      <c r="R50" s="31" t="s">
        <v>259</v>
      </c>
      <c r="S50" s="31"/>
      <c r="T50" s="31"/>
      <c r="U50" s="31"/>
    </row>
    <row r="51" spans="1:21" ht="13.5">
      <c r="A51" s="54" t="s">
        <v>1</v>
      </c>
      <c r="B51" s="54" t="s">
        <v>88</v>
      </c>
      <c r="C51" s="55" t="s">
        <v>89</v>
      </c>
      <c r="D51" s="31">
        <f t="shared" si="0"/>
        <v>22964</v>
      </c>
      <c r="E51" s="32">
        <f t="shared" si="6"/>
        <v>3187</v>
      </c>
      <c r="F51" s="33">
        <f t="shared" si="8"/>
        <v>13.878244208326077</v>
      </c>
      <c r="G51" s="31">
        <v>3187</v>
      </c>
      <c r="H51" s="31">
        <v>0</v>
      </c>
      <c r="I51" s="32">
        <f t="shared" si="7"/>
        <v>19777</v>
      </c>
      <c r="J51" s="33">
        <f t="shared" si="9"/>
        <v>86.12175579167392</v>
      </c>
      <c r="K51" s="31">
        <v>4521</v>
      </c>
      <c r="L51" s="33">
        <f t="shared" si="10"/>
        <v>19.687336700923183</v>
      </c>
      <c r="M51" s="31">
        <v>0</v>
      </c>
      <c r="N51" s="33">
        <f t="shared" si="11"/>
        <v>0</v>
      </c>
      <c r="O51" s="31">
        <v>15256</v>
      </c>
      <c r="P51" s="31">
        <v>4150</v>
      </c>
      <c r="Q51" s="33">
        <f t="shared" si="12"/>
        <v>66.43441909075074</v>
      </c>
      <c r="R51" s="31" t="s">
        <v>259</v>
      </c>
      <c r="S51" s="31"/>
      <c r="T51" s="31"/>
      <c r="U51" s="31"/>
    </row>
    <row r="52" spans="1:21" ht="13.5">
      <c r="A52" s="54" t="s">
        <v>1</v>
      </c>
      <c r="B52" s="54" t="s">
        <v>90</v>
      </c>
      <c r="C52" s="55" t="s">
        <v>91</v>
      </c>
      <c r="D52" s="31">
        <f t="shared" si="0"/>
        <v>13132</v>
      </c>
      <c r="E52" s="32">
        <f t="shared" si="6"/>
        <v>867</v>
      </c>
      <c r="F52" s="33">
        <f t="shared" si="8"/>
        <v>6.602193116052391</v>
      </c>
      <c r="G52" s="31">
        <v>867</v>
      </c>
      <c r="H52" s="31">
        <v>0</v>
      </c>
      <c r="I52" s="32">
        <f t="shared" si="7"/>
        <v>12265</v>
      </c>
      <c r="J52" s="33">
        <f t="shared" si="9"/>
        <v>93.39780688394761</v>
      </c>
      <c r="K52" s="31">
        <v>1304</v>
      </c>
      <c r="L52" s="33">
        <f t="shared" si="10"/>
        <v>9.929942126104173</v>
      </c>
      <c r="M52" s="31">
        <v>691</v>
      </c>
      <c r="N52" s="33">
        <f t="shared" si="11"/>
        <v>5.2619555284800485</v>
      </c>
      <c r="O52" s="31">
        <v>10270</v>
      </c>
      <c r="P52" s="31">
        <v>2408</v>
      </c>
      <c r="Q52" s="33">
        <f t="shared" si="12"/>
        <v>78.20590922936339</v>
      </c>
      <c r="R52" s="31" t="s">
        <v>259</v>
      </c>
      <c r="S52" s="31"/>
      <c r="T52" s="31"/>
      <c r="U52" s="31"/>
    </row>
    <row r="53" spans="1:21" ht="13.5">
      <c r="A53" s="54" t="s">
        <v>1</v>
      </c>
      <c r="B53" s="54" t="s">
        <v>92</v>
      </c>
      <c r="C53" s="55" t="s">
        <v>120</v>
      </c>
      <c r="D53" s="31">
        <f t="shared" si="0"/>
        <v>22877</v>
      </c>
      <c r="E53" s="32">
        <f t="shared" si="6"/>
        <v>3660</v>
      </c>
      <c r="F53" s="33">
        <f t="shared" si="8"/>
        <v>15.9986012151943</v>
      </c>
      <c r="G53" s="31">
        <v>3660</v>
      </c>
      <c r="H53" s="31">
        <v>0</v>
      </c>
      <c r="I53" s="32">
        <f t="shared" si="7"/>
        <v>19217</v>
      </c>
      <c r="J53" s="33">
        <f t="shared" si="9"/>
        <v>84.0013987848057</v>
      </c>
      <c r="K53" s="31">
        <v>0</v>
      </c>
      <c r="L53" s="33">
        <f t="shared" si="10"/>
        <v>0</v>
      </c>
      <c r="M53" s="31">
        <v>0</v>
      </c>
      <c r="N53" s="33">
        <f t="shared" si="11"/>
        <v>0</v>
      </c>
      <c r="O53" s="31">
        <v>19217</v>
      </c>
      <c r="P53" s="31">
        <v>6061</v>
      </c>
      <c r="Q53" s="33">
        <f t="shared" si="12"/>
        <v>84.0013987848057</v>
      </c>
      <c r="R53" s="31" t="s">
        <v>259</v>
      </c>
      <c r="S53" s="31"/>
      <c r="T53" s="31"/>
      <c r="U53" s="31"/>
    </row>
    <row r="54" spans="1:21" ht="13.5">
      <c r="A54" s="54" t="s">
        <v>1</v>
      </c>
      <c r="B54" s="54" t="s">
        <v>121</v>
      </c>
      <c r="C54" s="55" t="s">
        <v>122</v>
      </c>
      <c r="D54" s="31">
        <f t="shared" si="0"/>
        <v>23994</v>
      </c>
      <c r="E54" s="32">
        <f t="shared" si="6"/>
        <v>1748</v>
      </c>
      <c r="F54" s="33">
        <f t="shared" si="8"/>
        <v>7.285154621988831</v>
      </c>
      <c r="G54" s="31">
        <v>1748</v>
      </c>
      <c r="H54" s="31">
        <v>0</v>
      </c>
      <c r="I54" s="32">
        <f t="shared" si="7"/>
        <v>22246</v>
      </c>
      <c r="J54" s="33">
        <f t="shared" si="9"/>
        <v>92.71484537801116</v>
      </c>
      <c r="K54" s="31">
        <v>0</v>
      </c>
      <c r="L54" s="33">
        <f t="shared" si="10"/>
        <v>0</v>
      </c>
      <c r="M54" s="31">
        <v>0</v>
      </c>
      <c r="N54" s="33">
        <f t="shared" si="11"/>
        <v>0</v>
      </c>
      <c r="O54" s="31">
        <v>22246</v>
      </c>
      <c r="P54" s="31">
        <v>4262</v>
      </c>
      <c r="Q54" s="33">
        <f t="shared" si="12"/>
        <v>92.71484537801116</v>
      </c>
      <c r="R54" s="31"/>
      <c r="S54" s="31"/>
      <c r="T54" s="31" t="s">
        <v>259</v>
      </c>
      <c r="U54" s="31"/>
    </row>
    <row r="55" spans="1:21" ht="13.5">
      <c r="A55" s="54" t="s">
        <v>1</v>
      </c>
      <c r="B55" s="54" t="s">
        <v>123</v>
      </c>
      <c r="C55" s="55" t="s">
        <v>124</v>
      </c>
      <c r="D55" s="31">
        <f t="shared" si="0"/>
        <v>37940</v>
      </c>
      <c r="E55" s="32">
        <f t="shared" si="6"/>
        <v>2110</v>
      </c>
      <c r="F55" s="33">
        <f t="shared" si="8"/>
        <v>5.561412756984713</v>
      </c>
      <c r="G55" s="31">
        <v>2110</v>
      </c>
      <c r="H55" s="31">
        <v>0</v>
      </c>
      <c r="I55" s="32">
        <f t="shared" si="7"/>
        <v>35830</v>
      </c>
      <c r="J55" s="33">
        <f t="shared" si="9"/>
        <v>94.43858724301529</v>
      </c>
      <c r="K55" s="31">
        <v>0</v>
      </c>
      <c r="L55" s="33">
        <f t="shared" si="10"/>
        <v>0</v>
      </c>
      <c r="M55" s="31">
        <v>0</v>
      </c>
      <c r="N55" s="33">
        <f t="shared" si="11"/>
        <v>0</v>
      </c>
      <c r="O55" s="31">
        <v>35830</v>
      </c>
      <c r="P55" s="31">
        <v>9714</v>
      </c>
      <c r="Q55" s="33">
        <f t="shared" si="12"/>
        <v>94.43858724301529</v>
      </c>
      <c r="R55" s="31" t="s">
        <v>259</v>
      </c>
      <c r="S55" s="31"/>
      <c r="T55" s="31"/>
      <c r="U55" s="31"/>
    </row>
    <row r="56" spans="1:21" ht="13.5">
      <c r="A56" s="54" t="s">
        <v>1</v>
      </c>
      <c r="B56" s="54" t="s">
        <v>125</v>
      </c>
      <c r="C56" s="55" t="s">
        <v>126</v>
      </c>
      <c r="D56" s="31">
        <f t="shared" si="0"/>
        <v>28304</v>
      </c>
      <c r="E56" s="32">
        <f t="shared" si="6"/>
        <v>804</v>
      </c>
      <c r="F56" s="33">
        <f t="shared" si="8"/>
        <v>2.8405879027699266</v>
      </c>
      <c r="G56" s="31">
        <v>804</v>
      </c>
      <c r="H56" s="31">
        <v>0</v>
      </c>
      <c r="I56" s="32">
        <f t="shared" si="7"/>
        <v>27500</v>
      </c>
      <c r="J56" s="33">
        <f t="shared" si="9"/>
        <v>97.15941209723007</v>
      </c>
      <c r="K56" s="31">
        <v>0</v>
      </c>
      <c r="L56" s="33">
        <f t="shared" si="10"/>
        <v>0</v>
      </c>
      <c r="M56" s="31">
        <v>0</v>
      </c>
      <c r="N56" s="33">
        <f t="shared" si="11"/>
        <v>0</v>
      </c>
      <c r="O56" s="31">
        <v>27500</v>
      </c>
      <c r="P56" s="31">
        <v>9387</v>
      </c>
      <c r="Q56" s="33">
        <f t="shared" si="12"/>
        <v>97.15941209723007</v>
      </c>
      <c r="R56" s="31" t="s">
        <v>259</v>
      </c>
      <c r="S56" s="31"/>
      <c r="T56" s="31"/>
      <c r="U56" s="31"/>
    </row>
    <row r="57" spans="1:21" ht="13.5">
      <c r="A57" s="54" t="s">
        <v>1</v>
      </c>
      <c r="B57" s="54" t="s">
        <v>127</v>
      </c>
      <c r="C57" s="55" t="s">
        <v>128</v>
      </c>
      <c r="D57" s="31">
        <f t="shared" si="0"/>
        <v>36709</v>
      </c>
      <c r="E57" s="32">
        <f t="shared" si="6"/>
        <v>1717</v>
      </c>
      <c r="F57" s="33">
        <f t="shared" si="8"/>
        <v>4.677327086000709</v>
      </c>
      <c r="G57" s="31">
        <v>1709</v>
      </c>
      <c r="H57" s="31">
        <v>8</v>
      </c>
      <c r="I57" s="32">
        <f t="shared" si="7"/>
        <v>34992</v>
      </c>
      <c r="J57" s="33">
        <f t="shared" si="9"/>
        <v>95.3226729139993</v>
      </c>
      <c r="K57" s="31">
        <v>0</v>
      </c>
      <c r="L57" s="33">
        <f t="shared" si="10"/>
        <v>0</v>
      </c>
      <c r="M57" s="31">
        <v>430</v>
      </c>
      <c r="N57" s="33">
        <f t="shared" si="11"/>
        <v>1.1713748671987796</v>
      </c>
      <c r="O57" s="31">
        <v>34562</v>
      </c>
      <c r="P57" s="31">
        <v>17014</v>
      </c>
      <c r="Q57" s="33">
        <f t="shared" si="12"/>
        <v>94.15129804680052</v>
      </c>
      <c r="R57" s="31" t="s">
        <v>259</v>
      </c>
      <c r="S57" s="31"/>
      <c r="T57" s="31"/>
      <c r="U57" s="31"/>
    </row>
    <row r="58" spans="1:21" ht="13.5">
      <c r="A58" s="54" t="s">
        <v>1</v>
      </c>
      <c r="B58" s="54" t="s">
        <v>129</v>
      </c>
      <c r="C58" s="55" t="s">
        <v>130</v>
      </c>
      <c r="D58" s="31">
        <f t="shared" si="0"/>
        <v>5768</v>
      </c>
      <c r="E58" s="32">
        <f t="shared" si="6"/>
        <v>483</v>
      </c>
      <c r="F58" s="33">
        <f t="shared" si="8"/>
        <v>8.37378640776699</v>
      </c>
      <c r="G58" s="31">
        <v>478</v>
      </c>
      <c r="H58" s="31">
        <v>5</v>
      </c>
      <c r="I58" s="32">
        <f t="shared" si="7"/>
        <v>5285</v>
      </c>
      <c r="J58" s="33">
        <f t="shared" si="9"/>
        <v>91.62621359223301</v>
      </c>
      <c r="K58" s="31">
        <v>0</v>
      </c>
      <c r="L58" s="33">
        <f t="shared" si="10"/>
        <v>0</v>
      </c>
      <c r="M58" s="31">
        <v>0</v>
      </c>
      <c r="N58" s="33">
        <f t="shared" si="11"/>
        <v>0</v>
      </c>
      <c r="O58" s="31">
        <v>5285</v>
      </c>
      <c r="P58" s="31">
        <v>1583</v>
      </c>
      <c r="Q58" s="33">
        <f t="shared" si="12"/>
        <v>91.62621359223301</v>
      </c>
      <c r="R58" s="31" t="s">
        <v>259</v>
      </c>
      <c r="S58" s="31"/>
      <c r="T58" s="31"/>
      <c r="U58" s="31"/>
    </row>
    <row r="59" spans="1:21" ht="13.5">
      <c r="A59" s="54" t="s">
        <v>1</v>
      </c>
      <c r="B59" s="54" t="s">
        <v>131</v>
      </c>
      <c r="C59" s="55" t="s">
        <v>132</v>
      </c>
      <c r="D59" s="31">
        <f t="shared" si="0"/>
        <v>4469</v>
      </c>
      <c r="E59" s="32">
        <f t="shared" si="6"/>
        <v>95</v>
      </c>
      <c r="F59" s="33">
        <f t="shared" si="8"/>
        <v>2.1257552025061535</v>
      </c>
      <c r="G59" s="31">
        <v>95</v>
      </c>
      <c r="H59" s="31">
        <v>0</v>
      </c>
      <c r="I59" s="32">
        <f t="shared" si="7"/>
        <v>4374</v>
      </c>
      <c r="J59" s="33">
        <f t="shared" si="9"/>
        <v>97.87424479749384</v>
      </c>
      <c r="K59" s="31">
        <v>0</v>
      </c>
      <c r="L59" s="33">
        <f t="shared" si="10"/>
        <v>0</v>
      </c>
      <c r="M59" s="31">
        <v>0</v>
      </c>
      <c r="N59" s="33">
        <f t="shared" si="11"/>
        <v>0</v>
      </c>
      <c r="O59" s="31">
        <v>4374</v>
      </c>
      <c r="P59" s="31">
        <v>4155</v>
      </c>
      <c r="Q59" s="33">
        <f t="shared" si="12"/>
        <v>97.87424479749384</v>
      </c>
      <c r="R59" s="31"/>
      <c r="S59" s="31"/>
      <c r="T59" s="31"/>
      <c r="U59" s="31" t="s">
        <v>259</v>
      </c>
    </row>
    <row r="60" spans="1:21" ht="13.5">
      <c r="A60" s="54" t="s">
        <v>1</v>
      </c>
      <c r="B60" s="54" t="s">
        <v>133</v>
      </c>
      <c r="C60" s="55" t="s">
        <v>134</v>
      </c>
      <c r="D60" s="31">
        <f t="shared" si="0"/>
        <v>37746</v>
      </c>
      <c r="E60" s="32">
        <f t="shared" si="6"/>
        <v>1050</v>
      </c>
      <c r="F60" s="33">
        <f t="shared" si="8"/>
        <v>2.7817517087903356</v>
      </c>
      <c r="G60" s="31">
        <v>1050</v>
      </c>
      <c r="H60" s="31">
        <v>0</v>
      </c>
      <c r="I60" s="32">
        <f t="shared" si="7"/>
        <v>36696</v>
      </c>
      <c r="J60" s="33">
        <f t="shared" si="9"/>
        <v>97.21824829120966</v>
      </c>
      <c r="K60" s="31">
        <v>0</v>
      </c>
      <c r="L60" s="33">
        <f t="shared" si="10"/>
        <v>0</v>
      </c>
      <c r="M60" s="31">
        <v>715</v>
      </c>
      <c r="N60" s="33">
        <f t="shared" si="11"/>
        <v>1.8942404493191332</v>
      </c>
      <c r="O60" s="31">
        <v>35981</v>
      </c>
      <c r="P60" s="31">
        <v>14430</v>
      </c>
      <c r="Q60" s="33">
        <f t="shared" si="12"/>
        <v>95.32400784189053</v>
      </c>
      <c r="R60" s="31" t="s">
        <v>259</v>
      </c>
      <c r="S60" s="31"/>
      <c r="T60" s="31"/>
      <c r="U60" s="31"/>
    </row>
    <row r="61" spans="1:21" ht="13.5">
      <c r="A61" s="54" t="s">
        <v>1</v>
      </c>
      <c r="B61" s="54" t="s">
        <v>135</v>
      </c>
      <c r="C61" s="55" t="s">
        <v>136</v>
      </c>
      <c r="D61" s="31">
        <f t="shared" si="0"/>
        <v>30183</v>
      </c>
      <c r="E61" s="32">
        <f t="shared" si="6"/>
        <v>4528</v>
      </c>
      <c r="F61" s="33">
        <f t="shared" si="8"/>
        <v>15.001822217804724</v>
      </c>
      <c r="G61" s="31">
        <v>4528</v>
      </c>
      <c r="H61" s="31">
        <v>0</v>
      </c>
      <c r="I61" s="32">
        <f t="shared" si="7"/>
        <v>25655</v>
      </c>
      <c r="J61" s="33">
        <f t="shared" si="9"/>
        <v>84.99817778219527</v>
      </c>
      <c r="K61" s="31">
        <v>0</v>
      </c>
      <c r="L61" s="33">
        <f t="shared" si="10"/>
        <v>0</v>
      </c>
      <c r="M61" s="31">
        <v>290</v>
      </c>
      <c r="N61" s="33">
        <f t="shared" si="11"/>
        <v>0.9608057515820164</v>
      </c>
      <c r="O61" s="31">
        <v>25365</v>
      </c>
      <c r="P61" s="31">
        <v>10245</v>
      </c>
      <c r="Q61" s="33">
        <f t="shared" si="12"/>
        <v>84.03737203061326</v>
      </c>
      <c r="R61" s="31" t="s">
        <v>259</v>
      </c>
      <c r="S61" s="31"/>
      <c r="T61" s="31"/>
      <c r="U61" s="31"/>
    </row>
    <row r="62" spans="1:21" ht="13.5">
      <c r="A62" s="54" t="s">
        <v>1</v>
      </c>
      <c r="B62" s="54" t="s">
        <v>137</v>
      </c>
      <c r="C62" s="55" t="s">
        <v>138</v>
      </c>
      <c r="D62" s="31">
        <f t="shared" si="0"/>
        <v>8460</v>
      </c>
      <c r="E62" s="32">
        <f t="shared" si="6"/>
        <v>1268</v>
      </c>
      <c r="F62" s="33">
        <f t="shared" si="8"/>
        <v>14.988179669030732</v>
      </c>
      <c r="G62" s="31">
        <v>1268</v>
      </c>
      <c r="H62" s="31">
        <v>0</v>
      </c>
      <c r="I62" s="32">
        <f t="shared" si="7"/>
        <v>7192</v>
      </c>
      <c r="J62" s="33">
        <f t="shared" si="9"/>
        <v>85.01182033096927</v>
      </c>
      <c r="K62" s="31">
        <v>0</v>
      </c>
      <c r="L62" s="33">
        <f t="shared" si="10"/>
        <v>0</v>
      </c>
      <c r="M62" s="31">
        <v>0</v>
      </c>
      <c r="N62" s="33">
        <f t="shared" si="11"/>
        <v>0</v>
      </c>
      <c r="O62" s="31">
        <v>7192</v>
      </c>
      <c r="P62" s="31">
        <v>2796</v>
      </c>
      <c r="Q62" s="33">
        <f t="shared" si="12"/>
        <v>85.01182033096927</v>
      </c>
      <c r="R62" s="31" t="s">
        <v>259</v>
      </c>
      <c r="S62" s="31"/>
      <c r="T62" s="31"/>
      <c r="U62" s="31"/>
    </row>
    <row r="63" spans="1:21" ht="13.5">
      <c r="A63" s="54" t="s">
        <v>1</v>
      </c>
      <c r="B63" s="54" t="s">
        <v>139</v>
      </c>
      <c r="C63" s="55" t="s">
        <v>140</v>
      </c>
      <c r="D63" s="31">
        <f t="shared" si="0"/>
        <v>4983</v>
      </c>
      <c r="E63" s="32">
        <f t="shared" si="6"/>
        <v>772</v>
      </c>
      <c r="F63" s="33">
        <f t="shared" si="8"/>
        <v>15.4926750953241</v>
      </c>
      <c r="G63" s="31">
        <v>772</v>
      </c>
      <c r="H63" s="31">
        <v>0</v>
      </c>
      <c r="I63" s="32">
        <f t="shared" si="7"/>
        <v>4211</v>
      </c>
      <c r="J63" s="33">
        <f t="shared" si="9"/>
        <v>84.5073249046759</v>
      </c>
      <c r="K63" s="31">
        <v>0</v>
      </c>
      <c r="L63" s="33">
        <f t="shared" si="10"/>
        <v>0</v>
      </c>
      <c r="M63" s="31">
        <v>0</v>
      </c>
      <c r="N63" s="33">
        <f t="shared" si="11"/>
        <v>0</v>
      </c>
      <c r="O63" s="31">
        <v>4211</v>
      </c>
      <c r="P63" s="31">
        <v>2226</v>
      </c>
      <c r="Q63" s="33">
        <f t="shared" si="12"/>
        <v>84.5073249046759</v>
      </c>
      <c r="R63" s="31" t="s">
        <v>259</v>
      </c>
      <c r="S63" s="31"/>
      <c r="T63" s="31"/>
      <c r="U63" s="31"/>
    </row>
    <row r="64" spans="1:21" ht="13.5">
      <c r="A64" s="54" t="s">
        <v>1</v>
      </c>
      <c r="B64" s="54" t="s">
        <v>141</v>
      </c>
      <c r="C64" s="55" t="s">
        <v>142</v>
      </c>
      <c r="D64" s="31">
        <f t="shared" si="0"/>
        <v>23285</v>
      </c>
      <c r="E64" s="32">
        <f t="shared" si="6"/>
        <v>4892</v>
      </c>
      <c r="F64" s="33">
        <f t="shared" si="8"/>
        <v>21.009233412067854</v>
      </c>
      <c r="G64" s="31">
        <v>4892</v>
      </c>
      <c r="H64" s="31">
        <v>0</v>
      </c>
      <c r="I64" s="32">
        <f t="shared" si="7"/>
        <v>18393</v>
      </c>
      <c r="J64" s="33">
        <f t="shared" si="9"/>
        <v>78.99076658793214</v>
      </c>
      <c r="K64" s="31">
        <v>0</v>
      </c>
      <c r="L64" s="33">
        <f t="shared" si="10"/>
        <v>0</v>
      </c>
      <c r="M64" s="31">
        <v>995</v>
      </c>
      <c r="N64" s="33">
        <f t="shared" si="11"/>
        <v>4.273137212797939</v>
      </c>
      <c r="O64" s="31">
        <v>17398</v>
      </c>
      <c r="P64" s="31">
        <v>6154</v>
      </c>
      <c r="Q64" s="33">
        <f t="shared" si="12"/>
        <v>74.71762937513421</v>
      </c>
      <c r="R64" s="31" t="s">
        <v>259</v>
      </c>
      <c r="S64" s="31"/>
      <c r="T64" s="31"/>
      <c r="U64" s="31"/>
    </row>
    <row r="65" spans="1:21" ht="13.5">
      <c r="A65" s="54" t="s">
        <v>1</v>
      </c>
      <c r="B65" s="54" t="s">
        <v>143</v>
      </c>
      <c r="C65" s="55" t="s">
        <v>144</v>
      </c>
      <c r="D65" s="31">
        <f t="shared" si="0"/>
        <v>24538</v>
      </c>
      <c r="E65" s="32">
        <f t="shared" si="6"/>
        <v>3259</v>
      </c>
      <c r="F65" s="33">
        <f t="shared" si="8"/>
        <v>13.281441030238813</v>
      </c>
      <c r="G65" s="31">
        <v>3259</v>
      </c>
      <c r="H65" s="31">
        <v>0</v>
      </c>
      <c r="I65" s="32">
        <f t="shared" si="7"/>
        <v>21279</v>
      </c>
      <c r="J65" s="33">
        <f t="shared" si="9"/>
        <v>86.71855896976119</v>
      </c>
      <c r="K65" s="31">
        <v>10739</v>
      </c>
      <c r="L65" s="33">
        <f t="shared" si="10"/>
        <v>43.76477300513489</v>
      </c>
      <c r="M65" s="31">
        <v>0</v>
      </c>
      <c r="N65" s="33">
        <f t="shared" si="11"/>
        <v>0</v>
      </c>
      <c r="O65" s="31">
        <v>10540</v>
      </c>
      <c r="P65" s="31">
        <v>2338</v>
      </c>
      <c r="Q65" s="33">
        <f t="shared" si="12"/>
        <v>42.9537859646263</v>
      </c>
      <c r="R65" s="31" t="s">
        <v>259</v>
      </c>
      <c r="S65" s="31"/>
      <c r="T65" s="31"/>
      <c r="U65" s="31"/>
    </row>
    <row r="66" spans="1:21" ht="13.5">
      <c r="A66" s="54" t="s">
        <v>1</v>
      </c>
      <c r="B66" s="54" t="s">
        <v>145</v>
      </c>
      <c r="C66" s="55" t="s">
        <v>146</v>
      </c>
      <c r="D66" s="31">
        <f t="shared" si="0"/>
        <v>48367</v>
      </c>
      <c r="E66" s="32">
        <f t="shared" si="6"/>
        <v>3870</v>
      </c>
      <c r="F66" s="33">
        <f t="shared" si="8"/>
        <v>8.00132321624248</v>
      </c>
      <c r="G66" s="31">
        <v>3870</v>
      </c>
      <c r="H66" s="31">
        <v>0</v>
      </c>
      <c r="I66" s="32">
        <f t="shared" si="7"/>
        <v>44497</v>
      </c>
      <c r="J66" s="33">
        <f t="shared" si="9"/>
        <v>91.99867678375752</v>
      </c>
      <c r="K66" s="31">
        <v>28075</v>
      </c>
      <c r="L66" s="33">
        <f t="shared" si="10"/>
        <v>58.04577501188827</v>
      </c>
      <c r="M66" s="31">
        <v>0</v>
      </c>
      <c r="N66" s="33">
        <f t="shared" si="11"/>
        <v>0</v>
      </c>
      <c r="O66" s="31">
        <v>16422</v>
      </c>
      <c r="P66" s="31">
        <v>3497</v>
      </c>
      <c r="Q66" s="33">
        <f t="shared" si="12"/>
        <v>33.95290177186925</v>
      </c>
      <c r="R66" s="31"/>
      <c r="S66" s="31" t="s">
        <v>259</v>
      </c>
      <c r="T66" s="31"/>
      <c r="U66" s="31"/>
    </row>
    <row r="67" spans="1:21" ht="13.5">
      <c r="A67" s="54" t="s">
        <v>1</v>
      </c>
      <c r="B67" s="54" t="s">
        <v>147</v>
      </c>
      <c r="C67" s="55" t="s">
        <v>148</v>
      </c>
      <c r="D67" s="31">
        <f t="shared" si="0"/>
        <v>22514</v>
      </c>
      <c r="E67" s="32">
        <f t="shared" si="6"/>
        <v>1995</v>
      </c>
      <c r="F67" s="33">
        <f t="shared" si="8"/>
        <v>8.861153060318024</v>
      </c>
      <c r="G67" s="31">
        <v>1299</v>
      </c>
      <c r="H67" s="31">
        <v>696</v>
      </c>
      <c r="I67" s="32">
        <f t="shared" si="7"/>
        <v>20519</v>
      </c>
      <c r="J67" s="33">
        <f t="shared" si="9"/>
        <v>91.13884693968197</v>
      </c>
      <c r="K67" s="31">
        <v>0</v>
      </c>
      <c r="L67" s="33">
        <f t="shared" si="10"/>
        <v>0</v>
      </c>
      <c r="M67" s="31">
        <v>0</v>
      </c>
      <c r="N67" s="33">
        <f t="shared" si="11"/>
        <v>0</v>
      </c>
      <c r="O67" s="31">
        <v>20519</v>
      </c>
      <c r="P67" s="31">
        <v>2115</v>
      </c>
      <c r="Q67" s="33">
        <f t="shared" si="12"/>
        <v>91.13884693968197</v>
      </c>
      <c r="R67" s="31" t="s">
        <v>259</v>
      </c>
      <c r="S67" s="31"/>
      <c r="T67" s="31"/>
      <c r="U67" s="31"/>
    </row>
    <row r="68" spans="1:21" ht="13.5">
      <c r="A68" s="54" t="s">
        <v>1</v>
      </c>
      <c r="B68" s="54" t="s">
        <v>149</v>
      </c>
      <c r="C68" s="55" t="s">
        <v>0</v>
      </c>
      <c r="D68" s="31">
        <f t="shared" si="0"/>
        <v>24368</v>
      </c>
      <c r="E68" s="32">
        <f t="shared" si="6"/>
        <v>4105</v>
      </c>
      <c r="F68" s="33">
        <f t="shared" si="8"/>
        <v>16.84586342744583</v>
      </c>
      <c r="G68" s="31">
        <v>3987</v>
      </c>
      <c r="H68" s="31">
        <v>118</v>
      </c>
      <c r="I68" s="32">
        <f t="shared" si="7"/>
        <v>20263</v>
      </c>
      <c r="J68" s="33">
        <f t="shared" si="9"/>
        <v>83.15413657255417</v>
      </c>
      <c r="K68" s="31">
        <v>0</v>
      </c>
      <c r="L68" s="33">
        <f t="shared" si="10"/>
        <v>0</v>
      </c>
      <c r="M68" s="31">
        <v>0</v>
      </c>
      <c r="N68" s="33">
        <f t="shared" si="11"/>
        <v>0</v>
      </c>
      <c r="O68" s="31">
        <v>20263</v>
      </c>
      <c r="P68" s="31">
        <v>5909</v>
      </c>
      <c r="Q68" s="33">
        <f t="shared" si="12"/>
        <v>83.15413657255417</v>
      </c>
      <c r="R68" s="31"/>
      <c r="S68" s="31"/>
      <c r="T68" s="31" t="s">
        <v>259</v>
      </c>
      <c r="U68" s="31"/>
    </row>
    <row r="69" spans="1:21" ht="13.5">
      <c r="A69" s="54" t="s">
        <v>1</v>
      </c>
      <c r="B69" s="54" t="s">
        <v>150</v>
      </c>
      <c r="C69" s="55" t="s">
        <v>151</v>
      </c>
      <c r="D69" s="31">
        <f t="shared" si="0"/>
        <v>40373</v>
      </c>
      <c r="E69" s="32">
        <f t="shared" si="6"/>
        <v>5395</v>
      </c>
      <c r="F69" s="33">
        <f t="shared" si="8"/>
        <v>13.36289104104228</v>
      </c>
      <c r="G69" s="31">
        <v>5395</v>
      </c>
      <c r="H69" s="31">
        <v>0</v>
      </c>
      <c r="I69" s="32">
        <f t="shared" si="7"/>
        <v>34978</v>
      </c>
      <c r="J69" s="33">
        <f t="shared" si="9"/>
        <v>86.63710895895773</v>
      </c>
      <c r="K69" s="31">
        <v>16930</v>
      </c>
      <c r="L69" s="33">
        <f t="shared" si="10"/>
        <v>41.93396576920219</v>
      </c>
      <c r="M69" s="31">
        <v>0</v>
      </c>
      <c r="N69" s="33">
        <f t="shared" si="11"/>
        <v>0</v>
      </c>
      <c r="O69" s="31">
        <v>18048</v>
      </c>
      <c r="P69" s="31">
        <v>3948</v>
      </c>
      <c r="Q69" s="33">
        <f t="shared" si="12"/>
        <v>44.70314318975553</v>
      </c>
      <c r="R69" s="31" t="s">
        <v>259</v>
      </c>
      <c r="S69" s="31"/>
      <c r="T69" s="31"/>
      <c r="U69" s="31"/>
    </row>
    <row r="70" spans="1:21" ht="13.5">
      <c r="A70" s="54" t="s">
        <v>1</v>
      </c>
      <c r="B70" s="54" t="s">
        <v>152</v>
      </c>
      <c r="C70" s="55" t="s">
        <v>153</v>
      </c>
      <c r="D70" s="31">
        <f t="shared" si="0"/>
        <v>24460</v>
      </c>
      <c r="E70" s="32">
        <f t="shared" si="6"/>
        <v>5424</v>
      </c>
      <c r="F70" s="33">
        <f t="shared" si="8"/>
        <v>22.174979558462795</v>
      </c>
      <c r="G70" s="31">
        <v>5414</v>
      </c>
      <c r="H70" s="31">
        <v>10</v>
      </c>
      <c r="I70" s="32">
        <f t="shared" si="7"/>
        <v>19036</v>
      </c>
      <c r="J70" s="33">
        <f t="shared" si="9"/>
        <v>77.8250204415372</v>
      </c>
      <c r="K70" s="31">
        <v>2986</v>
      </c>
      <c r="L70" s="33">
        <f t="shared" si="10"/>
        <v>12.207686017988554</v>
      </c>
      <c r="M70" s="31">
        <v>0</v>
      </c>
      <c r="N70" s="33">
        <f t="shared" si="11"/>
        <v>0</v>
      </c>
      <c r="O70" s="31">
        <v>16050</v>
      </c>
      <c r="P70" s="31">
        <v>1910</v>
      </c>
      <c r="Q70" s="33">
        <f t="shared" si="12"/>
        <v>65.61733442354864</v>
      </c>
      <c r="R70" s="31" t="s">
        <v>259</v>
      </c>
      <c r="S70" s="31"/>
      <c r="T70" s="31"/>
      <c r="U70" s="31"/>
    </row>
    <row r="71" spans="1:21" ht="13.5">
      <c r="A71" s="54" t="s">
        <v>1</v>
      </c>
      <c r="B71" s="54" t="s">
        <v>154</v>
      </c>
      <c r="C71" s="55" t="s">
        <v>155</v>
      </c>
      <c r="D71" s="31">
        <f aca="true" t="shared" si="13" ref="D71:D93">E71+I71</f>
        <v>22267</v>
      </c>
      <c r="E71" s="32">
        <f t="shared" si="6"/>
        <v>1909</v>
      </c>
      <c r="F71" s="33">
        <f t="shared" si="8"/>
        <v>8.573224951722281</v>
      </c>
      <c r="G71" s="31">
        <v>1909</v>
      </c>
      <c r="H71" s="31">
        <v>0</v>
      </c>
      <c r="I71" s="32">
        <f t="shared" si="7"/>
        <v>20358</v>
      </c>
      <c r="J71" s="33">
        <f t="shared" si="9"/>
        <v>91.42677504827772</v>
      </c>
      <c r="K71" s="31">
        <v>4817</v>
      </c>
      <c r="L71" s="33">
        <f t="shared" si="10"/>
        <v>21.632909686980735</v>
      </c>
      <c r="M71" s="31">
        <v>0</v>
      </c>
      <c r="N71" s="33">
        <f t="shared" si="11"/>
        <v>0</v>
      </c>
      <c r="O71" s="31">
        <v>15541</v>
      </c>
      <c r="P71" s="31">
        <v>1701</v>
      </c>
      <c r="Q71" s="33">
        <f t="shared" si="12"/>
        <v>69.793865361297</v>
      </c>
      <c r="R71" s="31" t="s">
        <v>259</v>
      </c>
      <c r="S71" s="31"/>
      <c r="T71" s="31"/>
      <c r="U71" s="31"/>
    </row>
    <row r="72" spans="1:21" ht="13.5">
      <c r="A72" s="54" t="s">
        <v>1</v>
      </c>
      <c r="B72" s="54" t="s">
        <v>156</v>
      </c>
      <c r="C72" s="55" t="s">
        <v>157</v>
      </c>
      <c r="D72" s="31">
        <f t="shared" si="13"/>
        <v>13104</v>
      </c>
      <c r="E72" s="32">
        <f t="shared" si="6"/>
        <v>1805</v>
      </c>
      <c r="F72" s="33">
        <f t="shared" si="8"/>
        <v>13.774420024420026</v>
      </c>
      <c r="G72" s="31">
        <v>1805</v>
      </c>
      <c r="H72" s="31">
        <v>0</v>
      </c>
      <c r="I72" s="32">
        <f t="shared" si="7"/>
        <v>11299</v>
      </c>
      <c r="J72" s="33">
        <f t="shared" si="9"/>
        <v>86.22557997557998</v>
      </c>
      <c r="K72" s="31">
        <v>8149</v>
      </c>
      <c r="L72" s="33">
        <f t="shared" si="10"/>
        <v>62.187118437118436</v>
      </c>
      <c r="M72" s="31">
        <v>0</v>
      </c>
      <c r="N72" s="33">
        <f t="shared" si="11"/>
        <v>0</v>
      </c>
      <c r="O72" s="31">
        <v>3150</v>
      </c>
      <c r="P72" s="31">
        <v>910</v>
      </c>
      <c r="Q72" s="33">
        <f t="shared" si="12"/>
        <v>24.03846153846154</v>
      </c>
      <c r="R72" s="31" t="s">
        <v>259</v>
      </c>
      <c r="S72" s="31"/>
      <c r="T72" s="31"/>
      <c r="U72" s="31"/>
    </row>
    <row r="73" spans="1:21" ht="13.5">
      <c r="A73" s="54" t="s">
        <v>1</v>
      </c>
      <c r="B73" s="54" t="s">
        <v>158</v>
      </c>
      <c r="C73" s="55" t="s">
        <v>159</v>
      </c>
      <c r="D73" s="31">
        <f t="shared" si="13"/>
        <v>34193</v>
      </c>
      <c r="E73" s="32">
        <f t="shared" si="6"/>
        <v>1986</v>
      </c>
      <c r="F73" s="33">
        <f t="shared" si="8"/>
        <v>5.808206358026497</v>
      </c>
      <c r="G73" s="31">
        <v>1986</v>
      </c>
      <c r="H73" s="31">
        <v>0</v>
      </c>
      <c r="I73" s="32">
        <f t="shared" si="7"/>
        <v>32207</v>
      </c>
      <c r="J73" s="33">
        <f t="shared" si="9"/>
        <v>94.1917936419735</v>
      </c>
      <c r="K73" s="31">
        <v>14484</v>
      </c>
      <c r="L73" s="33">
        <f t="shared" si="10"/>
        <v>42.359547275758196</v>
      </c>
      <c r="M73" s="31">
        <v>0</v>
      </c>
      <c r="N73" s="33">
        <f t="shared" si="11"/>
        <v>0</v>
      </c>
      <c r="O73" s="31">
        <v>17723</v>
      </c>
      <c r="P73" s="31">
        <v>12167</v>
      </c>
      <c r="Q73" s="33">
        <f t="shared" si="12"/>
        <v>51.83224636621531</v>
      </c>
      <c r="R73" s="31" t="s">
        <v>259</v>
      </c>
      <c r="S73" s="31"/>
      <c r="T73" s="31"/>
      <c r="U73" s="31"/>
    </row>
    <row r="74" spans="1:21" ht="13.5">
      <c r="A74" s="54" t="s">
        <v>1</v>
      </c>
      <c r="B74" s="54" t="s">
        <v>160</v>
      </c>
      <c r="C74" s="55" t="s">
        <v>161</v>
      </c>
      <c r="D74" s="31">
        <f t="shared" si="13"/>
        <v>9497</v>
      </c>
      <c r="E74" s="32">
        <f aca="true" t="shared" si="14" ref="E74:E93">G74+H74</f>
        <v>1735</v>
      </c>
      <c r="F74" s="33">
        <f t="shared" si="8"/>
        <v>18.26892702958829</v>
      </c>
      <c r="G74" s="31">
        <v>1735</v>
      </c>
      <c r="H74" s="31">
        <v>0</v>
      </c>
      <c r="I74" s="32">
        <f aca="true" t="shared" si="15" ref="I74:I93">K74+M74+O74</f>
        <v>7762</v>
      </c>
      <c r="J74" s="33">
        <f t="shared" si="9"/>
        <v>81.73107297041172</v>
      </c>
      <c r="K74" s="31">
        <v>1578</v>
      </c>
      <c r="L74" s="33">
        <f t="shared" si="10"/>
        <v>16.615773402126987</v>
      </c>
      <c r="M74" s="31">
        <v>0</v>
      </c>
      <c r="N74" s="33">
        <f t="shared" si="11"/>
        <v>0</v>
      </c>
      <c r="O74" s="31">
        <v>6184</v>
      </c>
      <c r="P74" s="31">
        <v>2548</v>
      </c>
      <c r="Q74" s="33">
        <f t="shared" si="12"/>
        <v>65.11529956828473</v>
      </c>
      <c r="R74" s="31" t="s">
        <v>259</v>
      </c>
      <c r="S74" s="31"/>
      <c r="T74" s="31"/>
      <c r="U74" s="31"/>
    </row>
    <row r="75" spans="1:21" ht="13.5">
      <c r="A75" s="54" t="s">
        <v>1</v>
      </c>
      <c r="B75" s="54" t="s">
        <v>162</v>
      </c>
      <c r="C75" s="55" t="s">
        <v>163</v>
      </c>
      <c r="D75" s="31">
        <f t="shared" si="13"/>
        <v>51930</v>
      </c>
      <c r="E75" s="32">
        <f t="shared" si="14"/>
        <v>797</v>
      </c>
      <c r="F75" s="33">
        <f t="shared" si="8"/>
        <v>1.5347583285191604</v>
      </c>
      <c r="G75" s="31">
        <v>797</v>
      </c>
      <c r="H75" s="31">
        <v>0</v>
      </c>
      <c r="I75" s="32">
        <f t="shared" si="15"/>
        <v>51133</v>
      </c>
      <c r="J75" s="33">
        <f t="shared" si="9"/>
        <v>98.46524167148084</v>
      </c>
      <c r="K75" s="31">
        <v>32237</v>
      </c>
      <c r="L75" s="33">
        <f t="shared" si="10"/>
        <v>62.07779703446947</v>
      </c>
      <c r="M75" s="31">
        <v>709</v>
      </c>
      <c r="N75" s="33">
        <f t="shared" si="11"/>
        <v>1.3652994415559405</v>
      </c>
      <c r="O75" s="31">
        <v>18187</v>
      </c>
      <c r="P75" s="31">
        <v>11667</v>
      </c>
      <c r="Q75" s="33">
        <f t="shared" si="12"/>
        <v>35.02214519545542</v>
      </c>
      <c r="R75" s="31"/>
      <c r="S75" s="31" t="s">
        <v>259</v>
      </c>
      <c r="T75" s="31"/>
      <c r="U75" s="31"/>
    </row>
    <row r="76" spans="1:21" ht="13.5">
      <c r="A76" s="54" t="s">
        <v>1</v>
      </c>
      <c r="B76" s="54" t="s">
        <v>164</v>
      </c>
      <c r="C76" s="55" t="s">
        <v>257</v>
      </c>
      <c r="D76" s="31">
        <f t="shared" si="13"/>
        <v>19215</v>
      </c>
      <c r="E76" s="32">
        <f t="shared" si="14"/>
        <v>398</v>
      </c>
      <c r="F76" s="33">
        <f t="shared" si="8"/>
        <v>2.071298464741088</v>
      </c>
      <c r="G76" s="31">
        <v>398</v>
      </c>
      <c r="H76" s="31">
        <v>0</v>
      </c>
      <c r="I76" s="32">
        <f t="shared" si="15"/>
        <v>18817</v>
      </c>
      <c r="J76" s="33">
        <f t="shared" si="9"/>
        <v>97.92870153525891</v>
      </c>
      <c r="K76" s="31">
        <v>0</v>
      </c>
      <c r="L76" s="33">
        <f t="shared" si="10"/>
        <v>0</v>
      </c>
      <c r="M76" s="31">
        <v>0</v>
      </c>
      <c r="N76" s="33">
        <f t="shared" si="11"/>
        <v>0</v>
      </c>
      <c r="O76" s="31">
        <v>18817</v>
      </c>
      <c r="P76" s="31">
        <v>9738</v>
      </c>
      <c r="Q76" s="33">
        <f t="shared" si="12"/>
        <v>97.92870153525891</v>
      </c>
      <c r="R76" s="31"/>
      <c r="S76" s="31" t="s">
        <v>259</v>
      </c>
      <c r="T76" s="31"/>
      <c r="U76" s="31"/>
    </row>
    <row r="77" spans="1:21" ht="13.5">
      <c r="A77" s="54" t="s">
        <v>1</v>
      </c>
      <c r="B77" s="54" t="s">
        <v>165</v>
      </c>
      <c r="C77" s="55" t="s">
        <v>166</v>
      </c>
      <c r="D77" s="31">
        <f t="shared" si="13"/>
        <v>4342</v>
      </c>
      <c r="E77" s="32">
        <f t="shared" si="14"/>
        <v>617</v>
      </c>
      <c r="F77" s="33">
        <f t="shared" si="8"/>
        <v>14.210041455550437</v>
      </c>
      <c r="G77" s="31">
        <v>170</v>
      </c>
      <c r="H77" s="31">
        <v>447</v>
      </c>
      <c r="I77" s="32">
        <f t="shared" si="15"/>
        <v>3725</v>
      </c>
      <c r="J77" s="33">
        <f t="shared" si="9"/>
        <v>85.78995854444956</v>
      </c>
      <c r="K77" s="31">
        <v>0</v>
      </c>
      <c r="L77" s="33">
        <f t="shared" si="10"/>
        <v>0</v>
      </c>
      <c r="M77" s="31">
        <v>0</v>
      </c>
      <c r="N77" s="33">
        <f t="shared" si="11"/>
        <v>0</v>
      </c>
      <c r="O77" s="31">
        <v>3725</v>
      </c>
      <c r="P77" s="31">
        <v>1382</v>
      </c>
      <c r="Q77" s="33">
        <f t="shared" si="12"/>
        <v>85.78995854444956</v>
      </c>
      <c r="R77" s="31" t="s">
        <v>259</v>
      </c>
      <c r="S77" s="31"/>
      <c r="T77" s="31"/>
      <c r="U77" s="31"/>
    </row>
    <row r="78" spans="1:21" ht="13.5">
      <c r="A78" s="54" t="s">
        <v>1</v>
      </c>
      <c r="B78" s="54" t="s">
        <v>167</v>
      </c>
      <c r="C78" s="55" t="s">
        <v>168</v>
      </c>
      <c r="D78" s="31">
        <f t="shared" si="13"/>
        <v>9703</v>
      </c>
      <c r="E78" s="32">
        <f t="shared" si="14"/>
        <v>1003</v>
      </c>
      <c r="F78" s="33">
        <f t="shared" si="8"/>
        <v>10.3370091724209</v>
      </c>
      <c r="G78" s="31">
        <v>880</v>
      </c>
      <c r="H78" s="31">
        <v>123</v>
      </c>
      <c r="I78" s="32">
        <f t="shared" si="15"/>
        <v>8700</v>
      </c>
      <c r="J78" s="33">
        <f t="shared" si="9"/>
        <v>89.66299082757911</v>
      </c>
      <c r="K78" s="31">
        <v>0</v>
      </c>
      <c r="L78" s="33">
        <f t="shared" si="10"/>
        <v>0</v>
      </c>
      <c r="M78" s="31">
        <v>0</v>
      </c>
      <c r="N78" s="33">
        <f t="shared" si="11"/>
        <v>0</v>
      </c>
      <c r="O78" s="31">
        <v>8700</v>
      </c>
      <c r="P78" s="31">
        <v>3758</v>
      </c>
      <c r="Q78" s="33">
        <f t="shared" si="12"/>
        <v>89.66299082757911</v>
      </c>
      <c r="R78" s="31"/>
      <c r="S78" s="31" t="s">
        <v>259</v>
      </c>
      <c r="T78" s="31"/>
      <c r="U78" s="31"/>
    </row>
    <row r="79" spans="1:21" ht="13.5">
      <c r="A79" s="54" t="s">
        <v>1</v>
      </c>
      <c r="B79" s="54" t="s">
        <v>169</v>
      </c>
      <c r="C79" s="55" t="s">
        <v>170</v>
      </c>
      <c r="D79" s="31">
        <f t="shared" si="13"/>
        <v>5527</v>
      </c>
      <c r="E79" s="32">
        <f t="shared" si="14"/>
        <v>138</v>
      </c>
      <c r="F79" s="33">
        <f t="shared" si="8"/>
        <v>2.49683372534829</v>
      </c>
      <c r="G79" s="31">
        <v>138</v>
      </c>
      <c r="H79" s="31">
        <v>0</v>
      </c>
      <c r="I79" s="32">
        <f t="shared" si="15"/>
        <v>5389</v>
      </c>
      <c r="J79" s="33">
        <f t="shared" si="9"/>
        <v>97.5031662746517</v>
      </c>
      <c r="K79" s="31">
        <v>0</v>
      </c>
      <c r="L79" s="33">
        <f t="shared" si="10"/>
        <v>0</v>
      </c>
      <c r="M79" s="31">
        <v>0</v>
      </c>
      <c r="N79" s="33">
        <f t="shared" si="11"/>
        <v>0</v>
      </c>
      <c r="O79" s="31">
        <v>5389</v>
      </c>
      <c r="P79" s="31">
        <v>3201</v>
      </c>
      <c r="Q79" s="33">
        <f t="shared" si="12"/>
        <v>97.5031662746517</v>
      </c>
      <c r="R79" s="31"/>
      <c r="S79" s="31" t="s">
        <v>259</v>
      </c>
      <c r="T79" s="31"/>
      <c r="U79" s="31"/>
    </row>
    <row r="80" spans="1:21" ht="13.5">
      <c r="A80" s="54" t="s">
        <v>1</v>
      </c>
      <c r="B80" s="54" t="s">
        <v>171</v>
      </c>
      <c r="C80" s="55" t="s">
        <v>172</v>
      </c>
      <c r="D80" s="31">
        <f t="shared" si="13"/>
        <v>3560</v>
      </c>
      <c r="E80" s="32">
        <f t="shared" si="14"/>
        <v>1147</v>
      </c>
      <c r="F80" s="33">
        <f t="shared" si="8"/>
        <v>32.21910112359551</v>
      </c>
      <c r="G80" s="31">
        <v>644</v>
      </c>
      <c r="H80" s="31">
        <v>503</v>
      </c>
      <c r="I80" s="32">
        <f t="shared" si="15"/>
        <v>2413</v>
      </c>
      <c r="J80" s="33">
        <f t="shared" si="9"/>
        <v>67.78089887640449</v>
      </c>
      <c r="K80" s="31">
        <v>0</v>
      </c>
      <c r="L80" s="33">
        <f t="shared" si="10"/>
        <v>0</v>
      </c>
      <c r="M80" s="31">
        <v>0</v>
      </c>
      <c r="N80" s="33">
        <f t="shared" si="11"/>
        <v>0</v>
      </c>
      <c r="O80" s="31">
        <v>2413</v>
      </c>
      <c r="P80" s="31">
        <v>1001</v>
      </c>
      <c r="Q80" s="33">
        <f t="shared" si="12"/>
        <v>67.78089887640449</v>
      </c>
      <c r="R80" s="31"/>
      <c r="S80" s="31" t="s">
        <v>259</v>
      </c>
      <c r="T80" s="31"/>
      <c r="U80" s="31"/>
    </row>
    <row r="81" spans="1:21" ht="13.5">
      <c r="A81" s="54" t="s">
        <v>1</v>
      </c>
      <c r="B81" s="54" t="s">
        <v>198</v>
      </c>
      <c r="C81" s="55" t="s">
        <v>183</v>
      </c>
      <c r="D81" s="31">
        <f t="shared" si="13"/>
        <v>3115</v>
      </c>
      <c r="E81" s="32">
        <f t="shared" si="14"/>
        <v>885</v>
      </c>
      <c r="F81" s="33">
        <f t="shared" si="8"/>
        <v>28.41091492776886</v>
      </c>
      <c r="G81" s="31">
        <v>885</v>
      </c>
      <c r="H81" s="31">
        <v>0</v>
      </c>
      <c r="I81" s="32">
        <f t="shared" si="15"/>
        <v>2230</v>
      </c>
      <c r="J81" s="33">
        <f t="shared" si="9"/>
        <v>71.58908507223114</v>
      </c>
      <c r="K81" s="31">
        <v>0</v>
      </c>
      <c r="L81" s="33">
        <f t="shared" si="10"/>
        <v>0</v>
      </c>
      <c r="M81" s="31">
        <v>0</v>
      </c>
      <c r="N81" s="33">
        <f t="shared" si="11"/>
        <v>0</v>
      </c>
      <c r="O81" s="31">
        <v>2230</v>
      </c>
      <c r="P81" s="31">
        <v>589</v>
      </c>
      <c r="Q81" s="33">
        <f t="shared" si="12"/>
        <v>71.58908507223114</v>
      </c>
      <c r="R81" s="31" t="s">
        <v>259</v>
      </c>
      <c r="S81" s="31"/>
      <c r="T81" s="31"/>
      <c r="U81" s="31"/>
    </row>
    <row r="82" spans="1:21" ht="13.5">
      <c r="A82" s="54" t="s">
        <v>1</v>
      </c>
      <c r="B82" s="54" t="s">
        <v>173</v>
      </c>
      <c r="C82" s="55" t="s">
        <v>174</v>
      </c>
      <c r="D82" s="31">
        <f t="shared" si="13"/>
        <v>5118</v>
      </c>
      <c r="E82" s="32">
        <f t="shared" si="14"/>
        <v>1024</v>
      </c>
      <c r="F82" s="33">
        <f t="shared" si="8"/>
        <v>20.007815552950373</v>
      </c>
      <c r="G82" s="31">
        <v>1024</v>
      </c>
      <c r="H82" s="31">
        <v>0</v>
      </c>
      <c r="I82" s="32">
        <f t="shared" si="15"/>
        <v>4094</v>
      </c>
      <c r="J82" s="33">
        <f t="shared" si="9"/>
        <v>79.99218444704962</v>
      </c>
      <c r="K82" s="31">
        <v>0</v>
      </c>
      <c r="L82" s="33">
        <f t="shared" si="10"/>
        <v>0</v>
      </c>
      <c r="M82" s="31">
        <v>0</v>
      </c>
      <c r="N82" s="33">
        <f t="shared" si="11"/>
        <v>0</v>
      </c>
      <c r="O82" s="31">
        <v>4094</v>
      </c>
      <c r="P82" s="31">
        <v>710</v>
      </c>
      <c r="Q82" s="33">
        <f t="shared" si="12"/>
        <v>79.99218444704962</v>
      </c>
      <c r="R82" s="31" t="s">
        <v>259</v>
      </c>
      <c r="S82" s="31"/>
      <c r="T82" s="31"/>
      <c r="U82" s="31"/>
    </row>
    <row r="83" spans="1:21" ht="13.5">
      <c r="A83" s="54" t="s">
        <v>1</v>
      </c>
      <c r="B83" s="54" t="s">
        <v>175</v>
      </c>
      <c r="C83" s="55" t="s">
        <v>176</v>
      </c>
      <c r="D83" s="31">
        <f t="shared" si="13"/>
        <v>4565</v>
      </c>
      <c r="E83" s="32">
        <f t="shared" si="14"/>
        <v>566</v>
      </c>
      <c r="F83" s="33">
        <f t="shared" si="8"/>
        <v>12.398685651697699</v>
      </c>
      <c r="G83" s="31">
        <v>356</v>
      </c>
      <c r="H83" s="31">
        <v>210</v>
      </c>
      <c r="I83" s="32">
        <f t="shared" si="15"/>
        <v>3999</v>
      </c>
      <c r="J83" s="33">
        <f t="shared" si="9"/>
        <v>87.6013143483023</v>
      </c>
      <c r="K83" s="31">
        <v>1995</v>
      </c>
      <c r="L83" s="33">
        <f t="shared" si="10"/>
        <v>43.70208105147864</v>
      </c>
      <c r="M83" s="31">
        <v>0</v>
      </c>
      <c r="N83" s="33">
        <f t="shared" si="11"/>
        <v>0</v>
      </c>
      <c r="O83" s="31">
        <v>2004</v>
      </c>
      <c r="P83" s="31">
        <v>699</v>
      </c>
      <c r="Q83" s="33">
        <f t="shared" si="12"/>
        <v>43.89923329682366</v>
      </c>
      <c r="R83" s="31" t="s">
        <v>259</v>
      </c>
      <c r="S83" s="31"/>
      <c r="T83" s="31"/>
      <c r="U83" s="31"/>
    </row>
    <row r="84" spans="1:21" ht="13.5">
      <c r="A84" s="54" t="s">
        <v>1</v>
      </c>
      <c r="B84" s="54" t="s">
        <v>177</v>
      </c>
      <c r="C84" s="55" t="s">
        <v>178</v>
      </c>
      <c r="D84" s="31">
        <f t="shared" si="13"/>
        <v>1393</v>
      </c>
      <c r="E84" s="32">
        <f t="shared" si="14"/>
        <v>515</v>
      </c>
      <c r="F84" s="33">
        <f t="shared" si="8"/>
        <v>36.97056712132089</v>
      </c>
      <c r="G84" s="31">
        <v>515</v>
      </c>
      <c r="H84" s="31">
        <v>0</v>
      </c>
      <c r="I84" s="32">
        <f t="shared" si="15"/>
        <v>878</v>
      </c>
      <c r="J84" s="33">
        <f t="shared" si="9"/>
        <v>63.02943287867912</v>
      </c>
      <c r="K84" s="31">
        <v>0</v>
      </c>
      <c r="L84" s="33">
        <f t="shared" si="10"/>
        <v>0</v>
      </c>
      <c r="M84" s="31">
        <v>0</v>
      </c>
      <c r="N84" s="33">
        <f t="shared" si="11"/>
        <v>0</v>
      </c>
      <c r="O84" s="31">
        <v>878</v>
      </c>
      <c r="P84" s="31">
        <v>648</v>
      </c>
      <c r="Q84" s="33">
        <f t="shared" si="12"/>
        <v>63.02943287867912</v>
      </c>
      <c r="R84" s="31" t="s">
        <v>259</v>
      </c>
      <c r="S84" s="31"/>
      <c r="T84" s="31"/>
      <c r="U84" s="31"/>
    </row>
    <row r="85" spans="1:21" ht="13.5">
      <c r="A85" s="54" t="s">
        <v>1</v>
      </c>
      <c r="B85" s="54" t="s">
        <v>179</v>
      </c>
      <c r="C85" s="55" t="s">
        <v>180</v>
      </c>
      <c r="D85" s="31">
        <f t="shared" si="13"/>
        <v>225</v>
      </c>
      <c r="E85" s="32">
        <f t="shared" si="14"/>
        <v>60</v>
      </c>
      <c r="F85" s="33">
        <f t="shared" si="8"/>
        <v>26.666666666666668</v>
      </c>
      <c r="G85" s="31">
        <v>60</v>
      </c>
      <c r="H85" s="31">
        <v>0</v>
      </c>
      <c r="I85" s="32">
        <f t="shared" si="15"/>
        <v>165</v>
      </c>
      <c r="J85" s="33">
        <f t="shared" si="9"/>
        <v>73.33333333333333</v>
      </c>
      <c r="K85" s="31">
        <v>0</v>
      </c>
      <c r="L85" s="33">
        <f t="shared" si="10"/>
        <v>0</v>
      </c>
      <c r="M85" s="31">
        <v>0</v>
      </c>
      <c r="N85" s="33">
        <f t="shared" si="11"/>
        <v>0</v>
      </c>
      <c r="O85" s="31">
        <v>165</v>
      </c>
      <c r="P85" s="31">
        <v>21</v>
      </c>
      <c r="Q85" s="33">
        <f t="shared" si="12"/>
        <v>73.33333333333333</v>
      </c>
      <c r="R85" s="31" t="s">
        <v>259</v>
      </c>
      <c r="S85" s="31"/>
      <c r="T85" s="31"/>
      <c r="U85" s="31"/>
    </row>
    <row r="86" spans="1:21" ht="13.5">
      <c r="A86" s="54" t="s">
        <v>1</v>
      </c>
      <c r="B86" s="54" t="s">
        <v>181</v>
      </c>
      <c r="C86" s="55" t="s">
        <v>182</v>
      </c>
      <c r="D86" s="31">
        <f t="shared" si="13"/>
        <v>1653</v>
      </c>
      <c r="E86" s="32">
        <f t="shared" si="14"/>
        <v>710</v>
      </c>
      <c r="F86" s="33">
        <f t="shared" si="8"/>
        <v>42.95220810647308</v>
      </c>
      <c r="G86" s="31">
        <v>710</v>
      </c>
      <c r="H86" s="31">
        <v>0</v>
      </c>
      <c r="I86" s="32">
        <f t="shared" si="15"/>
        <v>943</v>
      </c>
      <c r="J86" s="33">
        <f t="shared" si="9"/>
        <v>57.04779189352692</v>
      </c>
      <c r="K86" s="31">
        <v>0</v>
      </c>
      <c r="L86" s="33">
        <f t="shared" si="10"/>
        <v>0</v>
      </c>
      <c r="M86" s="31">
        <v>0</v>
      </c>
      <c r="N86" s="33">
        <f t="shared" si="11"/>
        <v>0</v>
      </c>
      <c r="O86" s="31">
        <v>943</v>
      </c>
      <c r="P86" s="31">
        <v>61</v>
      </c>
      <c r="Q86" s="33">
        <f t="shared" si="12"/>
        <v>57.04779189352692</v>
      </c>
      <c r="R86" s="31" t="s">
        <v>259</v>
      </c>
      <c r="S86" s="31"/>
      <c r="T86" s="31"/>
      <c r="U86" s="31"/>
    </row>
    <row r="87" spans="1:21" ht="13.5">
      <c r="A87" s="54" t="s">
        <v>1</v>
      </c>
      <c r="B87" s="54" t="s">
        <v>184</v>
      </c>
      <c r="C87" s="55" t="s">
        <v>185</v>
      </c>
      <c r="D87" s="31">
        <f t="shared" si="13"/>
        <v>13692</v>
      </c>
      <c r="E87" s="32">
        <f t="shared" si="14"/>
        <v>2117</v>
      </c>
      <c r="F87" s="33">
        <f t="shared" si="8"/>
        <v>15.461583406368682</v>
      </c>
      <c r="G87" s="31">
        <v>2117</v>
      </c>
      <c r="H87" s="31">
        <v>0</v>
      </c>
      <c r="I87" s="32">
        <f t="shared" si="15"/>
        <v>11575</v>
      </c>
      <c r="J87" s="33">
        <f t="shared" si="9"/>
        <v>84.53841659363131</v>
      </c>
      <c r="K87" s="31">
        <v>0</v>
      </c>
      <c r="L87" s="33">
        <f t="shared" si="10"/>
        <v>0</v>
      </c>
      <c r="M87" s="31">
        <v>0</v>
      </c>
      <c r="N87" s="33">
        <f t="shared" si="11"/>
        <v>0</v>
      </c>
      <c r="O87" s="31">
        <v>11575</v>
      </c>
      <c r="P87" s="31">
        <v>3204</v>
      </c>
      <c r="Q87" s="33">
        <f t="shared" si="12"/>
        <v>84.53841659363131</v>
      </c>
      <c r="R87" s="31" t="s">
        <v>259</v>
      </c>
      <c r="S87" s="31"/>
      <c r="T87" s="31"/>
      <c r="U87" s="31"/>
    </row>
    <row r="88" spans="1:21" ht="13.5">
      <c r="A88" s="54" t="s">
        <v>1</v>
      </c>
      <c r="B88" s="54" t="s">
        <v>186</v>
      </c>
      <c r="C88" s="55" t="s">
        <v>187</v>
      </c>
      <c r="D88" s="31">
        <f t="shared" si="13"/>
        <v>3287</v>
      </c>
      <c r="E88" s="32">
        <f t="shared" si="14"/>
        <v>340</v>
      </c>
      <c r="F88" s="33">
        <f t="shared" si="8"/>
        <v>10.343778521448128</v>
      </c>
      <c r="G88" s="31">
        <v>302</v>
      </c>
      <c r="H88" s="31">
        <v>38</v>
      </c>
      <c r="I88" s="32">
        <f t="shared" si="15"/>
        <v>2947</v>
      </c>
      <c r="J88" s="33">
        <f t="shared" si="9"/>
        <v>89.65622147855187</v>
      </c>
      <c r="K88" s="31">
        <v>0</v>
      </c>
      <c r="L88" s="33">
        <f t="shared" si="10"/>
        <v>0</v>
      </c>
      <c r="M88" s="31">
        <v>0</v>
      </c>
      <c r="N88" s="33">
        <f t="shared" si="11"/>
        <v>0</v>
      </c>
      <c r="O88" s="31">
        <v>2947</v>
      </c>
      <c r="P88" s="31">
        <v>1934</v>
      </c>
      <c r="Q88" s="33">
        <f t="shared" si="12"/>
        <v>89.65622147855187</v>
      </c>
      <c r="R88" s="31" t="s">
        <v>259</v>
      </c>
      <c r="S88" s="31"/>
      <c r="T88" s="31"/>
      <c r="U88" s="31"/>
    </row>
    <row r="89" spans="1:21" ht="13.5">
      <c r="A89" s="54" t="s">
        <v>1</v>
      </c>
      <c r="B89" s="54" t="s">
        <v>188</v>
      </c>
      <c r="C89" s="55" t="s">
        <v>189</v>
      </c>
      <c r="D89" s="31">
        <f t="shared" si="13"/>
        <v>8783</v>
      </c>
      <c r="E89" s="32">
        <f t="shared" si="14"/>
        <v>144</v>
      </c>
      <c r="F89" s="33">
        <f t="shared" si="8"/>
        <v>1.6395309119890698</v>
      </c>
      <c r="G89" s="31">
        <v>144</v>
      </c>
      <c r="H89" s="31">
        <v>0</v>
      </c>
      <c r="I89" s="32">
        <f t="shared" si="15"/>
        <v>8639</v>
      </c>
      <c r="J89" s="33">
        <f t="shared" si="9"/>
        <v>98.36046908801093</v>
      </c>
      <c r="K89" s="31">
        <v>5980</v>
      </c>
      <c r="L89" s="33">
        <f t="shared" si="10"/>
        <v>68.08607537287944</v>
      </c>
      <c r="M89" s="31">
        <v>0</v>
      </c>
      <c r="N89" s="33">
        <f t="shared" si="11"/>
        <v>0</v>
      </c>
      <c r="O89" s="31">
        <v>2659</v>
      </c>
      <c r="P89" s="31">
        <v>825</v>
      </c>
      <c r="Q89" s="33">
        <f t="shared" si="12"/>
        <v>30.274393715131502</v>
      </c>
      <c r="R89" s="31" t="s">
        <v>259</v>
      </c>
      <c r="S89" s="31"/>
      <c r="T89" s="31"/>
      <c r="U89" s="31"/>
    </row>
    <row r="90" spans="1:21" ht="13.5">
      <c r="A90" s="54" t="s">
        <v>1</v>
      </c>
      <c r="B90" s="54" t="s">
        <v>190</v>
      </c>
      <c r="C90" s="55" t="s">
        <v>258</v>
      </c>
      <c r="D90" s="31">
        <f t="shared" si="13"/>
        <v>16233</v>
      </c>
      <c r="E90" s="32">
        <f t="shared" si="14"/>
        <v>1471</v>
      </c>
      <c r="F90" s="33">
        <f t="shared" si="8"/>
        <v>9.061787716380215</v>
      </c>
      <c r="G90" s="31">
        <v>1471</v>
      </c>
      <c r="H90" s="31">
        <v>0</v>
      </c>
      <c r="I90" s="32">
        <f t="shared" si="15"/>
        <v>14762</v>
      </c>
      <c r="J90" s="33">
        <f t="shared" si="9"/>
        <v>90.93821228361979</v>
      </c>
      <c r="K90" s="31">
        <v>4636</v>
      </c>
      <c r="L90" s="33">
        <f t="shared" si="10"/>
        <v>28.559107989897125</v>
      </c>
      <c r="M90" s="31">
        <v>0</v>
      </c>
      <c r="N90" s="33">
        <f t="shared" si="11"/>
        <v>0</v>
      </c>
      <c r="O90" s="31">
        <v>10126</v>
      </c>
      <c r="P90" s="31">
        <v>3216</v>
      </c>
      <c r="Q90" s="33">
        <f t="shared" si="12"/>
        <v>62.37910429372266</v>
      </c>
      <c r="R90" s="31" t="s">
        <v>259</v>
      </c>
      <c r="S90" s="31"/>
      <c r="T90" s="31"/>
      <c r="U90" s="31"/>
    </row>
    <row r="91" spans="1:21" ht="13.5">
      <c r="A91" s="54" t="s">
        <v>1</v>
      </c>
      <c r="B91" s="54" t="s">
        <v>191</v>
      </c>
      <c r="C91" s="55" t="s">
        <v>192</v>
      </c>
      <c r="D91" s="31">
        <f t="shared" si="13"/>
        <v>22276</v>
      </c>
      <c r="E91" s="32">
        <f t="shared" si="14"/>
        <v>1993</v>
      </c>
      <c r="F91" s="33">
        <f t="shared" si="8"/>
        <v>8.946848626324295</v>
      </c>
      <c r="G91" s="31">
        <v>1969</v>
      </c>
      <c r="H91" s="31">
        <v>24</v>
      </c>
      <c r="I91" s="32">
        <f t="shared" si="15"/>
        <v>20283</v>
      </c>
      <c r="J91" s="33">
        <f t="shared" si="9"/>
        <v>91.0531513736757</v>
      </c>
      <c r="K91" s="31">
        <v>13002</v>
      </c>
      <c r="L91" s="33">
        <f t="shared" si="10"/>
        <v>58.367750044891366</v>
      </c>
      <c r="M91" s="31">
        <v>0</v>
      </c>
      <c r="N91" s="33">
        <f t="shared" si="11"/>
        <v>0</v>
      </c>
      <c r="O91" s="31">
        <v>7281</v>
      </c>
      <c r="P91" s="31">
        <v>3584</v>
      </c>
      <c r="Q91" s="33">
        <f t="shared" si="12"/>
        <v>32.685401328784344</v>
      </c>
      <c r="R91" s="31"/>
      <c r="S91" s="31" t="s">
        <v>259</v>
      </c>
      <c r="T91" s="31"/>
      <c r="U91" s="31"/>
    </row>
    <row r="92" spans="1:21" ht="13.5">
      <c r="A92" s="54" t="s">
        <v>1</v>
      </c>
      <c r="B92" s="54" t="s">
        <v>193</v>
      </c>
      <c r="C92" s="55" t="s">
        <v>194</v>
      </c>
      <c r="D92" s="31">
        <f t="shared" si="13"/>
        <v>13690</v>
      </c>
      <c r="E92" s="32">
        <f t="shared" si="14"/>
        <v>731</v>
      </c>
      <c r="F92" s="33">
        <f t="shared" si="8"/>
        <v>5.339663988312637</v>
      </c>
      <c r="G92" s="31">
        <v>731</v>
      </c>
      <c r="H92" s="31">
        <v>0</v>
      </c>
      <c r="I92" s="32">
        <f t="shared" si="15"/>
        <v>12959</v>
      </c>
      <c r="J92" s="33">
        <f t="shared" si="9"/>
        <v>94.66033601168736</v>
      </c>
      <c r="K92" s="31">
        <v>9261</v>
      </c>
      <c r="L92" s="33">
        <f t="shared" si="10"/>
        <v>67.64791818845873</v>
      </c>
      <c r="M92" s="31">
        <v>0</v>
      </c>
      <c r="N92" s="33">
        <f t="shared" si="11"/>
        <v>0</v>
      </c>
      <c r="O92" s="31">
        <v>3698</v>
      </c>
      <c r="P92" s="31">
        <v>972</v>
      </c>
      <c r="Q92" s="33">
        <f t="shared" si="12"/>
        <v>27.012417823228635</v>
      </c>
      <c r="R92" s="31" t="s">
        <v>259</v>
      </c>
      <c r="S92" s="31"/>
      <c r="T92" s="31"/>
      <c r="U92" s="31"/>
    </row>
    <row r="93" spans="1:21" ht="13.5">
      <c r="A93" s="54" t="s">
        <v>1</v>
      </c>
      <c r="B93" s="54" t="s">
        <v>199</v>
      </c>
      <c r="C93" s="55" t="s">
        <v>200</v>
      </c>
      <c r="D93" s="31">
        <f t="shared" si="13"/>
        <v>22518</v>
      </c>
      <c r="E93" s="32">
        <f t="shared" si="14"/>
        <v>3022</v>
      </c>
      <c r="F93" s="33">
        <f t="shared" si="8"/>
        <v>13.4203748112621</v>
      </c>
      <c r="G93" s="31">
        <v>3022</v>
      </c>
      <c r="H93" s="31">
        <v>0</v>
      </c>
      <c r="I93" s="32">
        <f t="shared" si="15"/>
        <v>19496</v>
      </c>
      <c r="J93" s="33">
        <f t="shared" si="9"/>
        <v>86.5796251887379</v>
      </c>
      <c r="K93" s="31">
        <v>0</v>
      </c>
      <c r="L93" s="33">
        <f t="shared" si="10"/>
        <v>0</v>
      </c>
      <c r="M93" s="31">
        <v>197</v>
      </c>
      <c r="N93" s="33">
        <f t="shared" si="11"/>
        <v>0.8748556710187406</v>
      </c>
      <c r="O93" s="31">
        <v>19299</v>
      </c>
      <c r="P93" s="31">
        <v>6106</v>
      </c>
      <c r="Q93" s="33">
        <f t="shared" si="12"/>
        <v>85.70476951771916</v>
      </c>
      <c r="R93" s="31" t="s">
        <v>259</v>
      </c>
      <c r="S93" s="31"/>
      <c r="T93" s="31"/>
      <c r="U93" s="31"/>
    </row>
    <row r="94" spans="1:21" ht="13.5">
      <c r="A94" s="84" t="s">
        <v>201</v>
      </c>
      <c r="B94" s="85"/>
      <c r="C94" s="85"/>
      <c r="D94" s="31">
        <f>SUM(D7:D93)</f>
        <v>7156450</v>
      </c>
      <c r="E94" s="31">
        <f>SUM(E7:E93)</f>
        <v>348112</v>
      </c>
      <c r="F94" s="33">
        <f t="shared" si="8"/>
        <v>4.864311215756416</v>
      </c>
      <c r="G94" s="31">
        <f>SUM(G7:G93)</f>
        <v>345548</v>
      </c>
      <c r="H94" s="31">
        <f>SUM(H7:H93)</f>
        <v>2564</v>
      </c>
      <c r="I94" s="31">
        <f>SUM(I7:I93)</f>
        <v>6808338</v>
      </c>
      <c r="J94" s="33">
        <f t="shared" si="9"/>
        <v>95.13568878424358</v>
      </c>
      <c r="K94" s="31">
        <f>SUM(K7:K93)</f>
        <v>4251815</v>
      </c>
      <c r="L94" s="33">
        <f t="shared" si="10"/>
        <v>59.412348301182845</v>
      </c>
      <c r="M94" s="31">
        <f>SUM(M7:M93)</f>
        <v>10859</v>
      </c>
      <c r="N94" s="33">
        <f t="shared" si="11"/>
        <v>0.15173724402462113</v>
      </c>
      <c r="O94" s="31">
        <f>SUM(O7:O93)</f>
        <v>2545664</v>
      </c>
      <c r="P94" s="31">
        <f>SUM(P7:P93)</f>
        <v>859913</v>
      </c>
      <c r="Q94" s="33">
        <f t="shared" si="12"/>
        <v>35.571603239036115</v>
      </c>
      <c r="R94" s="31">
        <f>COUNTIF(R7:R93,"○")</f>
        <v>59</v>
      </c>
      <c r="S94" s="31">
        <f>COUNTIF(S7:S93,"○")</f>
        <v>24</v>
      </c>
      <c r="T94" s="31">
        <f>COUNTIF(T7:T93,"○")</f>
        <v>3</v>
      </c>
      <c r="U94" s="31">
        <f>COUNTIF(U7:U93,"○")</f>
        <v>1</v>
      </c>
    </row>
  </sheetData>
  <mergeCells count="19">
    <mergeCell ref="A94:C94"/>
    <mergeCell ref="H4:H5"/>
    <mergeCell ref="J4:J5"/>
    <mergeCell ref="K4:K5"/>
    <mergeCell ref="L4:L5"/>
    <mergeCell ref="Q4:Q5"/>
    <mergeCell ref="R4:R6"/>
    <mergeCell ref="S4:S6"/>
    <mergeCell ref="T4:T6"/>
    <mergeCell ref="A2:A6"/>
    <mergeCell ref="B2:B6"/>
    <mergeCell ref="C2:C6"/>
    <mergeCell ref="R2:U3"/>
    <mergeCell ref="F4:F5"/>
    <mergeCell ref="G4:G5"/>
    <mergeCell ref="U4:U6"/>
    <mergeCell ref="M4:M5"/>
    <mergeCell ref="N4:N5"/>
    <mergeCell ref="O4:O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&amp;L&amp;16水洗化人口等（平成１６年度実績）&amp;R&amp;D　　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3"/>
  <dimension ref="A1:AC94"/>
  <sheetViews>
    <sheetView showGridLines="0" workbookViewId="0" topLeftCell="A1">
      <pane xSplit="3" ySplit="6" topLeftCell="D7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D7" sqref="D7"/>
    </sheetView>
  </sheetViews>
  <sheetFormatPr defaultColWidth="9.00390625" defaultRowHeight="13.5"/>
  <cols>
    <col min="1" max="1" width="9.00390625" style="29" customWidth="1"/>
    <col min="2" max="2" width="6.625" style="29" customWidth="1"/>
    <col min="3" max="3" width="12.625" style="29" customWidth="1"/>
    <col min="4" max="16384" width="9.00390625" style="29" customWidth="1"/>
  </cols>
  <sheetData>
    <row r="1" spans="1:29" ht="17.25">
      <c r="A1" s="1" t="s">
        <v>108</v>
      </c>
      <c r="B1" s="1"/>
      <c r="C1" s="1"/>
      <c r="D1" s="12"/>
      <c r="E1" s="13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</row>
    <row r="2" spans="1:29" s="30" customFormat="1" ht="22.5" customHeight="1">
      <c r="A2" s="60" t="s">
        <v>202</v>
      </c>
      <c r="B2" s="65" t="s">
        <v>109</v>
      </c>
      <c r="C2" s="68" t="s">
        <v>110</v>
      </c>
      <c r="D2" s="14" t="s">
        <v>203</v>
      </c>
      <c r="E2" s="15"/>
      <c r="F2" s="15"/>
      <c r="G2" s="15"/>
      <c r="H2" s="15"/>
      <c r="I2" s="15"/>
      <c r="J2" s="15"/>
      <c r="K2" s="15"/>
      <c r="L2" s="15"/>
      <c r="M2" s="16"/>
      <c r="N2" s="14" t="s">
        <v>111</v>
      </c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5"/>
    </row>
    <row r="3" spans="1:29" s="30" customFormat="1" ht="22.5" customHeight="1">
      <c r="A3" s="63"/>
      <c r="B3" s="61"/>
      <c r="C3" s="87"/>
      <c r="D3" s="26" t="s">
        <v>204</v>
      </c>
      <c r="E3" s="59" t="s">
        <v>205</v>
      </c>
      <c r="F3" s="89"/>
      <c r="G3" s="90"/>
      <c r="H3" s="86" t="s">
        <v>206</v>
      </c>
      <c r="I3" s="57"/>
      <c r="J3" s="58"/>
      <c r="K3" s="59" t="s">
        <v>207</v>
      </c>
      <c r="L3" s="57"/>
      <c r="M3" s="58"/>
      <c r="N3" s="26" t="s">
        <v>204</v>
      </c>
      <c r="O3" s="17" t="s">
        <v>208</v>
      </c>
      <c r="P3" s="24"/>
      <c r="Q3" s="24"/>
      <c r="R3" s="24"/>
      <c r="S3" s="24"/>
      <c r="T3" s="25"/>
      <c r="U3" s="17" t="s">
        <v>209</v>
      </c>
      <c r="V3" s="24"/>
      <c r="W3" s="24"/>
      <c r="X3" s="24"/>
      <c r="Y3" s="24"/>
      <c r="Z3" s="25"/>
      <c r="AA3" s="17" t="s">
        <v>210</v>
      </c>
      <c r="AB3" s="24"/>
      <c r="AC3" s="25"/>
    </row>
    <row r="4" spans="1:29" s="30" customFormat="1" ht="22.5" customHeight="1">
      <c r="A4" s="63"/>
      <c r="B4" s="61"/>
      <c r="C4" s="87"/>
      <c r="D4" s="27"/>
      <c r="E4" s="26" t="s">
        <v>204</v>
      </c>
      <c r="F4" s="18" t="s">
        <v>112</v>
      </c>
      <c r="G4" s="18" t="s">
        <v>113</v>
      </c>
      <c r="H4" s="26" t="s">
        <v>204</v>
      </c>
      <c r="I4" s="18" t="s">
        <v>112</v>
      </c>
      <c r="J4" s="18" t="s">
        <v>113</v>
      </c>
      <c r="K4" s="26" t="s">
        <v>204</v>
      </c>
      <c r="L4" s="18" t="s">
        <v>112</v>
      </c>
      <c r="M4" s="18" t="s">
        <v>113</v>
      </c>
      <c r="N4" s="27"/>
      <c r="O4" s="26" t="s">
        <v>204</v>
      </c>
      <c r="P4" s="18" t="s">
        <v>114</v>
      </c>
      <c r="Q4" s="18" t="s">
        <v>115</v>
      </c>
      <c r="R4" s="18" t="s">
        <v>116</v>
      </c>
      <c r="S4" s="18" t="s">
        <v>117</v>
      </c>
      <c r="T4" s="18" t="s">
        <v>118</v>
      </c>
      <c r="U4" s="26" t="s">
        <v>204</v>
      </c>
      <c r="V4" s="18" t="s">
        <v>114</v>
      </c>
      <c r="W4" s="18" t="s">
        <v>115</v>
      </c>
      <c r="X4" s="18" t="s">
        <v>116</v>
      </c>
      <c r="Y4" s="18" t="s">
        <v>117</v>
      </c>
      <c r="Z4" s="18" t="s">
        <v>118</v>
      </c>
      <c r="AA4" s="26" t="s">
        <v>204</v>
      </c>
      <c r="AB4" s="18" t="s">
        <v>112</v>
      </c>
      <c r="AC4" s="18" t="s">
        <v>113</v>
      </c>
    </row>
    <row r="5" spans="1:29" s="30" customFormat="1" ht="22.5" customHeight="1">
      <c r="A5" s="63"/>
      <c r="B5" s="61"/>
      <c r="C5" s="87"/>
      <c r="D5" s="27"/>
      <c r="E5" s="26"/>
      <c r="F5" s="28"/>
      <c r="G5" s="28"/>
      <c r="H5" s="26"/>
      <c r="I5" s="28"/>
      <c r="J5" s="28"/>
      <c r="K5" s="26"/>
      <c r="L5" s="28"/>
      <c r="M5" s="28"/>
      <c r="N5" s="27"/>
      <c r="O5" s="26"/>
      <c r="P5" s="28"/>
      <c r="Q5" s="28"/>
      <c r="R5" s="28"/>
      <c r="S5" s="28"/>
      <c r="T5" s="28"/>
      <c r="U5" s="26"/>
      <c r="V5" s="28"/>
      <c r="W5" s="28"/>
      <c r="X5" s="28"/>
      <c r="Y5" s="28"/>
      <c r="Z5" s="28"/>
      <c r="AA5" s="26"/>
      <c r="AB5" s="28"/>
      <c r="AC5" s="28"/>
    </row>
    <row r="6" spans="1:29" s="30" customFormat="1" ht="22.5" customHeight="1">
      <c r="A6" s="64"/>
      <c r="B6" s="56"/>
      <c r="C6" s="88"/>
      <c r="D6" s="19" t="s">
        <v>119</v>
      </c>
      <c r="E6" s="19" t="s">
        <v>119</v>
      </c>
      <c r="F6" s="19" t="s">
        <v>119</v>
      </c>
      <c r="G6" s="19" t="s">
        <v>119</v>
      </c>
      <c r="H6" s="19" t="s">
        <v>119</v>
      </c>
      <c r="I6" s="19" t="s">
        <v>119</v>
      </c>
      <c r="J6" s="19" t="s">
        <v>119</v>
      </c>
      <c r="K6" s="19" t="s">
        <v>119</v>
      </c>
      <c r="L6" s="19" t="s">
        <v>119</v>
      </c>
      <c r="M6" s="19" t="s">
        <v>119</v>
      </c>
      <c r="N6" s="19" t="s">
        <v>119</v>
      </c>
      <c r="O6" s="19" t="s">
        <v>119</v>
      </c>
      <c r="P6" s="19" t="s">
        <v>119</v>
      </c>
      <c r="Q6" s="19" t="s">
        <v>119</v>
      </c>
      <c r="R6" s="19" t="s">
        <v>119</v>
      </c>
      <c r="S6" s="19" t="s">
        <v>119</v>
      </c>
      <c r="T6" s="19" t="s">
        <v>119</v>
      </c>
      <c r="U6" s="19" t="s">
        <v>119</v>
      </c>
      <c r="V6" s="19" t="s">
        <v>119</v>
      </c>
      <c r="W6" s="19" t="s">
        <v>119</v>
      </c>
      <c r="X6" s="19" t="s">
        <v>119</v>
      </c>
      <c r="Y6" s="19" t="s">
        <v>119</v>
      </c>
      <c r="Z6" s="19" t="s">
        <v>119</v>
      </c>
      <c r="AA6" s="19" t="s">
        <v>119</v>
      </c>
      <c r="AB6" s="19" t="s">
        <v>119</v>
      </c>
      <c r="AC6" s="19" t="s">
        <v>119</v>
      </c>
    </row>
    <row r="7" spans="1:29" ht="13.5">
      <c r="A7" s="54" t="s">
        <v>1</v>
      </c>
      <c r="B7" s="54" t="s">
        <v>2</v>
      </c>
      <c r="C7" s="55" t="s">
        <v>3</v>
      </c>
      <c r="D7" s="31">
        <f aca="true" t="shared" si="0" ref="D7:D70">E7+H7+K7</f>
        <v>49043</v>
      </c>
      <c r="E7" s="31">
        <f aca="true" t="shared" si="1" ref="E7:E70">F7+G7</f>
        <v>17499</v>
      </c>
      <c r="F7" s="31">
        <v>17499</v>
      </c>
      <c r="G7" s="31">
        <v>0</v>
      </c>
      <c r="H7" s="31">
        <f aca="true" t="shared" si="2" ref="H7:H70">I7+J7</f>
        <v>0</v>
      </c>
      <c r="I7" s="31">
        <v>0</v>
      </c>
      <c r="J7" s="31">
        <v>0</v>
      </c>
      <c r="K7" s="31">
        <f aca="true" t="shared" si="3" ref="K7:K70">L7+M7</f>
        <v>31544</v>
      </c>
      <c r="L7" s="31">
        <v>0</v>
      </c>
      <c r="M7" s="31">
        <v>31544</v>
      </c>
      <c r="N7" s="31">
        <f aca="true" t="shared" si="4" ref="N7:N70">O7+U7+AA7</f>
        <v>49043</v>
      </c>
      <c r="O7" s="31">
        <f aca="true" t="shared" si="5" ref="O7:O70">SUM(P7:T7)</f>
        <v>17499</v>
      </c>
      <c r="P7" s="31">
        <v>0</v>
      </c>
      <c r="Q7" s="31">
        <v>17499</v>
      </c>
      <c r="R7" s="31">
        <v>0</v>
      </c>
      <c r="S7" s="31">
        <v>0</v>
      </c>
      <c r="T7" s="31">
        <v>0</v>
      </c>
      <c r="U7" s="31">
        <f aca="true" t="shared" si="6" ref="U7:U70">SUM(V7:Z7)</f>
        <v>31544</v>
      </c>
      <c r="V7" s="31">
        <v>0</v>
      </c>
      <c r="W7" s="31">
        <v>31544</v>
      </c>
      <c r="X7" s="31">
        <v>0</v>
      </c>
      <c r="Y7" s="31">
        <v>0</v>
      </c>
      <c r="Z7" s="31">
        <v>0</v>
      </c>
      <c r="AA7" s="31">
        <f aca="true" t="shared" si="7" ref="AA7:AA70">AB7+AC7</f>
        <v>0</v>
      </c>
      <c r="AB7" s="31">
        <v>0</v>
      </c>
      <c r="AC7" s="31">
        <v>0</v>
      </c>
    </row>
    <row r="8" spans="1:29" ht="13.5">
      <c r="A8" s="54" t="s">
        <v>1</v>
      </c>
      <c r="B8" s="54" t="s">
        <v>4</v>
      </c>
      <c r="C8" s="55" t="s">
        <v>5</v>
      </c>
      <c r="D8" s="31">
        <f t="shared" si="0"/>
        <v>49572</v>
      </c>
      <c r="E8" s="31">
        <f t="shared" si="1"/>
        <v>145</v>
      </c>
      <c r="F8" s="31">
        <v>145</v>
      </c>
      <c r="G8" s="31">
        <v>0</v>
      </c>
      <c r="H8" s="31">
        <f t="shared" si="2"/>
        <v>0</v>
      </c>
      <c r="I8" s="31">
        <v>0</v>
      </c>
      <c r="J8" s="31">
        <v>0</v>
      </c>
      <c r="K8" s="31">
        <f t="shared" si="3"/>
        <v>49427</v>
      </c>
      <c r="L8" s="31">
        <v>4852</v>
      </c>
      <c r="M8" s="31">
        <v>44575</v>
      </c>
      <c r="N8" s="31">
        <f t="shared" si="4"/>
        <v>49572</v>
      </c>
      <c r="O8" s="31">
        <f t="shared" si="5"/>
        <v>4997</v>
      </c>
      <c r="P8" s="31">
        <v>4997</v>
      </c>
      <c r="Q8" s="31">
        <v>0</v>
      </c>
      <c r="R8" s="31">
        <v>0</v>
      </c>
      <c r="S8" s="31">
        <v>0</v>
      </c>
      <c r="T8" s="31">
        <v>0</v>
      </c>
      <c r="U8" s="31">
        <f t="shared" si="6"/>
        <v>44575</v>
      </c>
      <c r="V8" s="31">
        <v>44575</v>
      </c>
      <c r="W8" s="31">
        <v>0</v>
      </c>
      <c r="X8" s="31">
        <v>0</v>
      </c>
      <c r="Y8" s="31">
        <v>0</v>
      </c>
      <c r="Z8" s="31">
        <v>0</v>
      </c>
      <c r="AA8" s="31">
        <f t="shared" si="7"/>
        <v>0</v>
      </c>
      <c r="AB8" s="31">
        <v>0</v>
      </c>
      <c r="AC8" s="31">
        <v>0</v>
      </c>
    </row>
    <row r="9" spans="1:29" ht="13.5">
      <c r="A9" s="54" t="s">
        <v>1</v>
      </c>
      <c r="B9" s="54" t="s">
        <v>6</v>
      </c>
      <c r="C9" s="55" t="s">
        <v>7</v>
      </c>
      <c r="D9" s="31">
        <f t="shared" si="0"/>
        <v>90885</v>
      </c>
      <c r="E9" s="31">
        <f t="shared" si="1"/>
        <v>1030</v>
      </c>
      <c r="F9" s="31">
        <v>1030</v>
      </c>
      <c r="G9" s="31">
        <v>0</v>
      </c>
      <c r="H9" s="31">
        <f t="shared" si="2"/>
        <v>0</v>
      </c>
      <c r="I9" s="31">
        <v>0</v>
      </c>
      <c r="J9" s="31">
        <v>0</v>
      </c>
      <c r="K9" s="31">
        <f t="shared" si="3"/>
        <v>89855</v>
      </c>
      <c r="L9" s="31">
        <v>6341</v>
      </c>
      <c r="M9" s="31">
        <v>83514</v>
      </c>
      <c r="N9" s="31">
        <f t="shared" si="4"/>
        <v>90885</v>
      </c>
      <c r="O9" s="31">
        <f t="shared" si="5"/>
        <v>7371</v>
      </c>
      <c r="P9" s="31">
        <v>7371</v>
      </c>
      <c r="Q9" s="31">
        <v>0</v>
      </c>
      <c r="R9" s="31">
        <v>0</v>
      </c>
      <c r="S9" s="31">
        <v>0</v>
      </c>
      <c r="T9" s="31">
        <v>0</v>
      </c>
      <c r="U9" s="31">
        <f t="shared" si="6"/>
        <v>83514</v>
      </c>
      <c r="V9" s="31">
        <v>83514</v>
      </c>
      <c r="W9" s="31">
        <v>0</v>
      </c>
      <c r="X9" s="31">
        <v>0</v>
      </c>
      <c r="Y9" s="31">
        <v>0</v>
      </c>
      <c r="Z9" s="31">
        <v>0</v>
      </c>
      <c r="AA9" s="31">
        <f t="shared" si="7"/>
        <v>0</v>
      </c>
      <c r="AB9" s="31">
        <v>0</v>
      </c>
      <c r="AC9" s="31">
        <v>0</v>
      </c>
    </row>
    <row r="10" spans="1:29" ht="13.5">
      <c r="A10" s="54" t="s">
        <v>1</v>
      </c>
      <c r="B10" s="54" t="s">
        <v>8</v>
      </c>
      <c r="C10" s="55" t="s">
        <v>9</v>
      </c>
      <c r="D10" s="31">
        <f t="shared" si="0"/>
        <v>61724</v>
      </c>
      <c r="E10" s="31">
        <f t="shared" si="1"/>
        <v>0</v>
      </c>
      <c r="F10" s="31">
        <v>0</v>
      </c>
      <c r="G10" s="31">
        <v>0</v>
      </c>
      <c r="H10" s="31">
        <f t="shared" si="2"/>
        <v>0</v>
      </c>
      <c r="I10" s="31">
        <v>0</v>
      </c>
      <c r="J10" s="31">
        <v>0</v>
      </c>
      <c r="K10" s="31">
        <f t="shared" si="3"/>
        <v>61724</v>
      </c>
      <c r="L10" s="31">
        <v>17068</v>
      </c>
      <c r="M10" s="31">
        <v>44656</v>
      </c>
      <c r="N10" s="31">
        <f t="shared" si="4"/>
        <v>61826</v>
      </c>
      <c r="O10" s="31">
        <f t="shared" si="5"/>
        <v>17068</v>
      </c>
      <c r="P10" s="31">
        <v>17065</v>
      </c>
      <c r="Q10" s="31">
        <v>3</v>
      </c>
      <c r="R10" s="31">
        <v>0</v>
      </c>
      <c r="S10" s="31">
        <v>0</v>
      </c>
      <c r="T10" s="31">
        <v>0</v>
      </c>
      <c r="U10" s="31">
        <f t="shared" si="6"/>
        <v>44656</v>
      </c>
      <c r="V10" s="31">
        <v>44656</v>
      </c>
      <c r="W10" s="31">
        <v>0</v>
      </c>
      <c r="X10" s="31">
        <v>0</v>
      </c>
      <c r="Y10" s="31">
        <v>0</v>
      </c>
      <c r="Z10" s="31">
        <v>0</v>
      </c>
      <c r="AA10" s="31">
        <f t="shared" si="7"/>
        <v>102</v>
      </c>
      <c r="AB10" s="31">
        <v>102</v>
      </c>
      <c r="AC10" s="31">
        <v>0</v>
      </c>
    </row>
    <row r="11" spans="1:29" ht="13.5">
      <c r="A11" s="54" t="s">
        <v>1</v>
      </c>
      <c r="B11" s="54" t="s">
        <v>10</v>
      </c>
      <c r="C11" s="55" t="s">
        <v>11</v>
      </c>
      <c r="D11" s="31">
        <f t="shared" si="0"/>
        <v>38478</v>
      </c>
      <c r="E11" s="31">
        <f t="shared" si="1"/>
        <v>0</v>
      </c>
      <c r="F11" s="31">
        <v>0</v>
      </c>
      <c r="G11" s="31">
        <v>0</v>
      </c>
      <c r="H11" s="31">
        <f t="shared" si="2"/>
        <v>7849</v>
      </c>
      <c r="I11" s="31">
        <v>7849</v>
      </c>
      <c r="J11" s="31">
        <v>0</v>
      </c>
      <c r="K11" s="31">
        <f t="shared" si="3"/>
        <v>30629</v>
      </c>
      <c r="L11" s="31">
        <v>0</v>
      </c>
      <c r="M11" s="31">
        <v>30629</v>
      </c>
      <c r="N11" s="31">
        <f t="shared" si="4"/>
        <v>38549</v>
      </c>
      <c r="O11" s="31">
        <f t="shared" si="5"/>
        <v>7849</v>
      </c>
      <c r="P11" s="31">
        <v>7849</v>
      </c>
      <c r="Q11" s="31">
        <v>0</v>
      </c>
      <c r="R11" s="31">
        <v>0</v>
      </c>
      <c r="S11" s="31">
        <v>0</v>
      </c>
      <c r="T11" s="31">
        <v>0</v>
      </c>
      <c r="U11" s="31">
        <f t="shared" si="6"/>
        <v>30629</v>
      </c>
      <c r="V11" s="31">
        <v>30629</v>
      </c>
      <c r="W11" s="31">
        <v>0</v>
      </c>
      <c r="X11" s="31">
        <v>0</v>
      </c>
      <c r="Y11" s="31">
        <v>0</v>
      </c>
      <c r="Z11" s="31">
        <v>0</v>
      </c>
      <c r="AA11" s="31">
        <f t="shared" si="7"/>
        <v>71</v>
      </c>
      <c r="AB11" s="31">
        <v>71</v>
      </c>
      <c r="AC11" s="31">
        <v>0</v>
      </c>
    </row>
    <row r="12" spans="1:29" ht="13.5">
      <c r="A12" s="54" t="s">
        <v>1</v>
      </c>
      <c r="B12" s="54" t="s">
        <v>12</v>
      </c>
      <c r="C12" s="55" t="s">
        <v>13</v>
      </c>
      <c r="D12" s="31">
        <f t="shared" si="0"/>
        <v>32351</v>
      </c>
      <c r="E12" s="31">
        <f t="shared" si="1"/>
        <v>0</v>
      </c>
      <c r="F12" s="31">
        <v>0</v>
      </c>
      <c r="G12" s="31">
        <v>0</v>
      </c>
      <c r="H12" s="31">
        <f t="shared" si="2"/>
        <v>4671</v>
      </c>
      <c r="I12" s="31">
        <v>4671</v>
      </c>
      <c r="J12" s="31">
        <v>0</v>
      </c>
      <c r="K12" s="31">
        <f t="shared" si="3"/>
        <v>27680</v>
      </c>
      <c r="L12" s="31">
        <v>0</v>
      </c>
      <c r="M12" s="31">
        <v>27680</v>
      </c>
      <c r="N12" s="31">
        <f t="shared" si="4"/>
        <v>32351</v>
      </c>
      <c r="O12" s="31">
        <f t="shared" si="5"/>
        <v>4671</v>
      </c>
      <c r="P12" s="31">
        <v>4671</v>
      </c>
      <c r="Q12" s="31">
        <v>0</v>
      </c>
      <c r="R12" s="31">
        <v>0</v>
      </c>
      <c r="S12" s="31">
        <v>0</v>
      </c>
      <c r="T12" s="31">
        <v>0</v>
      </c>
      <c r="U12" s="31">
        <f t="shared" si="6"/>
        <v>27680</v>
      </c>
      <c r="V12" s="31">
        <v>27680</v>
      </c>
      <c r="W12" s="31">
        <v>0</v>
      </c>
      <c r="X12" s="31">
        <v>0</v>
      </c>
      <c r="Y12" s="31">
        <v>0</v>
      </c>
      <c r="Z12" s="31">
        <v>0</v>
      </c>
      <c r="AA12" s="31">
        <f t="shared" si="7"/>
        <v>0</v>
      </c>
      <c r="AB12" s="31">
        <v>0</v>
      </c>
      <c r="AC12" s="31">
        <v>0</v>
      </c>
    </row>
    <row r="13" spans="1:29" ht="13.5">
      <c r="A13" s="54" t="s">
        <v>1</v>
      </c>
      <c r="B13" s="54" t="s">
        <v>14</v>
      </c>
      <c r="C13" s="55" t="s">
        <v>15</v>
      </c>
      <c r="D13" s="31">
        <f t="shared" si="0"/>
        <v>51428</v>
      </c>
      <c r="E13" s="31">
        <f t="shared" si="1"/>
        <v>1504</v>
      </c>
      <c r="F13" s="31">
        <v>1504</v>
      </c>
      <c r="G13" s="31">
        <v>0</v>
      </c>
      <c r="H13" s="31">
        <f t="shared" si="2"/>
        <v>11319</v>
      </c>
      <c r="I13" s="31">
        <v>11319</v>
      </c>
      <c r="J13" s="31">
        <v>0</v>
      </c>
      <c r="K13" s="31">
        <f t="shared" si="3"/>
        <v>38605</v>
      </c>
      <c r="L13" s="31">
        <v>0</v>
      </c>
      <c r="M13" s="31">
        <v>38605</v>
      </c>
      <c r="N13" s="31">
        <f t="shared" si="4"/>
        <v>51428</v>
      </c>
      <c r="O13" s="31">
        <f t="shared" si="5"/>
        <v>12823</v>
      </c>
      <c r="P13" s="31">
        <v>12823</v>
      </c>
      <c r="Q13" s="31">
        <v>0</v>
      </c>
      <c r="R13" s="31">
        <v>0</v>
      </c>
      <c r="S13" s="31">
        <v>0</v>
      </c>
      <c r="T13" s="31">
        <v>0</v>
      </c>
      <c r="U13" s="31">
        <f t="shared" si="6"/>
        <v>38605</v>
      </c>
      <c r="V13" s="31">
        <v>38605</v>
      </c>
      <c r="W13" s="31">
        <v>0</v>
      </c>
      <c r="X13" s="31">
        <v>0</v>
      </c>
      <c r="Y13" s="31">
        <v>0</v>
      </c>
      <c r="Z13" s="31">
        <v>0</v>
      </c>
      <c r="AA13" s="31">
        <f t="shared" si="7"/>
        <v>0</v>
      </c>
      <c r="AB13" s="31">
        <v>0</v>
      </c>
      <c r="AC13" s="31">
        <v>0</v>
      </c>
    </row>
    <row r="14" spans="1:29" ht="13.5">
      <c r="A14" s="54" t="s">
        <v>1</v>
      </c>
      <c r="B14" s="54" t="s">
        <v>16</v>
      </c>
      <c r="C14" s="55" t="s">
        <v>17</v>
      </c>
      <c r="D14" s="31">
        <f t="shared" si="0"/>
        <v>21991</v>
      </c>
      <c r="E14" s="31">
        <f t="shared" si="1"/>
        <v>0</v>
      </c>
      <c r="F14" s="31">
        <v>0</v>
      </c>
      <c r="G14" s="31">
        <v>0</v>
      </c>
      <c r="H14" s="31">
        <f t="shared" si="2"/>
        <v>0</v>
      </c>
      <c r="I14" s="31">
        <v>0</v>
      </c>
      <c r="J14" s="31">
        <v>0</v>
      </c>
      <c r="K14" s="31">
        <f t="shared" si="3"/>
        <v>21991</v>
      </c>
      <c r="L14" s="31">
        <v>2692</v>
      </c>
      <c r="M14" s="31">
        <v>19299</v>
      </c>
      <c r="N14" s="31">
        <f t="shared" si="4"/>
        <v>22010</v>
      </c>
      <c r="O14" s="31">
        <f t="shared" si="5"/>
        <v>2692</v>
      </c>
      <c r="P14" s="31">
        <v>2692</v>
      </c>
      <c r="Q14" s="31">
        <v>0</v>
      </c>
      <c r="R14" s="31">
        <v>0</v>
      </c>
      <c r="S14" s="31">
        <v>0</v>
      </c>
      <c r="T14" s="31">
        <v>0</v>
      </c>
      <c r="U14" s="31">
        <f t="shared" si="6"/>
        <v>19299</v>
      </c>
      <c r="V14" s="31">
        <v>19299</v>
      </c>
      <c r="W14" s="31">
        <v>0</v>
      </c>
      <c r="X14" s="31">
        <v>0</v>
      </c>
      <c r="Y14" s="31">
        <v>0</v>
      </c>
      <c r="Z14" s="31">
        <v>0</v>
      </c>
      <c r="AA14" s="31">
        <f t="shared" si="7"/>
        <v>19</v>
      </c>
      <c r="AB14" s="31">
        <v>19</v>
      </c>
      <c r="AC14" s="31">
        <v>0</v>
      </c>
    </row>
    <row r="15" spans="1:29" ht="13.5">
      <c r="A15" s="54" t="s">
        <v>1</v>
      </c>
      <c r="B15" s="54" t="s">
        <v>18</v>
      </c>
      <c r="C15" s="55" t="s">
        <v>19</v>
      </c>
      <c r="D15" s="31">
        <f t="shared" si="0"/>
        <v>22312</v>
      </c>
      <c r="E15" s="31">
        <f t="shared" si="1"/>
        <v>0</v>
      </c>
      <c r="F15" s="31">
        <v>0</v>
      </c>
      <c r="G15" s="31">
        <v>0</v>
      </c>
      <c r="H15" s="31">
        <f t="shared" si="2"/>
        <v>0</v>
      </c>
      <c r="I15" s="31">
        <v>0</v>
      </c>
      <c r="J15" s="31">
        <v>0</v>
      </c>
      <c r="K15" s="31">
        <f t="shared" si="3"/>
        <v>22312</v>
      </c>
      <c r="L15" s="31">
        <v>3268</v>
      </c>
      <c r="M15" s="31">
        <v>19044</v>
      </c>
      <c r="N15" s="31">
        <f t="shared" si="4"/>
        <v>22312</v>
      </c>
      <c r="O15" s="31">
        <f t="shared" si="5"/>
        <v>3268</v>
      </c>
      <c r="P15" s="31">
        <v>3268</v>
      </c>
      <c r="Q15" s="31">
        <v>0</v>
      </c>
      <c r="R15" s="31">
        <v>0</v>
      </c>
      <c r="S15" s="31">
        <v>0</v>
      </c>
      <c r="T15" s="31">
        <v>0</v>
      </c>
      <c r="U15" s="31">
        <f t="shared" si="6"/>
        <v>19044</v>
      </c>
      <c r="V15" s="31">
        <v>19044</v>
      </c>
      <c r="W15" s="31">
        <v>0</v>
      </c>
      <c r="X15" s="31">
        <v>0</v>
      </c>
      <c r="Y15" s="31">
        <v>0</v>
      </c>
      <c r="Z15" s="31">
        <v>0</v>
      </c>
      <c r="AA15" s="31">
        <f t="shared" si="7"/>
        <v>0</v>
      </c>
      <c r="AB15" s="31">
        <v>0</v>
      </c>
      <c r="AC15" s="31">
        <v>0</v>
      </c>
    </row>
    <row r="16" spans="1:29" ht="13.5">
      <c r="A16" s="54" t="s">
        <v>1</v>
      </c>
      <c r="B16" s="54" t="s">
        <v>20</v>
      </c>
      <c r="C16" s="55" t="s">
        <v>21</v>
      </c>
      <c r="D16" s="31">
        <f t="shared" si="0"/>
        <v>23693</v>
      </c>
      <c r="E16" s="31">
        <f t="shared" si="1"/>
        <v>0</v>
      </c>
      <c r="F16" s="31">
        <v>0</v>
      </c>
      <c r="G16" s="31">
        <v>0</v>
      </c>
      <c r="H16" s="31">
        <f t="shared" si="2"/>
        <v>0</v>
      </c>
      <c r="I16" s="31">
        <v>0</v>
      </c>
      <c r="J16" s="31">
        <v>0</v>
      </c>
      <c r="K16" s="31">
        <f t="shared" si="3"/>
        <v>23693</v>
      </c>
      <c r="L16" s="31">
        <v>4637</v>
      </c>
      <c r="M16" s="31">
        <v>19056</v>
      </c>
      <c r="N16" s="31">
        <f t="shared" si="4"/>
        <v>23693</v>
      </c>
      <c r="O16" s="31">
        <f t="shared" si="5"/>
        <v>4637</v>
      </c>
      <c r="P16" s="31">
        <v>4637</v>
      </c>
      <c r="Q16" s="31">
        <v>0</v>
      </c>
      <c r="R16" s="31">
        <v>0</v>
      </c>
      <c r="S16" s="31">
        <v>0</v>
      </c>
      <c r="T16" s="31">
        <v>0</v>
      </c>
      <c r="U16" s="31">
        <f t="shared" si="6"/>
        <v>19056</v>
      </c>
      <c r="V16" s="31">
        <v>19056</v>
      </c>
      <c r="W16" s="31">
        <v>0</v>
      </c>
      <c r="X16" s="31">
        <v>0</v>
      </c>
      <c r="Y16" s="31">
        <v>0</v>
      </c>
      <c r="Z16" s="31">
        <v>0</v>
      </c>
      <c r="AA16" s="31">
        <f t="shared" si="7"/>
        <v>0</v>
      </c>
      <c r="AB16" s="31">
        <v>0</v>
      </c>
      <c r="AC16" s="31">
        <v>0</v>
      </c>
    </row>
    <row r="17" spans="1:29" ht="13.5">
      <c r="A17" s="54" t="s">
        <v>1</v>
      </c>
      <c r="B17" s="54" t="s">
        <v>22</v>
      </c>
      <c r="C17" s="55" t="s">
        <v>23</v>
      </c>
      <c r="D17" s="31">
        <f t="shared" si="0"/>
        <v>36574</v>
      </c>
      <c r="E17" s="31">
        <f t="shared" si="1"/>
        <v>0</v>
      </c>
      <c r="F17" s="31">
        <v>0</v>
      </c>
      <c r="G17" s="31">
        <v>0</v>
      </c>
      <c r="H17" s="31">
        <f t="shared" si="2"/>
        <v>2985</v>
      </c>
      <c r="I17" s="31">
        <v>2985</v>
      </c>
      <c r="J17" s="31">
        <v>0</v>
      </c>
      <c r="K17" s="31">
        <f t="shared" si="3"/>
        <v>33589</v>
      </c>
      <c r="L17" s="31">
        <v>0</v>
      </c>
      <c r="M17" s="31">
        <v>33589</v>
      </c>
      <c r="N17" s="31">
        <f t="shared" si="4"/>
        <v>36574</v>
      </c>
      <c r="O17" s="31">
        <f t="shared" si="5"/>
        <v>2985</v>
      </c>
      <c r="P17" s="31">
        <v>1864</v>
      </c>
      <c r="Q17" s="31">
        <v>1121</v>
      </c>
      <c r="R17" s="31">
        <v>0</v>
      </c>
      <c r="S17" s="31">
        <v>0</v>
      </c>
      <c r="T17" s="31">
        <v>0</v>
      </c>
      <c r="U17" s="31">
        <f t="shared" si="6"/>
        <v>33589</v>
      </c>
      <c r="V17" s="31">
        <v>19669</v>
      </c>
      <c r="W17" s="31">
        <v>13920</v>
      </c>
      <c r="X17" s="31">
        <v>0</v>
      </c>
      <c r="Y17" s="31">
        <v>0</v>
      </c>
      <c r="Z17" s="31">
        <v>0</v>
      </c>
      <c r="AA17" s="31">
        <f t="shared" si="7"/>
        <v>0</v>
      </c>
      <c r="AB17" s="31">
        <v>0</v>
      </c>
      <c r="AC17" s="31">
        <v>0</v>
      </c>
    </row>
    <row r="18" spans="1:29" ht="13.5">
      <c r="A18" s="54" t="s">
        <v>1</v>
      </c>
      <c r="B18" s="54" t="s">
        <v>24</v>
      </c>
      <c r="C18" s="55" t="s">
        <v>25</v>
      </c>
      <c r="D18" s="31">
        <f t="shared" si="0"/>
        <v>106785</v>
      </c>
      <c r="E18" s="31">
        <f t="shared" si="1"/>
        <v>941</v>
      </c>
      <c r="F18" s="31">
        <v>941</v>
      </c>
      <c r="G18" s="31">
        <v>0</v>
      </c>
      <c r="H18" s="31">
        <f t="shared" si="2"/>
        <v>16577</v>
      </c>
      <c r="I18" s="31">
        <v>16577</v>
      </c>
      <c r="J18" s="31">
        <v>0</v>
      </c>
      <c r="K18" s="31">
        <f t="shared" si="3"/>
        <v>89267</v>
      </c>
      <c r="L18" s="31">
        <v>0</v>
      </c>
      <c r="M18" s="31">
        <v>89267</v>
      </c>
      <c r="N18" s="31">
        <f t="shared" si="4"/>
        <v>106785</v>
      </c>
      <c r="O18" s="31">
        <f t="shared" si="5"/>
        <v>17518</v>
      </c>
      <c r="P18" s="31">
        <v>17518</v>
      </c>
      <c r="Q18" s="31">
        <v>0</v>
      </c>
      <c r="R18" s="31">
        <v>0</v>
      </c>
      <c r="S18" s="31">
        <v>0</v>
      </c>
      <c r="T18" s="31">
        <v>0</v>
      </c>
      <c r="U18" s="31">
        <f t="shared" si="6"/>
        <v>89267</v>
      </c>
      <c r="V18" s="31">
        <v>89267</v>
      </c>
      <c r="W18" s="31">
        <v>0</v>
      </c>
      <c r="X18" s="31">
        <v>0</v>
      </c>
      <c r="Y18" s="31">
        <v>0</v>
      </c>
      <c r="Z18" s="31">
        <v>0</v>
      </c>
      <c r="AA18" s="31">
        <f t="shared" si="7"/>
        <v>0</v>
      </c>
      <c r="AB18" s="31">
        <v>0</v>
      </c>
      <c r="AC18" s="31">
        <v>0</v>
      </c>
    </row>
    <row r="19" spans="1:29" ht="13.5">
      <c r="A19" s="54" t="s">
        <v>1</v>
      </c>
      <c r="B19" s="54" t="s">
        <v>26</v>
      </c>
      <c r="C19" s="55" t="s">
        <v>27</v>
      </c>
      <c r="D19" s="31">
        <f t="shared" si="0"/>
        <v>45866</v>
      </c>
      <c r="E19" s="31">
        <f t="shared" si="1"/>
        <v>0</v>
      </c>
      <c r="F19" s="31">
        <v>0</v>
      </c>
      <c r="G19" s="31">
        <v>0</v>
      </c>
      <c r="H19" s="31">
        <f t="shared" si="2"/>
        <v>0</v>
      </c>
      <c r="I19" s="31">
        <v>0</v>
      </c>
      <c r="J19" s="31">
        <v>0</v>
      </c>
      <c r="K19" s="31">
        <f t="shared" si="3"/>
        <v>45866</v>
      </c>
      <c r="L19" s="31">
        <v>4103</v>
      </c>
      <c r="M19" s="31">
        <v>41763</v>
      </c>
      <c r="N19" s="31">
        <f t="shared" si="4"/>
        <v>45866</v>
      </c>
      <c r="O19" s="31">
        <f t="shared" si="5"/>
        <v>4103</v>
      </c>
      <c r="P19" s="31">
        <v>4103</v>
      </c>
      <c r="Q19" s="31">
        <v>0</v>
      </c>
      <c r="R19" s="31">
        <v>0</v>
      </c>
      <c r="S19" s="31">
        <v>0</v>
      </c>
      <c r="T19" s="31">
        <v>0</v>
      </c>
      <c r="U19" s="31">
        <f t="shared" si="6"/>
        <v>41763</v>
      </c>
      <c r="V19" s="31">
        <v>41763</v>
      </c>
      <c r="W19" s="31">
        <v>0</v>
      </c>
      <c r="X19" s="31">
        <v>0</v>
      </c>
      <c r="Y19" s="31">
        <v>0</v>
      </c>
      <c r="Z19" s="31">
        <v>0</v>
      </c>
      <c r="AA19" s="31">
        <f t="shared" si="7"/>
        <v>0</v>
      </c>
      <c r="AB19" s="31">
        <v>0</v>
      </c>
      <c r="AC19" s="31">
        <v>0</v>
      </c>
    </row>
    <row r="20" spans="1:29" ht="13.5">
      <c r="A20" s="54" t="s">
        <v>1</v>
      </c>
      <c r="B20" s="54" t="s">
        <v>28</v>
      </c>
      <c r="C20" s="55" t="s">
        <v>29</v>
      </c>
      <c r="D20" s="31">
        <f t="shared" si="0"/>
        <v>42352</v>
      </c>
      <c r="E20" s="31">
        <f t="shared" si="1"/>
        <v>0</v>
      </c>
      <c r="F20" s="31">
        <v>0</v>
      </c>
      <c r="G20" s="31">
        <v>0</v>
      </c>
      <c r="H20" s="31">
        <f t="shared" si="2"/>
        <v>4535</v>
      </c>
      <c r="I20" s="31">
        <v>4535</v>
      </c>
      <c r="J20" s="31">
        <v>0</v>
      </c>
      <c r="K20" s="31">
        <f t="shared" si="3"/>
        <v>37817</v>
      </c>
      <c r="L20" s="31">
        <v>0</v>
      </c>
      <c r="M20" s="31">
        <v>37817</v>
      </c>
      <c r="N20" s="31">
        <f t="shared" si="4"/>
        <v>42352</v>
      </c>
      <c r="O20" s="31">
        <f t="shared" si="5"/>
        <v>4535</v>
      </c>
      <c r="P20" s="31">
        <v>4535</v>
      </c>
      <c r="Q20" s="31">
        <v>0</v>
      </c>
      <c r="R20" s="31">
        <v>0</v>
      </c>
      <c r="S20" s="31">
        <v>0</v>
      </c>
      <c r="T20" s="31">
        <v>0</v>
      </c>
      <c r="U20" s="31">
        <f t="shared" si="6"/>
        <v>37817</v>
      </c>
      <c r="V20" s="31">
        <v>37817</v>
      </c>
      <c r="W20" s="31">
        <v>0</v>
      </c>
      <c r="X20" s="31">
        <v>0</v>
      </c>
      <c r="Y20" s="31">
        <v>0</v>
      </c>
      <c r="Z20" s="31">
        <v>0</v>
      </c>
      <c r="AA20" s="31">
        <f t="shared" si="7"/>
        <v>0</v>
      </c>
      <c r="AB20" s="31">
        <v>0</v>
      </c>
      <c r="AC20" s="31">
        <v>0</v>
      </c>
    </row>
    <row r="21" spans="1:29" ht="13.5">
      <c r="A21" s="54" t="s">
        <v>1</v>
      </c>
      <c r="B21" s="54" t="s">
        <v>30</v>
      </c>
      <c r="C21" s="55" t="s">
        <v>31</v>
      </c>
      <c r="D21" s="31">
        <f t="shared" si="0"/>
        <v>17104</v>
      </c>
      <c r="E21" s="31">
        <f t="shared" si="1"/>
        <v>0</v>
      </c>
      <c r="F21" s="31">
        <v>0</v>
      </c>
      <c r="G21" s="31">
        <v>0</v>
      </c>
      <c r="H21" s="31">
        <f t="shared" si="2"/>
        <v>0</v>
      </c>
      <c r="I21" s="31">
        <v>0</v>
      </c>
      <c r="J21" s="31">
        <v>0</v>
      </c>
      <c r="K21" s="31">
        <f t="shared" si="3"/>
        <v>17104</v>
      </c>
      <c r="L21" s="31">
        <v>4729</v>
      </c>
      <c r="M21" s="31">
        <v>12375</v>
      </c>
      <c r="N21" s="31">
        <f t="shared" si="4"/>
        <v>17104</v>
      </c>
      <c r="O21" s="31">
        <f t="shared" si="5"/>
        <v>4729</v>
      </c>
      <c r="P21" s="31">
        <v>4729</v>
      </c>
      <c r="Q21" s="31">
        <v>0</v>
      </c>
      <c r="R21" s="31">
        <v>0</v>
      </c>
      <c r="S21" s="31">
        <v>0</v>
      </c>
      <c r="T21" s="31">
        <v>0</v>
      </c>
      <c r="U21" s="31">
        <f t="shared" si="6"/>
        <v>12375</v>
      </c>
      <c r="V21" s="31">
        <v>12375</v>
      </c>
      <c r="W21" s="31">
        <v>0</v>
      </c>
      <c r="X21" s="31">
        <v>0</v>
      </c>
      <c r="Y21" s="31">
        <v>0</v>
      </c>
      <c r="Z21" s="31">
        <v>0</v>
      </c>
      <c r="AA21" s="31">
        <f t="shared" si="7"/>
        <v>0</v>
      </c>
      <c r="AB21" s="31">
        <v>0</v>
      </c>
      <c r="AC21" s="31">
        <v>0</v>
      </c>
    </row>
    <row r="22" spans="1:29" ht="13.5">
      <c r="A22" s="54" t="s">
        <v>1</v>
      </c>
      <c r="B22" s="54" t="s">
        <v>32</v>
      </c>
      <c r="C22" s="55" t="s">
        <v>33</v>
      </c>
      <c r="D22" s="31">
        <f t="shared" si="0"/>
        <v>17041</v>
      </c>
      <c r="E22" s="31">
        <f t="shared" si="1"/>
        <v>0</v>
      </c>
      <c r="F22" s="31">
        <v>0</v>
      </c>
      <c r="G22" s="31">
        <v>0</v>
      </c>
      <c r="H22" s="31">
        <f t="shared" si="2"/>
        <v>3536</v>
      </c>
      <c r="I22" s="31">
        <v>3536</v>
      </c>
      <c r="J22" s="31">
        <v>0</v>
      </c>
      <c r="K22" s="31">
        <f t="shared" si="3"/>
        <v>13505</v>
      </c>
      <c r="L22" s="31">
        <v>0</v>
      </c>
      <c r="M22" s="31">
        <v>13505</v>
      </c>
      <c r="N22" s="31">
        <f t="shared" si="4"/>
        <v>17041</v>
      </c>
      <c r="O22" s="31">
        <f t="shared" si="5"/>
        <v>3536</v>
      </c>
      <c r="P22" s="31">
        <v>3536</v>
      </c>
      <c r="Q22" s="31">
        <v>0</v>
      </c>
      <c r="R22" s="31">
        <v>0</v>
      </c>
      <c r="S22" s="31">
        <v>0</v>
      </c>
      <c r="T22" s="31">
        <v>0</v>
      </c>
      <c r="U22" s="31">
        <f t="shared" si="6"/>
        <v>13505</v>
      </c>
      <c r="V22" s="31">
        <v>13505</v>
      </c>
      <c r="W22" s="31">
        <v>0</v>
      </c>
      <c r="X22" s="31">
        <v>0</v>
      </c>
      <c r="Y22" s="31">
        <v>0</v>
      </c>
      <c r="Z22" s="31">
        <v>0</v>
      </c>
      <c r="AA22" s="31">
        <f t="shared" si="7"/>
        <v>0</v>
      </c>
      <c r="AB22" s="31">
        <v>0</v>
      </c>
      <c r="AC22" s="31">
        <v>0</v>
      </c>
    </row>
    <row r="23" spans="1:29" ht="13.5">
      <c r="A23" s="54" t="s">
        <v>1</v>
      </c>
      <c r="B23" s="54" t="s">
        <v>34</v>
      </c>
      <c r="C23" s="55" t="s">
        <v>35</v>
      </c>
      <c r="D23" s="31">
        <f t="shared" si="0"/>
        <v>29550</v>
      </c>
      <c r="E23" s="31">
        <f t="shared" si="1"/>
        <v>0</v>
      </c>
      <c r="F23" s="31">
        <v>0</v>
      </c>
      <c r="G23" s="31">
        <v>0</v>
      </c>
      <c r="H23" s="31">
        <f t="shared" si="2"/>
        <v>5734</v>
      </c>
      <c r="I23" s="31">
        <v>5734</v>
      </c>
      <c r="J23" s="31">
        <v>0</v>
      </c>
      <c r="K23" s="31">
        <f t="shared" si="3"/>
        <v>23816</v>
      </c>
      <c r="L23" s="31">
        <v>0</v>
      </c>
      <c r="M23" s="31">
        <v>23816</v>
      </c>
      <c r="N23" s="31">
        <f t="shared" si="4"/>
        <v>29550</v>
      </c>
      <c r="O23" s="31">
        <f t="shared" si="5"/>
        <v>5734</v>
      </c>
      <c r="P23" s="31">
        <v>5734</v>
      </c>
      <c r="Q23" s="31">
        <v>0</v>
      </c>
      <c r="R23" s="31">
        <v>0</v>
      </c>
      <c r="S23" s="31">
        <v>0</v>
      </c>
      <c r="T23" s="31">
        <v>0</v>
      </c>
      <c r="U23" s="31">
        <f t="shared" si="6"/>
        <v>23816</v>
      </c>
      <c r="V23" s="31">
        <v>23816</v>
      </c>
      <c r="W23" s="31">
        <v>0</v>
      </c>
      <c r="X23" s="31">
        <v>0</v>
      </c>
      <c r="Y23" s="31">
        <v>0</v>
      </c>
      <c r="Z23" s="31">
        <v>0</v>
      </c>
      <c r="AA23" s="31">
        <f t="shared" si="7"/>
        <v>0</v>
      </c>
      <c r="AB23" s="31">
        <v>0</v>
      </c>
      <c r="AC23" s="31">
        <v>0</v>
      </c>
    </row>
    <row r="24" spans="1:29" ht="13.5">
      <c r="A24" s="54" t="s">
        <v>1</v>
      </c>
      <c r="B24" s="54" t="s">
        <v>36</v>
      </c>
      <c r="C24" s="55" t="s">
        <v>37</v>
      </c>
      <c r="D24" s="31">
        <f t="shared" si="0"/>
        <v>38114</v>
      </c>
      <c r="E24" s="31">
        <f t="shared" si="1"/>
        <v>0</v>
      </c>
      <c r="F24" s="31">
        <v>0</v>
      </c>
      <c r="G24" s="31">
        <v>0</v>
      </c>
      <c r="H24" s="31">
        <f t="shared" si="2"/>
        <v>0</v>
      </c>
      <c r="I24" s="31">
        <v>0</v>
      </c>
      <c r="J24" s="31">
        <v>0</v>
      </c>
      <c r="K24" s="31">
        <f t="shared" si="3"/>
        <v>38114</v>
      </c>
      <c r="L24" s="31">
        <v>8928</v>
      </c>
      <c r="M24" s="31">
        <v>29186</v>
      </c>
      <c r="N24" s="31">
        <f t="shared" si="4"/>
        <v>38114</v>
      </c>
      <c r="O24" s="31">
        <f t="shared" si="5"/>
        <v>8928</v>
      </c>
      <c r="P24" s="31">
        <v>8928</v>
      </c>
      <c r="Q24" s="31">
        <v>0</v>
      </c>
      <c r="R24" s="31">
        <v>0</v>
      </c>
      <c r="S24" s="31">
        <v>0</v>
      </c>
      <c r="T24" s="31">
        <v>0</v>
      </c>
      <c r="U24" s="31">
        <f t="shared" si="6"/>
        <v>29186</v>
      </c>
      <c r="V24" s="31">
        <v>29186</v>
      </c>
      <c r="W24" s="31">
        <v>0</v>
      </c>
      <c r="X24" s="31">
        <v>0</v>
      </c>
      <c r="Y24" s="31">
        <v>0</v>
      </c>
      <c r="Z24" s="31">
        <v>0</v>
      </c>
      <c r="AA24" s="31">
        <f t="shared" si="7"/>
        <v>0</v>
      </c>
      <c r="AB24" s="31">
        <v>0</v>
      </c>
      <c r="AC24" s="31">
        <v>0</v>
      </c>
    </row>
    <row r="25" spans="1:29" ht="13.5">
      <c r="A25" s="54" t="s">
        <v>1</v>
      </c>
      <c r="B25" s="54" t="s">
        <v>38</v>
      </c>
      <c r="C25" s="55" t="s">
        <v>39</v>
      </c>
      <c r="D25" s="31">
        <f t="shared" si="0"/>
        <v>15864</v>
      </c>
      <c r="E25" s="31">
        <f t="shared" si="1"/>
        <v>0</v>
      </c>
      <c r="F25" s="31">
        <v>0</v>
      </c>
      <c r="G25" s="31">
        <v>0</v>
      </c>
      <c r="H25" s="31">
        <f t="shared" si="2"/>
        <v>0</v>
      </c>
      <c r="I25" s="31">
        <v>0</v>
      </c>
      <c r="J25" s="31">
        <v>0</v>
      </c>
      <c r="K25" s="31">
        <f t="shared" si="3"/>
        <v>15864</v>
      </c>
      <c r="L25" s="31">
        <v>6118</v>
      </c>
      <c r="M25" s="31">
        <v>9746</v>
      </c>
      <c r="N25" s="31">
        <f t="shared" si="4"/>
        <v>15864</v>
      </c>
      <c r="O25" s="31">
        <f t="shared" si="5"/>
        <v>6118</v>
      </c>
      <c r="P25" s="31">
        <v>6118</v>
      </c>
      <c r="Q25" s="31">
        <v>0</v>
      </c>
      <c r="R25" s="31">
        <v>0</v>
      </c>
      <c r="S25" s="31">
        <v>0</v>
      </c>
      <c r="T25" s="31">
        <v>0</v>
      </c>
      <c r="U25" s="31">
        <f t="shared" si="6"/>
        <v>9746</v>
      </c>
      <c r="V25" s="31">
        <v>9746</v>
      </c>
      <c r="W25" s="31">
        <v>0</v>
      </c>
      <c r="X25" s="31">
        <v>0</v>
      </c>
      <c r="Y25" s="31">
        <v>0</v>
      </c>
      <c r="Z25" s="31">
        <v>0</v>
      </c>
      <c r="AA25" s="31">
        <f t="shared" si="7"/>
        <v>0</v>
      </c>
      <c r="AB25" s="31">
        <v>0</v>
      </c>
      <c r="AC25" s="31">
        <v>0</v>
      </c>
    </row>
    <row r="26" spans="1:29" ht="13.5">
      <c r="A26" s="54" t="s">
        <v>1</v>
      </c>
      <c r="B26" s="54" t="s">
        <v>40</v>
      </c>
      <c r="C26" s="55" t="s">
        <v>41</v>
      </c>
      <c r="D26" s="31">
        <f t="shared" si="0"/>
        <v>21759</v>
      </c>
      <c r="E26" s="31">
        <f t="shared" si="1"/>
        <v>0</v>
      </c>
      <c r="F26" s="31">
        <v>0</v>
      </c>
      <c r="G26" s="31">
        <v>0</v>
      </c>
      <c r="H26" s="31">
        <f t="shared" si="2"/>
        <v>0</v>
      </c>
      <c r="I26" s="31">
        <v>0</v>
      </c>
      <c r="J26" s="31">
        <v>0</v>
      </c>
      <c r="K26" s="31">
        <f t="shared" si="3"/>
        <v>21759</v>
      </c>
      <c r="L26" s="31">
        <v>7106</v>
      </c>
      <c r="M26" s="31">
        <v>14653</v>
      </c>
      <c r="N26" s="31">
        <f t="shared" si="4"/>
        <v>21759</v>
      </c>
      <c r="O26" s="31">
        <f t="shared" si="5"/>
        <v>7106</v>
      </c>
      <c r="P26" s="31">
        <v>7106</v>
      </c>
      <c r="Q26" s="31">
        <v>0</v>
      </c>
      <c r="R26" s="31">
        <v>0</v>
      </c>
      <c r="S26" s="31">
        <v>0</v>
      </c>
      <c r="T26" s="31">
        <v>0</v>
      </c>
      <c r="U26" s="31">
        <f t="shared" si="6"/>
        <v>14653</v>
      </c>
      <c r="V26" s="31">
        <v>14653</v>
      </c>
      <c r="W26" s="31">
        <v>0</v>
      </c>
      <c r="X26" s="31">
        <v>0</v>
      </c>
      <c r="Y26" s="31">
        <v>0</v>
      </c>
      <c r="Z26" s="31">
        <v>0</v>
      </c>
      <c r="AA26" s="31">
        <f t="shared" si="7"/>
        <v>0</v>
      </c>
      <c r="AB26" s="31">
        <v>0</v>
      </c>
      <c r="AC26" s="31">
        <v>0</v>
      </c>
    </row>
    <row r="27" spans="1:29" ht="13.5">
      <c r="A27" s="54" t="s">
        <v>1</v>
      </c>
      <c r="B27" s="54" t="s">
        <v>42</v>
      </c>
      <c r="C27" s="55" t="s">
        <v>43</v>
      </c>
      <c r="D27" s="31">
        <f t="shared" si="0"/>
        <v>35173</v>
      </c>
      <c r="E27" s="31">
        <f t="shared" si="1"/>
        <v>0</v>
      </c>
      <c r="F27" s="31">
        <v>0</v>
      </c>
      <c r="G27" s="31">
        <v>0</v>
      </c>
      <c r="H27" s="31">
        <f t="shared" si="2"/>
        <v>6390</v>
      </c>
      <c r="I27" s="31">
        <v>6390</v>
      </c>
      <c r="J27" s="31">
        <v>0</v>
      </c>
      <c r="K27" s="31">
        <f t="shared" si="3"/>
        <v>28783</v>
      </c>
      <c r="L27" s="31">
        <v>0</v>
      </c>
      <c r="M27" s="31">
        <v>28783</v>
      </c>
      <c r="N27" s="31">
        <f t="shared" si="4"/>
        <v>35173</v>
      </c>
      <c r="O27" s="31">
        <f t="shared" si="5"/>
        <v>6390</v>
      </c>
      <c r="P27" s="31">
        <v>6390</v>
      </c>
      <c r="Q27" s="31">
        <v>0</v>
      </c>
      <c r="R27" s="31">
        <v>0</v>
      </c>
      <c r="S27" s="31">
        <v>0</v>
      </c>
      <c r="T27" s="31">
        <v>0</v>
      </c>
      <c r="U27" s="31">
        <f t="shared" si="6"/>
        <v>28783</v>
      </c>
      <c r="V27" s="31">
        <v>28783</v>
      </c>
      <c r="W27" s="31">
        <v>0</v>
      </c>
      <c r="X27" s="31">
        <v>0</v>
      </c>
      <c r="Y27" s="31">
        <v>0</v>
      </c>
      <c r="Z27" s="31">
        <v>0</v>
      </c>
      <c r="AA27" s="31">
        <f t="shared" si="7"/>
        <v>0</v>
      </c>
      <c r="AB27" s="31">
        <v>0</v>
      </c>
      <c r="AC27" s="31">
        <v>0</v>
      </c>
    </row>
    <row r="28" spans="1:29" ht="13.5">
      <c r="A28" s="54" t="s">
        <v>1</v>
      </c>
      <c r="B28" s="54" t="s">
        <v>44</v>
      </c>
      <c r="C28" s="55" t="s">
        <v>45</v>
      </c>
      <c r="D28" s="31">
        <f t="shared" si="0"/>
        <v>7417</v>
      </c>
      <c r="E28" s="31">
        <f t="shared" si="1"/>
        <v>283</v>
      </c>
      <c r="F28" s="31">
        <v>283</v>
      </c>
      <c r="G28" s="31">
        <v>0</v>
      </c>
      <c r="H28" s="31">
        <f t="shared" si="2"/>
        <v>1764</v>
      </c>
      <c r="I28" s="31">
        <v>1764</v>
      </c>
      <c r="J28" s="31">
        <v>0</v>
      </c>
      <c r="K28" s="31">
        <f t="shared" si="3"/>
        <v>5370</v>
      </c>
      <c r="L28" s="31">
        <v>0</v>
      </c>
      <c r="M28" s="31">
        <v>5370</v>
      </c>
      <c r="N28" s="31">
        <f t="shared" si="4"/>
        <v>7417</v>
      </c>
      <c r="O28" s="31">
        <f t="shared" si="5"/>
        <v>2047</v>
      </c>
      <c r="P28" s="31">
        <v>2047</v>
      </c>
      <c r="Q28" s="31">
        <v>0</v>
      </c>
      <c r="R28" s="31">
        <v>0</v>
      </c>
      <c r="S28" s="31">
        <v>0</v>
      </c>
      <c r="T28" s="31">
        <v>0</v>
      </c>
      <c r="U28" s="31">
        <f t="shared" si="6"/>
        <v>5370</v>
      </c>
      <c r="V28" s="31">
        <v>5370</v>
      </c>
      <c r="W28" s="31">
        <v>0</v>
      </c>
      <c r="X28" s="31">
        <v>0</v>
      </c>
      <c r="Y28" s="31">
        <v>0</v>
      </c>
      <c r="Z28" s="31">
        <v>0</v>
      </c>
      <c r="AA28" s="31">
        <f t="shared" si="7"/>
        <v>0</v>
      </c>
      <c r="AB28" s="31">
        <v>0</v>
      </c>
      <c r="AC28" s="31">
        <v>0</v>
      </c>
    </row>
    <row r="29" spans="1:29" ht="13.5">
      <c r="A29" s="54" t="s">
        <v>1</v>
      </c>
      <c r="B29" s="54" t="s">
        <v>46</v>
      </c>
      <c r="C29" s="55" t="s">
        <v>47</v>
      </c>
      <c r="D29" s="31">
        <f t="shared" si="0"/>
        <v>29673</v>
      </c>
      <c r="E29" s="31">
        <f t="shared" si="1"/>
        <v>0</v>
      </c>
      <c r="F29" s="31">
        <v>0</v>
      </c>
      <c r="G29" s="31">
        <v>0</v>
      </c>
      <c r="H29" s="31">
        <f t="shared" si="2"/>
        <v>4784</v>
      </c>
      <c r="I29" s="31">
        <v>4784</v>
      </c>
      <c r="J29" s="31">
        <v>0</v>
      </c>
      <c r="K29" s="31">
        <f t="shared" si="3"/>
        <v>24889</v>
      </c>
      <c r="L29" s="31">
        <v>0</v>
      </c>
      <c r="M29" s="31">
        <v>24889</v>
      </c>
      <c r="N29" s="31">
        <f t="shared" si="4"/>
        <v>29673</v>
      </c>
      <c r="O29" s="31">
        <f t="shared" si="5"/>
        <v>4784</v>
      </c>
      <c r="P29" s="31">
        <v>4784</v>
      </c>
      <c r="Q29" s="31">
        <v>0</v>
      </c>
      <c r="R29" s="31">
        <v>0</v>
      </c>
      <c r="S29" s="31">
        <v>0</v>
      </c>
      <c r="T29" s="31">
        <v>0</v>
      </c>
      <c r="U29" s="31">
        <f t="shared" si="6"/>
        <v>24889</v>
      </c>
      <c r="V29" s="31">
        <v>24889</v>
      </c>
      <c r="W29" s="31">
        <v>0</v>
      </c>
      <c r="X29" s="31">
        <v>0</v>
      </c>
      <c r="Y29" s="31">
        <v>0</v>
      </c>
      <c r="Z29" s="31">
        <v>0</v>
      </c>
      <c r="AA29" s="31">
        <f t="shared" si="7"/>
        <v>0</v>
      </c>
      <c r="AB29" s="31">
        <v>0</v>
      </c>
      <c r="AC29" s="31">
        <v>0</v>
      </c>
    </row>
    <row r="30" spans="1:29" ht="13.5">
      <c r="A30" s="54" t="s">
        <v>1</v>
      </c>
      <c r="B30" s="54" t="s">
        <v>48</v>
      </c>
      <c r="C30" s="55" t="s">
        <v>49</v>
      </c>
      <c r="D30" s="31">
        <f t="shared" si="0"/>
        <v>23526</v>
      </c>
      <c r="E30" s="31">
        <f t="shared" si="1"/>
        <v>0</v>
      </c>
      <c r="F30" s="31">
        <v>0</v>
      </c>
      <c r="G30" s="31">
        <v>0</v>
      </c>
      <c r="H30" s="31">
        <f t="shared" si="2"/>
        <v>3824</v>
      </c>
      <c r="I30" s="31">
        <v>3824</v>
      </c>
      <c r="J30" s="31">
        <v>0</v>
      </c>
      <c r="K30" s="31">
        <f t="shared" si="3"/>
        <v>19702</v>
      </c>
      <c r="L30" s="31">
        <v>0</v>
      </c>
      <c r="M30" s="31">
        <v>19702</v>
      </c>
      <c r="N30" s="31">
        <f t="shared" si="4"/>
        <v>23526</v>
      </c>
      <c r="O30" s="31">
        <f t="shared" si="5"/>
        <v>3824</v>
      </c>
      <c r="P30" s="31">
        <v>3824</v>
      </c>
      <c r="Q30" s="31">
        <v>0</v>
      </c>
      <c r="R30" s="31">
        <v>0</v>
      </c>
      <c r="S30" s="31">
        <v>0</v>
      </c>
      <c r="T30" s="31">
        <v>0</v>
      </c>
      <c r="U30" s="31">
        <f t="shared" si="6"/>
        <v>19702</v>
      </c>
      <c r="V30" s="31">
        <v>19702</v>
      </c>
      <c r="W30" s="31">
        <v>0</v>
      </c>
      <c r="X30" s="31">
        <v>0</v>
      </c>
      <c r="Y30" s="31">
        <v>0</v>
      </c>
      <c r="Z30" s="31">
        <v>0</v>
      </c>
      <c r="AA30" s="31">
        <f t="shared" si="7"/>
        <v>0</v>
      </c>
      <c r="AB30" s="31">
        <v>0</v>
      </c>
      <c r="AC30" s="31">
        <v>0</v>
      </c>
    </row>
    <row r="31" spans="1:29" ht="13.5">
      <c r="A31" s="54" t="s">
        <v>1</v>
      </c>
      <c r="B31" s="54" t="s">
        <v>50</v>
      </c>
      <c r="C31" s="55" t="s">
        <v>51</v>
      </c>
      <c r="D31" s="31">
        <f t="shared" si="0"/>
        <v>4709</v>
      </c>
      <c r="E31" s="31">
        <f t="shared" si="1"/>
        <v>0</v>
      </c>
      <c r="F31" s="31">
        <v>0</v>
      </c>
      <c r="G31" s="31">
        <v>0</v>
      </c>
      <c r="H31" s="31">
        <f t="shared" si="2"/>
        <v>4709</v>
      </c>
      <c r="I31" s="31">
        <v>1134</v>
      </c>
      <c r="J31" s="31">
        <v>3575</v>
      </c>
      <c r="K31" s="31">
        <f t="shared" si="3"/>
        <v>0</v>
      </c>
      <c r="L31" s="31">
        <v>0</v>
      </c>
      <c r="M31" s="31">
        <v>0</v>
      </c>
      <c r="N31" s="31">
        <f t="shared" si="4"/>
        <v>4709</v>
      </c>
      <c r="O31" s="31">
        <f t="shared" si="5"/>
        <v>1134</v>
      </c>
      <c r="P31" s="31">
        <v>1134</v>
      </c>
      <c r="Q31" s="31">
        <v>0</v>
      </c>
      <c r="R31" s="31">
        <v>0</v>
      </c>
      <c r="S31" s="31">
        <v>0</v>
      </c>
      <c r="T31" s="31">
        <v>0</v>
      </c>
      <c r="U31" s="31">
        <f t="shared" si="6"/>
        <v>3575</v>
      </c>
      <c r="V31" s="31">
        <v>3575</v>
      </c>
      <c r="W31" s="31">
        <v>0</v>
      </c>
      <c r="X31" s="31">
        <v>0</v>
      </c>
      <c r="Y31" s="31">
        <v>0</v>
      </c>
      <c r="Z31" s="31">
        <v>0</v>
      </c>
      <c r="AA31" s="31">
        <f t="shared" si="7"/>
        <v>0</v>
      </c>
      <c r="AB31" s="31">
        <v>0</v>
      </c>
      <c r="AC31" s="31">
        <v>0</v>
      </c>
    </row>
    <row r="32" spans="1:29" ht="13.5">
      <c r="A32" s="54" t="s">
        <v>1</v>
      </c>
      <c r="B32" s="54" t="s">
        <v>52</v>
      </c>
      <c r="C32" s="55" t="s">
        <v>53</v>
      </c>
      <c r="D32" s="31">
        <f t="shared" si="0"/>
        <v>21557</v>
      </c>
      <c r="E32" s="31">
        <f t="shared" si="1"/>
        <v>0</v>
      </c>
      <c r="F32" s="31">
        <v>0</v>
      </c>
      <c r="G32" s="31">
        <v>0</v>
      </c>
      <c r="H32" s="31">
        <f t="shared" si="2"/>
        <v>5730</v>
      </c>
      <c r="I32" s="31">
        <v>5730</v>
      </c>
      <c r="J32" s="31">
        <v>0</v>
      </c>
      <c r="K32" s="31">
        <f t="shared" si="3"/>
        <v>15827</v>
      </c>
      <c r="L32" s="31">
        <v>0</v>
      </c>
      <c r="M32" s="31">
        <v>15827</v>
      </c>
      <c r="N32" s="31">
        <f t="shared" si="4"/>
        <v>21557</v>
      </c>
      <c r="O32" s="31">
        <f t="shared" si="5"/>
        <v>5730</v>
      </c>
      <c r="P32" s="31">
        <v>5730</v>
      </c>
      <c r="Q32" s="31">
        <v>0</v>
      </c>
      <c r="R32" s="31">
        <v>0</v>
      </c>
      <c r="S32" s="31">
        <v>0</v>
      </c>
      <c r="T32" s="31">
        <v>0</v>
      </c>
      <c r="U32" s="31">
        <f t="shared" si="6"/>
        <v>15827</v>
      </c>
      <c r="V32" s="31">
        <v>15827</v>
      </c>
      <c r="W32" s="31">
        <v>0</v>
      </c>
      <c r="X32" s="31">
        <v>0</v>
      </c>
      <c r="Y32" s="31">
        <v>0</v>
      </c>
      <c r="Z32" s="31">
        <v>0</v>
      </c>
      <c r="AA32" s="31">
        <f t="shared" si="7"/>
        <v>0</v>
      </c>
      <c r="AB32" s="31">
        <v>0</v>
      </c>
      <c r="AC32" s="31">
        <v>0</v>
      </c>
    </row>
    <row r="33" spans="1:29" ht="13.5">
      <c r="A33" s="54" t="s">
        <v>1</v>
      </c>
      <c r="B33" s="54" t="s">
        <v>54</v>
      </c>
      <c r="C33" s="55" t="s">
        <v>55</v>
      </c>
      <c r="D33" s="31">
        <f t="shared" si="0"/>
        <v>20968</v>
      </c>
      <c r="E33" s="31">
        <f t="shared" si="1"/>
        <v>0</v>
      </c>
      <c r="F33" s="31">
        <v>0</v>
      </c>
      <c r="G33" s="31">
        <v>0</v>
      </c>
      <c r="H33" s="31">
        <f t="shared" si="2"/>
        <v>1345</v>
      </c>
      <c r="I33" s="31">
        <v>1345</v>
      </c>
      <c r="J33" s="31">
        <v>0</v>
      </c>
      <c r="K33" s="31">
        <f t="shared" si="3"/>
        <v>19623</v>
      </c>
      <c r="L33" s="31">
        <v>0</v>
      </c>
      <c r="M33" s="31">
        <v>19623</v>
      </c>
      <c r="N33" s="31">
        <f t="shared" si="4"/>
        <v>20968</v>
      </c>
      <c r="O33" s="31">
        <f t="shared" si="5"/>
        <v>1345</v>
      </c>
      <c r="P33" s="31">
        <v>1345</v>
      </c>
      <c r="Q33" s="31">
        <v>0</v>
      </c>
      <c r="R33" s="31">
        <v>0</v>
      </c>
      <c r="S33" s="31">
        <v>0</v>
      </c>
      <c r="T33" s="31">
        <v>0</v>
      </c>
      <c r="U33" s="31">
        <f t="shared" si="6"/>
        <v>19623</v>
      </c>
      <c r="V33" s="31">
        <v>19623</v>
      </c>
      <c r="W33" s="31">
        <v>0</v>
      </c>
      <c r="X33" s="31">
        <v>0</v>
      </c>
      <c r="Y33" s="31">
        <v>0</v>
      </c>
      <c r="Z33" s="31">
        <v>0</v>
      </c>
      <c r="AA33" s="31">
        <f t="shared" si="7"/>
        <v>0</v>
      </c>
      <c r="AB33" s="31">
        <v>0</v>
      </c>
      <c r="AC33" s="31">
        <v>0</v>
      </c>
    </row>
    <row r="34" spans="1:29" ht="13.5">
      <c r="A34" s="54" t="s">
        <v>1</v>
      </c>
      <c r="B34" s="54" t="s">
        <v>56</v>
      </c>
      <c r="C34" s="55" t="s">
        <v>57</v>
      </c>
      <c r="D34" s="31">
        <f t="shared" si="0"/>
        <v>12960</v>
      </c>
      <c r="E34" s="31">
        <f t="shared" si="1"/>
        <v>0</v>
      </c>
      <c r="F34" s="31">
        <v>0</v>
      </c>
      <c r="G34" s="31">
        <v>0</v>
      </c>
      <c r="H34" s="31">
        <f t="shared" si="2"/>
        <v>0</v>
      </c>
      <c r="I34" s="31">
        <v>0</v>
      </c>
      <c r="J34" s="31">
        <v>0</v>
      </c>
      <c r="K34" s="31">
        <f t="shared" si="3"/>
        <v>12960</v>
      </c>
      <c r="L34" s="31">
        <v>1592</v>
      </c>
      <c r="M34" s="31">
        <v>11368</v>
      </c>
      <c r="N34" s="31">
        <f t="shared" si="4"/>
        <v>12960</v>
      </c>
      <c r="O34" s="31">
        <f t="shared" si="5"/>
        <v>1592</v>
      </c>
      <c r="P34" s="31">
        <v>1592</v>
      </c>
      <c r="Q34" s="31">
        <v>0</v>
      </c>
      <c r="R34" s="31">
        <v>0</v>
      </c>
      <c r="S34" s="31">
        <v>0</v>
      </c>
      <c r="T34" s="31">
        <v>0</v>
      </c>
      <c r="U34" s="31">
        <f t="shared" si="6"/>
        <v>11368</v>
      </c>
      <c r="V34" s="31">
        <v>11368</v>
      </c>
      <c r="W34" s="31">
        <v>0</v>
      </c>
      <c r="X34" s="31">
        <v>0</v>
      </c>
      <c r="Y34" s="31">
        <v>0</v>
      </c>
      <c r="Z34" s="31">
        <v>0</v>
      </c>
      <c r="AA34" s="31">
        <f t="shared" si="7"/>
        <v>0</v>
      </c>
      <c r="AB34" s="31">
        <v>0</v>
      </c>
      <c r="AC34" s="31">
        <v>0</v>
      </c>
    </row>
    <row r="35" spans="1:29" ht="13.5">
      <c r="A35" s="54" t="s">
        <v>1</v>
      </c>
      <c r="B35" s="54" t="s">
        <v>58</v>
      </c>
      <c r="C35" s="55" t="s">
        <v>59</v>
      </c>
      <c r="D35" s="31">
        <f t="shared" si="0"/>
        <v>11161</v>
      </c>
      <c r="E35" s="31">
        <f t="shared" si="1"/>
        <v>0</v>
      </c>
      <c r="F35" s="31">
        <v>0</v>
      </c>
      <c r="G35" s="31">
        <v>0</v>
      </c>
      <c r="H35" s="31">
        <f t="shared" si="2"/>
        <v>1587</v>
      </c>
      <c r="I35" s="31">
        <v>1587</v>
      </c>
      <c r="J35" s="31">
        <v>0</v>
      </c>
      <c r="K35" s="31">
        <f t="shared" si="3"/>
        <v>9574</v>
      </c>
      <c r="L35" s="31">
        <v>0</v>
      </c>
      <c r="M35" s="31">
        <v>9574</v>
      </c>
      <c r="N35" s="31">
        <f t="shared" si="4"/>
        <v>11161</v>
      </c>
      <c r="O35" s="31">
        <f t="shared" si="5"/>
        <v>1587</v>
      </c>
      <c r="P35" s="31">
        <v>1587</v>
      </c>
      <c r="Q35" s="31">
        <v>0</v>
      </c>
      <c r="R35" s="31">
        <v>0</v>
      </c>
      <c r="S35" s="31">
        <v>0</v>
      </c>
      <c r="T35" s="31">
        <v>0</v>
      </c>
      <c r="U35" s="31">
        <f t="shared" si="6"/>
        <v>9574</v>
      </c>
      <c r="V35" s="31">
        <v>9574</v>
      </c>
      <c r="W35" s="31">
        <v>0</v>
      </c>
      <c r="X35" s="31">
        <v>0</v>
      </c>
      <c r="Y35" s="31">
        <v>0</v>
      </c>
      <c r="Z35" s="31">
        <v>0</v>
      </c>
      <c r="AA35" s="31">
        <f t="shared" si="7"/>
        <v>0</v>
      </c>
      <c r="AB35" s="31">
        <v>0</v>
      </c>
      <c r="AC35" s="31">
        <v>0</v>
      </c>
    </row>
    <row r="36" spans="1:29" ht="13.5">
      <c r="A36" s="54" t="s">
        <v>1</v>
      </c>
      <c r="B36" s="54" t="s">
        <v>60</v>
      </c>
      <c r="C36" s="55" t="s">
        <v>61</v>
      </c>
      <c r="D36" s="31">
        <f t="shared" si="0"/>
        <v>11425</v>
      </c>
      <c r="E36" s="31">
        <f t="shared" si="1"/>
        <v>0</v>
      </c>
      <c r="F36" s="31">
        <v>0</v>
      </c>
      <c r="G36" s="31">
        <v>0</v>
      </c>
      <c r="H36" s="31">
        <f t="shared" si="2"/>
        <v>1173</v>
      </c>
      <c r="I36" s="31">
        <v>1173</v>
      </c>
      <c r="J36" s="31">
        <v>0</v>
      </c>
      <c r="K36" s="31">
        <f t="shared" si="3"/>
        <v>10252</v>
      </c>
      <c r="L36" s="31">
        <v>0</v>
      </c>
      <c r="M36" s="31">
        <v>10252</v>
      </c>
      <c r="N36" s="31">
        <f t="shared" si="4"/>
        <v>11425</v>
      </c>
      <c r="O36" s="31">
        <f t="shared" si="5"/>
        <v>1173</v>
      </c>
      <c r="P36" s="31">
        <v>1173</v>
      </c>
      <c r="Q36" s="31">
        <v>0</v>
      </c>
      <c r="R36" s="31">
        <v>0</v>
      </c>
      <c r="S36" s="31">
        <v>0</v>
      </c>
      <c r="T36" s="31">
        <v>0</v>
      </c>
      <c r="U36" s="31">
        <f t="shared" si="6"/>
        <v>10252</v>
      </c>
      <c r="V36" s="31">
        <v>10252</v>
      </c>
      <c r="W36" s="31">
        <v>0</v>
      </c>
      <c r="X36" s="31">
        <v>0</v>
      </c>
      <c r="Y36" s="31">
        <v>0</v>
      </c>
      <c r="Z36" s="31">
        <v>0</v>
      </c>
      <c r="AA36" s="31">
        <f t="shared" si="7"/>
        <v>0</v>
      </c>
      <c r="AB36" s="31">
        <v>0</v>
      </c>
      <c r="AC36" s="31">
        <v>0</v>
      </c>
    </row>
    <row r="37" spans="1:29" ht="13.5">
      <c r="A37" s="54" t="s">
        <v>1</v>
      </c>
      <c r="B37" s="54" t="s">
        <v>62</v>
      </c>
      <c r="C37" s="55" t="s">
        <v>63</v>
      </c>
      <c r="D37" s="31">
        <f t="shared" si="0"/>
        <v>16503</v>
      </c>
      <c r="E37" s="31">
        <f t="shared" si="1"/>
        <v>0</v>
      </c>
      <c r="F37" s="31">
        <v>0</v>
      </c>
      <c r="G37" s="31">
        <v>0</v>
      </c>
      <c r="H37" s="31">
        <f t="shared" si="2"/>
        <v>843</v>
      </c>
      <c r="I37" s="31">
        <v>843</v>
      </c>
      <c r="J37" s="31">
        <v>0</v>
      </c>
      <c r="K37" s="31">
        <f t="shared" si="3"/>
        <v>15660</v>
      </c>
      <c r="L37" s="31">
        <v>0</v>
      </c>
      <c r="M37" s="31">
        <v>15660</v>
      </c>
      <c r="N37" s="31">
        <f t="shared" si="4"/>
        <v>16503</v>
      </c>
      <c r="O37" s="31">
        <f t="shared" si="5"/>
        <v>843</v>
      </c>
      <c r="P37" s="31">
        <v>843</v>
      </c>
      <c r="Q37" s="31">
        <v>0</v>
      </c>
      <c r="R37" s="31">
        <v>0</v>
      </c>
      <c r="S37" s="31">
        <v>0</v>
      </c>
      <c r="T37" s="31">
        <v>0</v>
      </c>
      <c r="U37" s="31">
        <f t="shared" si="6"/>
        <v>15660</v>
      </c>
      <c r="V37" s="31">
        <v>15660</v>
      </c>
      <c r="W37" s="31">
        <v>0</v>
      </c>
      <c r="X37" s="31">
        <v>0</v>
      </c>
      <c r="Y37" s="31">
        <v>0</v>
      </c>
      <c r="Z37" s="31">
        <v>0</v>
      </c>
      <c r="AA37" s="31">
        <f t="shared" si="7"/>
        <v>0</v>
      </c>
      <c r="AB37" s="31">
        <v>0</v>
      </c>
      <c r="AC37" s="31">
        <v>0</v>
      </c>
    </row>
    <row r="38" spans="1:29" ht="13.5">
      <c r="A38" s="54" t="s">
        <v>1</v>
      </c>
      <c r="B38" s="54" t="s">
        <v>196</v>
      </c>
      <c r="C38" s="55" t="s">
        <v>197</v>
      </c>
      <c r="D38" s="31">
        <f t="shared" si="0"/>
        <v>6934</v>
      </c>
      <c r="E38" s="31">
        <f t="shared" si="1"/>
        <v>809</v>
      </c>
      <c r="F38" s="31">
        <v>809</v>
      </c>
      <c r="G38" s="31">
        <v>0</v>
      </c>
      <c r="H38" s="31">
        <f t="shared" si="2"/>
        <v>0</v>
      </c>
      <c r="I38" s="31">
        <v>0</v>
      </c>
      <c r="J38" s="31">
        <v>0</v>
      </c>
      <c r="K38" s="31">
        <f t="shared" si="3"/>
        <v>6125</v>
      </c>
      <c r="L38" s="31">
        <v>0</v>
      </c>
      <c r="M38" s="31">
        <v>6125</v>
      </c>
      <c r="N38" s="31">
        <f t="shared" si="4"/>
        <v>7233</v>
      </c>
      <c r="O38" s="31">
        <f t="shared" si="5"/>
        <v>809</v>
      </c>
      <c r="P38" s="31">
        <v>809</v>
      </c>
      <c r="Q38" s="31">
        <v>0</v>
      </c>
      <c r="R38" s="31">
        <v>0</v>
      </c>
      <c r="S38" s="31">
        <v>0</v>
      </c>
      <c r="T38" s="31">
        <v>0</v>
      </c>
      <c r="U38" s="31">
        <f t="shared" si="6"/>
        <v>6125</v>
      </c>
      <c r="V38" s="31">
        <v>6125</v>
      </c>
      <c r="W38" s="31">
        <v>0</v>
      </c>
      <c r="X38" s="31">
        <v>0</v>
      </c>
      <c r="Y38" s="31">
        <v>0</v>
      </c>
      <c r="Z38" s="31">
        <v>0</v>
      </c>
      <c r="AA38" s="31">
        <f t="shared" si="7"/>
        <v>299</v>
      </c>
      <c r="AB38" s="31">
        <v>36</v>
      </c>
      <c r="AC38" s="31">
        <v>263</v>
      </c>
    </row>
    <row r="39" spans="1:29" ht="13.5">
      <c r="A39" s="54" t="s">
        <v>1</v>
      </c>
      <c r="B39" s="54" t="s">
        <v>64</v>
      </c>
      <c r="C39" s="55" t="s">
        <v>65</v>
      </c>
      <c r="D39" s="31">
        <f t="shared" si="0"/>
        <v>13825</v>
      </c>
      <c r="E39" s="31">
        <f t="shared" si="1"/>
        <v>0</v>
      </c>
      <c r="F39" s="31">
        <v>0</v>
      </c>
      <c r="G39" s="31">
        <v>0</v>
      </c>
      <c r="H39" s="31">
        <f t="shared" si="2"/>
        <v>13825</v>
      </c>
      <c r="I39" s="31">
        <v>918</v>
      </c>
      <c r="J39" s="31">
        <v>12907</v>
      </c>
      <c r="K39" s="31">
        <f t="shared" si="3"/>
        <v>0</v>
      </c>
      <c r="L39" s="31">
        <v>0</v>
      </c>
      <c r="M39" s="31">
        <v>0</v>
      </c>
      <c r="N39" s="31">
        <f t="shared" si="4"/>
        <v>13825</v>
      </c>
      <c r="O39" s="31">
        <f t="shared" si="5"/>
        <v>918</v>
      </c>
      <c r="P39" s="31">
        <v>918</v>
      </c>
      <c r="Q39" s="31">
        <v>0</v>
      </c>
      <c r="R39" s="31">
        <v>0</v>
      </c>
      <c r="S39" s="31">
        <v>0</v>
      </c>
      <c r="T39" s="31">
        <v>0</v>
      </c>
      <c r="U39" s="31">
        <f t="shared" si="6"/>
        <v>12907</v>
      </c>
      <c r="V39" s="31">
        <v>12907</v>
      </c>
      <c r="W39" s="31">
        <v>0</v>
      </c>
      <c r="X39" s="31">
        <v>0</v>
      </c>
      <c r="Y39" s="31">
        <v>0</v>
      </c>
      <c r="Z39" s="31">
        <v>0</v>
      </c>
      <c r="AA39" s="31">
        <f t="shared" si="7"/>
        <v>0</v>
      </c>
      <c r="AB39" s="31">
        <v>0</v>
      </c>
      <c r="AC39" s="31">
        <v>0</v>
      </c>
    </row>
    <row r="40" spans="1:29" ht="13.5">
      <c r="A40" s="54" t="s">
        <v>1</v>
      </c>
      <c r="B40" s="54" t="s">
        <v>66</v>
      </c>
      <c r="C40" s="55" t="s">
        <v>67</v>
      </c>
      <c r="D40" s="31">
        <f t="shared" si="0"/>
        <v>11548</v>
      </c>
      <c r="E40" s="31">
        <f t="shared" si="1"/>
        <v>0</v>
      </c>
      <c r="F40" s="31">
        <v>0</v>
      </c>
      <c r="G40" s="31">
        <v>0</v>
      </c>
      <c r="H40" s="31">
        <f t="shared" si="2"/>
        <v>1191</v>
      </c>
      <c r="I40" s="31">
        <v>1191</v>
      </c>
      <c r="J40" s="31">
        <v>0</v>
      </c>
      <c r="K40" s="31">
        <f t="shared" si="3"/>
        <v>10357</v>
      </c>
      <c r="L40" s="31">
        <v>0</v>
      </c>
      <c r="M40" s="31">
        <v>10357</v>
      </c>
      <c r="N40" s="31">
        <f t="shared" si="4"/>
        <v>11548</v>
      </c>
      <c r="O40" s="31">
        <f t="shared" si="5"/>
        <v>1191</v>
      </c>
      <c r="P40" s="31">
        <v>1191</v>
      </c>
      <c r="Q40" s="31">
        <v>0</v>
      </c>
      <c r="R40" s="31">
        <v>0</v>
      </c>
      <c r="S40" s="31">
        <v>0</v>
      </c>
      <c r="T40" s="31">
        <v>0</v>
      </c>
      <c r="U40" s="31">
        <f t="shared" si="6"/>
        <v>10357</v>
      </c>
      <c r="V40" s="31">
        <v>10357</v>
      </c>
      <c r="W40" s="31">
        <v>0</v>
      </c>
      <c r="X40" s="31">
        <v>0</v>
      </c>
      <c r="Y40" s="31">
        <v>0</v>
      </c>
      <c r="Z40" s="31">
        <v>0</v>
      </c>
      <c r="AA40" s="31">
        <f t="shared" si="7"/>
        <v>0</v>
      </c>
      <c r="AB40" s="31">
        <v>0</v>
      </c>
      <c r="AC40" s="31">
        <v>0</v>
      </c>
    </row>
    <row r="41" spans="1:29" ht="13.5">
      <c r="A41" s="54" t="s">
        <v>1</v>
      </c>
      <c r="B41" s="54" t="s">
        <v>68</v>
      </c>
      <c r="C41" s="55" t="s">
        <v>69</v>
      </c>
      <c r="D41" s="31">
        <f t="shared" si="0"/>
        <v>7985</v>
      </c>
      <c r="E41" s="31">
        <f t="shared" si="1"/>
        <v>0</v>
      </c>
      <c r="F41" s="31">
        <v>0</v>
      </c>
      <c r="G41" s="31">
        <v>0</v>
      </c>
      <c r="H41" s="31">
        <f t="shared" si="2"/>
        <v>868</v>
      </c>
      <c r="I41" s="31">
        <v>868</v>
      </c>
      <c r="J41" s="31">
        <v>0</v>
      </c>
      <c r="K41" s="31">
        <f t="shared" si="3"/>
        <v>7117</v>
      </c>
      <c r="L41" s="31">
        <v>0</v>
      </c>
      <c r="M41" s="31">
        <v>7117</v>
      </c>
      <c r="N41" s="31">
        <f t="shared" si="4"/>
        <v>7985</v>
      </c>
      <c r="O41" s="31">
        <f t="shared" si="5"/>
        <v>868</v>
      </c>
      <c r="P41" s="31">
        <v>0</v>
      </c>
      <c r="Q41" s="31">
        <v>0</v>
      </c>
      <c r="R41" s="31">
        <v>868</v>
      </c>
      <c r="S41" s="31">
        <v>0</v>
      </c>
      <c r="T41" s="31">
        <v>0</v>
      </c>
      <c r="U41" s="31">
        <f t="shared" si="6"/>
        <v>7117</v>
      </c>
      <c r="V41" s="31">
        <v>0</v>
      </c>
      <c r="W41" s="31">
        <v>0</v>
      </c>
      <c r="X41" s="31">
        <v>7117</v>
      </c>
      <c r="Y41" s="31">
        <v>0</v>
      </c>
      <c r="Z41" s="31">
        <v>0</v>
      </c>
      <c r="AA41" s="31">
        <f t="shared" si="7"/>
        <v>0</v>
      </c>
      <c r="AB41" s="31">
        <v>0</v>
      </c>
      <c r="AC41" s="31">
        <v>0</v>
      </c>
    </row>
    <row r="42" spans="1:29" ht="13.5">
      <c r="A42" s="54" t="s">
        <v>1</v>
      </c>
      <c r="B42" s="54" t="s">
        <v>70</v>
      </c>
      <c r="C42" s="55" t="s">
        <v>71</v>
      </c>
      <c r="D42" s="31">
        <f t="shared" si="0"/>
        <v>6131</v>
      </c>
      <c r="E42" s="31">
        <f t="shared" si="1"/>
        <v>0</v>
      </c>
      <c r="F42" s="31">
        <v>0</v>
      </c>
      <c r="G42" s="31">
        <v>0</v>
      </c>
      <c r="H42" s="31">
        <f t="shared" si="2"/>
        <v>6131</v>
      </c>
      <c r="I42" s="31">
        <v>956</v>
      </c>
      <c r="J42" s="31">
        <v>5175</v>
      </c>
      <c r="K42" s="31">
        <f t="shared" si="3"/>
        <v>0</v>
      </c>
      <c r="L42" s="31">
        <v>0</v>
      </c>
      <c r="M42" s="31">
        <v>0</v>
      </c>
      <c r="N42" s="31">
        <f t="shared" si="4"/>
        <v>6131</v>
      </c>
      <c r="O42" s="31">
        <f t="shared" si="5"/>
        <v>956</v>
      </c>
      <c r="P42" s="31">
        <v>76</v>
      </c>
      <c r="Q42" s="31">
        <v>0</v>
      </c>
      <c r="R42" s="31">
        <v>880</v>
      </c>
      <c r="S42" s="31">
        <v>0</v>
      </c>
      <c r="T42" s="31">
        <v>0</v>
      </c>
      <c r="U42" s="31">
        <f t="shared" si="6"/>
        <v>5175</v>
      </c>
      <c r="V42" s="31">
        <v>825</v>
      </c>
      <c r="W42" s="31">
        <v>0</v>
      </c>
      <c r="X42" s="31">
        <v>4350</v>
      </c>
      <c r="Y42" s="31">
        <v>0</v>
      </c>
      <c r="Z42" s="31">
        <v>0</v>
      </c>
      <c r="AA42" s="31">
        <f t="shared" si="7"/>
        <v>0</v>
      </c>
      <c r="AB42" s="31">
        <v>0</v>
      </c>
      <c r="AC42" s="31">
        <v>0</v>
      </c>
    </row>
    <row r="43" spans="1:29" ht="13.5">
      <c r="A43" s="54" t="s">
        <v>1</v>
      </c>
      <c r="B43" s="54" t="s">
        <v>72</v>
      </c>
      <c r="C43" s="55" t="s">
        <v>73</v>
      </c>
      <c r="D43" s="31">
        <f t="shared" si="0"/>
        <v>18827</v>
      </c>
      <c r="E43" s="31">
        <f t="shared" si="1"/>
        <v>0</v>
      </c>
      <c r="F43" s="31">
        <v>0</v>
      </c>
      <c r="G43" s="31">
        <v>0</v>
      </c>
      <c r="H43" s="31">
        <f t="shared" si="2"/>
        <v>2459</v>
      </c>
      <c r="I43" s="31">
        <v>2459</v>
      </c>
      <c r="J43" s="31">
        <v>0</v>
      </c>
      <c r="K43" s="31">
        <f t="shared" si="3"/>
        <v>16368</v>
      </c>
      <c r="L43" s="31">
        <v>0</v>
      </c>
      <c r="M43" s="31">
        <v>16368</v>
      </c>
      <c r="N43" s="31">
        <f t="shared" si="4"/>
        <v>18827</v>
      </c>
      <c r="O43" s="31">
        <f t="shared" si="5"/>
        <v>2459</v>
      </c>
      <c r="P43" s="31">
        <v>0</v>
      </c>
      <c r="Q43" s="31">
        <v>0</v>
      </c>
      <c r="R43" s="31">
        <v>2459</v>
      </c>
      <c r="S43" s="31">
        <v>0</v>
      </c>
      <c r="T43" s="31">
        <v>0</v>
      </c>
      <c r="U43" s="31">
        <f t="shared" si="6"/>
        <v>16368</v>
      </c>
      <c r="V43" s="31">
        <v>0</v>
      </c>
      <c r="W43" s="31">
        <v>0</v>
      </c>
      <c r="X43" s="31">
        <v>16368</v>
      </c>
      <c r="Y43" s="31">
        <v>0</v>
      </c>
      <c r="Z43" s="31">
        <v>0</v>
      </c>
      <c r="AA43" s="31">
        <f t="shared" si="7"/>
        <v>0</v>
      </c>
      <c r="AB43" s="31">
        <v>0</v>
      </c>
      <c r="AC43" s="31">
        <v>0</v>
      </c>
    </row>
    <row r="44" spans="1:29" ht="13.5">
      <c r="A44" s="54" t="s">
        <v>1</v>
      </c>
      <c r="B44" s="54" t="s">
        <v>74</v>
      </c>
      <c r="C44" s="55" t="s">
        <v>75</v>
      </c>
      <c r="D44" s="31">
        <f t="shared" si="0"/>
        <v>13043</v>
      </c>
      <c r="E44" s="31">
        <f t="shared" si="1"/>
        <v>0</v>
      </c>
      <c r="F44" s="31">
        <v>0</v>
      </c>
      <c r="G44" s="31">
        <v>0</v>
      </c>
      <c r="H44" s="31">
        <f t="shared" si="2"/>
        <v>2364</v>
      </c>
      <c r="I44" s="31">
        <v>2364</v>
      </c>
      <c r="J44" s="31">
        <v>0</v>
      </c>
      <c r="K44" s="31">
        <f t="shared" si="3"/>
        <v>10679</v>
      </c>
      <c r="L44" s="31">
        <v>0</v>
      </c>
      <c r="M44" s="31">
        <v>10679</v>
      </c>
      <c r="N44" s="31">
        <f t="shared" si="4"/>
        <v>13043</v>
      </c>
      <c r="O44" s="31">
        <f t="shared" si="5"/>
        <v>2364</v>
      </c>
      <c r="P44" s="31">
        <v>197</v>
      </c>
      <c r="Q44" s="31">
        <v>0</v>
      </c>
      <c r="R44" s="31">
        <v>2167</v>
      </c>
      <c r="S44" s="31">
        <v>0</v>
      </c>
      <c r="T44" s="31">
        <v>0</v>
      </c>
      <c r="U44" s="31">
        <f t="shared" si="6"/>
        <v>10679</v>
      </c>
      <c r="V44" s="31">
        <v>1429</v>
      </c>
      <c r="W44" s="31">
        <v>0</v>
      </c>
      <c r="X44" s="31">
        <v>9250</v>
      </c>
      <c r="Y44" s="31">
        <v>0</v>
      </c>
      <c r="Z44" s="31">
        <v>0</v>
      </c>
      <c r="AA44" s="31">
        <f t="shared" si="7"/>
        <v>0</v>
      </c>
      <c r="AB44" s="31">
        <v>0</v>
      </c>
      <c r="AC44" s="31">
        <v>0</v>
      </c>
    </row>
    <row r="45" spans="1:29" ht="13.5">
      <c r="A45" s="54" t="s">
        <v>1</v>
      </c>
      <c r="B45" s="54" t="s">
        <v>76</v>
      </c>
      <c r="C45" s="55" t="s">
        <v>77</v>
      </c>
      <c r="D45" s="31">
        <f t="shared" si="0"/>
        <v>4228</v>
      </c>
      <c r="E45" s="31">
        <f t="shared" si="1"/>
        <v>0</v>
      </c>
      <c r="F45" s="31">
        <v>0</v>
      </c>
      <c r="G45" s="31">
        <v>0</v>
      </c>
      <c r="H45" s="31">
        <f t="shared" si="2"/>
        <v>413</v>
      </c>
      <c r="I45" s="31">
        <v>413</v>
      </c>
      <c r="J45" s="31">
        <v>0</v>
      </c>
      <c r="K45" s="31">
        <f t="shared" si="3"/>
        <v>3815</v>
      </c>
      <c r="L45" s="31">
        <v>0</v>
      </c>
      <c r="M45" s="31">
        <v>3815</v>
      </c>
      <c r="N45" s="31">
        <f t="shared" si="4"/>
        <v>4228</v>
      </c>
      <c r="O45" s="31">
        <f t="shared" si="5"/>
        <v>413</v>
      </c>
      <c r="P45" s="31">
        <v>0</v>
      </c>
      <c r="Q45" s="31">
        <v>0</v>
      </c>
      <c r="R45" s="31">
        <v>413</v>
      </c>
      <c r="S45" s="31">
        <v>0</v>
      </c>
      <c r="T45" s="31">
        <v>0</v>
      </c>
      <c r="U45" s="31">
        <f t="shared" si="6"/>
        <v>3815</v>
      </c>
      <c r="V45" s="31">
        <v>0</v>
      </c>
      <c r="W45" s="31">
        <v>0</v>
      </c>
      <c r="X45" s="31">
        <v>3815</v>
      </c>
      <c r="Y45" s="31">
        <v>0</v>
      </c>
      <c r="Z45" s="31">
        <v>0</v>
      </c>
      <c r="AA45" s="31">
        <f t="shared" si="7"/>
        <v>0</v>
      </c>
      <c r="AB45" s="31">
        <v>0</v>
      </c>
      <c r="AC45" s="31">
        <v>0</v>
      </c>
    </row>
    <row r="46" spans="1:29" ht="13.5">
      <c r="A46" s="54" t="s">
        <v>1</v>
      </c>
      <c r="B46" s="54" t="s">
        <v>78</v>
      </c>
      <c r="C46" s="55" t="s">
        <v>79</v>
      </c>
      <c r="D46" s="31">
        <f t="shared" si="0"/>
        <v>9702</v>
      </c>
      <c r="E46" s="31">
        <f t="shared" si="1"/>
        <v>0</v>
      </c>
      <c r="F46" s="31">
        <v>0</v>
      </c>
      <c r="G46" s="31">
        <v>0</v>
      </c>
      <c r="H46" s="31">
        <f t="shared" si="2"/>
        <v>1159</v>
      </c>
      <c r="I46" s="31">
        <v>1159</v>
      </c>
      <c r="J46" s="31">
        <v>0</v>
      </c>
      <c r="K46" s="31">
        <f t="shared" si="3"/>
        <v>8543</v>
      </c>
      <c r="L46" s="31">
        <v>0</v>
      </c>
      <c r="M46" s="31">
        <v>8543</v>
      </c>
      <c r="N46" s="31">
        <f t="shared" si="4"/>
        <v>9702</v>
      </c>
      <c r="O46" s="31">
        <f t="shared" si="5"/>
        <v>1159</v>
      </c>
      <c r="P46" s="31">
        <v>0</v>
      </c>
      <c r="Q46" s="31">
        <v>0</v>
      </c>
      <c r="R46" s="31">
        <v>1159</v>
      </c>
      <c r="S46" s="31">
        <v>0</v>
      </c>
      <c r="T46" s="31">
        <v>0</v>
      </c>
      <c r="U46" s="31">
        <f t="shared" si="6"/>
        <v>8543</v>
      </c>
      <c r="V46" s="31">
        <v>0</v>
      </c>
      <c r="W46" s="31">
        <v>0</v>
      </c>
      <c r="X46" s="31">
        <v>8543</v>
      </c>
      <c r="Y46" s="31">
        <v>0</v>
      </c>
      <c r="Z46" s="31">
        <v>0</v>
      </c>
      <c r="AA46" s="31">
        <f t="shared" si="7"/>
        <v>0</v>
      </c>
      <c r="AB46" s="31">
        <v>0</v>
      </c>
      <c r="AC46" s="31">
        <v>0</v>
      </c>
    </row>
    <row r="47" spans="1:29" ht="13.5">
      <c r="A47" s="54" t="s">
        <v>1</v>
      </c>
      <c r="B47" s="54" t="s">
        <v>80</v>
      </c>
      <c r="C47" s="55" t="s">
        <v>81</v>
      </c>
      <c r="D47" s="31">
        <f t="shared" si="0"/>
        <v>8714</v>
      </c>
      <c r="E47" s="31">
        <f t="shared" si="1"/>
        <v>0</v>
      </c>
      <c r="F47" s="31">
        <v>0</v>
      </c>
      <c r="G47" s="31">
        <v>0</v>
      </c>
      <c r="H47" s="31">
        <f t="shared" si="2"/>
        <v>1575</v>
      </c>
      <c r="I47" s="31">
        <v>1575</v>
      </c>
      <c r="J47" s="31">
        <v>0</v>
      </c>
      <c r="K47" s="31">
        <f t="shared" si="3"/>
        <v>7139</v>
      </c>
      <c r="L47" s="31">
        <v>0</v>
      </c>
      <c r="M47" s="31">
        <v>7139</v>
      </c>
      <c r="N47" s="31">
        <f t="shared" si="4"/>
        <v>8714</v>
      </c>
      <c r="O47" s="31">
        <f t="shared" si="5"/>
        <v>1575</v>
      </c>
      <c r="P47" s="31">
        <v>0</v>
      </c>
      <c r="Q47" s="31">
        <v>0</v>
      </c>
      <c r="R47" s="31">
        <v>1575</v>
      </c>
      <c r="S47" s="31">
        <v>0</v>
      </c>
      <c r="T47" s="31">
        <v>0</v>
      </c>
      <c r="U47" s="31">
        <f t="shared" si="6"/>
        <v>7139</v>
      </c>
      <c r="V47" s="31">
        <v>0</v>
      </c>
      <c r="W47" s="31">
        <v>0</v>
      </c>
      <c r="X47" s="31">
        <v>7139</v>
      </c>
      <c r="Y47" s="31">
        <v>0</v>
      </c>
      <c r="Z47" s="31">
        <v>0</v>
      </c>
      <c r="AA47" s="31">
        <f t="shared" si="7"/>
        <v>0</v>
      </c>
      <c r="AB47" s="31">
        <v>0</v>
      </c>
      <c r="AC47" s="31">
        <v>0</v>
      </c>
    </row>
    <row r="48" spans="1:29" ht="13.5">
      <c r="A48" s="54" t="s">
        <v>1</v>
      </c>
      <c r="B48" s="54" t="s">
        <v>82</v>
      </c>
      <c r="C48" s="55" t="s">
        <v>83</v>
      </c>
      <c r="D48" s="31">
        <f t="shared" si="0"/>
        <v>7957</v>
      </c>
      <c r="E48" s="31">
        <f t="shared" si="1"/>
        <v>0</v>
      </c>
      <c r="F48" s="31">
        <v>0</v>
      </c>
      <c r="G48" s="31">
        <v>0</v>
      </c>
      <c r="H48" s="31">
        <f t="shared" si="2"/>
        <v>0</v>
      </c>
      <c r="I48" s="31">
        <v>0</v>
      </c>
      <c r="J48" s="31">
        <v>0</v>
      </c>
      <c r="K48" s="31">
        <f t="shared" si="3"/>
        <v>7957</v>
      </c>
      <c r="L48" s="31">
        <v>1713</v>
      </c>
      <c r="M48" s="31">
        <v>6244</v>
      </c>
      <c r="N48" s="31">
        <f t="shared" si="4"/>
        <v>7968</v>
      </c>
      <c r="O48" s="31">
        <f t="shared" si="5"/>
        <v>1713</v>
      </c>
      <c r="P48" s="31">
        <v>1713</v>
      </c>
      <c r="Q48" s="31">
        <v>0</v>
      </c>
      <c r="R48" s="31">
        <v>0</v>
      </c>
      <c r="S48" s="31">
        <v>0</v>
      </c>
      <c r="T48" s="31">
        <v>0</v>
      </c>
      <c r="U48" s="31">
        <f t="shared" si="6"/>
        <v>6244</v>
      </c>
      <c r="V48" s="31">
        <v>6244</v>
      </c>
      <c r="W48" s="31">
        <v>0</v>
      </c>
      <c r="X48" s="31">
        <v>0</v>
      </c>
      <c r="Y48" s="31">
        <v>0</v>
      </c>
      <c r="Z48" s="31">
        <v>0</v>
      </c>
      <c r="AA48" s="31">
        <f t="shared" si="7"/>
        <v>11</v>
      </c>
      <c r="AB48" s="31">
        <v>11</v>
      </c>
      <c r="AC48" s="31">
        <v>0</v>
      </c>
    </row>
    <row r="49" spans="1:29" ht="13.5">
      <c r="A49" s="54" t="s">
        <v>1</v>
      </c>
      <c r="B49" s="54" t="s">
        <v>84</v>
      </c>
      <c r="C49" s="55" t="s">
        <v>85</v>
      </c>
      <c r="D49" s="31">
        <f t="shared" si="0"/>
        <v>11640</v>
      </c>
      <c r="E49" s="31">
        <f t="shared" si="1"/>
        <v>0</v>
      </c>
      <c r="F49" s="31">
        <v>0</v>
      </c>
      <c r="G49" s="31">
        <v>0</v>
      </c>
      <c r="H49" s="31">
        <f t="shared" si="2"/>
        <v>2286</v>
      </c>
      <c r="I49" s="31">
        <v>2286</v>
      </c>
      <c r="J49" s="31">
        <v>0</v>
      </c>
      <c r="K49" s="31">
        <f t="shared" si="3"/>
        <v>9354</v>
      </c>
      <c r="L49" s="31">
        <v>0</v>
      </c>
      <c r="M49" s="31">
        <v>9354</v>
      </c>
      <c r="N49" s="31">
        <f t="shared" si="4"/>
        <v>11640</v>
      </c>
      <c r="O49" s="31">
        <f t="shared" si="5"/>
        <v>2286</v>
      </c>
      <c r="P49" s="31">
        <v>2286</v>
      </c>
      <c r="Q49" s="31">
        <v>0</v>
      </c>
      <c r="R49" s="31">
        <v>0</v>
      </c>
      <c r="S49" s="31">
        <v>0</v>
      </c>
      <c r="T49" s="31">
        <v>0</v>
      </c>
      <c r="U49" s="31">
        <f t="shared" si="6"/>
        <v>9354</v>
      </c>
      <c r="V49" s="31">
        <v>9354</v>
      </c>
      <c r="W49" s="31">
        <v>0</v>
      </c>
      <c r="X49" s="31">
        <v>0</v>
      </c>
      <c r="Y49" s="31">
        <v>0</v>
      </c>
      <c r="Z49" s="31">
        <v>0</v>
      </c>
      <c r="AA49" s="31">
        <f t="shared" si="7"/>
        <v>0</v>
      </c>
      <c r="AB49" s="31">
        <v>0</v>
      </c>
      <c r="AC49" s="31">
        <v>0</v>
      </c>
    </row>
    <row r="50" spans="1:29" ht="13.5">
      <c r="A50" s="54" t="s">
        <v>1</v>
      </c>
      <c r="B50" s="54" t="s">
        <v>86</v>
      </c>
      <c r="C50" s="55" t="s">
        <v>87</v>
      </c>
      <c r="D50" s="31">
        <f t="shared" si="0"/>
        <v>11550</v>
      </c>
      <c r="E50" s="31">
        <f t="shared" si="1"/>
        <v>0</v>
      </c>
      <c r="F50" s="31">
        <v>0</v>
      </c>
      <c r="G50" s="31">
        <v>0</v>
      </c>
      <c r="H50" s="31">
        <f t="shared" si="2"/>
        <v>0</v>
      </c>
      <c r="I50" s="31">
        <v>0</v>
      </c>
      <c r="J50" s="31">
        <v>0</v>
      </c>
      <c r="K50" s="31">
        <f t="shared" si="3"/>
        <v>11550</v>
      </c>
      <c r="L50" s="31">
        <v>2781</v>
      </c>
      <c r="M50" s="31">
        <v>8769</v>
      </c>
      <c r="N50" s="31">
        <f t="shared" si="4"/>
        <v>11550</v>
      </c>
      <c r="O50" s="31">
        <f t="shared" si="5"/>
        <v>2781</v>
      </c>
      <c r="P50" s="31">
        <v>2781</v>
      </c>
      <c r="Q50" s="31">
        <v>0</v>
      </c>
      <c r="R50" s="31">
        <v>0</v>
      </c>
      <c r="S50" s="31">
        <v>0</v>
      </c>
      <c r="T50" s="31">
        <v>0</v>
      </c>
      <c r="U50" s="31">
        <f t="shared" si="6"/>
        <v>8769</v>
      </c>
      <c r="V50" s="31">
        <v>4089</v>
      </c>
      <c r="W50" s="31">
        <v>0</v>
      </c>
      <c r="X50" s="31">
        <v>4680</v>
      </c>
      <c r="Y50" s="31">
        <v>0</v>
      </c>
      <c r="Z50" s="31">
        <v>0</v>
      </c>
      <c r="AA50" s="31">
        <f t="shared" si="7"/>
        <v>0</v>
      </c>
      <c r="AB50" s="31">
        <v>0</v>
      </c>
      <c r="AC50" s="31">
        <v>0</v>
      </c>
    </row>
    <row r="51" spans="1:29" ht="13.5">
      <c r="A51" s="54" t="s">
        <v>1</v>
      </c>
      <c r="B51" s="54" t="s">
        <v>88</v>
      </c>
      <c r="C51" s="55" t="s">
        <v>89</v>
      </c>
      <c r="D51" s="31">
        <f t="shared" si="0"/>
        <v>7004</v>
      </c>
      <c r="E51" s="31">
        <f t="shared" si="1"/>
        <v>0</v>
      </c>
      <c r="F51" s="31">
        <v>0</v>
      </c>
      <c r="G51" s="31">
        <v>0</v>
      </c>
      <c r="H51" s="31">
        <f t="shared" si="2"/>
        <v>0</v>
      </c>
      <c r="I51" s="31">
        <v>0</v>
      </c>
      <c r="J51" s="31">
        <v>0</v>
      </c>
      <c r="K51" s="31">
        <f t="shared" si="3"/>
        <v>7004</v>
      </c>
      <c r="L51" s="31">
        <v>1688</v>
      </c>
      <c r="M51" s="31">
        <v>5316</v>
      </c>
      <c r="N51" s="31">
        <f t="shared" si="4"/>
        <v>7004</v>
      </c>
      <c r="O51" s="31">
        <f t="shared" si="5"/>
        <v>1688</v>
      </c>
      <c r="P51" s="31">
        <v>1688</v>
      </c>
      <c r="Q51" s="31">
        <v>0</v>
      </c>
      <c r="R51" s="31">
        <v>0</v>
      </c>
      <c r="S51" s="31">
        <v>0</v>
      </c>
      <c r="T51" s="31">
        <v>0</v>
      </c>
      <c r="U51" s="31">
        <f t="shared" si="6"/>
        <v>5316</v>
      </c>
      <c r="V51" s="31">
        <v>5316</v>
      </c>
      <c r="W51" s="31">
        <v>0</v>
      </c>
      <c r="X51" s="31">
        <v>0</v>
      </c>
      <c r="Y51" s="31">
        <v>0</v>
      </c>
      <c r="Z51" s="31">
        <v>0</v>
      </c>
      <c r="AA51" s="31">
        <f t="shared" si="7"/>
        <v>0</v>
      </c>
      <c r="AB51" s="31">
        <v>0</v>
      </c>
      <c r="AC51" s="31">
        <v>0</v>
      </c>
    </row>
    <row r="52" spans="1:29" ht="13.5">
      <c r="A52" s="54" t="s">
        <v>1</v>
      </c>
      <c r="B52" s="54" t="s">
        <v>90</v>
      </c>
      <c r="C52" s="55" t="s">
        <v>91</v>
      </c>
      <c r="D52" s="31">
        <f t="shared" si="0"/>
        <v>4505</v>
      </c>
      <c r="E52" s="31">
        <f t="shared" si="1"/>
        <v>0</v>
      </c>
      <c r="F52" s="31">
        <v>0</v>
      </c>
      <c r="G52" s="31">
        <v>0</v>
      </c>
      <c r="H52" s="31">
        <f t="shared" si="2"/>
        <v>0</v>
      </c>
      <c r="I52" s="31">
        <v>0</v>
      </c>
      <c r="J52" s="31">
        <v>0</v>
      </c>
      <c r="K52" s="31">
        <f t="shared" si="3"/>
        <v>4505</v>
      </c>
      <c r="L52" s="31">
        <v>628</v>
      </c>
      <c r="M52" s="31">
        <v>3877</v>
      </c>
      <c r="N52" s="31">
        <f t="shared" si="4"/>
        <v>4505</v>
      </c>
      <c r="O52" s="31">
        <f t="shared" si="5"/>
        <v>628</v>
      </c>
      <c r="P52" s="31">
        <v>628</v>
      </c>
      <c r="Q52" s="31">
        <v>0</v>
      </c>
      <c r="R52" s="31">
        <v>0</v>
      </c>
      <c r="S52" s="31">
        <v>0</v>
      </c>
      <c r="T52" s="31">
        <v>0</v>
      </c>
      <c r="U52" s="31">
        <f t="shared" si="6"/>
        <v>3877</v>
      </c>
      <c r="V52" s="31">
        <v>3877</v>
      </c>
      <c r="W52" s="31">
        <v>0</v>
      </c>
      <c r="X52" s="31">
        <v>0</v>
      </c>
      <c r="Y52" s="31">
        <v>0</v>
      </c>
      <c r="Z52" s="31">
        <v>0</v>
      </c>
      <c r="AA52" s="31">
        <f t="shared" si="7"/>
        <v>0</v>
      </c>
      <c r="AB52" s="31">
        <v>0</v>
      </c>
      <c r="AC52" s="31">
        <v>0</v>
      </c>
    </row>
    <row r="53" spans="1:29" ht="13.5">
      <c r="A53" s="54" t="s">
        <v>1</v>
      </c>
      <c r="B53" s="54" t="s">
        <v>92</v>
      </c>
      <c r="C53" s="55" t="s">
        <v>120</v>
      </c>
      <c r="D53" s="31">
        <f t="shared" si="0"/>
        <v>9034</v>
      </c>
      <c r="E53" s="31">
        <f t="shared" si="1"/>
        <v>0</v>
      </c>
      <c r="F53" s="31">
        <v>0</v>
      </c>
      <c r="G53" s="31">
        <v>0</v>
      </c>
      <c r="H53" s="31">
        <f t="shared" si="2"/>
        <v>0</v>
      </c>
      <c r="I53" s="31">
        <v>0</v>
      </c>
      <c r="J53" s="31">
        <v>0</v>
      </c>
      <c r="K53" s="31">
        <f t="shared" si="3"/>
        <v>9034</v>
      </c>
      <c r="L53" s="31">
        <v>1448</v>
      </c>
      <c r="M53" s="31">
        <v>7586</v>
      </c>
      <c r="N53" s="31">
        <f t="shared" si="4"/>
        <v>9034</v>
      </c>
      <c r="O53" s="31">
        <f t="shared" si="5"/>
        <v>1448</v>
      </c>
      <c r="P53" s="31">
        <v>1448</v>
      </c>
      <c r="Q53" s="31">
        <v>0</v>
      </c>
      <c r="R53" s="31">
        <v>0</v>
      </c>
      <c r="S53" s="31">
        <v>0</v>
      </c>
      <c r="T53" s="31">
        <v>0</v>
      </c>
      <c r="U53" s="31">
        <f t="shared" si="6"/>
        <v>7586</v>
      </c>
      <c r="V53" s="31">
        <v>7586</v>
      </c>
      <c r="W53" s="31">
        <v>0</v>
      </c>
      <c r="X53" s="31">
        <v>0</v>
      </c>
      <c r="Y53" s="31">
        <v>0</v>
      </c>
      <c r="Z53" s="31">
        <v>0</v>
      </c>
      <c r="AA53" s="31">
        <f t="shared" si="7"/>
        <v>0</v>
      </c>
      <c r="AB53" s="31">
        <v>0</v>
      </c>
      <c r="AC53" s="31">
        <v>0</v>
      </c>
    </row>
    <row r="54" spans="1:29" ht="13.5">
      <c r="A54" s="54" t="s">
        <v>1</v>
      </c>
      <c r="B54" s="54" t="s">
        <v>121</v>
      </c>
      <c r="C54" s="55" t="s">
        <v>122</v>
      </c>
      <c r="D54" s="31">
        <f t="shared" si="0"/>
        <v>8000</v>
      </c>
      <c r="E54" s="31">
        <f t="shared" si="1"/>
        <v>0</v>
      </c>
      <c r="F54" s="31">
        <v>0</v>
      </c>
      <c r="G54" s="31">
        <v>0</v>
      </c>
      <c r="H54" s="31">
        <f t="shared" si="2"/>
        <v>0</v>
      </c>
      <c r="I54" s="31">
        <v>0</v>
      </c>
      <c r="J54" s="31">
        <v>0</v>
      </c>
      <c r="K54" s="31">
        <f t="shared" si="3"/>
        <v>8000</v>
      </c>
      <c r="L54" s="31">
        <v>1729</v>
      </c>
      <c r="M54" s="31">
        <v>6271</v>
      </c>
      <c r="N54" s="31">
        <f t="shared" si="4"/>
        <v>8000</v>
      </c>
      <c r="O54" s="31">
        <f t="shared" si="5"/>
        <v>1729</v>
      </c>
      <c r="P54" s="31">
        <v>1729</v>
      </c>
      <c r="Q54" s="31">
        <v>0</v>
      </c>
      <c r="R54" s="31">
        <v>0</v>
      </c>
      <c r="S54" s="31">
        <v>0</v>
      </c>
      <c r="T54" s="31">
        <v>0</v>
      </c>
      <c r="U54" s="31">
        <f t="shared" si="6"/>
        <v>6271</v>
      </c>
      <c r="V54" s="31">
        <v>6271</v>
      </c>
      <c r="W54" s="31">
        <v>0</v>
      </c>
      <c r="X54" s="31">
        <v>0</v>
      </c>
      <c r="Y54" s="31">
        <v>0</v>
      </c>
      <c r="Z54" s="31">
        <v>0</v>
      </c>
      <c r="AA54" s="31">
        <f t="shared" si="7"/>
        <v>0</v>
      </c>
      <c r="AB54" s="31">
        <v>0</v>
      </c>
      <c r="AC54" s="31">
        <v>0</v>
      </c>
    </row>
    <row r="55" spans="1:29" ht="13.5">
      <c r="A55" s="54" t="s">
        <v>1</v>
      </c>
      <c r="B55" s="54" t="s">
        <v>123</v>
      </c>
      <c r="C55" s="55" t="s">
        <v>124</v>
      </c>
      <c r="D55" s="31">
        <f t="shared" si="0"/>
        <v>15239</v>
      </c>
      <c r="E55" s="31">
        <f t="shared" si="1"/>
        <v>0</v>
      </c>
      <c r="F55" s="31">
        <v>0</v>
      </c>
      <c r="G55" s="31">
        <v>0</v>
      </c>
      <c r="H55" s="31">
        <f t="shared" si="2"/>
        <v>2403</v>
      </c>
      <c r="I55" s="31">
        <v>2403</v>
      </c>
      <c r="J55" s="31">
        <v>0</v>
      </c>
      <c r="K55" s="31">
        <f t="shared" si="3"/>
        <v>12836</v>
      </c>
      <c r="L55" s="31">
        <v>0</v>
      </c>
      <c r="M55" s="31">
        <v>12836</v>
      </c>
      <c r="N55" s="31">
        <f t="shared" si="4"/>
        <v>15239</v>
      </c>
      <c r="O55" s="31">
        <f t="shared" si="5"/>
        <v>2403</v>
      </c>
      <c r="P55" s="31">
        <v>0</v>
      </c>
      <c r="Q55" s="31">
        <v>0</v>
      </c>
      <c r="R55" s="31">
        <v>2403</v>
      </c>
      <c r="S55" s="31">
        <v>0</v>
      </c>
      <c r="T55" s="31">
        <v>0</v>
      </c>
      <c r="U55" s="31">
        <f t="shared" si="6"/>
        <v>12836</v>
      </c>
      <c r="V55" s="31">
        <v>0</v>
      </c>
      <c r="W55" s="31">
        <v>0</v>
      </c>
      <c r="X55" s="31">
        <v>12836</v>
      </c>
      <c r="Y55" s="31">
        <v>0</v>
      </c>
      <c r="Z55" s="31">
        <v>0</v>
      </c>
      <c r="AA55" s="31">
        <f t="shared" si="7"/>
        <v>0</v>
      </c>
      <c r="AB55" s="31">
        <v>0</v>
      </c>
      <c r="AC55" s="31">
        <v>0</v>
      </c>
    </row>
    <row r="56" spans="1:29" ht="13.5">
      <c r="A56" s="54" t="s">
        <v>1</v>
      </c>
      <c r="B56" s="54" t="s">
        <v>125</v>
      </c>
      <c r="C56" s="55" t="s">
        <v>126</v>
      </c>
      <c r="D56" s="31">
        <f t="shared" si="0"/>
        <v>10958</v>
      </c>
      <c r="E56" s="31">
        <f t="shared" si="1"/>
        <v>0</v>
      </c>
      <c r="F56" s="31">
        <v>0</v>
      </c>
      <c r="G56" s="31">
        <v>0</v>
      </c>
      <c r="H56" s="31">
        <f t="shared" si="2"/>
        <v>0</v>
      </c>
      <c r="I56" s="31">
        <v>0</v>
      </c>
      <c r="J56" s="31">
        <v>0</v>
      </c>
      <c r="K56" s="31">
        <f t="shared" si="3"/>
        <v>10958</v>
      </c>
      <c r="L56" s="31">
        <v>990</v>
      </c>
      <c r="M56" s="31">
        <v>9968</v>
      </c>
      <c r="N56" s="31">
        <f t="shared" si="4"/>
        <v>10958</v>
      </c>
      <c r="O56" s="31">
        <f t="shared" si="5"/>
        <v>990</v>
      </c>
      <c r="P56" s="31">
        <v>990</v>
      </c>
      <c r="Q56" s="31">
        <v>0</v>
      </c>
      <c r="R56" s="31">
        <v>0</v>
      </c>
      <c r="S56" s="31">
        <v>0</v>
      </c>
      <c r="T56" s="31">
        <v>0</v>
      </c>
      <c r="U56" s="31">
        <f t="shared" si="6"/>
        <v>9968</v>
      </c>
      <c r="V56" s="31">
        <v>9968</v>
      </c>
      <c r="W56" s="31">
        <v>0</v>
      </c>
      <c r="X56" s="31">
        <v>0</v>
      </c>
      <c r="Y56" s="31">
        <v>0</v>
      </c>
      <c r="Z56" s="31">
        <v>0</v>
      </c>
      <c r="AA56" s="31">
        <f t="shared" si="7"/>
        <v>0</v>
      </c>
      <c r="AB56" s="31">
        <v>0</v>
      </c>
      <c r="AC56" s="31">
        <v>0</v>
      </c>
    </row>
    <row r="57" spans="1:29" ht="13.5">
      <c r="A57" s="54" t="s">
        <v>1</v>
      </c>
      <c r="B57" s="54" t="s">
        <v>127</v>
      </c>
      <c r="C57" s="55" t="s">
        <v>128</v>
      </c>
      <c r="D57" s="31">
        <f t="shared" si="0"/>
        <v>19702</v>
      </c>
      <c r="E57" s="31">
        <f t="shared" si="1"/>
        <v>0</v>
      </c>
      <c r="F57" s="31">
        <v>0</v>
      </c>
      <c r="G57" s="31">
        <v>0</v>
      </c>
      <c r="H57" s="31">
        <f t="shared" si="2"/>
        <v>0</v>
      </c>
      <c r="I57" s="31">
        <v>0</v>
      </c>
      <c r="J57" s="31">
        <v>0</v>
      </c>
      <c r="K57" s="31">
        <f t="shared" si="3"/>
        <v>19702</v>
      </c>
      <c r="L57" s="31">
        <v>1267</v>
      </c>
      <c r="M57" s="31">
        <v>18435</v>
      </c>
      <c r="N57" s="31">
        <f t="shared" si="4"/>
        <v>19706</v>
      </c>
      <c r="O57" s="31">
        <f t="shared" si="5"/>
        <v>1267</v>
      </c>
      <c r="P57" s="31">
        <v>1267</v>
      </c>
      <c r="Q57" s="31">
        <v>0</v>
      </c>
      <c r="R57" s="31">
        <v>0</v>
      </c>
      <c r="S57" s="31">
        <v>0</v>
      </c>
      <c r="T57" s="31">
        <v>0</v>
      </c>
      <c r="U57" s="31">
        <f t="shared" si="6"/>
        <v>18435</v>
      </c>
      <c r="V57" s="31">
        <v>18435</v>
      </c>
      <c r="W57" s="31">
        <v>0</v>
      </c>
      <c r="X57" s="31">
        <v>0</v>
      </c>
      <c r="Y57" s="31">
        <v>0</v>
      </c>
      <c r="Z57" s="31">
        <v>0</v>
      </c>
      <c r="AA57" s="31">
        <f t="shared" si="7"/>
        <v>4</v>
      </c>
      <c r="AB57" s="31">
        <v>4</v>
      </c>
      <c r="AC57" s="31">
        <v>0</v>
      </c>
    </row>
    <row r="58" spans="1:29" ht="13.5">
      <c r="A58" s="54" t="s">
        <v>1</v>
      </c>
      <c r="B58" s="54" t="s">
        <v>129</v>
      </c>
      <c r="C58" s="55" t="s">
        <v>130</v>
      </c>
      <c r="D58" s="31">
        <f t="shared" si="0"/>
        <v>3660</v>
      </c>
      <c r="E58" s="31">
        <f t="shared" si="1"/>
        <v>0</v>
      </c>
      <c r="F58" s="31">
        <v>0</v>
      </c>
      <c r="G58" s="31">
        <v>0</v>
      </c>
      <c r="H58" s="31">
        <f t="shared" si="2"/>
        <v>0</v>
      </c>
      <c r="I58" s="31">
        <v>0</v>
      </c>
      <c r="J58" s="31">
        <v>0</v>
      </c>
      <c r="K58" s="31">
        <f t="shared" si="3"/>
        <v>3660</v>
      </c>
      <c r="L58" s="31">
        <v>381</v>
      </c>
      <c r="M58" s="31">
        <v>3279</v>
      </c>
      <c r="N58" s="31">
        <f t="shared" si="4"/>
        <v>3665</v>
      </c>
      <c r="O58" s="31">
        <f t="shared" si="5"/>
        <v>381</v>
      </c>
      <c r="P58" s="31">
        <v>381</v>
      </c>
      <c r="Q58" s="31">
        <v>0</v>
      </c>
      <c r="R58" s="31">
        <v>0</v>
      </c>
      <c r="S58" s="31">
        <v>0</v>
      </c>
      <c r="T58" s="31">
        <v>0</v>
      </c>
      <c r="U58" s="31">
        <f t="shared" si="6"/>
        <v>3279</v>
      </c>
      <c r="V58" s="31">
        <v>3279</v>
      </c>
      <c r="W58" s="31">
        <v>0</v>
      </c>
      <c r="X58" s="31">
        <v>0</v>
      </c>
      <c r="Y58" s="31">
        <v>0</v>
      </c>
      <c r="Z58" s="31">
        <v>0</v>
      </c>
      <c r="AA58" s="31">
        <f t="shared" si="7"/>
        <v>5</v>
      </c>
      <c r="AB58" s="31">
        <v>5</v>
      </c>
      <c r="AC58" s="31">
        <v>0</v>
      </c>
    </row>
    <row r="59" spans="1:29" ht="13.5">
      <c r="A59" s="54" t="s">
        <v>1</v>
      </c>
      <c r="B59" s="54" t="s">
        <v>131</v>
      </c>
      <c r="C59" s="55" t="s">
        <v>132</v>
      </c>
      <c r="D59" s="31">
        <f t="shared" si="0"/>
        <v>5510</v>
      </c>
      <c r="E59" s="31">
        <f t="shared" si="1"/>
        <v>0</v>
      </c>
      <c r="F59" s="31">
        <v>0</v>
      </c>
      <c r="G59" s="31">
        <v>0</v>
      </c>
      <c r="H59" s="31">
        <f t="shared" si="2"/>
        <v>430</v>
      </c>
      <c r="I59" s="31">
        <v>0</v>
      </c>
      <c r="J59" s="31">
        <v>430</v>
      </c>
      <c r="K59" s="31">
        <f t="shared" si="3"/>
        <v>5080</v>
      </c>
      <c r="L59" s="31">
        <v>275</v>
      </c>
      <c r="M59" s="31">
        <v>4805</v>
      </c>
      <c r="N59" s="31">
        <f t="shared" si="4"/>
        <v>5510</v>
      </c>
      <c r="O59" s="31">
        <f t="shared" si="5"/>
        <v>275</v>
      </c>
      <c r="P59" s="31">
        <v>275</v>
      </c>
      <c r="Q59" s="31">
        <v>0</v>
      </c>
      <c r="R59" s="31">
        <v>0</v>
      </c>
      <c r="S59" s="31">
        <v>0</v>
      </c>
      <c r="T59" s="31">
        <v>0</v>
      </c>
      <c r="U59" s="31">
        <f t="shared" si="6"/>
        <v>5235</v>
      </c>
      <c r="V59" s="31">
        <v>5235</v>
      </c>
      <c r="W59" s="31">
        <v>0</v>
      </c>
      <c r="X59" s="31">
        <v>0</v>
      </c>
      <c r="Y59" s="31">
        <v>0</v>
      </c>
      <c r="Z59" s="31">
        <v>0</v>
      </c>
      <c r="AA59" s="31">
        <f t="shared" si="7"/>
        <v>0</v>
      </c>
      <c r="AB59" s="31">
        <v>0</v>
      </c>
      <c r="AC59" s="31">
        <v>0</v>
      </c>
    </row>
    <row r="60" spans="1:29" ht="13.5">
      <c r="A60" s="54" t="s">
        <v>1</v>
      </c>
      <c r="B60" s="54" t="s">
        <v>133</v>
      </c>
      <c r="C60" s="55" t="s">
        <v>134</v>
      </c>
      <c r="D60" s="31">
        <f t="shared" si="0"/>
        <v>20594</v>
      </c>
      <c r="E60" s="31">
        <f t="shared" si="1"/>
        <v>0</v>
      </c>
      <c r="F60" s="31">
        <v>0</v>
      </c>
      <c r="G60" s="31">
        <v>0</v>
      </c>
      <c r="H60" s="31">
        <f t="shared" si="2"/>
        <v>0</v>
      </c>
      <c r="I60" s="31">
        <v>0</v>
      </c>
      <c r="J60" s="31">
        <v>0</v>
      </c>
      <c r="K60" s="31">
        <f t="shared" si="3"/>
        <v>20594</v>
      </c>
      <c r="L60" s="31">
        <v>2022</v>
      </c>
      <c r="M60" s="31">
        <v>18572</v>
      </c>
      <c r="N60" s="31">
        <f t="shared" si="4"/>
        <v>20594</v>
      </c>
      <c r="O60" s="31">
        <f t="shared" si="5"/>
        <v>2022</v>
      </c>
      <c r="P60" s="31">
        <v>2022</v>
      </c>
      <c r="Q60" s="31">
        <v>0</v>
      </c>
      <c r="R60" s="31">
        <v>0</v>
      </c>
      <c r="S60" s="31">
        <v>0</v>
      </c>
      <c r="T60" s="31">
        <v>0</v>
      </c>
      <c r="U60" s="31">
        <f t="shared" si="6"/>
        <v>18572</v>
      </c>
      <c r="V60" s="31">
        <v>18572</v>
      </c>
      <c r="W60" s="31">
        <v>0</v>
      </c>
      <c r="X60" s="31">
        <v>0</v>
      </c>
      <c r="Y60" s="31">
        <v>0</v>
      </c>
      <c r="Z60" s="31">
        <v>0</v>
      </c>
      <c r="AA60" s="31">
        <f t="shared" si="7"/>
        <v>0</v>
      </c>
      <c r="AB60" s="31">
        <v>0</v>
      </c>
      <c r="AC60" s="31">
        <v>0</v>
      </c>
    </row>
    <row r="61" spans="1:29" ht="13.5">
      <c r="A61" s="54" t="s">
        <v>1</v>
      </c>
      <c r="B61" s="54" t="s">
        <v>135</v>
      </c>
      <c r="C61" s="55" t="s">
        <v>136</v>
      </c>
      <c r="D61" s="31">
        <f t="shared" si="0"/>
        <v>10996</v>
      </c>
      <c r="E61" s="31">
        <f t="shared" si="1"/>
        <v>0</v>
      </c>
      <c r="F61" s="31">
        <v>0</v>
      </c>
      <c r="G61" s="31">
        <v>0</v>
      </c>
      <c r="H61" s="31">
        <f t="shared" si="2"/>
        <v>1104</v>
      </c>
      <c r="I61" s="31">
        <v>0</v>
      </c>
      <c r="J61" s="31">
        <v>1104</v>
      </c>
      <c r="K61" s="31">
        <f t="shared" si="3"/>
        <v>9892</v>
      </c>
      <c r="L61" s="31">
        <v>1828</v>
      </c>
      <c r="M61" s="31">
        <v>8064</v>
      </c>
      <c r="N61" s="31">
        <f t="shared" si="4"/>
        <v>10996</v>
      </c>
      <c r="O61" s="31">
        <f t="shared" si="5"/>
        <v>1828</v>
      </c>
      <c r="P61" s="31">
        <v>1828</v>
      </c>
      <c r="Q61" s="31">
        <v>0</v>
      </c>
      <c r="R61" s="31">
        <v>0</v>
      </c>
      <c r="S61" s="31">
        <v>0</v>
      </c>
      <c r="T61" s="31">
        <v>0</v>
      </c>
      <c r="U61" s="31">
        <f t="shared" si="6"/>
        <v>9168</v>
      </c>
      <c r="V61" s="31">
        <v>8064</v>
      </c>
      <c r="W61" s="31">
        <v>0</v>
      </c>
      <c r="X61" s="31">
        <v>0</v>
      </c>
      <c r="Y61" s="31">
        <v>0</v>
      </c>
      <c r="Z61" s="31">
        <v>1104</v>
      </c>
      <c r="AA61" s="31">
        <f t="shared" si="7"/>
        <v>0</v>
      </c>
      <c r="AB61" s="31">
        <v>0</v>
      </c>
      <c r="AC61" s="31">
        <v>0</v>
      </c>
    </row>
    <row r="62" spans="1:29" ht="13.5">
      <c r="A62" s="54" t="s">
        <v>1</v>
      </c>
      <c r="B62" s="54" t="s">
        <v>137</v>
      </c>
      <c r="C62" s="55" t="s">
        <v>138</v>
      </c>
      <c r="D62" s="31">
        <f t="shared" si="0"/>
        <v>3508</v>
      </c>
      <c r="E62" s="31">
        <f t="shared" si="1"/>
        <v>0</v>
      </c>
      <c r="F62" s="31">
        <v>0</v>
      </c>
      <c r="G62" s="31">
        <v>0</v>
      </c>
      <c r="H62" s="31">
        <f t="shared" si="2"/>
        <v>0</v>
      </c>
      <c r="I62" s="31">
        <v>0</v>
      </c>
      <c r="J62" s="31">
        <v>0</v>
      </c>
      <c r="K62" s="31">
        <f t="shared" si="3"/>
        <v>3508</v>
      </c>
      <c r="L62" s="31">
        <v>592</v>
      </c>
      <c r="M62" s="31">
        <v>2916</v>
      </c>
      <c r="N62" s="31">
        <f t="shared" si="4"/>
        <v>3508</v>
      </c>
      <c r="O62" s="31">
        <f t="shared" si="5"/>
        <v>592</v>
      </c>
      <c r="P62" s="31">
        <v>592</v>
      </c>
      <c r="Q62" s="31">
        <v>0</v>
      </c>
      <c r="R62" s="31">
        <v>0</v>
      </c>
      <c r="S62" s="31">
        <v>0</v>
      </c>
      <c r="T62" s="31">
        <v>0</v>
      </c>
      <c r="U62" s="31">
        <f t="shared" si="6"/>
        <v>2916</v>
      </c>
      <c r="V62" s="31">
        <v>2916</v>
      </c>
      <c r="W62" s="31">
        <v>0</v>
      </c>
      <c r="X62" s="31">
        <v>0</v>
      </c>
      <c r="Y62" s="31">
        <v>0</v>
      </c>
      <c r="Z62" s="31">
        <v>0</v>
      </c>
      <c r="AA62" s="31">
        <f t="shared" si="7"/>
        <v>0</v>
      </c>
      <c r="AB62" s="31">
        <v>0</v>
      </c>
      <c r="AC62" s="31">
        <v>0</v>
      </c>
    </row>
    <row r="63" spans="1:29" ht="13.5">
      <c r="A63" s="54" t="s">
        <v>1</v>
      </c>
      <c r="B63" s="54" t="s">
        <v>139</v>
      </c>
      <c r="C63" s="55" t="s">
        <v>140</v>
      </c>
      <c r="D63" s="31">
        <f t="shared" si="0"/>
        <v>1365</v>
      </c>
      <c r="E63" s="31">
        <f t="shared" si="1"/>
        <v>0</v>
      </c>
      <c r="F63" s="31">
        <v>0</v>
      </c>
      <c r="G63" s="31">
        <v>0</v>
      </c>
      <c r="H63" s="31">
        <f t="shared" si="2"/>
        <v>0</v>
      </c>
      <c r="I63" s="31">
        <v>0</v>
      </c>
      <c r="J63" s="31">
        <v>0</v>
      </c>
      <c r="K63" s="31">
        <f t="shared" si="3"/>
        <v>1365</v>
      </c>
      <c r="L63" s="31">
        <v>175</v>
      </c>
      <c r="M63" s="31">
        <v>1190</v>
      </c>
      <c r="N63" s="31">
        <f t="shared" si="4"/>
        <v>1365</v>
      </c>
      <c r="O63" s="31">
        <f t="shared" si="5"/>
        <v>175</v>
      </c>
      <c r="P63" s="31">
        <v>175</v>
      </c>
      <c r="Q63" s="31">
        <v>0</v>
      </c>
      <c r="R63" s="31">
        <v>0</v>
      </c>
      <c r="S63" s="31">
        <v>0</v>
      </c>
      <c r="T63" s="31">
        <v>0</v>
      </c>
      <c r="U63" s="31">
        <f t="shared" si="6"/>
        <v>1190</v>
      </c>
      <c r="V63" s="31">
        <v>1190</v>
      </c>
      <c r="W63" s="31">
        <v>0</v>
      </c>
      <c r="X63" s="31">
        <v>0</v>
      </c>
      <c r="Y63" s="31">
        <v>0</v>
      </c>
      <c r="Z63" s="31">
        <v>0</v>
      </c>
      <c r="AA63" s="31">
        <f t="shared" si="7"/>
        <v>0</v>
      </c>
      <c r="AB63" s="31">
        <v>0</v>
      </c>
      <c r="AC63" s="31">
        <v>0</v>
      </c>
    </row>
    <row r="64" spans="1:29" ht="13.5">
      <c r="A64" s="54" t="s">
        <v>1</v>
      </c>
      <c r="B64" s="54" t="s">
        <v>141</v>
      </c>
      <c r="C64" s="55" t="s">
        <v>142</v>
      </c>
      <c r="D64" s="31">
        <f t="shared" si="0"/>
        <v>8995</v>
      </c>
      <c r="E64" s="31">
        <f t="shared" si="1"/>
        <v>0</v>
      </c>
      <c r="F64" s="31">
        <v>0</v>
      </c>
      <c r="G64" s="31">
        <v>0</v>
      </c>
      <c r="H64" s="31">
        <f t="shared" si="2"/>
        <v>0</v>
      </c>
      <c r="I64" s="31">
        <v>0</v>
      </c>
      <c r="J64" s="31">
        <v>0</v>
      </c>
      <c r="K64" s="31">
        <f t="shared" si="3"/>
        <v>8995</v>
      </c>
      <c r="L64" s="31">
        <v>1819</v>
      </c>
      <c r="M64" s="31">
        <v>7176</v>
      </c>
      <c r="N64" s="31">
        <f t="shared" si="4"/>
        <v>8995</v>
      </c>
      <c r="O64" s="31">
        <f t="shared" si="5"/>
        <v>1819</v>
      </c>
      <c r="P64" s="31">
        <v>1819</v>
      </c>
      <c r="Q64" s="31">
        <v>0</v>
      </c>
      <c r="R64" s="31">
        <v>0</v>
      </c>
      <c r="S64" s="31">
        <v>0</v>
      </c>
      <c r="T64" s="31">
        <v>0</v>
      </c>
      <c r="U64" s="31">
        <f t="shared" si="6"/>
        <v>7176</v>
      </c>
      <c r="V64" s="31">
        <v>7176</v>
      </c>
      <c r="W64" s="31">
        <v>0</v>
      </c>
      <c r="X64" s="31">
        <v>0</v>
      </c>
      <c r="Y64" s="31">
        <v>0</v>
      </c>
      <c r="Z64" s="31">
        <v>0</v>
      </c>
      <c r="AA64" s="31">
        <f t="shared" si="7"/>
        <v>0</v>
      </c>
      <c r="AB64" s="31">
        <v>0</v>
      </c>
      <c r="AC64" s="31">
        <v>0</v>
      </c>
    </row>
    <row r="65" spans="1:29" ht="13.5">
      <c r="A65" s="54" t="s">
        <v>1</v>
      </c>
      <c r="B65" s="54" t="s">
        <v>143</v>
      </c>
      <c r="C65" s="55" t="s">
        <v>144</v>
      </c>
      <c r="D65" s="31">
        <f t="shared" si="0"/>
        <v>8566</v>
      </c>
      <c r="E65" s="31">
        <f t="shared" si="1"/>
        <v>0</v>
      </c>
      <c r="F65" s="31">
        <v>0</v>
      </c>
      <c r="G65" s="31">
        <v>0</v>
      </c>
      <c r="H65" s="31">
        <f t="shared" si="2"/>
        <v>1766</v>
      </c>
      <c r="I65" s="31">
        <v>1766</v>
      </c>
      <c r="J65" s="31">
        <v>0</v>
      </c>
      <c r="K65" s="31">
        <f t="shared" si="3"/>
        <v>6800</v>
      </c>
      <c r="L65" s="31">
        <v>0</v>
      </c>
      <c r="M65" s="31">
        <v>6800</v>
      </c>
      <c r="N65" s="31">
        <f t="shared" si="4"/>
        <v>8566</v>
      </c>
      <c r="O65" s="31">
        <f t="shared" si="5"/>
        <v>1766</v>
      </c>
      <c r="P65" s="31">
        <v>1766</v>
      </c>
      <c r="Q65" s="31">
        <v>0</v>
      </c>
      <c r="R65" s="31">
        <v>0</v>
      </c>
      <c r="S65" s="31">
        <v>0</v>
      </c>
      <c r="T65" s="31">
        <v>0</v>
      </c>
      <c r="U65" s="31">
        <f t="shared" si="6"/>
        <v>6800</v>
      </c>
      <c r="V65" s="31">
        <v>6800</v>
      </c>
      <c r="W65" s="31">
        <v>0</v>
      </c>
      <c r="X65" s="31">
        <v>0</v>
      </c>
      <c r="Y65" s="31">
        <v>0</v>
      </c>
      <c r="Z65" s="31">
        <v>0</v>
      </c>
      <c r="AA65" s="31">
        <f t="shared" si="7"/>
        <v>0</v>
      </c>
      <c r="AB65" s="31">
        <v>0</v>
      </c>
      <c r="AC65" s="31">
        <v>0</v>
      </c>
    </row>
    <row r="66" spans="1:29" ht="13.5">
      <c r="A66" s="54" t="s">
        <v>1</v>
      </c>
      <c r="B66" s="54" t="s">
        <v>145</v>
      </c>
      <c r="C66" s="55" t="s">
        <v>146</v>
      </c>
      <c r="D66" s="31">
        <f t="shared" si="0"/>
        <v>14025</v>
      </c>
      <c r="E66" s="31">
        <f t="shared" si="1"/>
        <v>0</v>
      </c>
      <c r="F66" s="31">
        <v>0</v>
      </c>
      <c r="G66" s="31">
        <v>0</v>
      </c>
      <c r="H66" s="31">
        <f t="shared" si="2"/>
        <v>2444</v>
      </c>
      <c r="I66" s="31">
        <v>2444</v>
      </c>
      <c r="J66" s="31">
        <v>0</v>
      </c>
      <c r="K66" s="31">
        <f t="shared" si="3"/>
        <v>11581</v>
      </c>
      <c r="L66" s="31">
        <v>0</v>
      </c>
      <c r="M66" s="31">
        <v>11581</v>
      </c>
      <c r="N66" s="31">
        <f t="shared" si="4"/>
        <v>14025</v>
      </c>
      <c r="O66" s="31">
        <f t="shared" si="5"/>
        <v>2444</v>
      </c>
      <c r="P66" s="31">
        <v>2444</v>
      </c>
      <c r="Q66" s="31">
        <v>0</v>
      </c>
      <c r="R66" s="31">
        <v>0</v>
      </c>
      <c r="S66" s="31">
        <v>0</v>
      </c>
      <c r="T66" s="31">
        <v>0</v>
      </c>
      <c r="U66" s="31">
        <f t="shared" si="6"/>
        <v>11581</v>
      </c>
      <c r="V66" s="31">
        <v>11581</v>
      </c>
      <c r="W66" s="31">
        <v>0</v>
      </c>
      <c r="X66" s="31">
        <v>0</v>
      </c>
      <c r="Y66" s="31">
        <v>0</v>
      </c>
      <c r="Z66" s="31">
        <v>0</v>
      </c>
      <c r="AA66" s="31">
        <f t="shared" si="7"/>
        <v>0</v>
      </c>
      <c r="AB66" s="31">
        <v>0</v>
      </c>
      <c r="AC66" s="31">
        <v>0</v>
      </c>
    </row>
    <row r="67" spans="1:29" ht="13.5">
      <c r="A67" s="54" t="s">
        <v>1</v>
      </c>
      <c r="B67" s="54" t="s">
        <v>147</v>
      </c>
      <c r="C67" s="55" t="s">
        <v>148</v>
      </c>
      <c r="D67" s="31">
        <f t="shared" si="0"/>
        <v>15842</v>
      </c>
      <c r="E67" s="31">
        <f t="shared" si="1"/>
        <v>0</v>
      </c>
      <c r="F67" s="31">
        <v>0</v>
      </c>
      <c r="G67" s="31">
        <v>0</v>
      </c>
      <c r="H67" s="31">
        <f t="shared" si="2"/>
        <v>0</v>
      </c>
      <c r="I67" s="31">
        <v>0</v>
      </c>
      <c r="J67" s="31">
        <v>0</v>
      </c>
      <c r="K67" s="31">
        <f t="shared" si="3"/>
        <v>15842</v>
      </c>
      <c r="L67" s="31">
        <v>3341</v>
      </c>
      <c r="M67" s="31">
        <v>12501</v>
      </c>
      <c r="N67" s="31">
        <f t="shared" si="4"/>
        <v>16197</v>
      </c>
      <c r="O67" s="31">
        <f t="shared" si="5"/>
        <v>3341</v>
      </c>
      <c r="P67" s="31">
        <v>3341</v>
      </c>
      <c r="Q67" s="31">
        <v>0</v>
      </c>
      <c r="R67" s="31">
        <v>0</v>
      </c>
      <c r="S67" s="31">
        <v>0</v>
      </c>
      <c r="T67" s="31">
        <v>0</v>
      </c>
      <c r="U67" s="31">
        <f t="shared" si="6"/>
        <v>12501</v>
      </c>
      <c r="V67" s="31">
        <v>12501</v>
      </c>
      <c r="W67" s="31">
        <v>0</v>
      </c>
      <c r="X67" s="31">
        <v>0</v>
      </c>
      <c r="Y67" s="31">
        <v>0</v>
      </c>
      <c r="Z67" s="31">
        <v>0</v>
      </c>
      <c r="AA67" s="31">
        <f t="shared" si="7"/>
        <v>355</v>
      </c>
      <c r="AB67" s="31">
        <v>75</v>
      </c>
      <c r="AC67" s="31">
        <v>280</v>
      </c>
    </row>
    <row r="68" spans="1:29" ht="13.5">
      <c r="A68" s="54" t="s">
        <v>1</v>
      </c>
      <c r="B68" s="54" t="s">
        <v>149</v>
      </c>
      <c r="C68" s="55" t="s">
        <v>0</v>
      </c>
      <c r="D68" s="31">
        <f t="shared" si="0"/>
        <v>13167</v>
      </c>
      <c r="E68" s="31">
        <f t="shared" si="1"/>
        <v>0</v>
      </c>
      <c r="F68" s="31">
        <v>0</v>
      </c>
      <c r="G68" s="31">
        <v>0</v>
      </c>
      <c r="H68" s="31">
        <f t="shared" si="2"/>
        <v>0</v>
      </c>
      <c r="I68" s="31">
        <v>0</v>
      </c>
      <c r="J68" s="31">
        <v>0</v>
      </c>
      <c r="K68" s="31">
        <f t="shared" si="3"/>
        <v>13167</v>
      </c>
      <c r="L68" s="31">
        <v>2133</v>
      </c>
      <c r="M68" s="31">
        <v>11034</v>
      </c>
      <c r="N68" s="31">
        <f t="shared" si="4"/>
        <v>13230</v>
      </c>
      <c r="O68" s="31">
        <f t="shared" si="5"/>
        <v>2133</v>
      </c>
      <c r="P68" s="31">
        <v>2133</v>
      </c>
      <c r="Q68" s="31">
        <v>0</v>
      </c>
      <c r="R68" s="31">
        <v>0</v>
      </c>
      <c r="S68" s="31">
        <v>0</v>
      </c>
      <c r="T68" s="31">
        <v>0</v>
      </c>
      <c r="U68" s="31">
        <f t="shared" si="6"/>
        <v>11034</v>
      </c>
      <c r="V68" s="31">
        <v>11034</v>
      </c>
      <c r="W68" s="31">
        <v>0</v>
      </c>
      <c r="X68" s="31">
        <v>0</v>
      </c>
      <c r="Y68" s="31">
        <v>0</v>
      </c>
      <c r="Z68" s="31">
        <v>0</v>
      </c>
      <c r="AA68" s="31">
        <f t="shared" si="7"/>
        <v>63</v>
      </c>
      <c r="AB68" s="31">
        <v>63</v>
      </c>
      <c r="AC68" s="31">
        <v>0</v>
      </c>
    </row>
    <row r="69" spans="1:29" ht="13.5">
      <c r="A69" s="54" t="s">
        <v>1</v>
      </c>
      <c r="B69" s="54" t="s">
        <v>150</v>
      </c>
      <c r="C69" s="55" t="s">
        <v>151</v>
      </c>
      <c r="D69" s="31">
        <f t="shared" si="0"/>
        <v>16525</v>
      </c>
      <c r="E69" s="31">
        <f t="shared" si="1"/>
        <v>0</v>
      </c>
      <c r="F69" s="31">
        <v>0</v>
      </c>
      <c r="G69" s="31">
        <v>0</v>
      </c>
      <c r="H69" s="31">
        <f t="shared" si="2"/>
        <v>3359</v>
      </c>
      <c r="I69" s="31">
        <v>3359</v>
      </c>
      <c r="J69" s="31">
        <v>0</v>
      </c>
      <c r="K69" s="31">
        <f t="shared" si="3"/>
        <v>13166</v>
      </c>
      <c r="L69" s="31">
        <v>0</v>
      </c>
      <c r="M69" s="31">
        <v>13166</v>
      </c>
      <c r="N69" s="31">
        <f t="shared" si="4"/>
        <v>16525</v>
      </c>
      <c r="O69" s="31">
        <f t="shared" si="5"/>
        <v>3359</v>
      </c>
      <c r="P69" s="31">
        <v>3359</v>
      </c>
      <c r="Q69" s="31">
        <v>0</v>
      </c>
      <c r="R69" s="31">
        <v>0</v>
      </c>
      <c r="S69" s="31">
        <v>0</v>
      </c>
      <c r="T69" s="31">
        <v>0</v>
      </c>
      <c r="U69" s="31">
        <f t="shared" si="6"/>
        <v>13166</v>
      </c>
      <c r="V69" s="31">
        <v>13166</v>
      </c>
      <c r="W69" s="31">
        <v>0</v>
      </c>
      <c r="X69" s="31">
        <v>0</v>
      </c>
      <c r="Y69" s="31">
        <v>0</v>
      </c>
      <c r="Z69" s="31">
        <v>0</v>
      </c>
      <c r="AA69" s="31">
        <f t="shared" si="7"/>
        <v>0</v>
      </c>
      <c r="AB69" s="31">
        <v>0</v>
      </c>
      <c r="AC69" s="31">
        <v>0</v>
      </c>
    </row>
    <row r="70" spans="1:29" ht="13.5">
      <c r="A70" s="54" t="s">
        <v>1</v>
      </c>
      <c r="B70" s="54" t="s">
        <v>152</v>
      </c>
      <c r="C70" s="55" t="s">
        <v>153</v>
      </c>
      <c r="D70" s="31">
        <f t="shared" si="0"/>
        <v>9786</v>
      </c>
      <c r="E70" s="31">
        <f t="shared" si="1"/>
        <v>0</v>
      </c>
      <c r="F70" s="31">
        <v>0</v>
      </c>
      <c r="G70" s="31">
        <v>0</v>
      </c>
      <c r="H70" s="31">
        <f t="shared" si="2"/>
        <v>0</v>
      </c>
      <c r="I70" s="31">
        <v>0</v>
      </c>
      <c r="J70" s="31">
        <v>0</v>
      </c>
      <c r="K70" s="31">
        <f t="shared" si="3"/>
        <v>9786</v>
      </c>
      <c r="L70" s="31">
        <v>1381</v>
      </c>
      <c r="M70" s="31">
        <v>8405</v>
      </c>
      <c r="N70" s="31">
        <f t="shared" si="4"/>
        <v>9789</v>
      </c>
      <c r="O70" s="31">
        <f t="shared" si="5"/>
        <v>1381</v>
      </c>
      <c r="P70" s="31">
        <v>1381</v>
      </c>
      <c r="Q70" s="31">
        <v>0</v>
      </c>
      <c r="R70" s="31">
        <v>0</v>
      </c>
      <c r="S70" s="31">
        <v>0</v>
      </c>
      <c r="T70" s="31">
        <v>0</v>
      </c>
      <c r="U70" s="31">
        <f t="shared" si="6"/>
        <v>8405</v>
      </c>
      <c r="V70" s="31">
        <v>8405</v>
      </c>
      <c r="W70" s="31">
        <v>0</v>
      </c>
      <c r="X70" s="31">
        <v>0</v>
      </c>
      <c r="Y70" s="31">
        <v>0</v>
      </c>
      <c r="Z70" s="31">
        <v>0</v>
      </c>
      <c r="AA70" s="31">
        <f t="shared" si="7"/>
        <v>3</v>
      </c>
      <c r="AB70" s="31">
        <v>3</v>
      </c>
      <c r="AC70" s="31">
        <v>0</v>
      </c>
    </row>
    <row r="71" spans="1:29" ht="13.5">
      <c r="A71" s="54" t="s">
        <v>1</v>
      </c>
      <c r="B71" s="54" t="s">
        <v>154</v>
      </c>
      <c r="C71" s="55" t="s">
        <v>155</v>
      </c>
      <c r="D71" s="31">
        <f aca="true" t="shared" si="8" ref="D71:D93">E71+H71+K71</f>
        <v>11760</v>
      </c>
      <c r="E71" s="31">
        <f aca="true" t="shared" si="9" ref="E71:E93">F71+G71</f>
        <v>0</v>
      </c>
      <c r="F71" s="31">
        <v>0</v>
      </c>
      <c r="G71" s="31">
        <v>0</v>
      </c>
      <c r="H71" s="31">
        <f aca="true" t="shared" si="10" ref="H71:H93">I71+J71</f>
        <v>0</v>
      </c>
      <c r="I71" s="31">
        <v>0</v>
      </c>
      <c r="J71" s="31">
        <v>0</v>
      </c>
      <c r="K71" s="31">
        <f aca="true" t="shared" si="11" ref="K71:K93">L71+M71</f>
        <v>11760</v>
      </c>
      <c r="L71" s="31">
        <v>864</v>
      </c>
      <c r="M71" s="31">
        <v>10896</v>
      </c>
      <c r="N71" s="31">
        <f aca="true" t="shared" si="12" ref="N71:N93">O71+U71+AA71</f>
        <v>11760</v>
      </c>
      <c r="O71" s="31">
        <f aca="true" t="shared" si="13" ref="O71:O93">SUM(P71:T71)</f>
        <v>864</v>
      </c>
      <c r="P71" s="31">
        <v>864</v>
      </c>
      <c r="Q71" s="31">
        <v>0</v>
      </c>
      <c r="R71" s="31">
        <v>0</v>
      </c>
      <c r="S71" s="31">
        <v>0</v>
      </c>
      <c r="T71" s="31">
        <v>0</v>
      </c>
      <c r="U71" s="31">
        <f aca="true" t="shared" si="14" ref="U71:U93">SUM(V71:Z71)</f>
        <v>10896</v>
      </c>
      <c r="V71" s="31">
        <v>10896</v>
      </c>
      <c r="W71" s="31">
        <v>0</v>
      </c>
      <c r="X71" s="31">
        <v>0</v>
      </c>
      <c r="Y71" s="31">
        <v>0</v>
      </c>
      <c r="Z71" s="31">
        <v>0</v>
      </c>
      <c r="AA71" s="31">
        <f aca="true" t="shared" si="15" ref="AA71:AA93">AB71+AC71</f>
        <v>0</v>
      </c>
      <c r="AB71" s="31">
        <v>0</v>
      </c>
      <c r="AC71" s="31">
        <v>0</v>
      </c>
    </row>
    <row r="72" spans="1:29" ht="13.5">
      <c r="A72" s="54" t="s">
        <v>1</v>
      </c>
      <c r="B72" s="54" t="s">
        <v>156</v>
      </c>
      <c r="C72" s="55" t="s">
        <v>157</v>
      </c>
      <c r="D72" s="31">
        <f t="shared" si="8"/>
        <v>5351</v>
      </c>
      <c r="E72" s="31">
        <f t="shared" si="9"/>
        <v>0</v>
      </c>
      <c r="F72" s="31">
        <v>0</v>
      </c>
      <c r="G72" s="31">
        <v>0</v>
      </c>
      <c r="H72" s="31">
        <f t="shared" si="10"/>
        <v>0</v>
      </c>
      <c r="I72" s="31">
        <v>0</v>
      </c>
      <c r="J72" s="31">
        <v>0</v>
      </c>
      <c r="K72" s="31">
        <f t="shared" si="11"/>
        <v>5351</v>
      </c>
      <c r="L72" s="31">
        <v>1026</v>
      </c>
      <c r="M72" s="31">
        <v>4325</v>
      </c>
      <c r="N72" s="31">
        <f t="shared" si="12"/>
        <v>5351</v>
      </c>
      <c r="O72" s="31">
        <f t="shared" si="13"/>
        <v>1026</v>
      </c>
      <c r="P72" s="31">
        <v>1026</v>
      </c>
      <c r="Q72" s="31">
        <v>0</v>
      </c>
      <c r="R72" s="31">
        <v>0</v>
      </c>
      <c r="S72" s="31">
        <v>0</v>
      </c>
      <c r="T72" s="31">
        <v>0</v>
      </c>
      <c r="U72" s="31">
        <f t="shared" si="14"/>
        <v>4325</v>
      </c>
      <c r="V72" s="31">
        <v>4325</v>
      </c>
      <c r="W72" s="31">
        <v>0</v>
      </c>
      <c r="X72" s="31">
        <v>0</v>
      </c>
      <c r="Y72" s="31">
        <v>0</v>
      </c>
      <c r="Z72" s="31">
        <v>0</v>
      </c>
      <c r="AA72" s="31">
        <f t="shared" si="15"/>
        <v>0</v>
      </c>
      <c r="AB72" s="31">
        <v>0</v>
      </c>
      <c r="AC72" s="31">
        <v>0</v>
      </c>
    </row>
    <row r="73" spans="1:29" ht="13.5">
      <c r="A73" s="54" t="s">
        <v>1</v>
      </c>
      <c r="B73" s="54" t="s">
        <v>158</v>
      </c>
      <c r="C73" s="55" t="s">
        <v>159</v>
      </c>
      <c r="D73" s="31">
        <f t="shared" si="8"/>
        <v>12826</v>
      </c>
      <c r="E73" s="31">
        <f t="shared" si="9"/>
        <v>0</v>
      </c>
      <c r="F73" s="31">
        <v>0</v>
      </c>
      <c r="G73" s="31">
        <v>0</v>
      </c>
      <c r="H73" s="31">
        <f t="shared" si="10"/>
        <v>2386</v>
      </c>
      <c r="I73" s="31">
        <v>2386</v>
      </c>
      <c r="J73" s="31">
        <v>0</v>
      </c>
      <c r="K73" s="31">
        <f t="shared" si="11"/>
        <v>10440</v>
      </c>
      <c r="L73" s="31">
        <v>0</v>
      </c>
      <c r="M73" s="31">
        <v>10440</v>
      </c>
      <c r="N73" s="31">
        <f t="shared" si="12"/>
        <v>12826</v>
      </c>
      <c r="O73" s="31">
        <f t="shared" si="13"/>
        <v>2386</v>
      </c>
      <c r="P73" s="31">
        <v>2386</v>
      </c>
      <c r="Q73" s="31">
        <v>0</v>
      </c>
      <c r="R73" s="31">
        <v>0</v>
      </c>
      <c r="S73" s="31">
        <v>0</v>
      </c>
      <c r="T73" s="31">
        <v>0</v>
      </c>
      <c r="U73" s="31">
        <f t="shared" si="14"/>
        <v>10440</v>
      </c>
      <c r="V73" s="31">
        <v>10440</v>
      </c>
      <c r="W73" s="31">
        <v>0</v>
      </c>
      <c r="X73" s="31">
        <v>0</v>
      </c>
      <c r="Y73" s="31">
        <v>0</v>
      </c>
      <c r="Z73" s="31">
        <v>0</v>
      </c>
      <c r="AA73" s="31">
        <f t="shared" si="15"/>
        <v>0</v>
      </c>
      <c r="AB73" s="31">
        <v>0</v>
      </c>
      <c r="AC73" s="31">
        <v>0</v>
      </c>
    </row>
    <row r="74" spans="1:29" ht="13.5">
      <c r="A74" s="54" t="s">
        <v>1</v>
      </c>
      <c r="B74" s="54" t="s">
        <v>160</v>
      </c>
      <c r="C74" s="55" t="s">
        <v>161</v>
      </c>
      <c r="D74" s="31">
        <f t="shared" si="8"/>
        <v>5458</v>
      </c>
      <c r="E74" s="31">
        <f t="shared" si="9"/>
        <v>0</v>
      </c>
      <c r="F74" s="31">
        <v>0</v>
      </c>
      <c r="G74" s="31">
        <v>0</v>
      </c>
      <c r="H74" s="31">
        <f t="shared" si="10"/>
        <v>588</v>
      </c>
      <c r="I74" s="31">
        <v>588</v>
      </c>
      <c r="J74" s="31">
        <v>0</v>
      </c>
      <c r="K74" s="31">
        <f t="shared" si="11"/>
        <v>4870</v>
      </c>
      <c r="L74" s="31">
        <v>0</v>
      </c>
      <c r="M74" s="31">
        <v>4870</v>
      </c>
      <c r="N74" s="31">
        <f t="shared" si="12"/>
        <v>5458</v>
      </c>
      <c r="O74" s="31">
        <f t="shared" si="13"/>
        <v>588</v>
      </c>
      <c r="P74" s="31">
        <v>588</v>
      </c>
      <c r="Q74" s="31">
        <v>0</v>
      </c>
      <c r="R74" s="31">
        <v>0</v>
      </c>
      <c r="S74" s="31">
        <v>0</v>
      </c>
      <c r="T74" s="31">
        <v>0</v>
      </c>
      <c r="U74" s="31">
        <f t="shared" si="14"/>
        <v>4870</v>
      </c>
      <c r="V74" s="31">
        <v>4870</v>
      </c>
      <c r="W74" s="31">
        <v>0</v>
      </c>
      <c r="X74" s="31">
        <v>0</v>
      </c>
      <c r="Y74" s="31">
        <v>0</v>
      </c>
      <c r="Z74" s="31">
        <v>0</v>
      </c>
      <c r="AA74" s="31">
        <f t="shared" si="15"/>
        <v>0</v>
      </c>
      <c r="AB74" s="31">
        <v>0</v>
      </c>
      <c r="AC74" s="31">
        <v>0</v>
      </c>
    </row>
    <row r="75" spans="1:29" ht="13.5">
      <c r="A75" s="54" t="s">
        <v>1</v>
      </c>
      <c r="B75" s="54" t="s">
        <v>162</v>
      </c>
      <c r="C75" s="55" t="s">
        <v>163</v>
      </c>
      <c r="D75" s="31">
        <f t="shared" si="8"/>
        <v>6621</v>
      </c>
      <c r="E75" s="31">
        <f t="shared" si="9"/>
        <v>0</v>
      </c>
      <c r="F75" s="31">
        <v>0</v>
      </c>
      <c r="G75" s="31">
        <v>0</v>
      </c>
      <c r="H75" s="31">
        <f t="shared" si="10"/>
        <v>791</v>
      </c>
      <c r="I75" s="31">
        <v>791</v>
      </c>
      <c r="J75" s="31">
        <v>0</v>
      </c>
      <c r="K75" s="31">
        <f t="shared" si="11"/>
        <v>5830</v>
      </c>
      <c r="L75" s="31">
        <v>0</v>
      </c>
      <c r="M75" s="31">
        <v>5830</v>
      </c>
      <c r="N75" s="31">
        <f t="shared" si="12"/>
        <v>6621</v>
      </c>
      <c r="O75" s="31">
        <f t="shared" si="13"/>
        <v>791</v>
      </c>
      <c r="P75" s="31">
        <v>791</v>
      </c>
      <c r="Q75" s="31">
        <v>0</v>
      </c>
      <c r="R75" s="31">
        <v>0</v>
      </c>
      <c r="S75" s="31">
        <v>0</v>
      </c>
      <c r="T75" s="31">
        <v>0</v>
      </c>
      <c r="U75" s="31">
        <f t="shared" si="14"/>
        <v>5830</v>
      </c>
      <c r="V75" s="31">
        <v>5830</v>
      </c>
      <c r="W75" s="31">
        <v>0</v>
      </c>
      <c r="X75" s="31">
        <v>0</v>
      </c>
      <c r="Y75" s="31">
        <v>0</v>
      </c>
      <c r="Z75" s="31">
        <v>0</v>
      </c>
      <c r="AA75" s="31">
        <f t="shared" si="15"/>
        <v>0</v>
      </c>
      <c r="AB75" s="31">
        <v>0</v>
      </c>
      <c r="AC75" s="31">
        <v>0</v>
      </c>
    </row>
    <row r="76" spans="1:29" ht="13.5">
      <c r="A76" s="54" t="s">
        <v>1</v>
      </c>
      <c r="B76" s="54" t="s">
        <v>164</v>
      </c>
      <c r="C76" s="55" t="s">
        <v>257</v>
      </c>
      <c r="D76" s="31">
        <f t="shared" si="8"/>
        <v>8748</v>
      </c>
      <c r="E76" s="31">
        <f t="shared" si="9"/>
        <v>0</v>
      </c>
      <c r="F76" s="31">
        <v>0</v>
      </c>
      <c r="G76" s="31">
        <v>0</v>
      </c>
      <c r="H76" s="31">
        <f t="shared" si="10"/>
        <v>505</v>
      </c>
      <c r="I76" s="31">
        <v>505</v>
      </c>
      <c r="J76" s="31">
        <v>0</v>
      </c>
      <c r="K76" s="31">
        <f t="shared" si="11"/>
        <v>8243</v>
      </c>
      <c r="L76" s="31">
        <v>0</v>
      </c>
      <c r="M76" s="31">
        <v>8243</v>
      </c>
      <c r="N76" s="31">
        <f t="shared" si="12"/>
        <v>8748</v>
      </c>
      <c r="O76" s="31">
        <f t="shared" si="13"/>
        <v>505</v>
      </c>
      <c r="P76" s="31">
        <v>505</v>
      </c>
      <c r="Q76" s="31">
        <v>0</v>
      </c>
      <c r="R76" s="31">
        <v>0</v>
      </c>
      <c r="S76" s="31">
        <v>0</v>
      </c>
      <c r="T76" s="31">
        <v>0</v>
      </c>
      <c r="U76" s="31">
        <f t="shared" si="14"/>
        <v>8243</v>
      </c>
      <c r="V76" s="31">
        <v>8243</v>
      </c>
      <c r="W76" s="31">
        <v>0</v>
      </c>
      <c r="X76" s="31">
        <v>0</v>
      </c>
      <c r="Y76" s="31">
        <v>0</v>
      </c>
      <c r="Z76" s="31">
        <v>0</v>
      </c>
      <c r="AA76" s="31">
        <f t="shared" si="15"/>
        <v>0</v>
      </c>
      <c r="AB76" s="31">
        <v>0</v>
      </c>
      <c r="AC76" s="31">
        <v>0</v>
      </c>
    </row>
    <row r="77" spans="1:29" ht="13.5">
      <c r="A77" s="54" t="s">
        <v>1</v>
      </c>
      <c r="B77" s="54" t="s">
        <v>165</v>
      </c>
      <c r="C77" s="55" t="s">
        <v>166</v>
      </c>
      <c r="D77" s="31">
        <f t="shared" si="8"/>
        <v>2637</v>
      </c>
      <c r="E77" s="31">
        <f t="shared" si="9"/>
        <v>0</v>
      </c>
      <c r="F77" s="31">
        <v>0</v>
      </c>
      <c r="G77" s="31">
        <v>0</v>
      </c>
      <c r="H77" s="31">
        <f t="shared" si="10"/>
        <v>2637</v>
      </c>
      <c r="I77" s="31">
        <v>764</v>
      </c>
      <c r="J77" s="31">
        <v>1873</v>
      </c>
      <c r="K77" s="31">
        <f t="shared" si="11"/>
        <v>0</v>
      </c>
      <c r="L77" s="31">
        <v>0</v>
      </c>
      <c r="M77" s="31">
        <v>0</v>
      </c>
      <c r="N77" s="31">
        <f t="shared" si="12"/>
        <v>2865</v>
      </c>
      <c r="O77" s="31">
        <f t="shared" si="13"/>
        <v>764</v>
      </c>
      <c r="P77" s="31">
        <v>764</v>
      </c>
      <c r="Q77" s="31">
        <v>0</v>
      </c>
      <c r="R77" s="31">
        <v>0</v>
      </c>
      <c r="S77" s="31">
        <v>0</v>
      </c>
      <c r="T77" s="31">
        <v>0</v>
      </c>
      <c r="U77" s="31">
        <f t="shared" si="14"/>
        <v>1873</v>
      </c>
      <c r="V77" s="31">
        <v>1873</v>
      </c>
      <c r="W77" s="31">
        <v>0</v>
      </c>
      <c r="X77" s="31">
        <v>0</v>
      </c>
      <c r="Y77" s="31">
        <v>0</v>
      </c>
      <c r="Z77" s="31">
        <v>0</v>
      </c>
      <c r="AA77" s="31">
        <f t="shared" si="15"/>
        <v>228</v>
      </c>
      <c r="AB77" s="31">
        <v>228</v>
      </c>
      <c r="AC77" s="31">
        <v>0</v>
      </c>
    </row>
    <row r="78" spans="1:29" ht="13.5">
      <c r="A78" s="54" t="s">
        <v>1</v>
      </c>
      <c r="B78" s="54" t="s">
        <v>167</v>
      </c>
      <c r="C78" s="55" t="s">
        <v>168</v>
      </c>
      <c r="D78" s="31">
        <f t="shared" si="8"/>
        <v>6541</v>
      </c>
      <c r="E78" s="31">
        <f t="shared" si="9"/>
        <v>0</v>
      </c>
      <c r="F78" s="31">
        <v>0</v>
      </c>
      <c r="G78" s="31">
        <v>0</v>
      </c>
      <c r="H78" s="31">
        <f t="shared" si="10"/>
        <v>914</v>
      </c>
      <c r="I78" s="31">
        <v>914</v>
      </c>
      <c r="J78" s="31">
        <v>0</v>
      </c>
      <c r="K78" s="31">
        <f t="shared" si="11"/>
        <v>5627</v>
      </c>
      <c r="L78" s="31">
        <v>0</v>
      </c>
      <c r="M78" s="31">
        <v>5627</v>
      </c>
      <c r="N78" s="31">
        <f t="shared" si="12"/>
        <v>6669</v>
      </c>
      <c r="O78" s="31">
        <f t="shared" si="13"/>
        <v>914</v>
      </c>
      <c r="P78" s="31">
        <v>914</v>
      </c>
      <c r="Q78" s="31">
        <v>0</v>
      </c>
      <c r="R78" s="31">
        <v>0</v>
      </c>
      <c r="S78" s="31">
        <v>0</v>
      </c>
      <c r="T78" s="31">
        <v>0</v>
      </c>
      <c r="U78" s="31">
        <f t="shared" si="14"/>
        <v>5627</v>
      </c>
      <c r="V78" s="31">
        <v>5627</v>
      </c>
      <c r="W78" s="31">
        <v>0</v>
      </c>
      <c r="X78" s="31">
        <v>0</v>
      </c>
      <c r="Y78" s="31">
        <v>0</v>
      </c>
      <c r="Z78" s="31">
        <v>0</v>
      </c>
      <c r="AA78" s="31">
        <f t="shared" si="15"/>
        <v>128</v>
      </c>
      <c r="AB78" s="31">
        <v>128</v>
      </c>
      <c r="AC78" s="31">
        <v>0</v>
      </c>
    </row>
    <row r="79" spans="1:29" ht="13.5">
      <c r="A79" s="54" t="s">
        <v>1</v>
      </c>
      <c r="B79" s="54" t="s">
        <v>169</v>
      </c>
      <c r="C79" s="55" t="s">
        <v>170</v>
      </c>
      <c r="D79" s="31">
        <f t="shared" si="8"/>
        <v>3893</v>
      </c>
      <c r="E79" s="31">
        <f t="shared" si="9"/>
        <v>0</v>
      </c>
      <c r="F79" s="31">
        <v>0</v>
      </c>
      <c r="G79" s="31">
        <v>0</v>
      </c>
      <c r="H79" s="31">
        <f t="shared" si="10"/>
        <v>440</v>
      </c>
      <c r="I79" s="31">
        <v>440</v>
      </c>
      <c r="J79" s="31">
        <v>0</v>
      </c>
      <c r="K79" s="31">
        <f t="shared" si="11"/>
        <v>3453</v>
      </c>
      <c r="L79" s="31">
        <v>0</v>
      </c>
      <c r="M79" s="31">
        <v>3453</v>
      </c>
      <c r="N79" s="31">
        <f t="shared" si="12"/>
        <v>3893</v>
      </c>
      <c r="O79" s="31">
        <f t="shared" si="13"/>
        <v>440</v>
      </c>
      <c r="P79" s="31">
        <v>440</v>
      </c>
      <c r="Q79" s="31">
        <v>0</v>
      </c>
      <c r="R79" s="31">
        <v>0</v>
      </c>
      <c r="S79" s="31">
        <v>0</v>
      </c>
      <c r="T79" s="31">
        <v>0</v>
      </c>
      <c r="U79" s="31">
        <f t="shared" si="14"/>
        <v>3453</v>
      </c>
      <c r="V79" s="31">
        <v>3453</v>
      </c>
      <c r="W79" s="31">
        <v>0</v>
      </c>
      <c r="X79" s="31">
        <v>0</v>
      </c>
      <c r="Y79" s="31">
        <v>0</v>
      </c>
      <c r="Z79" s="31">
        <v>0</v>
      </c>
      <c r="AA79" s="31">
        <f t="shared" si="15"/>
        <v>0</v>
      </c>
      <c r="AB79" s="31">
        <v>0</v>
      </c>
      <c r="AC79" s="31">
        <v>0</v>
      </c>
    </row>
    <row r="80" spans="1:29" ht="13.5">
      <c r="A80" s="54" t="s">
        <v>1</v>
      </c>
      <c r="B80" s="54" t="s">
        <v>171</v>
      </c>
      <c r="C80" s="55" t="s">
        <v>172</v>
      </c>
      <c r="D80" s="31">
        <f t="shared" si="8"/>
        <v>2328</v>
      </c>
      <c r="E80" s="31">
        <f t="shared" si="9"/>
        <v>0</v>
      </c>
      <c r="F80" s="31">
        <v>0</v>
      </c>
      <c r="G80" s="31">
        <v>0</v>
      </c>
      <c r="H80" s="31">
        <f t="shared" si="10"/>
        <v>2328</v>
      </c>
      <c r="I80" s="31">
        <v>362</v>
      </c>
      <c r="J80" s="31">
        <v>1966</v>
      </c>
      <c r="K80" s="31">
        <f t="shared" si="11"/>
        <v>0</v>
      </c>
      <c r="L80" s="31">
        <v>0</v>
      </c>
      <c r="M80" s="31">
        <v>0</v>
      </c>
      <c r="N80" s="31">
        <f t="shared" si="12"/>
        <v>2617</v>
      </c>
      <c r="O80" s="31">
        <f t="shared" si="13"/>
        <v>362</v>
      </c>
      <c r="P80" s="31">
        <v>362</v>
      </c>
      <c r="Q80" s="31">
        <v>0</v>
      </c>
      <c r="R80" s="31">
        <v>0</v>
      </c>
      <c r="S80" s="31">
        <v>0</v>
      </c>
      <c r="T80" s="31">
        <v>0</v>
      </c>
      <c r="U80" s="31">
        <f t="shared" si="14"/>
        <v>1966</v>
      </c>
      <c r="V80" s="31">
        <v>1966</v>
      </c>
      <c r="W80" s="31">
        <v>0</v>
      </c>
      <c r="X80" s="31">
        <v>0</v>
      </c>
      <c r="Y80" s="31">
        <v>0</v>
      </c>
      <c r="Z80" s="31">
        <v>0</v>
      </c>
      <c r="AA80" s="31">
        <f t="shared" si="15"/>
        <v>289</v>
      </c>
      <c r="AB80" s="31">
        <v>289</v>
      </c>
      <c r="AC80" s="31">
        <v>0</v>
      </c>
    </row>
    <row r="81" spans="1:29" ht="13.5">
      <c r="A81" s="54" t="s">
        <v>1</v>
      </c>
      <c r="B81" s="54" t="s">
        <v>198</v>
      </c>
      <c r="C81" s="55" t="s">
        <v>183</v>
      </c>
      <c r="D81" s="31">
        <f t="shared" si="8"/>
        <v>1457</v>
      </c>
      <c r="E81" s="31">
        <f t="shared" si="9"/>
        <v>0</v>
      </c>
      <c r="F81" s="31">
        <v>0</v>
      </c>
      <c r="G81" s="31">
        <v>0</v>
      </c>
      <c r="H81" s="31">
        <f t="shared" si="10"/>
        <v>0</v>
      </c>
      <c r="I81" s="31">
        <v>0</v>
      </c>
      <c r="J81" s="31">
        <v>0</v>
      </c>
      <c r="K81" s="31">
        <f t="shared" si="11"/>
        <v>1457</v>
      </c>
      <c r="L81" s="31">
        <v>490</v>
      </c>
      <c r="M81" s="31">
        <v>967</v>
      </c>
      <c r="N81" s="31">
        <f t="shared" si="12"/>
        <v>1457</v>
      </c>
      <c r="O81" s="31">
        <f t="shared" si="13"/>
        <v>490</v>
      </c>
      <c r="P81" s="31">
        <v>490</v>
      </c>
      <c r="Q81" s="31">
        <v>0</v>
      </c>
      <c r="R81" s="31">
        <v>0</v>
      </c>
      <c r="S81" s="31">
        <v>0</v>
      </c>
      <c r="T81" s="31">
        <v>0</v>
      </c>
      <c r="U81" s="31">
        <f t="shared" si="14"/>
        <v>967</v>
      </c>
      <c r="V81" s="31">
        <v>967</v>
      </c>
      <c r="W81" s="31">
        <v>0</v>
      </c>
      <c r="X81" s="31">
        <v>0</v>
      </c>
      <c r="Y81" s="31">
        <v>0</v>
      </c>
      <c r="Z81" s="31">
        <v>0</v>
      </c>
      <c r="AA81" s="31">
        <f t="shared" si="15"/>
        <v>0</v>
      </c>
      <c r="AB81" s="31">
        <v>0</v>
      </c>
      <c r="AC81" s="31">
        <v>0</v>
      </c>
    </row>
    <row r="82" spans="1:29" ht="13.5">
      <c r="A82" s="54" t="s">
        <v>1</v>
      </c>
      <c r="B82" s="54" t="s">
        <v>173</v>
      </c>
      <c r="C82" s="55" t="s">
        <v>174</v>
      </c>
      <c r="D82" s="31">
        <f t="shared" si="8"/>
        <v>2857</v>
      </c>
      <c r="E82" s="31">
        <f t="shared" si="9"/>
        <v>0</v>
      </c>
      <c r="F82" s="31">
        <v>0</v>
      </c>
      <c r="G82" s="31">
        <v>0</v>
      </c>
      <c r="H82" s="31">
        <f t="shared" si="10"/>
        <v>0</v>
      </c>
      <c r="I82" s="31">
        <v>0</v>
      </c>
      <c r="J82" s="31">
        <v>0</v>
      </c>
      <c r="K82" s="31">
        <f t="shared" si="11"/>
        <v>2857</v>
      </c>
      <c r="L82" s="31">
        <v>761</v>
      </c>
      <c r="M82" s="31">
        <v>2096</v>
      </c>
      <c r="N82" s="31">
        <f t="shared" si="12"/>
        <v>2857</v>
      </c>
      <c r="O82" s="31">
        <f t="shared" si="13"/>
        <v>761</v>
      </c>
      <c r="P82" s="31">
        <v>761</v>
      </c>
      <c r="Q82" s="31">
        <v>0</v>
      </c>
      <c r="R82" s="31">
        <v>0</v>
      </c>
      <c r="S82" s="31">
        <v>0</v>
      </c>
      <c r="T82" s="31">
        <v>0</v>
      </c>
      <c r="U82" s="31">
        <f t="shared" si="14"/>
        <v>2096</v>
      </c>
      <c r="V82" s="31">
        <v>2096</v>
      </c>
      <c r="W82" s="31">
        <v>0</v>
      </c>
      <c r="X82" s="31">
        <v>0</v>
      </c>
      <c r="Y82" s="31">
        <v>0</v>
      </c>
      <c r="Z82" s="31">
        <v>0</v>
      </c>
      <c r="AA82" s="31">
        <f t="shared" si="15"/>
        <v>0</v>
      </c>
      <c r="AB82" s="31">
        <v>0</v>
      </c>
      <c r="AC82" s="31">
        <v>0</v>
      </c>
    </row>
    <row r="83" spans="1:29" ht="13.5">
      <c r="A83" s="54" t="s">
        <v>1</v>
      </c>
      <c r="B83" s="54" t="s">
        <v>175</v>
      </c>
      <c r="C83" s="55" t="s">
        <v>176</v>
      </c>
      <c r="D83" s="31">
        <f t="shared" si="8"/>
        <v>1522</v>
      </c>
      <c r="E83" s="31">
        <f t="shared" si="9"/>
        <v>0</v>
      </c>
      <c r="F83" s="31">
        <v>0</v>
      </c>
      <c r="G83" s="31">
        <v>0</v>
      </c>
      <c r="H83" s="31">
        <f t="shared" si="10"/>
        <v>0</v>
      </c>
      <c r="I83" s="31">
        <v>0</v>
      </c>
      <c r="J83" s="31">
        <v>0</v>
      </c>
      <c r="K83" s="31">
        <f t="shared" si="11"/>
        <v>1522</v>
      </c>
      <c r="L83" s="31">
        <v>426</v>
      </c>
      <c r="M83" s="31">
        <v>1096</v>
      </c>
      <c r="N83" s="31">
        <f t="shared" si="12"/>
        <v>1537</v>
      </c>
      <c r="O83" s="31">
        <f t="shared" si="13"/>
        <v>426</v>
      </c>
      <c r="P83" s="31">
        <v>426</v>
      </c>
      <c r="Q83" s="31">
        <v>0</v>
      </c>
      <c r="R83" s="31">
        <v>0</v>
      </c>
      <c r="S83" s="31">
        <v>0</v>
      </c>
      <c r="T83" s="31">
        <v>0</v>
      </c>
      <c r="U83" s="31">
        <f t="shared" si="14"/>
        <v>1096</v>
      </c>
      <c r="V83" s="31">
        <v>1096</v>
      </c>
      <c r="W83" s="31">
        <v>0</v>
      </c>
      <c r="X83" s="31">
        <v>0</v>
      </c>
      <c r="Y83" s="31">
        <v>0</v>
      </c>
      <c r="Z83" s="31">
        <v>0</v>
      </c>
      <c r="AA83" s="31">
        <f t="shared" si="15"/>
        <v>15</v>
      </c>
      <c r="AB83" s="31">
        <v>15</v>
      </c>
      <c r="AC83" s="31">
        <v>0</v>
      </c>
    </row>
    <row r="84" spans="1:29" ht="13.5">
      <c r="A84" s="54" t="s">
        <v>1</v>
      </c>
      <c r="B84" s="54" t="s">
        <v>177</v>
      </c>
      <c r="C84" s="55" t="s">
        <v>178</v>
      </c>
      <c r="D84" s="31">
        <f t="shared" si="8"/>
        <v>1229</v>
      </c>
      <c r="E84" s="31">
        <f t="shared" si="9"/>
        <v>0</v>
      </c>
      <c r="F84" s="31">
        <v>0</v>
      </c>
      <c r="G84" s="31">
        <v>0</v>
      </c>
      <c r="H84" s="31">
        <f t="shared" si="10"/>
        <v>0</v>
      </c>
      <c r="I84" s="31">
        <v>0</v>
      </c>
      <c r="J84" s="31">
        <v>0</v>
      </c>
      <c r="K84" s="31">
        <f t="shared" si="11"/>
        <v>1229</v>
      </c>
      <c r="L84" s="31">
        <v>265</v>
      </c>
      <c r="M84" s="31">
        <v>964</v>
      </c>
      <c r="N84" s="31">
        <f t="shared" si="12"/>
        <v>1229</v>
      </c>
      <c r="O84" s="31">
        <f t="shared" si="13"/>
        <v>265</v>
      </c>
      <c r="P84" s="31">
        <v>265</v>
      </c>
      <c r="Q84" s="31">
        <v>0</v>
      </c>
      <c r="R84" s="31">
        <v>0</v>
      </c>
      <c r="S84" s="31">
        <v>0</v>
      </c>
      <c r="T84" s="31">
        <v>0</v>
      </c>
      <c r="U84" s="31">
        <f t="shared" si="14"/>
        <v>964</v>
      </c>
      <c r="V84" s="31">
        <v>964</v>
      </c>
      <c r="W84" s="31">
        <v>0</v>
      </c>
      <c r="X84" s="31">
        <v>0</v>
      </c>
      <c r="Y84" s="31">
        <v>0</v>
      </c>
      <c r="Z84" s="31">
        <v>0</v>
      </c>
      <c r="AA84" s="31">
        <f t="shared" si="15"/>
        <v>0</v>
      </c>
      <c r="AB84" s="31">
        <v>0</v>
      </c>
      <c r="AC84" s="31">
        <v>0</v>
      </c>
    </row>
    <row r="85" spans="1:29" ht="13.5">
      <c r="A85" s="54" t="s">
        <v>1</v>
      </c>
      <c r="B85" s="54" t="s">
        <v>179</v>
      </c>
      <c r="C85" s="55" t="s">
        <v>180</v>
      </c>
      <c r="D85" s="31">
        <f t="shared" si="8"/>
        <v>202</v>
      </c>
      <c r="E85" s="31">
        <f t="shared" si="9"/>
        <v>0</v>
      </c>
      <c r="F85" s="31">
        <v>0</v>
      </c>
      <c r="G85" s="31">
        <v>0</v>
      </c>
      <c r="H85" s="31">
        <f t="shared" si="10"/>
        <v>0</v>
      </c>
      <c r="I85" s="31">
        <v>0</v>
      </c>
      <c r="J85" s="31">
        <v>0</v>
      </c>
      <c r="K85" s="31">
        <f t="shared" si="11"/>
        <v>202</v>
      </c>
      <c r="L85" s="31">
        <v>37</v>
      </c>
      <c r="M85" s="31">
        <v>165</v>
      </c>
      <c r="N85" s="31">
        <f t="shared" si="12"/>
        <v>202</v>
      </c>
      <c r="O85" s="31">
        <f t="shared" si="13"/>
        <v>37</v>
      </c>
      <c r="P85" s="31">
        <v>37</v>
      </c>
      <c r="Q85" s="31">
        <v>0</v>
      </c>
      <c r="R85" s="31">
        <v>0</v>
      </c>
      <c r="S85" s="31">
        <v>0</v>
      </c>
      <c r="T85" s="31">
        <v>0</v>
      </c>
      <c r="U85" s="31">
        <f t="shared" si="14"/>
        <v>165</v>
      </c>
      <c r="V85" s="31">
        <v>165</v>
      </c>
      <c r="W85" s="31">
        <v>0</v>
      </c>
      <c r="X85" s="31">
        <v>0</v>
      </c>
      <c r="Y85" s="31">
        <v>0</v>
      </c>
      <c r="Z85" s="31">
        <v>0</v>
      </c>
      <c r="AA85" s="31">
        <f t="shared" si="15"/>
        <v>0</v>
      </c>
      <c r="AB85" s="31">
        <v>0</v>
      </c>
      <c r="AC85" s="31">
        <v>0</v>
      </c>
    </row>
    <row r="86" spans="1:29" ht="13.5">
      <c r="A86" s="54" t="s">
        <v>1</v>
      </c>
      <c r="B86" s="54" t="s">
        <v>181</v>
      </c>
      <c r="C86" s="55" t="s">
        <v>182</v>
      </c>
      <c r="D86" s="31">
        <f t="shared" si="8"/>
        <v>883</v>
      </c>
      <c r="E86" s="31">
        <f t="shared" si="9"/>
        <v>0</v>
      </c>
      <c r="F86" s="31">
        <v>0</v>
      </c>
      <c r="G86" s="31">
        <v>0</v>
      </c>
      <c r="H86" s="31">
        <f t="shared" si="10"/>
        <v>0</v>
      </c>
      <c r="I86" s="31">
        <v>0</v>
      </c>
      <c r="J86" s="31">
        <v>0</v>
      </c>
      <c r="K86" s="31">
        <f t="shared" si="11"/>
        <v>883</v>
      </c>
      <c r="L86" s="31">
        <v>270</v>
      </c>
      <c r="M86" s="31">
        <v>613</v>
      </c>
      <c r="N86" s="31">
        <f t="shared" si="12"/>
        <v>883</v>
      </c>
      <c r="O86" s="31">
        <f t="shared" si="13"/>
        <v>270</v>
      </c>
      <c r="P86" s="31">
        <v>270</v>
      </c>
      <c r="Q86" s="31">
        <v>0</v>
      </c>
      <c r="R86" s="31">
        <v>0</v>
      </c>
      <c r="S86" s="31">
        <v>0</v>
      </c>
      <c r="T86" s="31">
        <v>0</v>
      </c>
      <c r="U86" s="31">
        <f t="shared" si="14"/>
        <v>613</v>
      </c>
      <c r="V86" s="31">
        <v>613</v>
      </c>
      <c r="W86" s="31">
        <v>0</v>
      </c>
      <c r="X86" s="31">
        <v>0</v>
      </c>
      <c r="Y86" s="31">
        <v>0</v>
      </c>
      <c r="Z86" s="31">
        <v>0</v>
      </c>
      <c r="AA86" s="31">
        <f t="shared" si="15"/>
        <v>0</v>
      </c>
      <c r="AB86" s="31">
        <v>0</v>
      </c>
      <c r="AC86" s="31">
        <v>0</v>
      </c>
    </row>
    <row r="87" spans="1:29" ht="13.5">
      <c r="A87" s="54" t="s">
        <v>1</v>
      </c>
      <c r="B87" s="54" t="s">
        <v>184</v>
      </c>
      <c r="C87" s="55" t="s">
        <v>185</v>
      </c>
      <c r="D87" s="31">
        <f t="shared" si="8"/>
        <v>4656</v>
      </c>
      <c r="E87" s="31">
        <f t="shared" si="9"/>
        <v>1492</v>
      </c>
      <c r="F87" s="31">
        <v>1492</v>
      </c>
      <c r="G87" s="31">
        <v>0</v>
      </c>
      <c r="H87" s="31">
        <f t="shared" si="10"/>
        <v>0</v>
      </c>
      <c r="I87" s="31">
        <v>0</v>
      </c>
      <c r="J87" s="31">
        <v>0</v>
      </c>
      <c r="K87" s="31">
        <f t="shared" si="11"/>
        <v>3164</v>
      </c>
      <c r="L87" s="31">
        <v>0</v>
      </c>
      <c r="M87" s="31">
        <v>3164</v>
      </c>
      <c r="N87" s="31">
        <f t="shared" si="12"/>
        <v>4656</v>
      </c>
      <c r="O87" s="31">
        <f t="shared" si="13"/>
        <v>1492</v>
      </c>
      <c r="P87" s="31">
        <v>1492</v>
      </c>
      <c r="Q87" s="31">
        <v>0</v>
      </c>
      <c r="R87" s="31">
        <v>0</v>
      </c>
      <c r="S87" s="31">
        <v>0</v>
      </c>
      <c r="T87" s="31">
        <v>0</v>
      </c>
      <c r="U87" s="31">
        <f t="shared" si="14"/>
        <v>3164</v>
      </c>
      <c r="V87" s="31">
        <v>3164</v>
      </c>
      <c r="W87" s="31">
        <v>0</v>
      </c>
      <c r="X87" s="31">
        <v>0</v>
      </c>
      <c r="Y87" s="31">
        <v>0</v>
      </c>
      <c r="Z87" s="31">
        <v>0</v>
      </c>
      <c r="AA87" s="31">
        <f t="shared" si="15"/>
        <v>0</v>
      </c>
      <c r="AB87" s="31">
        <v>0</v>
      </c>
      <c r="AC87" s="31">
        <v>0</v>
      </c>
    </row>
    <row r="88" spans="1:29" ht="13.5">
      <c r="A88" s="54" t="s">
        <v>1</v>
      </c>
      <c r="B88" s="54" t="s">
        <v>186</v>
      </c>
      <c r="C88" s="55" t="s">
        <v>187</v>
      </c>
      <c r="D88" s="31">
        <f t="shared" si="8"/>
        <v>933</v>
      </c>
      <c r="E88" s="31">
        <f t="shared" si="9"/>
        <v>0</v>
      </c>
      <c r="F88" s="31">
        <v>0</v>
      </c>
      <c r="G88" s="31">
        <v>0</v>
      </c>
      <c r="H88" s="31">
        <f t="shared" si="10"/>
        <v>0</v>
      </c>
      <c r="I88" s="31">
        <v>0</v>
      </c>
      <c r="J88" s="31">
        <v>0</v>
      </c>
      <c r="K88" s="31">
        <f t="shared" si="11"/>
        <v>933</v>
      </c>
      <c r="L88" s="31">
        <v>264</v>
      </c>
      <c r="M88" s="31">
        <v>669</v>
      </c>
      <c r="N88" s="31">
        <f t="shared" si="12"/>
        <v>1039</v>
      </c>
      <c r="O88" s="31">
        <f t="shared" si="13"/>
        <v>264</v>
      </c>
      <c r="P88" s="31">
        <v>264</v>
      </c>
      <c r="Q88" s="31">
        <v>0</v>
      </c>
      <c r="R88" s="31">
        <v>0</v>
      </c>
      <c r="S88" s="31">
        <v>0</v>
      </c>
      <c r="T88" s="31">
        <v>0</v>
      </c>
      <c r="U88" s="31">
        <f t="shared" si="14"/>
        <v>669</v>
      </c>
      <c r="V88" s="31">
        <v>669</v>
      </c>
      <c r="W88" s="31">
        <v>0</v>
      </c>
      <c r="X88" s="31">
        <v>0</v>
      </c>
      <c r="Y88" s="31">
        <v>0</v>
      </c>
      <c r="Z88" s="31">
        <v>0</v>
      </c>
      <c r="AA88" s="31">
        <f t="shared" si="15"/>
        <v>106</v>
      </c>
      <c r="AB88" s="31">
        <v>106</v>
      </c>
      <c r="AC88" s="31">
        <v>0</v>
      </c>
    </row>
    <row r="89" spans="1:29" ht="13.5">
      <c r="A89" s="54" t="s">
        <v>1</v>
      </c>
      <c r="B89" s="54" t="s">
        <v>188</v>
      </c>
      <c r="C89" s="55" t="s">
        <v>189</v>
      </c>
      <c r="D89" s="31">
        <f t="shared" si="8"/>
        <v>1168</v>
      </c>
      <c r="E89" s="31">
        <f t="shared" si="9"/>
        <v>0</v>
      </c>
      <c r="F89" s="31">
        <v>0</v>
      </c>
      <c r="G89" s="31">
        <v>0</v>
      </c>
      <c r="H89" s="31">
        <f t="shared" si="10"/>
        <v>0</v>
      </c>
      <c r="I89" s="31">
        <v>0</v>
      </c>
      <c r="J89" s="31">
        <v>0</v>
      </c>
      <c r="K89" s="31">
        <f t="shared" si="11"/>
        <v>1168</v>
      </c>
      <c r="L89" s="31">
        <v>260</v>
      </c>
      <c r="M89" s="31">
        <v>908</v>
      </c>
      <c r="N89" s="31">
        <f t="shared" si="12"/>
        <v>1168</v>
      </c>
      <c r="O89" s="31">
        <f t="shared" si="13"/>
        <v>260</v>
      </c>
      <c r="P89" s="31">
        <v>260</v>
      </c>
      <c r="Q89" s="31">
        <v>0</v>
      </c>
      <c r="R89" s="31">
        <v>0</v>
      </c>
      <c r="S89" s="31">
        <v>0</v>
      </c>
      <c r="T89" s="31">
        <v>0</v>
      </c>
      <c r="U89" s="31">
        <f t="shared" si="14"/>
        <v>908</v>
      </c>
      <c r="V89" s="31">
        <v>908</v>
      </c>
      <c r="W89" s="31">
        <v>0</v>
      </c>
      <c r="X89" s="31">
        <v>0</v>
      </c>
      <c r="Y89" s="31">
        <v>0</v>
      </c>
      <c r="Z89" s="31">
        <v>0</v>
      </c>
      <c r="AA89" s="31">
        <f t="shared" si="15"/>
        <v>0</v>
      </c>
      <c r="AB89" s="31">
        <v>0</v>
      </c>
      <c r="AC89" s="31">
        <v>0</v>
      </c>
    </row>
    <row r="90" spans="1:29" ht="13.5">
      <c r="A90" s="54" t="s">
        <v>1</v>
      </c>
      <c r="B90" s="54" t="s">
        <v>190</v>
      </c>
      <c r="C90" s="55" t="s">
        <v>258</v>
      </c>
      <c r="D90" s="31">
        <f t="shared" si="8"/>
        <v>4940</v>
      </c>
      <c r="E90" s="31">
        <f t="shared" si="9"/>
        <v>0</v>
      </c>
      <c r="F90" s="31">
        <v>0</v>
      </c>
      <c r="G90" s="31">
        <v>0</v>
      </c>
      <c r="H90" s="31">
        <f t="shared" si="10"/>
        <v>0</v>
      </c>
      <c r="I90" s="31">
        <v>0</v>
      </c>
      <c r="J90" s="31">
        <v>0</v>
      </c>
      <c r="K90" s="31">
        <f t="shared" si="11"/>
        <v>4940</v>
      </c>
      <c r="L90" s="31">
        <v>627</v>
      </c>
      <c r="M90" s="31">
        <v>4313</v>
      </c>
      <c r="N90" s="31">
        <f t="shared" si="12"/>
        <v>4940</v>
      </c>
      <c r="O90" s="31">
        <f t="shared" si="13"/>
        <v>627</v>
      </c>
      <c r="P90" s="31">
        <v>627</v>
      </c>
      <c r="Q90" s="31">
        <v>0</v>
      </c>
      <c r="R90" s="31">
        <v>0</v>
      </c>
      <c r="S90" s="31">
        <v>0</v>
      </c>
      <c r="T90" s="31">
        <v>0</v>
      </c>
      <c r="U90" s="31">
        <f t="shared" si="14"/>
        <v>4313</v>
      </c>
      <c r="V90" s="31">
        <v>4313</v>
      </c>
      <c r="W90" s="31">
        <v>0</v>
      </c>
      <c r="X90" s="31">
        <v>0</v>
      </c>
      <c r="Y90" s="31">
        <v>0</v>
      </c>
      <c r="Z90" s="31">
        <v>0</v>
      </c>
      <c r="AA90" s="31">
        <f t="shared" si="15"/>
        <v>0</v>
      </c>
      <c r="AB90" s="31">
        <v>0</v>
      </c>
      <c r="AC90" s="31">
        <v>0</v>
      </c>
    </row>
    <row r="91" spans="1:29" ht="13.5">
      <c r="A91" s="54" t="s">
        <v>1</v>
      </c>
      <c r="B91" s="54" t="s">
        <v>191</v>
      </c>
      <c r="C91" s="55" t="s">
        <v>192</v>
      </c>
      <c r="D91" s="31">
        <f t="shared" si="8"/>
        <v>5078</v>
      </c>
      <c r="E91" s="31">
        <f t="shared" si="9"/>
        <v>0</v>
      </c>
      <c r="F91" s="31">
        <v>0</v>
      </c>
      <c r="G91" s="31">
        <v>0</v>
      </c>
      <c r="H91" s="31">
        <f t="shared" si="10"/>
        <v>0</v>
      </c>
      <c r="I91" s="31">
        <v>0</v>
      </c>
      <c r="J91" s="31">
        <v>0</v>
      </c>
      <c r="K91" s="31">
        <f t="shared" si="11"/>
        <v>5078</v>
      </c>
      <c r="L91" s="31">
        <v>752</v>
      </c>
      <c r="M91" s="31">
        <v>4326</v>
      </c>
      <c r="N91" s="31">
        <f t="shared" si="12"/>
        <v>5087</v>
      </c>
      <c r="O91" s="31">
        <f t="shared" si="13"/>
        <v>752</v>
      </c>
      <c r="P91" s="31">
        <v>752</v>
      </c>
      <c r="Q91" s="31">
        <v>0</v>
      </c>
      <c r="R91" s="31">
        <v>0</v>
      </c>
      <c r="S91" s="31">
        <v>0</v>
      </c>
      <c r="T91" s="31">
        <v>0</v>
      </c>
      <c r="U91" s="31">
        <f t="shared" si="14"/>
        <v>4326</v>
      </c>
      <c r="V91" s="31">
        <v>4326</v>
      </c>
      <c r="W91" s="31">
        <v>0</v>
      </c>
      <c r="X91" s="31">
        <v>0</v>
      </c>
      <c r="Y91" s="31">
        <v>0</v>
      </c>
      <c r="Z91" s="31">
        <v>0</v>
      </c>
      <c r="AA91" s="31">
        <f t="shared" si="15"/>
        <v>9</v>
      </c>
      <c r="AB91" s="31">
        <v>9</v>
      </c>
      <c r="AC91" s="31">
        <v>0</v>
      </c>
    </row>
    <row r="92" spans="1:29" ht="13.5">
      <c r="A92" s="54" t="s">
        <v>1</v>
      </c>
      <c r="B92" s="54" t="s">
        <v>193</v>
      </c>
      <c r="C92" s="55" t="s">
        <v>194</v>
      </c>
      <c r="D92" s="31">
        <f t="shared" si="8"/>
        <v>1605</v>
      </c>
      <c r="E92" s="31">
        <f t="shared" si="9"/>
        <v>0</v>
      </c>
      <c r="F92" s="31">
        <v>0</v>
      </c>
      <c r="G92" s="31">
        <v>0</v>
      </c>
      <c r="H92" s="31">
        <f t="shared" si="10"/>
        <v>0</v>
      </c>
      <c r="I92" s="31">
        <v>0</v>
      </c>
      <c r="J92" s="31">
        <v>0</v>
      </c>
      <c r="K92" s="31">
        <f t="shared" si="11"/>
        <v>1605</v>
      </c>
      <c r="L92" s="31">
        <v>262</v>
      </c>
      <c r="M92" s="31">
        <v>1343</v>
      </c>
      <c r="N92" s="31">
        <f t="shared" si="12"/>
        <v>1605</v>
      </c>
      <c r="O92" s="31">
        <f t="shared" si="13"/>
        <v>262</v>
      </c>
      <c r="P92" s="31">
        <v>262</v>
      </c>
      <c r="Q92" s="31">
        <v>0</v>
      </c>
      <c r="R92" s="31">
        <v>0</v>
      </c>
      <c r="S92" s="31">
        <v>0</v>
      </c>
      <c r="T92" s="31">
        <v>0</v>
      </c>
      <c r="U92" s="31">
        <f t="shared" si="14"/>
        <v>1343</v>
      </c>
      <c r="V92" s="31">
        <v>1343</v>
      </c>
      <c r="W92" s="31">
        <v>0</v>
      </c>
      <c r="X92" s="31">
        <v>0</v>
      </c>
      <c r="Y92" s="31">
        <v>0</v>
      </c>
      <c r="Z92" s="31">
        <v>0</v>
      </c>
      <c r="AA92" s="31">
        <f t="shared" si="15"/>
        <v>0</v>
      </c>
      <c r="AB92" s="31">
        <v>0</v>
      </c>
      <c r="AC92" s="31">
        <v>0</v>
      </c>
    </row>
    <row r="93" spans="1:29" ht="13.5">
      <c r="A93" s="54" t="s">
        <v>1</v>
      </c>
      <c r="B93" s="54" t="s">
        <v>199</v>
      </c>
      <c r="C93" s="55" t="s">
        <v>200</v>
      </c>
      <c r="D93" s="31">
        <f t="shared" si="8"/>
        <v>8515</v>
      </c>
      <c r="E93" s="31">
        <f t="shared" si="9"/>
        <v>1150</v>
      </c>
      <c r="F93" s="31">
        <v>1150</v>
      </c>
      <c r="G93" s="31">
        <v>0</v>
      </c>
      <c r="H93" s="31">
        <f t="shared" si="10"/>
        <v>0</v>
      </c>
      <c r="I93" s="31">
        <v>0</v>
      </c>
      <c r="J93" s="31">
        <v>0</v>
      </c>
      <c r="K93" s="31">
        <f t="shared" si="11"/>
        <v>7365</v>
      </c>
      <c r="L93" s="31">
        <v>0</v>
      </c>
      <c r="M93" s="31">
        <v>7365</v>
      </c>
      <c r="N93" s="31">
        <f t="shared" si="12"/>
        <v>10245</v>
      </c>
      <c r="O93" s="31">
        <f t="shared" si="13"/>
        <v>1150</v>
      </c>
      <c r="P93" s="31">
        <v>1150</v>
      </c>
      <c r="Q93" s="31">
        <v>0</v>
      </c>
      <c r="R93" s="31">
        <v>0</v>
      </c>
      <c r="S93" s="31">
        <v>0</v>
      </c>
      <c r="T93" s="31">
        <v>0</v>
      </c>
      <c r="U93" s="31">
        <f t="shared" si="14"/>
        <v>7365</v>
      </c>
      <c r="V93" s="31">
        <v>7365</v>
      </c>
      <c r="W93" s="31">
        <v>0</v>
      </c>
      <c r="X93" s="31">
        <v>0</v>
      </c>
      <c r="Y93" s="31">
        <v>0</v>
      </c>
      <c r="Z93" s="31">
        <v>0</v>
      </c>
      <c r="AA93" s="31">
        <f t="shared" si="15"/>
        <v>1730</v>
      </c>
      <c r="AB93" s="31">
        <v>0</v>
      </c>
      <c r="AC93" s="31">
        <v>1730</v>
      </c>
    </row>
    <row r="94" spans="1:29" ht="13.5">
      <c r="A94" s="84" t="s">
        <v>201</v>
      </c>
      <c r="B94" s="85"/>
      <c r="C94" s="85"/>
      <c r="D94" s="31">
        <f aca="true" t="shared" si="16" ref="D94:AC94">SUM(D7:D93)</f>
        <v>1447831</v>
      </c>
      <c r="E94" s="31">
        <f t="shared" si="16"/>
        <v>24853</v>
      </c>
      <c r="F94" s="31">
        <f t="shared" si="16"/>
        <v>24853</v>
      </c>
      <c r="G94" s="31">
        <f t="shared" si="16"/>
        <v>0</v>
      </c>
      <c r="H94" s="31">
        <f t="shared" si="16"/>
        <v>143721</v>
      </c>
      <c r="I94" s="31">
        <f t="shared" si="16"/>
        <v>116691</v>
      </c>
      <c r="J94" s="31">
        <f t="shared" si="16"/>
        <v>27030</v>
      </c>
      <c r="K94" s="31">
        <f t="shared" si="16"/>
        <v>1279257</v>
      </c>
      <c r="L94" s="31">
        <f t="shared" si="16"/>
        <v>103929</v>
      </c>
      <c r="M94" s="31">
        <f t="shared" si="16"/>
        <v>1175328</v>
      </c>
      <c r="N94" s="31">
        <f t="shared" si="16"/>
        <v>1451268</v>
      </c>
      <c r="O94" s="31">
        <f t="shared" si="16"/>
        <v>245473</v>
      </c>
      <c r="P94" s="31">
        <f t="shared" si="16"/>
        <v>214926</v>
      </c>
      <c r="Q94" s="31">
        <f t="shared" si="16"/>
        <v>18623</v>
      </c>
      <c r="R94" s="31">
        <f t="shared" si="16"/>
        <v>11924</v>
      </c>
      <c r="S94" s="31">
        <f t="shared" si="16"/>
        <v>0</v>
      </c>
      <c r="T94" s="31">
        <f t="shared" si="16"/>
        <v>0</v>
      </c>
      <c r="U94" s="31">
        <f t="shared" si="16"/>
        <v>1202358</v>
      </c>
      <c r="V94" s="31">
        <f t="shared" si="16"/>
        <v>1081692</v>
      </c>
      <c r="W94" s="31">
        <f t="shared" si="16"/>
        <v>45464</v>
      </c>
      <c r="X94" s="31">
        <f t="shared" si="16"/>
        <v>74098</v>
      </c>
      <c r="Y94" s="31">
        <f t="shared" si="16"/>
        <v>0</v>
      </c>
      <c r="Z94" s="31">
        <f t="shared" si="16"/>
        <v>1104</v>
      </c>
      <c r="AA94" s="31">
        <f t="shared" si="16"/>
        <v>3437</v>
      </c>
      <c r="AB94" s="31">
        <f t="shared" si="16"/>
        <v>1164</v>
      </c>
      <c r="AC94" s="31">
        <f t="shared" si="16"/>
        <v>2273</v>
      </c>
    </row>
  </sheetData>
  <mergeCells count="7">
    <mergeCell ref="A94:C94"/>
    <mergeCell ref="H3:J3"/>
    <mergeCell ref="K3:M3"/>
    <mergeCell ref="A2:A6"/>
    <mergeCell ref="B2:B6"/>
    <mergeCell ref="C2:C6"/>
    <mergeCell ref="E3:G3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&amp;L&amp;16し尿処理の状況（平成１６年度実績）&amp;R&amp;D　　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K23"/>
  <sheetViews>
    <sheetView workbookViewId="0" topLeftCell="A1">
      <selection activeCell="A1" sqref="A1:B1"/>
    </sheetView>
  </sheetViews>
  <sheetFormatPr defaultColWidth="9.00390625" defaultRowHeight="13.5"/>
  <cols>
    <col min="1" max="1" width="4.75390625" style="36" customWidth="1"/>
    <col min="2" max="2" width="4.875" style="36" customWidth="1"/>
    <col min="3" max="3" width="13.375" style="36" customWidth="1"/>
    <col min="4" max="4" width="13.75390625" style="36" customWidth="1"/>
    <col min="5" max="5" width="3.375" style="36" customWidth="1"/>
    <col min="6" max="6" width="3.875" style="36" customWidth="1"/>
    <col min="7" max="9" width="13.00390625" style="36" customWidth="1"/>
    <col min="10" max="10" width="12.875" style="36" customWidth="1"/>
    <col min="11" max="16384" width="8.00390625" style="36" customWidth="1"/>
  </cols>
  <sheetData>
    <row r="1" spans="1:3" s="35" customFormat="1" ht="21" customHeight="1">
      <c r="A1" s="103" t="s">
        <v>195</v>
      </c>
      <c r="B1" s="92"/>
      <c r="C1" s="34" t="s">
        <v>222</v>
      </c>
    </row>
    <row r="2" ht="18" customHeight="1">
      <c r="J2" s="37" t="s">
        <v>223</v>
      </c>
    </row>
    <row r="3" spans="6:11" s="38" customFormat="1" ht="19.5" customHeight="1">
      <c r="F3" s="91" t="s">
        <v>224</v>
      </c>
      <c r="G3" s="91"/>
      <c r="H3" s="39" t="s">
        <v>225</v>
      </c>
      <c r="I3" s="39" t="s">
        <v>226</v>
      </c>
      <c r="J3" s="39" t="s">
        <v>215</v>
      </c>
      <c r="K3" s="39" t="s">
        <v>227</v>
      </c>
    </row>
    <row r="4" spans="2:11" s="38" customFormat="1" ht="19.5" customHeight="1">
      <c r="B4" s="93" t="s">
        <v>228</v>
      </c>
      <c r="C4" s="40" t="s">
        <v>229</v>
      </c>
      <c r="D4" s="41">
        <f>SUMIF('水洗化人口等'!$A$7:$C$94,$A$1,'水洗化人口等'!$G$7:$G$94)</f>
        <v>345548</v>
      </c>
      <c r="F4" s="101" t="s">
        <v>230</v>
      </c>
      <c r="G4" s="40" t="s">
        <v>231</v>
      </c>
      <c r="H4" s="41">
        <f>SUMIF('し尿処理の状況'!$A$7:$C$94,$A$1,'し尿処理の状況'!$P$7:$P$94)</f>
        <v>214926</v>
      </c>
      <c r="I4" s="41">
        <f>SUMIF('し尿処理の状況'!$A$7:$C$94,$A$1,'し尿処理の状況'!$V$7:$V$94)</f>
        <v>1081692</v>
      </c>
      <c r="J4" s="41">
        <f aca="true" t="shared" si="0" ref="J4:J11">H4+I4</f>
        <v>1296618</v>
      </c>
      <c r="K4" s="42">
        <f aca="true" t="shared" si="1" ref="K4:K9">J4/$J$9</f>
        <v>0.8955589429981814</v>
      </c>
    </row>
    <row r="5" spans="2:11" s="38" customFormat="1" ht="19.5" customHeight="1">
      <c r="B5" s="94"/>
      <c r="C5" s="40" t="s">
        <v>232</v>
      </c>
      <c r="D5" s="41">
        <f>SUMIF('水洗化人口等'!$A$7:$C$94,$A$1,'水洗化人口等'!$H$7:$H$94)</f>
        <v>2564</v>
      </c>
      <c r="F5" s="102"/>
      <c r="G5" s="40" t="s">
        <v>233</v>
      </c>
      <c r="H5" s="41">
        <f>SUMIF('し尿処理の状況'!$A$7:$C$94,$A$1,'し尿処理の状況'!$Q$7:$Q$94)</f>
        <v>18623</v>
      </c>
      <c r="I5" s="41">
        <f>SUMIF('し尿処理の状況'!$A$7:$C$94,$A$1,'し尿処理の状況'!$W$7:$W$94)</f>
        <v>45464</v>
      </c>
      <c r="J5" s="41">
        <f t="shared" si="0"/>
        <v>64087</v>
      </c>
      <c r="K5" s="42">
        <f t="shared" si="1"/>
        <v>0.04426414408864018</v>
      </c>
    </row>
    <row r="6" spans="2:11" s="38" customFormat="1" ht="19.5" customHeight="1">
      <c r="B6" s="95"/>
      <c r="C6" s="43" t="s">
        <v>234</v>
      </c>
      <c r="D6" s="44">
        <f>SUM(D4:D5)</f>
        <v>348112</v>
      </c>
      <c r="F6" s="102"/>
      <c r="G6" s="40" t="s">
        <v>235</v>
      </c>
      <c r="H6" s="41">
        <f>SUMIF('し尿処理の状況'!$A$7:$C$94,$A$1,'し尿処理の状況'!$R$7:$R$94)</f>
        <v>11924</v>
      </c>
      <c r="I6" s="41">
        <f>SUMIF('し尿処理の状況'!$A$7:$C$94,$A$1,'し尿処理の状況'!$X$7:$X$94)</f>
        <v>74098</v>
      </c>
      <c r="J6" s="41">
        <f t="shared" si="0"/>
        <v>86022</v>
      </c>
      <c r="K6" s="42">
        <f t="shared" si="1"/>
        <v>0.05941439297818599</v>
      </c>
    </row>
    <row r="7" spans="2:11" s="38" customFormat="1" ht="19.5" customHeight="1">
      <c r="B7" s="96" t="s">
        <v>236</v>
      </c>
      <c r="C7" s="45" t="s">
        <v>237</v>
      </c>
      <c r="D7" s="41">
        <f>SUMIF('水洗化人口等'!$A$7:$C$94,$A$1,'水洗化人口等'!$K$7:$K$94)</f>
        <v>4251815</v>
      </c>
      <c r="F7" s="102"/>
      <c r="G7" s="40" t="s">
        <v>238</v>
      </c>
      <c r="H7" s="41">
        <f>SUMIF('し尿処理の状況'!$A$7:$C$94,$A$1,'し尿処理の状況'!$S$7:$S$94)</f>
        <v>0</v>
      </c>
      <c r="I7" s="41">
        <f>SUMIF('し尿処理の状況'!$A$7:$C$94,$A$1,'し尿処理の状況'!$Y$7:$Y$94)</f>
        <v>0</v>
      </c>
      <c r="J7" s="41">
        <f t="shared" si="0"/>
        <v>0</v>
      </c>
      <c r="K7" s="42">
        <f t="shared" si="1"/>
        <v>0</v>
      </c>
    </row>
    <row r="8" spans="2:11" s="38" customFormat="1" ht="19.5" customHeight="1">
      <c r="B8" s="97"/>
      <c r="C8" s="40" t="s">
        <v>239</v>
      </c>
      <c r="D8" s="41">
        <f>SUMIF('水洗化人口等'!$A$7:$C$94,$A$1,'水洗化人口等'!$M$7:$M$94)</f>
        <v>10859</v>
      </c>
      <c r="F8" s="102"/>
      <c r="G8" s="40" t="s">
        <v>240</v>
      </c>
      <c r="H8" s="41">
        <f>SUMIF('し尿処理の状況'!$A$7:$C$94,$A$1,'し尿処理の状況'!$T$7:$T$94)</f>
        <v>0</v>
      </c>
      <c r="I8" s="41">
        <f>SUMIF('し尿処理の状況'!$A$7:$C$94,$A$1,'し尿処理の状況'!$Z$7:$Z$94)</f>
        <v>1104</v>
      </c>
      <c r="J8" s="41">
        <f t="shared" si="0"/>
        <v>1104</v>
      </c>
      <c r="K8" s="42">
        <f t="shared" si="1"/>
        <v>0.0007625199349924128</v>
      </c>
    </row>
    <row r="9" spans="2:11" s="38" customFormat="1" ht="19.5" customHeight="1">
      <c r="B9" s="97"/>
      <c r="C9" s="40" t="s">
        <v>241</v>
      </c>
      <c r="D9" s="41">
        <f>SUMIF('水洗化人口等'!$A$7:$C$94,$A$1,'水洗化人口等'!$O$7:$O$94)</f>
        <v>2545664</v>
      </c>
      <c r="F9" s="102"/>
      <c r="G9" s="40" t="s">
        <v>234</v>
      </c>
      <c r="H9" s="41">
        <f>SUM(H4:H8)</f>
        <v>245473</v>
      </c>
      <c r="I9" s="41">
        <f>SUM(I4:I8)</f>
        <v>1202358</v>
      </c>
      <c r="J9" s="41">
        <f t="shared" si="0"/>
        <v>1447831</v>
      </c>
      <c r="K9" s="42">
        <f t="shared" si="1"/>
        <v>1</v>
      </c>
    </row>
    <row r="10" spans="2:10" s="38" customFormat="1" ht="19.5" customHeight="1">
      <c r="B10" s="98"/>
      <c r="C10" s="43" t="s">
        <v>234</v>
      </c>
      <c r="D10" s="44">
        <f>SUM(D7:D9)</f>
        <v>6808338</v>
      </c>
      <c r="F10" s="91" t="s">
        <v>242</v>
      </c>
      <c r="G10" s="91"/>
      <c r="H10" s="41">
        <f>SUMIF('し尿処理の状況'!$A$7:$C$94,$A$1,'し尿処理の状況'!$AB$7:$AB$94)</f>
        <v>1164</v>
      </c>
      <c r="I10" s="41">
        <f>SUMIF('し尿処理の状況'!$A$7:$C$94,$A$1,'し尿処理の状況'!$AC$7:$AC$94)</f>
        <v>2273</v>
      </c>
      <c r="J10" s="41">
        <f t="shared" si="0"/>
        <v>3437</v>
      </c>
    </row>
    <row r="11" spans="2:10" s="38" customFormat="1" ht="19.5" customHeight="1">
      <c r="B11" s="99" t="s">
        <v>243</v>
      </c>
      <c r="C11" s="100"/>
      <c r="D11" s="44">
        <f>D6+D10</f>
        <v>7156450</v>
      </c>
      <c r="F11" s="91" t="s">
        <v>215</v>
      </c>
      <c r="G11" s="91"/>
      <c r="H11" s="41">
        <f>H9+H10</f>
        <v>246637</v>
      </c>
      <c r="I11" s="41">
        <f>I9+I10</f>
        <v>1204631</v>
      </c>
      <c r="J11" s="41">
        <f t="shared" si="0"/>
        <v>1451268</v>
      </c>
    </row>
    <row r="12" spans="6:10" s="38" customFormat="1" ht="19.5" customHeight="1">
      <c r="F12" s="46"/>
      <c r="G12" s="46"/>
      <c r="H12" s="47"/>
      <c r="I12" s="47"/>
      <c r="J12" s="47"/>
    </row>
    <row r="13" spans="2:10" s="38" customFormat="1" ht="19.5" customHeight="1">
      <c r="B13" s="48" t="s">
        <v>244</v>
      </c>
      <c r="J13" s="37" t="s">
        <v>223</v>
      </c>
    </row>
    <row r="14" spans="3:10" s="38" customFormat="1" ht="19.5" customHeight="1">
      <c r="C14" s="41">
        <f>SUMIF('水洗化人口等'!$A$7:$C$94,$A$1,'水洗化人口等'!$P$7:$P$94)</f>
        <v>859913</v>
      </c>
      <c r="D14" s="38" t="s">
        <v>245</v>
      </c>
      <c r="F14" s="91" t="s">
        <v>246</v>
      </c>
      <c r="G14" s="91"/>
      <c r="H14" s="39" t="s">
        <v>225</v>
      </c>
      <c r="I14" s="39" t="s">
        <v>226</v>
      </c>
      <c r="J14" s="39" t="s">
        <v>215</v>
      </c>
    </row>
    <row r="15" spans="6:10" s="38" customFormat="1" ht="15.75" customHeight="1">
      <c r="F15" s="91" t="s">
        <v>247</v>
      </c>
      <c r="G15" s="91"/>
      <c r="H15" s="41">
        <f>SUMIF('し尿処理の状況'!$A$7:$C$94,$A$1,'し尿処理の状況'!$F$7:$F$94)</f>
        <v>24853</v>
      </c>
      <c r="I15" s="41">
        <f>SUMIF('し尿処理の状況'!$A$7:$C$94,$A$1,'し尿処理の状況'!$G$7:$G$94)</f>
        <v>0</v>
      </c>
      <c r="J15" s="41">
        <f>H15+I15</f>
        <v>24853</v>
      </c>
    </row>
    <row r="16" spans="3:10" s="38" customFormat="1" ht="15.75" customHeight="1">
      <c r="C16" s="38" t="s">
        <v>248</v>
      </c>
      <c r="D16" s="49">
        <f>D10/D11</f>
        <v>0.9513568878424359</v>
      </c>
      <c r="F16" s="91" t="s">
        <v>249</v>
      </c>
      <c r="G16" s="91"/>
      <c r="H16" s="41">
        <f>SUMIF('し尿処理の状況'!$A$7:$C$94,$A$1,'し尿処理の状況'!$I$7:$I$94)</f>
        <v>116691</v>
      </c>
      <c r="I16" s="41">
        <f>SUMIF('し尿処理の状況'!$A$7:$C$94,$A$1,'し尿処理の状況'!$J$7:$J$94)</f>
        <v>27030</v>
      </c>
      <c r="J16" s="41">
        <f>H16+I16</f>
        <v>143721</v>
      </c>
    </row>
    <row r="17" spans="3:10" s="38" customFormat="1" ht="15.75" customHeight="1">
      <c r="C17" s="38" t="s">
        <v>250</v>
      </c>
      <c r="D17" s="49">
        <f>D6/D11</f>
        <v>0.04864311215756416</v>
      </c>
      <c r="F17" s="91" t="s">
        <v>251</v>
      </c>
      <c r="G17" s="91"/>
      <c r="H17" s="41">
        <f>SUMIF('し尿処理の状況'!$A$7:$C$94,$A$1,'し尿処理の状況'!$L$7:$L$94)</f>
        <v>103929</v>
      </c>
      <c r="I17" s="41">
        <f>SUMIF('し尿処理の状況'!$A$7:$C$94,$A$1,'し尿処理の状況'!$M$7:$M$94)</f>
        <v>1175328</v>
      </c>
      <c r="J17" s="41">
        <f>H17+I17</f>
        <v>1279257</v>
      </c>
    </row>
    <row r="18" spans="3:10" s="38" customFormat="1" ht="15.75" customHeight="1">
      <c r="C18" s="50" t="s">
        <v>252</v>
      </c>
      <c r="D18" s="49">
        <f>D7/D11</f>
        <v>0.5941234830118285</v>
      </c>
      <c r="F18" s="91" t="s">
        <v>215</v>
      </c>
      <c r="G18" s="91"/>
      <c r="H18" s="41">
        <f>SUM(H15:H17)</f>
        <v>245473</v>
      </c>
      <c r="I18" s="41">
        <f>SUM(I15:I17)</f>
        <v>1202358</v>
      </c>
      <c r="J18" s="41">
        <f>SUM(J15:J17)</f>
        <v>1447831</v>
      </c>
    </row>
    <row r="19" spans="3:10" ht="15.75" customHeight="1">
      <c r="C19" s="36" t="s">
        <v>253</v>
      </c>
      <c r="D19" s="49">
        <f>(D8+D9)/D11</f>
        <v>0.35723340483060734</v>
      </c>
      <c r="J19" s="51"/>
    </row>
    <row r="20" spans="3:10" ht="15.75" customHeight="1">
      <c r="C20" s="36" t="s">
        <v>254</v>
      </c>
      <c r="D20" s="49">
        <f>C14/D11</f>
        <v>0.12015915712399304</v>
      </c>
      <c r="J20" s="52"/>
    </row>
    <row r="21" spans="3:10" ht="15.75" customHeight="1">
      <c r="C21" s="36" t="s">
        <v>255</v>
      </c>
      <c r="D21" s="49">
        <f>D4/D6</f>
        <v>0.9926345543962862</v>
      </c>
      <c r="F21" s="53"/>
      <c r="J21" s="52"/>
    </row>
    <row r="22" spans="3:10" ht="15.75" customHeight="1">
      <c r="C22" s="36" t="s">
        <v>256</v>
      </c>
      <c r="D22" s="49">
        <f>D5/D6</f>
        <v>0.007365445603713747</v>
      </c>
      <c r="F22" s="53"/>
      <c r="J22" s="52"/>
    </row>
    <row r="23" spans="6:10" ht="15" customHeight="1">
      <c r="F23" s="53"/>
      <c r="J23" s="52"/>
    </row>
    <row r="24" ht="15" customHeight="1"/>
    <row r="25" ht="15" customHeight="1"/>
  </sheetData>
  <mergeCells count="13">
    <mergeCell ref="B11:C11"/>
    <mergeCell ref="F10:G10"/>
    <mergeCell ref="F4:F9"/>
    <mergeCell ref="F11:G11"/>
    <mergeCell ref="A1:B1"/>
    <mergeCell ref="F3:G3"/>
    <mergeCell ref="B4:B6"/>
    <mergeCell ref="B7:B10"/>
    <mergeCell ref="F14:G14"/>
    <mergeCell ref="F17:G17"/>
    <mergeCell ref="F18:G18"/>
    <mergeCell ref="F15:G15"/>
    <mergeCell ref="F16:G16"/>
  </mergeCells>
  <printOptions horizontalCentered="1" verticalCentered="1"/>
  <pageMargins left="0.3937007874015748" right="0.3937007874015748" top="0.7874015748031497" bottom="0.5905511811023623" header="0.5118110236220472" footer="0.5118110236220472"/>
  <pageSetup horizontalDpi="600" verticalDpi="600" orientation="landscape" paperSize="9" scale="110" r:id="rId1"/>
  <headerFooter alignWithMargins="0">
    <oddHeader>&amp;R&amp;F　　&amp;D　　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>環境省</cp:lastModifiedBy>
  <cp:lastPrinted>2006-04-24T08:17:48Z</cp:lastPrinted>
  <dcterms:created xsi:type="dcterms:W3CDTF">2002-10-23T07:25:09Z</dcterms:created>
  <dcterms:modified xsi:type="dcterms:W3CDTF">2006-06-30T04:25:08Z</dcterms:modified>
  <cp:category/>
  <cp:version/>
  <cp:contentType/>
  <cp:contentStatus/>
</cp:coreProperties>
</file>