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'市町村分担金内訳'!$A$2:$DU$19</definedName>
    <definedName name="_xlnm.Print_Area" localSheetId="4">'組合分担金内訳'!$A$2:$BE$45</definedName>
    <definedName name="_xlnm.Print_Area" localSheetId="3">'廃棄物事業経費（歳出）'!$A$2:$BH$57</definedName>
    <definedName name="_xlnm.Print_Area" localSheetId="2">'廃棄物事業経費（歳入）'!$A$2:$AD$57</definedName>
    <definedName name="_xlnm.Print_Area" localSheetId="0">'廃棄物事業経費（市町村）'!$A$2:$AD$45</definedName>
    <definedName name="_xlnm.Print_Area" localSheetId="1">'廃棄物事業経費（組合）'!$A$2:$CI$19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<sst xmlns="http://schemas.openxmlformats.org/spreadsheetml/2006/main" count="2313" uniqueCount="272">
  <si>
    <t>北杜市・小淵沢町衛生組合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</si>
  <si>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</si>
  <si>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</si>
  <si>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</si>
  <si>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</si>
  <si>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</si>
  <si>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</si>
  <si>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</si>
  <si>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</si>
  <si>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</si>
  <si>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</si>
  <si>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</si>
  <si>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</si>
  <si>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</si>
  <si>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</si>
  <si>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</si>
  <si>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</si>
  <si>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</si>
  <si>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</si>
  <si>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</si>
  <si>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</si>
  <si>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</si>
  <si>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</si>
  <si>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</si>
  <si>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</si>
  <si>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</si>
  <si>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</si>
  <si>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</si>
  <si>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</si>
  <si>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</si>
  <si>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</si>
  <si>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</si>
  <si>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</si>
  <si>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</si>
  <si>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</si>
  <si>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</si>
  <si>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</si>
  <si>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</si>
  <si>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</si>
  <si>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</si>
  <si>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</si>
  <si>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</si>
  <si>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</si>
  <si>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</si>
  <si>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</si>
  <si>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</si>
  <si>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</si>
  <si>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</si>
  <si>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</si>
  <si>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</si>
  <si>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</si>
  <si>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</si>
  <si>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</si>
  <si>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</si>
  <si>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</si>
  <si>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</si>
  <si>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</si>
  <si>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</si>
  <si>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</si>
  <si>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</si>
  <si>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</si>
  <si>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</si>
  <si>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</si>
  <si>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</si>
  <si>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</si>
  <si>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</si>
  <si>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</si>
  <si>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</si>
  <si>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</si>
  <si>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</si>
  <si>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</si>
  <si>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</si>
  <si>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</si>
  <si>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山梨県</t>
  </si>
  <si>
    <t>南部町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</si>
  <si>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</si>
  <si>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</si>
  <si>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</si>
  <si>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</si>
  <si>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</si>
  <si>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</si>
  <si>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</si>
  <si>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</si>
  <si>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</si>
  <si>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</si>
  <si>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</si>
  <si>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</si>
  <si>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</si>
  <si>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</si>
  <si>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</si>
  <si>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</si>
  <si>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</si>
  <si>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</si>
  <si>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</si>
  <si>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</si>
  <si>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</si>
  <si>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</si>
  <si>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</si>
  <si>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</si>
  <si>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</si>
  <si>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</si>
  <si>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</si>
  <si>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</si>
  <si>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</si>
  <si>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</si>
  <si>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山中湖村</t>
  </si>
  <si>
    <t>19429</t>
  </si>
  <si>
    <t>鳴沢村</t>
  </si>
  <si>
    <t>19442</t>
  </si>
  <si>
    <t>小菅村</t>
  </si>
  <si>
    <t>19443</t>
  </si>
  <si>
    <t>丹波山村</t>
  </si>
  <si>
    <t>19871</t>
  </si>
  <si>
    <t>峡南衛生組合</t>
  </si>
  <si>
    <t>19875</t>
  </si>
  <si>
    <t>富士川環境衛生組合</t>
  </si>
  <si>
    <t>19883</t>
  </si>
  <si>
    <t>三郡衛生組合</t>
  </si>
  <si>
    <t>19896</t>
  </si>
  <si>
    <t>大月都留広域事務組合</t>
  </si>
  <si>
    <t>19904</t>
  </si>
  <si>
    <t>市川三珠環境衛生組合</t>
  </si>
  <si>
    <t>19907</t>
  </si>
  <si>
    <t>青木ケ原衛生センター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</si>
  <si>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</si>
  <si>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</si>
  <si>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</si>
  <si>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</si>
  <si>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</si>
  <si>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</si>
  <si>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19927</t>
  </si>
  <si>
    <t>19928</t>
  </si>
  <si>
    <t>小菅丹波山衛生組合</t>
  </si>
  <si>
    <t>19930</t>
  </si>
  <si>
    <t>峡北広域行政事務組合</t>
  </si>
  <si>
    <t>－</t>
  </si>
  <si>
    <t>－</t>
  </si>
  <si>
    <t>山梨県合計</t>
  </si>
  <si>
    <t>事務組合名</t>
  </si>
  <si>
    <t>合計（構成市町村1+～+構成市町村30）</t>
  </si>
  <si>
    <t>市町村名</t>
  </si>
  <si>
    <t>山梨県</t>
  </si>
  <si>
    <t>19201</t>
  </si>
  <si>
    <t>甲府市</t>
  </si>
  <si>
    <t>19202</t>
  </si>
  <si>
    <t>富士吉田市</t>
  </si>
  <si>
    <t>19203</t>
  </si>
  <si>
    <t>塩山市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</si>
  <si>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</si>
  <si>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</si>
  <si>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</si>
  <si>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</si>
  <si>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</si>
  <si>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</si>
  <si>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</si>
  <si>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</si>
  <si>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19304</t>
  </si>
  <si>
    <t>勝沼町</t>
  </si>
  <si>
    <t>19305</t>
  </si>
  <si>
    <t>19326</t>
  </si>
  <si>
    <t>中道町</t>
  </si>
  <si>
    <t>19327</t>
  </si>
  <si>
    <t>芦川村</t>
  </si>
  <si>
    <t>19328</t>
  </si>
  <si>
    <t>豊富村</t>
  </si>
  <si>
    <t>19341</t>
  </si>
  <si>
    <t>上九一色村</t>
  </si>
  <si>
    <t>19342</t>
  </si>
  <si>
    <t>三珠町</t>
  </si>
  <si>
    <t>19343</t>
  </si>
  <si>
    <t>市川大門町</t>
  </si>
  <si>
    <t>19344</t>
  </si>
  <si>
    <t>19361</t>
  </si>
  <si>
    <t>増穂町</t>
  </si>
  <si>
    <t>19362</t>
  </si>
  <si>
    <t>鰍沢町</t>
  </si>
  <si>
    <t>19364</t>
  </si>
  <si>
    <t>早川町</t>
  </si>
  <si>
    <t>19365</t>
  </si>
  <si>
    <t>身延町</t>
  </si>
  <si>
    <t>19366</t>
  </si>
  <si>
    <t>19383</t>
  </si>
  <si>
    <t>玉穂町</t>
  </si>
  <si>
    <t>19384</t>
  </si>
  <si>
    <t>19385</t>
  </si>
  <si>
    <t>田富町</t>
  </si>
  <si>
    <t>19407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</si>
  <si>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</si>
  <si>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</si>
  <si>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</si>
  <si>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</si>
  <si>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</si>
  <si>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</si>
  <si>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</si>
  <si>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</si>
  <si>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</si>
  <si>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</si>
  <si>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大和村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</si>
  <si>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</si>
  <si>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</si>
  <si>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</si>
  <si>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</si>
  <si>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－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</si>
  <si>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</si>
  <si>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</si>
  <si>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</si>
  <si>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</si>
  <si>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</si>
  <si>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</si>
  <si>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</si>
  <si>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</si>
  <si>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</si>
  <si>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</si>
  <si>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</si>
  <si>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</si>
  <si>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</si>
  <si>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</si>
  <si>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</si>
  <si>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</si>
  <si>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</si>
  <si>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</si>
  <si>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</si>
  <si>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昭和町</t>
  </si>
  <si>
    <t/>
  </si>
  <si>
    <t>19208</t>
  </si>
  <si>
    <t>南アルプス市</t>
  </si>
  <si>
    <t>19430</t>
  </si>
  <si>
    <t>富士河口湖町</t>
  </si>
  <si>
    <t>山梨県合計</t>
  </si>
  <si>
    <t>組合名</t>
  </si>
  <si>
    <t>建設・改良費</t>
  </si>
  <si>
    <t>処理及び
維持管理費</t>
  </si>
  <si>
    <t>小計</t>
  </si>
  <si>
    <t>小淵沢町</t>
  </si>
  <si>
    <t>19422</t>
  </si>
  <si>
    <t>道志村</t>
  </si>
  <si>
    <t>19423</t>
  </si>
  <si>
    <t>西桂町</t>
  </si>
  <si>
    <t>19424</t>
  </si>
  <si>
    <t>忍野村</t>
  </si>
  <si>
    <t>19425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</si>
  <si>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</si>
  <si>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</si>
  <si>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</si>
  <si>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</si>
  <si>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</si>
  <si>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</si>
  <si>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</si>
  <si>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</si>
  <si>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</si>
  <si>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</si>
  <si>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</si>
  <si>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</si>
  <si>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</si>
  <si>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</si>
  <si>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</si>
  <si>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</si>
  <si>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</si>
  <si>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</si>
  <si>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</si>
  <si>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</si>
  <si>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</si>
  <si>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</si>
  <si>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</si>
  <si>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</si>
  <si>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</si>
  <si>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</si>
  <si>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</si>
  <si>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</si>
  <si>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六郷町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</si>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</sst>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4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15</v>
      </c>
    </row>
    <row r="2" spans="1:87" s="68" customFormat="1" ht="22.5" customHeight="1">
      <c r="A2" s="121" t="s">
        <v>203</v>
      </c>
      <c r="B2" s="124" t="s">
        <v>75</v>
      </c>
      <c r="C2" s="127" t="s">
        <v>76</v>
      </c>
      <c r="D2" s="2" t="s">
        <v>77</v>
      </c>
      <c r="E2" s="3"/>
      <c r="F2" s="3"/>
      <c r="G2" s="3"/>
      <c r="H2" s="3"/>
      <c r="I2" s="3"/>
      <c r="J2" s="3"/>
      <c r="K2" s="3"/>
      <c r="L2" s="4"/>
      <c r="M2" s="2" t="s">
        <v>204</v>
      </c>
      <c r="N2" s="3"/>
      <c r="O2" s="3"/>
      <c r="P2" s="3"/>
      <c r="Q2" s="3"/>
      <c r="R2" s="3"/>
      <c r="S2" s="3"/>
      <c r="T2" s="3"/>
      <c r="U2" s="4"/>
      <c r="V2" s="2" t="s">
        <v>205</v>
      </c>
      <c r="W2" s="5"/>
      <c r="X2" s="5"/>
      <c r="Y2" s="5"/>
      <c r="Z2" s="5"/>
      <c r="AA2" s="5"/>
      <c r="AB2" s="5"/>
      <c r="AC2" s="5"/>
      <c r="AD2" s="6"/>
      <c r="AE2" s="24" t="s">
        <v>89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199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200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2"/>
      <c r="B3" s="125"/>
      <c r="C3" s="122"/>
      <c r="D3" s="8" t="s">
        <v>206</v>
      </c>
      <c r="E3" s="60"/>
      <c r="F3" s="60"/>
      <c r="G3" s="60"/>
      <c r="H3" s="60"/>
      <c r="I3" s="60"/>
      <c r="J3" s="60"/>
      <c r="K3" s="61"/>
      <c r="L3" s="62"/>
      <c r="M3" s="8" t="s">
        <v>206</v>
      </c>
      <c r="N3" s="60"/>
      <c r="O3" s="60"/>
      <c r="P3" s="60"/>
      <c r="Q3" s="60"/>
      <c r="R3" s="60"/>
      <c r="S3" s="60"/>
      <c r="T3" s="61"/>
      <c r="U3" s="62"/>
      <c r="V3" s="8" t="s">
        <v>206</v>
      </c>
      <c r="W3" s="60"/>
      <c r="X3" s="60"/>
      <c r="Y3" s="60"/>
      <c r="Z3" s="60"/>
      <c r="AA3" s="60"/>
      <c r="AB3" s="60"/>
      <c r="AC3" s="61"/>
      <c r="AD3" s="62"/>
      <c r="AE3" s="27" t="s">
        <v>90</v>
      </c>
      <c r="AF3" s="25"/>
      <c r="AG3" s="25"/>
      <c r="AH3" s="25"/>
      <c r="AI3" s="25"/>
      <c r="AJ3" s="28"/>
      <c r="AK3" s="117" t="s">
        <v>91</v>
      </c>
      <c r="AL3" s="27" t="s">
        <v>210</v>
      </c>
      <c r="AM3" s="25"/>
      <c r="AN3" s="25"/>
      <c r="AO3" s="25"/>
      <c r="AP3" s="25"/>
      <c r="AQ3" s="25"/>
      <c r="AR3" s="25"/>
      <c r="AS3" s="25"/>
      <c r="AT3" s="28"/>
      <c r="AU3" s="115" t="s">
        <v>92</v>
      </c>
      <c r="AV3" s="115" t="s">
        <v>93</v>
      </c>
      <c r="AW3" s="26" t="s">
        <v>211</v>
      </c>
      <c r="AX3" s="27" t="s">
        <v>94</v>
      </c>
      <c r="AY3" s="25"/>
      <c r="AZ3" s="25"/>
      <c r="BA3" s="25"/>
      <c r="BB3" s="25"/>
      <c r="BC3" s="28"/>
      <c r="BD3" s="117" t="s">
        <v>95</v>
      </c>
      <c r="BE3" s="27" t="s">
        <v>210</v>
      </c>
      <c r="BF3" s="25"/>
      <c r="BG3" s="25"/>
      <c r="BH3" s="25"/>
      <c r="BI3" s="25"/>
      <c r="BJ3" s="25"/>
      <c r="BK3" s="25"/>
      <c r="BL3" s="25"/>
      <c r="BM3" s="28"/>
      <c r="BN3" s="115" t="s">
        <v>92</v>
      </c>
      <c r="BO3" s="115" t="s">
        <v>93</v>
      </c>
      <c r="BP3" s="26" t="s">
        <v>211</v>
      </c>
      <c r="BQ3" s="27" t="s">
        <v>94</v>
      </c>
      <c r="BR3" s="25"/>
      <c r="BS3" s="25"/>
      <c r="BT3" s="25"/>
      <c r="BU3" s="25"/>
      <c r="BV3" s="28"/>
      <c r="BW3" s="117" t="s">
        <v>95</v>
      </c>
      <c r="BX3" s="27" t="s">
        <v>210</v>
      </c>
      <c r="BY3" s="25"/>
      <c r="BZ3" s="25"/>
      <c r="CA3" s="25"/>
      <c r="CB3" s="25"/>
      <c r="CC3" s="25"/>
      <c r="CD3" s="25"/>
      <c r="CE3" s="25"/>
      <c r="CF3" s="28"/>
      <c r="CG3" s="115" t="s">
        <v>92</v>
      </c>
      <c r="CH3" s="115" t="s">
        <v>93</v>
      </c>
      <c r="CI3" s="26" t="s">
        <v>211</v>
      </c>
    </row>
    <row r="4" spans="1:87" s="68" customFormat="1" ht="22.5" customHeight="1">
      <c r="A4" s="122"/>
      <c r="B4" s="125"/>
      <c r="C4" s="122"/>
      <c r="D4" s="7"/>
      <c r="E4" s="8" t="s">
        <v>207</v>
      </c>
      <c r="F4" s="9"/>
      <c r="G4" s="9"/>
      <c r="H4" s="9"/>
      <c r="I4" s="9"/>
      <c r="J4" s="9"/>
      <c r="K4" s="10"/>
      <c r="L4" s="11" t="s">
        <v>78</v>
      </c>
      <c r="M4" s="7"/>
      <c r="N4" s="8" t="s">
        <v>207</v>
      </c>
      <c r="O4" s="9"/>
      <c r="P4" s="9"/>
      <c r="Q4" s="9"/>
      <c r="R4" s="9"/>
      <c r="S4" s="9"/>
      <c r="T4" s="10"/>
      <c r="U4" s="11" t="s">
        <v>78</v>
      </c>
      <c r="V4" s="7"/>
      <c r="W4" s="8" t="s">
        <v>207</v>
      </c>
      <c r="X4" s="9"/>
      <c r="Y4" s="9"/>
      <c r="Z4" s="9"/>
      <c r="AA4" s="9"/>
      <c r="AB4" s="9"/>
      <c r="AC4" s="10"/>
      <c r="AD4" s="11" t="s">
        <v>78</v>
      </c>
      <c r="AE4" s="26" t="s">
        <v>205</v>
      </c>
      <c r="AF4" s="29" t="s">
        <v>212</v>
      </c>
      <c r="AG4" s="30"/>
      <c r="AH4" s="31"/>
      <c r="AI4" s="28"/>
      <c r="AJ4" s="119" t="s">
        <v>64</v>
      </c>
      <c r="AK4" s="118"/>
      <c r="AL4" s="26" t="s">
        <v>205</v>
      </c>
      <c r="AM4" s="115" t="s">
        <v>96</v>
      </c>
      <c r="AN4" s="27" t="s">
        <v>213</v>
      </c>
      <c r="AO4" s="25"/>
      <c r="AP4" s="25"/>
      <c r="AQ4" s="28"/>
      <c r="AR4" s="115" t="s">
        <v>97</v>
      </c>
      <c r="AS4" s="115" t="s">
        <v>98</v>
      </c>
      <c r="AT4" s="115" t="s">
        <v>99</v>
      </c>
      <c r="AU4" s="116"/>
      <c r="AV4" s="116"/>
      <c r="AW4" s="33"/>
      <c r="AX4" s="26" t="s">
        <v>205</v>
      </c>
      <c r="AY4" s="29" t="s">
        <v>212</v>
      </c>
      <c r="AZ4" s="30"/>
      <c r="BA4" s="31"/>
      <c r="BB4" s="28"/>
      <c r="BC4" s="119" t="s">
        <v>64</v>
      </c>
      <c r="BD4" s="118"/>
      <c r="BE4" s="26" t="s">
        <v>205</v>
      </c>
      <c r="BF4" s="115" t="s">
        <v>96</v>
      </c>
      <c r="BG4" s="27" t="s">
        <v>213</v>
      </c>
      <c r="BH4" s="25"/>
      <c r="BI4" s="25"/>
      <c r="BJ4" s="28"/>
      <c r="BK4" s="115" t="s">
        <v>97</v>
      </c>
      <c r="BL4" s="115" t="s">
        <v>98</v>
      </c>
      <c r="BM4" s="115" t="s">
        <v>99</v>
      </c>
      <c r="BN4" s="116"/>
      <c r="BO4" s="116"/>
      <c r="BP4" s="33"/>
      <c r="BQ4" s="26" t="s">
        <v>205</v>
      </c>
      <c r="BR4" s="29" t="s">
        <v>212</v>
      </c>
      <c r="BS4" s="30"/>
      <c r="BT4" s="31"/>
      <c r="BU4" s="28"/>
      <c r="BV4" s="119" t="s">
        <v>64</v>
      </c>
      <c r="BW4" s="118"/>
      <c r="BX4" s="26" t="s">
        <v>205</v>
      </c>
      <c r="BY4" s="115" t="s">
        <v>96</v>
      </c>
      <c r="BZ4" s="27" t="s">
        <v>213</v>
      </c>
      <c r="CA4" s="25"/>
      <c r="CB4" s="25"/>
      <c r="CC4" s="28"/>
      <c r="CD4" s="115" t="s">
        <v>97</v>
      </c>
      <c r="CE4" s="115" t="s">
        <v>98</v>
      </c>
      <c r="CF4" s="115" t="s">
        <v>99</v>
      </c>
      <c r="CG4" s="116"/>
      <c r="CH4" s="116"/>
      <c r="CI4" s="33"/>
    </row>
    <row r="5" spans="1:87" s="68" customFormat="1" ht="22.5" customHeight="1">
      <c r="A5" s="122"/>
      <c r="B5" s="125"/>
      <c r="C5" s="122"/>
      <c r="D5" s="7"/>
      <c r="E5" s="7"/>
      <c r="F5" s="12" t="s">
        <v>79</v>
      </c>
      <c r="G5" s="12" t="s">
        <v>80</v>
      </c>
      <c r="H5" s="12" t="s">
        <v>81</v>
      </c>
      <c r="I5" s="12" t="s">
        <v>82</v>
      </c>
      <c r="J5" s="12" t="s">
        <v>83</v>
      </c>
      <c r="K5" s="12" t="s">
        <v>84</v>
      </c>
      <c r="L5" s="13"/>
      <c r="M5" s="7"/>
      <c r="N5" s="7"/>
      <c r="O5" s="12" t="s">
        <v>79</v>
      </c>
      <c r="P5" s="12" t="s">
        <v>80</v>
      </c>
      <c r="Q5" s="12" t="s">
        <v>81</v>
      </c>
      <c r="R5" s="12" t="s">
        <v>82</v>
      </c>
      <c r="S5" s="12" t="s">
        <v>83</v>
      </c>
      <c r="T5" s="12" t="s">
        <v>84</v>
      </c>
      <c r="U5" s="13"/>
      <c r="V5" s="7"/>
      <c r="W5" s="7"/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84</v>
      </c>
      <c r="AD5" s="13"/>
      <c r="AE5" s="33"/>
      <c r="AF5" s="26" t="s">
        <v>205</v>
      </c>
      <c r="AG5" s="32" t="s">
        <v>100</v>
      </c>
      <c r="AH5" s="32" t="s">
        <v>101</v>
      </c>
      <c r="AI5" s="32" t="s">
        <v>84</v>
      </c>
      <c r="AJ5" s="120"/>
      <c r="AK5" s="118"/>
      <c r="AL5" s="33"/>
      <c r="AM5" s="116"/>
      <c r="AN5" s="26" t="s">
        <v>205</v>
      </c>
      <c r="AO5" s="23" t="s">
        <v>102</v>
      </c>
      <c r="AP5" s="23" t="s">
        <v>103</v>
      </c>
      <c r="AQ5" s="23" t="s">
        <v>104</v>
      </c>
      <c r="AR5" s="116"/>
      <c r="AS5" s="116"/>
      <c r="AT5" s="116"/>
      <c r="AU5" s="116"/>
      <c r="AV5" s="116"/>
      <c r="AW5" s="33"/>
      <c r="AX5" s="33"/>
      <c r="AY5" s="26" t="s">
        <v>205</v>
      </c>
      <c r="AZ5" s="32" t="s">
        <v>100</v>
      </c>
      <c r="BA5" s="32" t="s">
        <v>101</v>
      </c>
      <c r="BB5" s="32" t="s">
        <v>84</v>
      </c>
      <c r="BC5" s="120"/>
      <c r="BD5" s="118"/>
      <c r="BE5" s="33"/>
      <c r="BF5" s="116"/>
      <c r="BG5" s="26" t="s">
        <v>205</v>
      </c>
      <c r="BH5" s="23" t="s">
        <v>102</v>
      </c>
      <c r="BI5" s="23" t="s">
        <v>103</v>
      </c>
      <c r="BJ5" s="23" t="s">
        <v>104</v>
      </c>
      <c r="BK5" s="116"/>
      <c r="BL5" s="116"/>
      <c r="BM5" s="116"/>
      <c r="BN5" s="116"/>
      <c r="BO5" s="116"/>
      <c r="BP5" s="33"/>
      <c r="BQ5" s="33"/>
      <c r="BR5" s="26" t="s">
        <v>205</v>
      </c>
      <c r="BS5" s="32" t="s">
        <v>100</v>
      </c>
      <c r="BT5" s="32" t="s">
        <v>101</v>
      </c>
      <c r="BU5" s="32" t="s">
        <v>84</v>
      </c>
      <c r="BV5" s="120"/>
      <c r="BW5" s="118"/>
      <c r="BX5" s="33"/>
      <c r="BY5" s="116"/>
      <c r="BZ5" s="26" t="s">
        <v>205</v>
      </c>
      <c r="CA5" s="23" t="s">
        <v>102</v>
      </c>
      <c r="CB5" s="23" t="s">
        <v>103</v>
      </c>
      <c r="CC5" s="23" t="s">
        <v>104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3"/>
      <c r="B6" s="126"/>
      <c r="C6" s="123"/>
      <c r="D6" s="14" t="s">
        <v>208</v>
      </c>
      <c r="E6" s="14" t="s">
        <v>209</v>
      </c>
      <c r="F6" s="15" t="s">
        <v>209</v>
      </c>
      <c r="G6" s="15" t="s">
        <v>209</v>
      </c>
      <c r="H6" s="15" t="s">
        <v>209</v>
      </c>
      <c r="I6" s="15" t="s">
        <v>209</v>
      </c>
      <c r="J6" s="15" t="s">
        <v>209</v>
      </c>
      <c r="K6" s="15" t="s">
        <v>209</v>
      </c>
      <c r="L6" s="16" t="s">
        <v>209</v>
      </c>
      <c r="M6" s="14" t="s">
        <v>209</v>
      </c>
      <c r="N6" s="14" t="s">
        <v>209</v>
      </c>
      <c r="O6" s="15" t="s">
        <v>209</v>
      </c>
      <c r="P6" s="15" t="s">
        <v>209</v>
      </c>
      <c r="Q6" s="15" t="s">
        <v>209</v>
      </c>
      <c r="R6" s="15" t="s">
        <v>209</v>
      </c>
      <c r="S6" s="15" t="s">
        <v>209</v>
      </c>
      <c r="T6" s="15" t="s">
        <v>209</v>
      </c>
      <c r="U6" s="16" t="s">
        <v>209</v>
      </c>
      <c r="V6" s="14" t="s">
        <v>209</v>
      </c>
      <c r="W6" s="14" t="s">
        <v>209</v>
      </c>
      <c r="X6" s="15" t="s">
        <v>209</v>
      </c>
      <c r="Y6" s="15" t="s">
        <v>209</v>
      </c>
      <c r="Z6" s="15" t="s">
        <v>209</v>
      </c>
      <c r="AA6" s="15" t="s">
        <v>209</v>
      </c>
      <c r="AB6" s="15" t="s">
        <v>209</v>
      </c>
      <c r="AC6" s="15" t="s">
        <v>209</v>
      </c>
      <c r="AD6" s="16" t="s">
        <v>209</v>
      </c>
      <c r="AE6" s="34" t="s">
        <v>208</v>
      </c>
      <c r="AF6" s="34" t="s">
        <v>209</v>
      </c>
      <c r="AG6" s="35" t="s">
        <v>209</v>
      </c>
      <c r="AH6" s="35" t="s">
        <v>209</v>
      </c>
      <c r="AI6" s="35" t="s">
        <v>209</v>
      </c>
      <c r="AJ6" s="38" t="s">
        <v>209</v>
      </c>
      <c r="AK6" s="38" t="s">
        <v>209</v>
      </c>
      <c r="AL6" s="34" t="s">
        <v>209</v>
      </c>
      <c r="AM6" s="34" t="s">
        <v>209</v>
      </c>
      <c r="AN6" s="34" t="s">
        <v>209</v>
      </c>
      <c r="AO6" s="39" t="s">
        <v>209</v>
      </c>
      <c r="AP6" s="39" t="s">
        <v>209</v>
      </c>
      <c r="AQ6" s="39" t="s">
        <v>209</v>
      </c>
      <c r="AR6" s="34" t="s">
        <v>209</v>
      </c>
      <c r="AS6" s="34" t="s">
        <v>209</v>
      </c>
      <c r="AT6" s="34" t="s">
        <v>209</v>
      </c>
      <c r="AU6" s="34" t="s">
        <v>209</v>
      </c>
      <c r="AV6" s="34" t="s">
        <v>209</v>
      </c>
      <c r="AW6" s="34" t="s">
        <v>209</v>
      </c>
      <c r="AX6" s="34" t="s">
        <v>208</v>
      </c>
      <c r="AY6" s="34" t="s">
        <v>209</v>
      </c>
      <c r="AZ6" s="35" t="s">
        <v>209</v>
      </c>
      <c r="BA6" s="35" t="s">
        <v>209</v>
      </c>
      <c r="BB6" s="35" t="s">
        <v>209</v>
      </c>
      <c r="BC6" s="38" t="s">
        <v>209</v>
      </c>
      <c r="BD6" s="38" t="s">
        <v>209</v>
      </c>
      <c r="BE6" s="34" t="s">
        <v>209</v>
      </c>
      <c r="BF6" s="34" t="s">
        <v>209</v>
      </c>
      <c r="BG6" s="34" t="s">
        <v>209</v>
      </c>
      <c r="BH6" s="39" t="s">
        <v>209</v>
      </c>
      <c r="BI6" s="39" t="s">
        <v>209</v>
      </c>
      <c r="BJ6" s="39" t="s">
        <v>209</v>
      </c>
      <c r="BK6" s="34" t="s">
        <v>209</v>
      </c>
      <c r="BL6" s="34" t="s">
        <v>209</v>
      </c>
      <c r="BM6" s="34" t="s">
        <v>209</v>
      </c>
      <c r="BN6" s="34" t="s">
        <v>209</v>
      </c>
      <c r="BO6" s="34" t="s">
        <v>209</v>
      </c>
      <c r="BP6" s="34" t="s">
        <v>209</v>
      </c>
      <c r="BQ6" s="34" t="s">
        <v>208</v>
      </c>
      <c r="BR6" s="34" t="s">
        <v>209</v>
      </c>
      <c r="BS6" s="35" t="s">
        <v>209</v>
      </c>
      <c r="BT6" s="35" t="s">
        <v>209</v>
      </c>
      <c r="BU6" s="35" t="s">
        <v>209</v>
      </c>
      <c r="BV6" s="38" t="s">
        <v>209</v>
      </c>
      <c r="BW6" s="38" t="s">
        <v>209</v>
      </c>
      <c r="BX6" s="34" t="s">
        <v>209</v>
      </c>
      <c r="BY6" s="34" t="s">
        <v>209</v>
      </c>
      <c r="BZ6" s="34" t="s">
        <v>209</v>
      </c>
      <c r="CA6" s="39" t="s">
        <v>209</v>
      </c>
      <c r="CB6" s="39" t="s">
        <v>209</v>
      </c>
      <c r="CC6" s="39" t="s">
        <v>209</v>
      </c>
      <c r="CD6" s="34" t="s">
        <v>209</v>
      </c>
      <c r="CE6" s="34" t="s">
        <v>209</v>
      </c>
      <c r="CF6" s="34" t="s">
        <v>209</v>
      </c>
      <c r="CG6" s="34" t="s">
        <v>209</v>
      </c>
      <c r="CH6" s="34" t="s">
        <v>209</v>
      </c>
      <c r="CI6" s="34" t="s">
        <v>209</v>
      </c>
    </row>
    <row r="7" spans="1:87" ht="13.5">
      <c r="A7" s="74" t="s">
        <v>141</v>
      </c>
      <c r="B7" s="74" t="s">
        <v>142</v>
      </c>
      <c r="C7" s="101" t="s">
        <v>143</v>
      </c>
      <c r="D7" s="17">
        <f aca="true" t="shared" si="0" ref="D7:D37">E7+L7</f>
        <v>2394375</v>
      </c>
      <c r="E7" s="17">
        <f aca="true" t="shared" si="1" ref="E7:E37">F7+G7+H7+I7+K7</f>
        <v>1003057</v>
      </c>
      <c r="F7" s="17">
        <v>0</v>
      </c>
      <c r="G7" s="17">
        <v>0</v>
      </c>
      <c r="H7" s="17">
        <v>30400</v>
      </c>
      <c r="I7" s="17">
        <v>757983</v>
      </c>
      <c r="J7" s="17" t="s">
        <v>201</v>
      </c>
      <c r="K7" s="17">
        <v>214674</v>
      </c>
      <c r="L7" s="17">
        <v>1391318</v>
      </c>
      <c r="M7" s="17">
        <f aca="true" t="shared" si="2" ref="M7:M37">N7+U7</f>
        <v>106298</v>
      </c>
      <c r="N7" s="17">
        <f aca="true" t="shared" si="3" ref="N7:N37">O7+P7+Q7+R7+T7</f>
        <v>487</v>
      </c>
      <c r="O7" s="17">
        <v>0</v>
      </c>
      <c r="P7" s="17">
        <v>0</v>
      </c>
      <c r="Q7" s="17">
        <v>0</v>
      </c>
      <c r="R7" s="17">
        <v>487</v>
      </c>
      <c r="S7" s="17" t="s">
        <v>201</v>
      </c>
      <c r="T7" s="17">
        <v>0</v>
      </c>
      <c r="U7" s="17">
        <v>105811</v>
      </c>
      <c r="V7" s="17">
        <f aca="true" t="shared" si="4" ref="V7:V37">D7+M7</f>
        <v>2500673</v>
      </c>
      <c r="W7" s="17">
        <f aca="true" t="shared" si="5" ref="W7:W37">E7+N7</f>
        <v>1003544</v>
      </c>
      <c r="X7" s="17">
        <f aca="true" t="shared" si="6" ref="X7:X37">F7+O7</f>
        <v>0</v>
      </c>
      <c r="Y7" s="17">
        <f aca="true" t="shared" si="7" ref="Y7:Y37">G7+P7</f>
        <v>0</v>
      </c>
      <c r="Z7" s="17">
        <f aca="true" t="shared" si="8" ref="Z7:Z37">H7+Q7</f>
        <v>30400</v>
      </c>
      <c r="AA7" s="17">
        <f aca="true" t="shared" si="9" ref="AA7:AA37">I7+R7</f>
        <v>758470</v>
      </c>
      <c r="AB7" s="17" t="s">
        <v>86</v>
      </c>
      <c r="AC7" s="17">
        <f aca="true" t="shared" si="10" ref="AC7:AC37">K7+T7</f>
        <v>214674</v>
      </c>
      <c r="AD7" s="17">
        <f aca="true" t="shared" si="11" ref="AD7:AD37">L7+U7</f>
        <v>1497129</v>
      </c>
      <c r="AE7" s="17">
        <f aca="true" t="shared" si="12" ref="AE7:AE26">AF7+AJ7</f>
        <v>30826</v>
      </c>
      <c r="AF7" s="17">
        <f aca="true" t="shared" si="13" ref="AF7:AF26">SUM(AG7:AI7)</f>
        <v>30826</v>
      </c>
      <c r="AG7" s="17">
        <v>29400</v>
      </c>
      <c r="AH7" s="17">
        <v>1426</v>
      </c>
      <c r="AI7" s="17">
        <v>0</v>
      </c>
      <c r="AJ7" s="17">
        <v>0</v>
      </c>
      <c r="AK7" s="75">
        <v>0</v>
      </c>
      <c r="AL7" s="17">
        <f aca="true" t="shared" si="14" ref="AL7:AL26">AM7+AN7+AR7+AS7+AT7</f>
        <v>2363549</v>
      </c>
      <c r="AM7" s="17">
        <v>1159591</v>
      </c>
      <c r="AN7" s="75">
        <f aca="true" t="shared" si="15" ref="AN7:AN26">SUM(AO7:AQ7)</f>
        <v>509822</v>
      </c>
      <c r="AO7" s="17">
        <v>204675</v>
      </c>
      <c r="AP7" s="17">
        <v>294130</v>
      </c>
      <c r="AQ7" s="17">
        <v>11017</v>
      </c>
      <c r="AR7" s="17">
        <v>770</v>
      </c>
      <c r="AS7" s="17">
        <v>693366</v>
      </c>
      <c r="AT7" s="17">
        <v>0</v>
      </c>
      <c r="AU7" s="17">
        <v>0</v>
      </c>
      <c r="AV7" s="17">
        <v>0</v>
      </c>
      <c r="AW7" s="17">
        <f aca="true" t="shared" si="16" ref="AW7:AW26">AE7+AL7+AV7</f>
        <v>2394375</v>
      </c>
      <c r="AX7" s="17">
        <f aca="true" t="shared" si="17" ref="AX7:AX26">AY7+BC7</f>
        <v>0</v>
      </c>
      <c r="AY7" s="17">
        <f aca="true" t="shared" si="18" ref="AY7:AY26">SUM(AZ7:BB7)</f>
        <v>0</v>
      </c>
      <c r="AZ7" s="17">
        <v>0</v>
      </c>
      <c r="BA7" s="17">
        <v>0</v>
      </c>
      <c r="BB7" s="17">
        <v>0</v>
      </c>
      <c r="BC7" s="17">
        <v>0</v>
      </c>
      <c r="BD7" s="75">
        <v>0</v>
      </c>
      <c r="BE7" s="17">
        <f aca="true" t="shared" si="19" ref="BE7:BE26">BF7+BG7+BK7+BL7+BM7</f>
        <v>106298</v>
      </c>
      <c r="BF7" s="17">
        <v>54892</v>
      </c>
      <c r="BG7" s="75">
        <f aca="true" t="shared" si="20" ref="BG7:BG26">SUM(BH7:BJ7)</f>
        <v>32048</v>
      </c>
      <c r="BH7" s="17">
        <v>312</v>
      </c>
      <c r="BI7" s="17">
        <v>31736</v>
      </c>
      <c r="BJ7" s="17">
        <v>0</v>
      </c>
      <c r="BK7" s="17">
        <v>0</v>
      </c>
      <c r="BL7" s="17">
        <v>19358</v>
      </c>
      <c r="BM7" s="17">
        <v>0</v>
      </c>
      <c r="BN7" s="17">
        <v>0</v>
      </c>
      <c r="BO7" s="17">
        <v>0</v>
      </c>
      <c r="BP7" s="17">
        <f aca="true" t="shared" si="21" ref="BP7:BP26">AX7+BE7+BO7</f>
        <v>106298</v>
      </c>
      <c r="BQ7" s="17">
        <f aca="true" t="shared" si="22" ref="BQ7:BQ26">AE7+AX7</f>
        <v>30826</v>
      </c>
      <c r="BR7" s="17">
        <f aca="true" t="shared" si="23" ref="BR7:BR26">AF7+AY7</f>
        <v>30826</v>
      </c>
      <c r="BS7" s="17">
        <f aca="true" t="shared" si="24" ref="BS7:BS26">AG7+AZ7</f>
        <v>29400</v>
      </c>
      <c r="BT7" s="17">
        <f aca="true" t="shared" si="25" ref="BT7:BT26">AH7+BA7</f>
        <v>1426</v>
      </c>
      <c r="BU7" s="17">
        <f aca="true" t="shared" si="26" ref="BU7:BU26">AI7+BB7</f>
        <v>0</v>
      </c>
      <c r="BV7" s="17">
        <f aca="true" t="shared" si="27" ref="BV7:BV26">AJ7+BC7</f>
        <v>0</v>
      </c>
      <c r="BW7" s="75" t="s">
        <v>85</v>
      </c>
      <c r="BX7" s="17">
        <f aca="true" t="shared" si="28" ref="BX7:CF14">AL7+BE7</f>
        <v>2469847</v>
      </c>
      <c r="BY7" s="17">
        <f t="shared" si="28"/>
        <v>1214483</v>
      </c>
      <c r="BZ7" s="17">
        <f t="shared" si="28"/>
        <v>541870</v>
      </c>
      <c r="CA7" s="17">
        <f t="shared" si="28"/>
        <v>204987</v>
      </c>
      <c r="CB7" s="17">
        <f t="shared" si="28"/>
        <v>325866</v>
      </c>
      <c r="CC7" s="17">
        <f t="shared" si="28"/>
        <v>11017</v>
      </c>
      <c r="CD7" s="17">
        <f t="shared" si="28"/>
        <v>770</v>
      </c>
      <c r="CE7" s="17">
        <f t="shared" si="28"/>
        <v>712724</v>
      </c>
      <c r="CF7" s="17">
        <f t="shared" si="28"/>
        <v>0</v>
      </c>
      <c r="CG7" s="75" t="s">
        <v>85</v>
      </c>
      <c r="CH7" s="17">
        <f aca="true" t="shared" si="29" ref="CH7:CH26">AV7+BO7</f>
        <v>0</v>
      </c>
      <c r="CI7" s="17">
        <f aca="true" t="shared" si="30" ref="CI7:CI26">AW7+BP7</f>
        <v>2500673</v>
      </c>
    </row>
    <row r="8" spans="1:87" ht="13.5">
      <c r="A8" s="74" t="s">
        <v>141</v>
      </c>
      <c r="B8" s="74" t="s">
        <v>144</v>
      </c>
      <c r="C8" s="101" t="s">
        <v>145</v>
      </c>
      <c r="D8" s="17">
        <f t="shared" si="0"/>
        <v>926695</v>
      </c>
      <c r="E8" s="17">
        <f t="shared" si="1"/>
        <v>302432</v>
      </c>
      <c r="F8" s="17">
        <v>0</v>
      </c>
      <c r="G8" s="17">
        <v>0</v>
      </c>
      <c r="H8" s="17">
        <v>0</v>
      </c>
      <c r="I8" s="17">
        <v>0</v>
      </c>
      <c r="J8" s="17" t="s">
        <v>201</v>
      </c>
      <c r="K8" s="17">
        <v>302432</v>
      </c>
      <c r="L8" s="17">
        <v>624263</v>
      </c>
      <c r="M8" s="17">
        <f t="shared" si="2"/>
        <v>130425</v>
      </c>
      <c r="N8" s="17">
        <f t="shared" si="3"/>
        <v>48345</v>
      </c>
      <c r="O8" s="17">
        <v>0</v>
      </c>
      <c r="P8" s="17">
        <v>0</v>
      </c>
      <c r="Q8" s="17">
        <v>0</v>
      </c>
      <c r="R8" s="17">
        <v>11863</v>
      </c>
      <c r="S8" s="17" t="s">
        <v>201</v>
      </c>
      <c r="T8" s="17">
        <v>36482</v>
      </c>
      <c r="U8" s="17">
        <v>82080</v>
      </c>
      <c r="V8" s="17">
        <f t="shared" si="4"/>
        <v>1057120</v>
      </c>
      <c r="W8" s="17">
        <f t="shared" si="5"/>
        <v>350777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11863</v>
      </c>
      <c r="AB8" s="17" t="s">
        <v>86</v>
      </c>
      <c r="AC8" s="17">
        <f t="shared" si="10"/>
        <v>338914</v>
      </c>
      <c r="AD8" s="17">
        <f t="shared" si="11"/>
        <v>706343</v>
      </c>
      <c r="AE8" s="17">
        <f t="shared" si="12"/>
        <v>0</v>
      </c>
      <c r="AF8" s="17">
        <f t="shared" si="13"/>
        <v>0</v>
      </c>
      <c r="AG8" s="17">
        <v>0</v>
      </c>
      <c r="AH8" s="17">
        <v>0</v>
      </c>
      <c r="AI8" s="17">
        <v>0</v>
      </c>
      <c r="AJ8" s="17">
        <v>0</v>
      </c>
      <c r="AK8" s="75">
        <v>0</v>
      </c>
      <c r="AL8" s="17">
        <f t="shared" si="14"/>
        <v>926695</v>
      </c>
      <c r="AM8" s="17">
        <v>93968</v>
      </c>
      <c r="AN8" s="75">
        <f t="shared" si="15"/>
        <v>224607</v>
      </c>
      <c r="AO8" s="17">
        <v>0</v>
      </c>
      <c r="AP8" s="17">
        <v>224607</v>
      </c>
      <c r="AQ8" s="17">
        <v>0</v>
      </c>
      <c r="AR8" s="17">
        <v>0</v>
      </c>
      <c r="AS8" s="17">
        <v>608120</v>
      </c>
      <c r="AT8" s="17">
        <v>0</v>
      </c>
      <c r="AU8" s="17">
        <v>0</v>
      </c>
      <c r="AV8" s="17">
        <v>0</v>
      </c>
      <c r="AW8" s="17">
        <f t="shared" si="16"/>
        <v>926695</v>
      </c>
      <c r="AX8" s="17">
        <f t="shared" si="17"/>
        <v>0</v>
      </c>
      <c r="AY8" s="17">
        <f t="shared" si="18"/>
        <v>0</v>
      </c>
      <c r="AZ8" s="17">
        <v>0</v>
      </c>
      <c r="BA8" s="17">
        <v>0</v>
      </c>
      <c r="BB8" s="17">
        <v>0</v>
      </c>
      <c r="BC8" s="17">
        <v>0</v>
      </c>
      <c r="BD8" s="75">
        <v>0</v>
      </c>
      <c r="BE8" s="17">
        <f t="shared" si="19"/>
        <v>130425</v>
      </c>
      <c r="BF8" s="17">
        <v>29538</v>
      </c>
      <c r="BG8" s="75">
        <f t="shared" si="20"/>
        <v>76243</v>
      </c>
      <c r="BH8" s="17">
        <v>0</v>
      </c>
      <c r="BI8" s="17">
        <v>76243</v>
      </c>
      <c r="BJ8" s="17">
        <v>0</v>
      </c>
      <c r="BK8" s="17">
        <v>0</v>
      </c>
      <c r="BL8" s="17">
        <v>24644</v>
      </c>
      <c r="BM8" s="17">
        <v>0</v>
      </c>
      <c r="BN8" s="17">
        <v>0</v>
      </c>
      <c r="BO8" s="17">
        <v>0</v>
      </c>
      <c r="BP8" s="17">
        <f t="shared" si="21"/>
        <v>130425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85</v>
      </c>
      <c r="BX8" s="17">
        <f t="shared" si="28"/>
        <v>1057120</v>
      </c>
      <c r="BY8" s="17">
        <f t="shared" si="28"/>
        <v>123506</v>
      </c>
      <c r="BZ8" s="17">
        <f t="shared" si="28"/>
        <v>300850</v>
      </c>
      <c r="CA8" s="17">
        <f t="shared" si="28"/>
        <v>0</v>
      </c>
      <c r="CB8" s="17">
        <f t="shared" si="28"/>
        <v>300850</v>
      </c>
      <c r="CC8" s="17">
        <f t="shared" si="28"/>
        <v>0</v>
      </c>
      <c r="CD8" s="17">
        <f t="shared" si="28"/>
        <v>0</v>
      </c>
      <c r="CE8" s="17">
        <f t="shared" si="28"/>
        <v>632764</v>
      </c>
      <c r="CF8" s="17">
        <f t="shared" si="28"/>
        <v>0</v>
      </c>
      <c r="CG8" s="75" t="s">
        <v>85</v>
      </c>
      <c r="CH8" s="17">
        <f t="shared" si="29"/>
        <v>0</v>
      </c>
      <c r="CI8" s="17">
        <f t="shared" si="30"/>
        <v>1057120</v>
      </c>
    </row>
    <row r="9" spans="1:87" ht="13.5">
      <c r="A9" s="74" t="s">
        <v>141</v>
      </c>
      <c r="B9" s="74" t="s">
        <v>146</v>
      </c>
      <c r="C9" s="101" t="s">
        <v>147</v>
      </c>
      <c r="D9" s="17">
        <f t="shared" si="0"/>
        <v>366284</v>
      </c>
      <c r="E9" s="17">
        <f t="shared" si="1"/>
        <v>15191</v>
      </c>
      <c r="F9" s="17"/>
      <c r="G9" s="17"/>
      <c r="H9" s="17"/>
      <c r="I9" s="17">
        <v>15191</v>
      </c>
      <c r="J9" s="17" t="s">
        <v>201</v>
      </c>
      <c r="K9" s="17"/>
      <c r="L9" s="17">
        <v>351093</v>
      </c>
      <c r="M9" s="17">
        <f t="shared" si="2"/>
        <v>46430</v>
      </c>
      <c r="N9" s="17">
        <f t="shared" si="3"/>
        <v>4475</v>
      </c>
      <c r="O9" s="17"/>
      <c r="P9" s="17"/>
      <c r="Q9" s="17"/>
      <c r="R9" s="17">
        <v>4475</v>
      </c>
      <c r="S9" s="17" t="s">
        <v>201</v>
      </c>
      <c r="T9" s="17"/>
      <c r="U9" s="17">
        <v>41955</v>
      </c>
      <c r="V9" s="17">
        <f t="shared" si="4"/>
        <v>412714</v>
      </c>
      <c r="W9" s="17">
        <f t="shared" si="5"/>
        <v>19666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19666</v>
      </c>
      <c r="AB9" s="17" t="s">
        <v>86</v>
      </c>
      <c r="AC9" s="17">
        <f t="shared" si="10"/>
        <v>0</v>
      </c>
      <c r="AD9" s="17">
        <f t="shared" si="11"/>
        <v>393048</v>
      </c>
      <c r="AE9" s="17">
        <f t="shared" si="12"/>
        <v>0</v>
      </c>
      <c r="AF9" s="17">
        <f t="shared" si="13"/>
        <v>0</v>
      </c>
      <c r="AG9" s="17"/>
      <c r="AH9" s="17"/>
      <c r="AI9" s="17"/>
      <c r="AJ9" s="17"/>
      <c r="AK9" s="75">
        <v>0</v>
      </c>
      <c r="AL9" s="17">
        <f t="shared" si="14"/>
        <v>366284</v>
      </c>
      <c r="AM9" s="17">
        <v>54377</v>
      </c>
      <c r="AN9" s="75">
        <f t="shared" si="15"/>
        <v>33048</v>
      </c>
      <c r="AO9" s="17"/>
      <c r="AP9" s="17">
        <v>33048</v>
      </c>
      <c r="AQ9" s="17"/>
      <c r="AR9" s="17"/>
      <c r="AS9" s="17">
        <v>278859</v>
      </c>
      <c r="AT9" s="17"/>
      <c r="AU9" s="17">
        <v>0</v>
      </c>
      <c r="AV9" s="17"/>
      <c r="AW9" s="17">
        <f t="shared" si="16"/>
        <v>366284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5">
        <v>0</v>
      </c>
      <c r="BE9" s="17">
        <f t="shared" si="19"/>
        <v>42823</v>
      </c>
      <c r="BF9" s="17">
        <v>23304</v>
      </c>
      <c r="BG9" s="75">
        <f t="shared" si="20"/>
        <v>13849</v>
      </c>
      <c r="BH9" s="17"/>
      <c r="BI9" s="17">
        <v>13849</v>
      </c>
      <c r="BJ9" s="17"/>
      <c r="BK9" s="17"/>
      <c r="BL9" s="17">
        <v>5670</v>
      </c>
      <c r="BM9" s="17"/>
      <c r="BN9" s="17">
        <v>0</v>
      </c>
      <c r="BO9" s="17">
        <v>3607</v>
      </c>
      <c r="BP9" s="17">
        <f t="shared" si="21"/>
        <v>46430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85</v>
      </c>
      <c r="BX9" s="17">
        <f t="shared" si="28"/>
        <v>409107</v>
      </c>
      <c r="BY9" s="17">
        <f t="shared" si="28"/>
        <v>77681</v>
      </c>
      <c r="BZ9" s="17">
        <f t="shared" si="28"/>
        <v>46897</v>
      </c>
      <c r="CA9" s="17">
        <f t="shared" si="28"/>
        <v>0</v>
      </c>
      <c r="CB9" s="17">
        <f t="shared" si="28"/>
        <v>46897</v>
      </c>
      <c r="CC9" s="17">
        <f t="shared" si="28"/>
        <v>0</v>
      </c>
      <c r="CD9" s="17">
        <f t="shared" si="28"/>
        <v>0</v>
      </c>
      <c r="CE9" s="17">
        <f t="shared" si="28"/>
        <v>284529</v>
      </c>
      <c r="CF9" s="17">
        <f t="shared" si="28"/>
        <v>0</v>
      </c>
      <c r="CG9" s="75" t="s">
        <v>85</v>
      </c>
      <c r="CH9" s="17">
        <f t="shared" si="29"/>
        <v>3607</v>
      </c>
      <c r="CI9" s="17">
        <f t="shared" si="30"/>
        <v>412714</v>
      </c>
    </row>
    <row r="10" spans="1:87" ht="13.5">
      <c r="A10" s="74" t="s">
        <v>141</v>
      </c>
      <c r="B10" s="74" t="s">
        <v>148</v>
      </c>
      <c r="C10" s="101" t="s">
        <v>149</v>
      </c>
      <c r="D10" s="17">
        <f t="shared" si="0"/>
        <v>232765</v>
      </c>
      <c r="E10" s="17">
        <f t="shared" si="1"/>
        <v>0</v>
      </c>
      <c r="F10" s="17">
        <v>0</v>
      </c>
      <c r="G10" s="17">
        <v>0</v>
      </c>
      <c r="H10" s="17">
        <v>0</v>
      </c>
      <c r="I10" s="17">
        <v>0</v>
      </c>
      <c r="J10" s="17" t="s">
        <v>201</v>
      </c>
      <c r="K10" s="17">
        <v>0</v>
      </c>
      <c r="L10" s="17">
        <v>232765</v>
      </c>
      <c r="M10" s="17">
        <f t="shared" si="2"/>
        <v>26488</v>
      </c>
      <c r="N10" s="17">
        <f t="shared" si="3"/>
        <v>0</v>
      </c>
      <c r="O10" s="17">
        <v>0</v>
      </c>
      <c r="P10" s="17">
        <v>0</v>
      </c>
      <c r="Q10" s="17">
        <v>0</v>
      </c>
      <c r="R10" s="17">
        <v>0</v>
      </c>
      <c r="S10" s="17" t="s">
        <v>201</v>
      </c>
      <c r="T10" s="17">
        <v>0</v>
      </c>
      <c r="U10" s="17">
        <v>26488</v>
      </c>
      <c r="V10" s="17">
        <f t="shared" si="4"/>
        <v>259253</v>
      </c>
      <c r="W10" s="17">
        <f t="shared" si="5"/>
        <v>0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0</v>
      </c>
      <c r="AB10" s="17" t="s">
        <v>86</v>
      </c>
      <c r="AC10" s="17">
        <f t="shared" si="10"/>
        <v>0</v>
      </c>
      <c r="AD10" s="17">
        <f t="shared" si="11"/>
        <v>259253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5">
        <v>0</v>
      </c>
      <c r="AL10" s="17">
        <f t="shared" si="14"/>
        <v>0</v>
      </c>
      <c r="AM10" s="17">
        <v>0</v>
      </c>
      <c r="AN10" s="75">
        <f t="shared" si="15"/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232765</v>
      </c>
      <c r="AV10" s="17">
        <v>0</v>
      </c>
      <c r="AW10" s="17">
        <f t="shared" si="16"/>
        <v>0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>
        <v>0</v>
      </c>
      <c r="BE10" s="17">
        <f t="shared" si="19"/>
        <v>0</v>
      </c>
      <c r="BF10" s="17">
        <v>0</v>
      </c>
      <c r="BG10" s="75">
        <f t="shared" si="20"/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26488</v>
      </c>
      <c r="BO10" s="17">
        <v>0</v>
      </c>
      <c r="BP10" s="17">
        <f t="shared" si="21"/>
        <v>0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85</v>
      </c>
      <c r="BX10" s="17">
        <f t="shared" si="28"/>
        <v>0</v>
      </c>
      <c r="BY10" s="17">
        <f t="shared" si="28"/>
        <v>0</v>
      </c>
      <c r="BZ10" s="17">
        <f t="shared" si="28"/>
        <v>0</v>
      </c>
      <c r="CA10" s="17">
        <f t="shared" si="28"/>
        <v>0</v>
      </c>
      <c r="CB10" s="17">
        <f t="shared" si="28"/>
        <v>0</v>
      </c>
      <c r="CC10" s="17">
        <f t="shared" si="28"/>
        <v>0</v>
      </c>
      <c r="CD10" s="17">
        <f t="shared" si="28"/>
        <v>0</v>
      </c>
      <c r="CE10" s="17">
        <f t="shared" si="28"/>
        <v>0</v>
      </c>
      <c r="CF10" s="17">
        <f t="shared" si="28"/>
        <v>0</v>
      </c>
      <c r="CG10" s="75" t="s">
        <v>85</v>
      </c>
      <c r="CH10" s="17">
        <f t="shared" si="29"/>
        <v>0</v>
      </c>
      <c r="CI10" s="17">
        <f t="shared" si="30"/>
        <v>0</v>
      </c>
    </row>
    <row r="11" spans="1:87" ht="13.5">
      <c r="A11" s="74" t="s">
        <v>141</v>
      </c>
      <c r="B11" s="74" t="s">
        <v>150</v>
      </c>
      <c r="C11" s="101" t="s">
        <v>151</v>
      </c>
      <c r="D11" s="17">
        <f t="shared" si="0"/>
        <v>445815</v>
      </c>
      <c r="E11" s="17">
        <f t="shared" si="1"/>
        <v>19434</v>
      </c>
      <c r="F11" s="17">
        <v>0</v>
      </c>
      <c r="G11" s="17">
        <v>0</v>
      </c>
      <c r="H11" s="17">
        <v>0</v>
      </c>
      <c r="I11" s="17">
        <v>19434</v>
      </c>
      <c r="J11" s="17" t="s">
        <v>201</v>
      </c>
      <c r="K11" s="17">
        <v>0</v>
      </c>
      <c r="L11" s="17">
        <v>426381</v>
      </c>
      <c r="M11" s="17">
        <f t="shared" si="2"/>
        <v>156726</v>
      </c>
      <c r="N11" s="17">
        <f t="shared" si="3"/>
        <v>25838</v>
      </c>
      <c r="O11" s="17">
        <v>0</v>
      </c>
      <c r="P11" s="17">
        <v>0</v>
      </c>
      <c r="Q11" s="17">
        <v>0</v>
      </c>
      <c r="R11" s="17">
        <v>25838</v>
      </c>
      <c r="S11" s="17" t="s">
        <v>201</v>
      </c>
      <c r="T11" s="17">
        <v>0</v>
      </c>
      <c r="U11" s="17">
        <v>130888</v>
      </c>
      <c r="V11" s="17">
        <f t="shared" si="4"/>
        <v>602541</v>
      </c>
      <c r="W11" s="17">
        <f t="shared" si="5"/>
        <v>45272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45272</v>
      </c>
      <c r="AB11" s="17" t="s">
        <v>86</v>
      </c>
      <c r="AC11" s="17">
        <f t="shared" si="10"/>
        <v>0</v>
      </c>
      <c r="AD11" s="17">
        <f t="shared" si="11"/>
        <v>557269</v>
      </c>
      <c r="AE11" s="17">
        <f t="shared" si="12"/>
        <v>26784</v>
      </c>
      <c r="AF11" s="17">
        <f t="shared" si="13"/>
        <v>26784</v>
      </c>
      <c r="AG11" s="17">
        <v>26784</v>
      </c>
      <c r="AH11" s="17">
        <v>0</v>
      </c>
      <c r="AI11" s="17">
        <v>0</v>
      </c>
      <c r="AJ11" s="17">
        <v>0</v>
      </c>
      <c r="AK11" s="75">
        <v>0</v>
      </c>
      <c r="AL11" s="17">
        <f t="shared" si="14"/>
        <v>356552</v>
      </c>
      <c r="AM11" s="17">
        <v>35055</v>
      </c>
      <c r="AN11" s="75">
        <f t="shared" si="15"/>
        <v>62021</v>
      </c>
      <c r="AO11" s="17">
        <v>0</v>
      </c>
      <c r="AP11" s="17">
        <v>62021</v>
      </c>
      <c r="AQ11" s="17">
        <v>0</v>
      </c>
      <c r="AR11" s="17">
        <v>0</v>
      </c>
      <c r="AS11" s="17">
        <v>175262</v>
      </c>
      <c r="AT11" s="17">
        <v>84214</v>
      </c>
      <c r="AU11" s="17">
        <v>54235</v>
      </c>
      <c r="AV11" s="17">
        <v>8244</v>
      </c>
      <c r="AW11" s="17">
        <f t="shared" si="16"/>
        <v>391580</v>
      </c>
      <c r="AX11" s="17">
        <f t="shared" si="17"/>
        <v>0</v>
      </c>
      <c r="AY11" s="17">
        <f t="shared" si="18"/>
        <v>0</v>
      </c>
      <c r="AZ11" s="17">
        <v>0</v>
      </c>
      <c r="BA11" s="17">
        <v>0</v>
      </c>
      <c r="BB11" s="17">
        <v>0</v>
      </c>
      <c r="BC11" s="17">
        <v>0</v>
      </c>
      <c r="BD11" s="75">
        <v>0</v>
      </c>
      <c r="BE11" s="17">
        <f t="shared" si="19"/>
        <v>156726</v>
      </c>
      <c r="BF11" s="17">
        <v>33776</v>
      </c>
      <c r="BG11" s="75">
        <f t="shared" si="20"/>
        <v>69597</v>
      </c>
      <c r="BH11" s="17">
        <v>0</v>
      </c>
      <c r="BI11" s="17">
        <v>69597</v>
      </c>
      <c r="BJ11" s="17">
        <v>0</v>
      </c>
      <c r="BK11" s="17">
        <v>0</v>
      </c>
      <c r="BL11" s="17">
        <v>53353</v>
      </c>
      <c r="BM11" s="17">
        <v>0</v>
      </c>
      <c r="BN11" s="17">
        <v>0</v>
      </c>
      <c r="BO11" s="17">
        <v>0</v>
      </c>
      <c r="BP11" s="17">
        <f t="shared" si="21"/>
        <v>156726</v>
      </c>
      <c r="BQ11" s="17">
        <f t="shared" si="22"/>
        <v>26784</v>
      </c>
      <c r="BR11" s="17">
        <f t="shared" si="23"/>
        <v>26784</v>
      </c>
      <c r="BS11" s="17">
        <f t="shared" si="24"/>
        <v>26784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85</v>
      </c>
      <c r="BX11" s="17">
        <f t="shared" si="28"/>
        <v>513278</v>
      </c>
      <c r="BY11" s="17">
        <f t="shared" si="28"/>
        <v>68831</v>
      </c>
      <c r="BZ11" s="17">
        <f t="shared" si="28"/>
        <v>131618</v>
      </c>
      <c r="CA11" s="17">
        <f t="shared" si="28"/>
        <v>0</v>
      </c>
      <c r="CB11" s="17">
        <f t="shared" si="28"/>
        <v>131618</v>
      </c>
      <c r="CC11" s="17">
        <f t="shared" si="28"/>
        <v>0</v>
      </c>
      <c r="CD11" s="17">
        <f t="shared" si="28"/>
        <v>0</v>
      </c>
      <c r="CE11" s="17">
        <f t="shared" si="28"/>
        <v>228615</v>
      </c>
      <c r="CF11" s="17">
        <f t="shared" si="28"/>
        <v>84214</v>
      </c>
      <c r="CG11" s="75" t="s">
        <v>85</v>
      </c>
      <c r="CH11" s="17">
        <f t="shared" si="29"/>
        <v>8244</v>
      </c>
      <c r="CI11" s="17">
        <f t="shared" si="30"/>
        <v>548306</v>
      </c>
    </row>
    <row r="12" spans="1:87" ht="13.5">
      <c r="A12" s="74" t="s">
        <v>141</v>
      </c>
      <c r="B12" s="74" t="s">
        <v>152</v>
      </c>
      <c r="C12" s="101" t="s">
        <v>153</v>
      </c>
      <c r="D12" s="17">
        <f t="shared" si="0"/>
        <v>232765</v>
      </c>
      <c r="E12" s="17">
        <f t="shared" si="1"/>
        <v>0</v>
      </c>
      <c r="F12" s="17"/>
      <c r="G12" s="17"/>
      <c r="H12" s="17"/>
      <c r="I12" s="17"/>
      <c r="J12" s="17" t="s">
        <v>201</v>
      </c>
      <c r="K12" s="17"/>
      <c r="L12" s="17">
        <v>232765</v>
      </c>
      <c r="M12" s="17">
        <f t="shared" si="2"/>
        <v>26488</v>
      </c>
      <c r="N12" s="17">
        <f t="shared" si="3"/>
        <v>0</v>
      </c>
      <c r="O12" s="17"/>
      <c r="P12" s="17"/>
      <c r="Q12" s="17"/>
      <c r="R12" s="17"/>
      <c r="S12" s="17" t="s">
        <v>201</v>
      </c>
      <c r="T12" s="17"/>
      <c r="U12" s="17">
        <v>26488</v>
      </c>
      <c r="V12" s="17">
        <f t="shared" si="4"/>
        <v>259253</v>
      </c>
      <c r="W12" s="17">
        <f t="shared" si="5"/>
        <v>0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0</v>
      </c>
      <c r="AB12" s="17" t="s">
        <v>86</v>
      </c>
      <c r="AC12" s="17">
        <f t="shared" si="10"/>
        <v>0</v>
      </c>
      <c r="AD12" s="17">
        <f t="shared" si="11"/>
        <v>259253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5">
        <v>0</v>
      </c>
      <c r="AL12" s="17">
        <f t="shared" si="14"/>
        <v>0</v>
      </c>
      <c r="AM12" s="17"/>
      <c r="AN12" s="75">
        <f t="shared" si="15"/>
        <v>0</v>
      </c>
      <c r="AO12" s="17"/>
      <c r="AP12" s="17"/>
      <c r="AQ12" s="17"/>
      <c r="AR12" s="17"/>
      <c r="AS12" s="17"/>
      <c r="AT12" s="17"/>
      <c r="AU12" s="17">
        <v>232765</v>
      </c>
      <c r="AV12" s="17"/>
      <c r="AW12" s="17">
        <f t="shared" si="16"/>
        <v>0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5">
        <v>0</v>
      </c>
      <c r="BE12" s="17">
        <f t="shared" si="19"/>
        <v>0</v>
      </c>
      <c r="BF12" s="17"/>
      <c r="BG12" s="75">
        <f t="shared" si="20"/>
        <v>0</v>
      </c>
      <c r="BH12" s="17"/>
      <c r="BI12" s="17"/>
      <c r="BJ12" s="17"/>
      <c r="BK12" s="17"/>
      <c r="BL12" s="17"/>
      <c r="BM12" s="17"/>
      <c r="BN12" s="17">
        <v>26488</v>
      </c>
      <c r="BO12" s="17"/>
      <c r="BP12" s="17">
        <f t="shared" si="21"/>
        <v>0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85</v>
      </c>
      <c r="BX12" s="17">
        <f t="shared" si="28"/>
        <v>0</v>
      </c>
      <c r="BY12" s="17">
        <f t="shared" si="28"/>
        <v>0</v>
      </c>
      <c r="BZ12" s="17">
        <f t="shared" si="28"/>
        <v>0</v>
      </c>
      <c r="CA12" s="17">
        <f t="shared" si="28"/>
        <v>0</v>
      </c>
      <c r="CB12" s="17">
        <f t="shared" si="28"/>
        <v>0</v>
      </c>
      <c r="CC12" s="17">
        <f t="shared" si="28"/>
        <v>0</v>
      </c>
      <c r="CD12" s="17">
        <f t="shared" si="28"/>
        <v>0</v>
      </c>
      <c r="CE12" s="17">
        <f t="shared" si="28"/>
        <v>0</v>
      </c>
      <c r="CF12" s="17">
        <f t="shared" si="28"/>
        <v>0</v>
      </c>
      <c r="CG12" s="75" t="s">
        <v>85</v>
      </c>
      <c r="CH12" s="17">
        <f t="shared" si="29"/>
        <v>0</v>
      </c>
      <c r="CI12" s="17">
        <f t="shared" si="30"/>
        <v>0</v>
      </c>
    </row>
    <row r="13" spans="1:87" ht="13.5">
      <c r="A13" s="74" t="s">
        <v>141</v>
      </c>
      <c r="B13" s="74" t="s">
        <v>154</v>
      </c>
      <c r="C13" s="101" t="s">
        <v>155</v>
      </c>
      <c r="D13" s="17">
        <f t="shared" si="0"/>
        <v>324896</v>
      </c>
      <c r="E13" s="17">
        <f t="shared" si="1"/>
        <v>204</v>
      </c>
      <c r="F13" s="17">
        <v>0</v>
      </c>
      <c r="G13" s="17">
        <v>0</v>
      </c>
      <c r="H13" s="17">
        <v>0</v>
      </c>
      <c r="I13" s="17">
        <v>0</v>
      </c>
      <c r="J13" s="17" t="s">
        <v>201</v>
      </c>
      <c r="K13" s="17">
        <v>204</v>
      </c>
      <c r="L13" s="17">
        <v>324692</v>
      </c>
      <c r="M13" s="17">
        <f t="shared" si="2"/>
        <v>31301</v>
      </c>
      <c r="N13" s="17">
        <f t="shared" si="3"/>
        <v>0</v>
      </c>
      <c r="O13" s="17">
        <v>0</v>
      </c>
      <c r="P13" s="17">
        <v>0</v>
      </c>
      <c r="Q13" s="17">
        <v>0</v>
      </c>
      <c r="R13" s="17">
        <v>0</v>
      </c>
      <c r="S13" s="17" t="s">
        <v>201</v>
      </c>
      <c r="T13" s="17">
        <v>0</v>
      </c>
      <c r="U13" s="17">
        <v>31301</v>
      </c>
      <c r="V13" s="17">
        <f t="shared" si="4"/>
        <v>356197</v>
      </c>
      <c r="W13" s="17">
        <f t="shared" si="5"/>
        <v>204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0</v>
      </c>
      <c r="AB13" s="17" t="s">
        <v>86</v>
      </c>
      <c r="AC13" s="17">
        <f t="shared" si="10"/>
        <v>204</v>
      </c>
      <c r="AD13" s="17">
        <f t="shared" si="11"/>
        <v>355993</v>
      </c>
      <c r="AE13" s="17">
        <f t="shared" si="12"/>
        <v>0</v>
      </c>
      <c r="AF13" s="17">
        <f t="shared" si="13"/>
        <v>0</v>
      </c>
      <c r="AG13" s="17">
        <v>0</v>
      </c>
      <c r="AH13" s="17">
        <v>0</v>
      </c>
      <c r="AI13" s="17">
        <v>0</v>
      </c>
      <c r="AJ13" s="17">
        <v>0</v>
      </c>
      <c r="AK13" s="75">
        <v>143642</v>
      </c>
      <c r="AL13" s="17">
        <f t="shared" si="14"/>
        <v>68305</v>
      </c>
      <c r="AM13" s="17">
        <v>204</v>
      </c>
      <c r="AN13" s="75">
        <f t="shared" si="15"/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68101</v>
      </c>
      <c r="AT13" s="17">
        <v>0</v>
      </c>
      <c r="AU13" s="17">
        <v>112949</v>
      </c>
      <c r="AV13" s="17">
        <v>0</v>
      </c>
      <c r="AW13" s="17">
        <f t="shared" si="16"/>
        <v>68305</v>
      </c>
      <c r="AX13" s="17">
        <f t="shared" si="17"/>
        <v>0</v>
      </c>
      <c r="AY13" s="17">
        <f t="shared" si="18"/>
        <v>0</v>
      </c>
      <c r="AZ13" s="17">
        <v>0</v>
      </c>
      <c r="BA13" s="17">
        <v>0</v>
      </c>
      <c r="BB13" s="17">
        <v>0</v>
      </c>
      <c r="BC13" s="17">
        <v>0</v>
      </c>
      <c r="BD13" s="75">
        <v>0</v>
      </c>
      <c r="BE13" s="17">
        <f t="shared" si="19"/>
        <v>0</v>
      </c>
      <c r="BF13" s="17">
        <v>0</v>
      </c>
      <c r="BG13" s="75">
        <f t="shared" si="20"/>
        <v>0</v>
      </c>
      <c r="BH13" s="17">
        <v>0</v>
      </c>
      <c r="BI13" s="17">
        <v>0</v>
      </c>
      <c r="BJ13" s="17">
        <v>0</v>
      </c>
      <c r="BK13" s="17">
        <v>0</v>
      </c>
      <c r="BL13" s="17"/>
      <c r="BM13" s="17"/>
      <c r="BN13" s="17">
        <v>31301</v>
      </c>
      <c r="BO13" s="17"/>
      <c r="BP13" s="17">
        <f t="shared" si="21"/>
        <v>0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85</v>
      </c>
      <c r="BX13" s="17">
        <f t="shared" si="28"/>
        <v>68305</v>
      </c>
      <c r="BY13" s="17">
        <f t="shared" si="28"/>
        <v>204</v>
      </c>
      <c r="BZ13" s="17">
        <f t="shared" si="28"/>
        <v>0</v>
      </c>
      <c r="CA13" s="17">
        <f t="shared" si="28"/>
        <v>0</v>
      </c>
      <c r="CB13" s="17">
        <f t="shared" si="28"/>
        <v>0</v>
      </c>
      <c r="CC13" s="17">
        <f t="shared" si="28"/>
        <v>0</v>
      </c>
      <c r="CD13" s="17">
        <f t="shared" si="28"/>
        <v>0</v>
      </c>
      <c r="CE13" s="17">
        <f t="shared" si="28"/>
        <v>68101</v>
      </c>
      <c r="CF13" s="17">
        <f t="shared" si="28"/>
        <v>0</v>
      </c>
      <c r="CG13" s="75" t="s">
        <v>85</v>
      </c>
      <c r="CH13" s="17">
        <f t="shared" si="29"/>
        <v>0</v>
      </c>
      <c r="CI13" s="17">
        <f t="shared" si="30"/>
        <v>68305</v>
      </c>
    </row>
    <row r="14" spans="1:87" ht="13.5">
      <c r="A14" s="74" t="s">
        <v>141</v>
      </c>
      <c r="B14" s="74" t="s">
        <v>224</v>
      </c>
      <c r="C14" s="101" t="s">
        <v>225</v>
      </c>
      <c r="D14" s="17">
        <f t="shared" si="0"/>
        <v>892646</v>
      </c>
      <c r="E14" s="17">
        <f t="shared" si="1"/>
        <v>39</v>
      </c>
      <c r="F14" s="17">
        <v>0</v>
      </c>
      <c r="G14" s="17">
        <v>0</v>
      </c>
      <c r="H14" s="17">
        <v>0</v>
      </c>
      <c r="I14" s="17">
        <v>0</v>
      </c>
      <c r="J14" s="17" t="s">
        <v>201</v>
      </c>
      <c r="K14" s="17">
        <v>39</v>
      </c>
      <c r="L14" s="17">
        <v>892607</v>
      </c>
      <c r="M14" s="17">
        <f t="shared" si="2"/>
        <v>228833</v>
      </c>
      <c r="N14" s="17">
        <f t="shared" si="3"/>
        <v>0</v>
      </c>
      <c r="O14" s="17">
        <v>0</v>
      </c>
      <c r="P14" s="17">
        <v>0</v>
      </c>
      <c r="Q14" s="17">
        <v>0</v>
      </c>
      <c r="R14" s="17">
        <v>0</v>
      </c>
      <c r="S14" s="17" t="s">
        <v>201</v>
      </c>
      <c r="T14" s="17">
        <v>0</v>
      </c>
      <c r="U14" s="17">
        <v>228833</v>
      </c>
      <c r="V14" s="17">
        <f t="shared" si="4"/>
        <v>1121479</v>
      </c>
      <c r="W14" s="17">
        <f t="shared" si="5"/>
        <v>39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0</v>
      </c>
      <c r="AB14" s="17" t="s">
        <v>86</v>
      </c>
      <c r="AC14" s="17">
        <f t="shared" si="10"/>
        <v>39</v>
      </c>
      <c r="AD14" s="17">
        <f t="shared" si="11"/>
        <v>1121440</v>
      </c>
      <c r="AE14" s="17">
        <f t="shared" si="12"/>
        <v>0</v>
      </c>
      <c r="AF14" s="17">
        <f t="shared" si="13"/>
        <v>0</v>
      </c>
      <c r="AG14" s="17">
        <v>0</v>
      </c>
      <c r="AH14" s="17">
        <v>0</v>
      </c>
      <c r="AI14" s="17">
        <v>0</v>
      </c>
      <c r="AJ14" s="17">
        <v>0</v>
      </c>
      <c r="AK14" s="75">
        <v>0</v>
      </c>
      <c r="AL14" s="17">
        <f t="shared" si="14"/>
        <v>528998</v>
      </c>
      <c r="AM14" s="17">
        <v>0</v>
      </c>
      <c r="AN14" s="75">
        <f t="shared" si="15"/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114574</v>
      </c>
      <c r="AT14" s="17">
        <v>414424</v>
      </c>
      <c r="AU14" s="17">
        <v>260500</v>
      </c>
      <c r="AV14" s="17">
        <v>103148</v>
      </c>
      <c r="AW14" s="17">
        <f t="shared" si="16"/>
        <v>632146</v>
      </c>
      <c r="AX14" s="17">
        <f t="shared" si="17"/>
        <v>0</v>
      </c>
      <c r="AY14" s="17">
        <f t="shared" si="18"/>
        <v>0</v>
      </c>
      <c r="AZ14" s="17">
        <v>0</v>
      </c>
      <c r="BA14" s="17">
        <v>0</v>
      </c>
      <c r="BB14" s="17">
        <v>0</v>
      </c>
      <c r="BC14" s="17">
        <v>0</v>
      </c>
      <c r="BD14" s="75">
        <v>0</v>
      </c>
      <c r="BE14" s="17">
        <f t="shared" si="19"/>
        <v>0</v>
      </c>
      <c r="BF14" s="17">
        <v>0</v>
      </c>
      <c r="BG14" s="75">
        <f t="shared" si="20"/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226297</v>
      </c>
      <c r="BO14" s="17">
        <v>2536</v>
      </c>
      <c r="BP14" s="17">
        <f t="shared" si="21"/>
        <v>2536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85</v>
      </c>
      <c r="BX14" s="17">
        <f t="shared" si="28"/>
        <v>528998</v>
      </c>
      <c r="BY14" s="17">
        <f t="shared" si="28"/>
        <v>0</v>
      </c>
      <c r="BZ14" s="17">
        <f t="shared" si="28"/>
        <v>0</v>
      </c>
      <c r="CA14" s="17">
        <f t="shared" si="28"/>
        <v>0</v>
      </c>
      <c r="CB14" s="17">
        <f t="shared" si="28"/>
        <v>0</v>
      </c>
      <c r="CC14" s="17">
        <f t="shared" si="28"/>
        <v>0</v>
      </c>
      <c r="CD14" s="17">
        <f aca="true" t="shared" si="31" ref="BX14:CF42">AR14+BK14</f>
        <v>0</v>
      </c>
      <c r="CE14" s="17">
        <f t="shared" si="31"/>
        <v>114574</v>
      </c>
      <c r="CF14" s="17">
        <f t="shared" si="31"/>
        <v>414424</v>
      </c>
      <c r="CG14" s="75" t="s">
        <v>85</v>
      </c>
      <c r="CH14" s="17">
        <f t="shared" si="29"/>
        <v>105684</v>
      </c>
      <c r="CI14" s="17">
        <f t="shared" si="30"/>
        <v>634682</v>
      </c>
    </row>
    <row r="15" spans="1:87" ht="13.5">
      <c r="A15" s="74" t="s">
        <v>141</v>
      </c>
      <c r="B15" s="74" t="s">
        <v>1</v>
      </c>
      <c r="C15" s="101" t="s">
        <v>2</v>
      </c>
      <c r="D15" s="17">
        <f t="shared" si="0"/>
        <v>389719</v>
      </c>
      <c r="E15" s="17">
        <f t="shared" si="1"/>
        <v>8423</v>
      </c>
      <c r="F15" s="17"/>
      <c r="G15" s="17"/>
      <c r="H15" s="17"/>
      <c r="I15" s="17">
        <v>5788</v>
      </c>
      <c r="J15" s="17" t="s">
        <v>201</v>
      </c>
      <c r="K15" s="17">
        <v>2635</v>
      </c>
      <c r="L15" s="17">
        <v>381296</v>
      </c>
      <c r="M15" s="17">
        <f t="shared" si="2"/>
        <v>33342</v>
      </c>
      <c r="N15" s="17">
        <f t="shared" si="3"/>
        <v>0</v>
      </c>
      <c r="O15" s="17"/>
      <c r="P15" s="17"/>
      <c r="Q15" s="17"/>
      <c r="R15" s="17"/>
      <c r="S15" s="17" t="s">
        <v>201</v>
      </c>
      <c r="T15" s="17"/>
      <c r="U15" s="17">
        <v>33342</v>
      </c>
      <c r="V15" s="17">
        <f t="shared" si="4"/>
        <v>423061</v>
      </c>
      <c r="W15" s="17">
        <f t="shared" si="5"/>
        <v>8423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5788</v>
      </c>
      <c r="AB15" s="17" t="s">
        <v>86</v>
      </c>
      <c r="AC15" s="17">
        <f t="shared" si="10"/>
        <v>2635</v>
      </c>
      <c r="AD15" s="17">
        <f t="shared" si="11"/>
        <v>414638</v>
      </c>
      <c r="AE15" s="17">
        <f t="shared" si="12"/>
        <v>2690</v>
      </c>
      <c r="AF15" s="17">
        <f t="shared" si="13"/>
        <v>2690</v>
      </c>
      <c r="AG15" s="17"/>
      <c r="AH15" s="17"/>
      <c r="AI15" s="17">
        <v>2690</v>
      </c>
      <c r="AJ15" s="17"/>
      <c r="AK15" s="75">
        <v>73958</v>
      </c>
      <c r="AL15" s="17">
        <f t="shared" si="14"/>
        <v>181158</v>
      </c>
      <c r="AM15" s="17">
        <v>21343</v>
      </c>
      <c r="AN15" s="75">
        <f t="shared" si="15"/>
        <v>785</v>
      </c>
      <c r="AO15" s="17">
        <v>785</v>
      </c>
      <c r="AP15" s="17"/>
      <c r="AQ15" s="17"/>
      <c r="AR15" s="17"/>
      <c r="AS15" s="17">
        <v>155702</v>
      </c>
      <c r="AT15" s="17">
        <v>3328</v>
      </c>
      <c r="AU15" s="17">
        <v>130423</v>
      </c>
      <c r="AV15" s="17">
        <v>1490</v>
      </c>
      <c r="AW15" s="17">
        <f t="shared" si="16"/>
        <v>185338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5">
        <v>0</v>
      </c>
      <c r="BE15" s="17">
        <f t="shared" si="19"/>
        <v>7005</v>
      </c>
      <c r="BF15" s="17">
        <v>6839</v>
      </c>
      <c r="BG15" s="75">
        <f t="shared" si="20"/>
        <v>0</v>
      </c>
      <c r="BH15" s="17"/>
      <c r="BI15" s="17"/>
      <c r="BJ15" s="17"/>
      <c r="BK15" s="17"/>
      <c r="BL15" s="17">
        <v>166</v>
      </c>
      <c r="BM15" s="17"/>
      <c r="BN15" s="17">
        <v>26337</v>
      </c>
      <c r="BO15" s="17"/>
      <c r="BP15" s="17">
        <f t="shared" si="21"/>
        <v>7005</v>
      </c>
      <c r="BQ15" s="17">
        <f t="shared" si="22"/>
        <v>2690</v>
      </c>
      <c r="BR15" s="17">
        <f t="shared" si="23"/>
        <v>2690</v>
      </c>
      <c r="BS15" s="17">
        <f t="shared" si="24"/>
        <v>0</v>
      </c>
      <c r="BT15" s="17">
        <f t="shared" si="25"/>
        <v>0</v>
      </c>
      <c r="BU15" s="17">
        <f t="shared" si="26"/>
        <v>2690</v>
      </c>
      <c r="BV15" s="17">
        <f t="shared" si="27"/>
        <v>0</v>
      </c>
      <c r="BW15" s="75" t="s">
        <v>85</v>
      </c>
      <c r="BX15" s="17">
        <f t="shared" si="31"/>
        <v>188163</v>
      </c>
      <c r="BY15" s="17">
        <f t="shared" si="31"/>
        <v>28182</v>
      </c>
      <c r="BZ15" s="17">
        <f t="shared" si="31"/>
        <v>785</v>
      </c>
      <c r="CA15" s="17">
        <f t="shared" si="31"/>
        <v>785</v>
      </c>
      <c r="CB15" s="17">
        <f t="shared" si="31"/>
        <v>0</v>
      </c>
      <c r="CC15" s="17">
        <f t="shared" si="31"/>
        <v>0</v>
      </c>
      <c r="CD15" s="17">
        <f t="shared" si="31"/>
        <v>0</v>
      </c>
      <c r="CE15" s="17">
        <f t="shared" si="31"/>
        <v>155868</v>
      </c>
      <c r="CF15" s="17">
        <f t="shared" si="31"/>
        <v>3328</v>
      </c>
      <c r="CG15" s="75" t="s">
        <v>85</v>
      </c>
      <c r="CH15" s="17">
        <f t="shared" si="29"/>
        <v>1490</v>
      </c>
      <c r="CI15" s="17">
        <f t="shared" si="30"/>
        <v>192343</v>
      </c>
    </row>
    <row r="16" spans="1:87" ht="13.5">
      <c r="A16" s="74" t="s">
        <v>141</v>
      </c>
      <c r="B16" s="74" t="s">
        <v>3</v>
      </c>
      <c r="C16" s="101" t="s">
        <v>4</v>
      </c>
      <c r="D16" s="17">
        <f t="shared" si="0"/>
        <v>654523</v>
      </c>
      <c r="E16" s="17">
        <f t="shared" si="1"/>
        <v>20827</v>
      </c>
      <c r="F16" s="17"/>
      <c r="G16" s="17">
        <v>4930</v>
      </c>
      <c r="H16" s="17"/>
      <c r="I16" s="17"/>
      <c r="J16" s="17" t="s">
        <v>201</v>
      </c>
      <c r="K16" s="17">
        <v>15897</v>
      </c>
      <c r="L16" s="17">
        <v>633696</v>
      </c>
      <c r="M16" s="17">
        <f t="shared" si="2"/>
        <v>117120</v>
      </c>
      <c r="N16" s="17">
        <f t="shared" si="3"/>
        <v>13448</v>
      </c>
      <c r="O16" s="17"/>
      <c r="P16" s="17"/>
      <c r="Q16" s="17"/>
      <c r="R16" s="17">
        <v>13448</v>
      </c>
      <c r="S16" s="17" t="s">
        <v>201</v>
      </c>
      <c r="T16" s="17"/>
      <c r="U16" s="17">
        <v>103672</v>
      </c>
      <c r="V16" s="17">
        <f t="shared" si="4"/>
        <v>771643</v>
      </c>
      <c r="W16" s="17">
        <f t="shared" si="5"/>
        <v>34275</v>
      </c>
      <c r="X16" s="17">
        <f t="shared" si="6"/>
        <v>0</v>
      </c>
      <c r="Y16" s="17">
        <f t="shared" si="7"/>
        <v>4930</v>
      </c>
      <c r="Z16" s="17">
        <f t="shared" si="8"/>
        <v>0</v>
      </c>
      <c r="AA16" s="17">
        <f t="shared" si="9"/>
        <v>13448</v>
      </c>
      <c r="AB16" s="17" t="s">
        <v>86</v>
      </c>
      <c r="AC16" s="17">
        <f t="shared" si="10"/>
        <v>15897</v>
      </c>
      <c r="AD16" s="17">
        <f t="shared" si="11"/>
        <v>737368</v>
      </c>
      <c r="AE16" s="17">
        <f t="shared" si="12"/>
        <v>0</v>
      </c>
      <c r="AF16" s="17">
        <f t="shared" si="13"/>
        <v>0</v>
      </c>
      <c r="AG16" s="17"/>
      <c r="AH16" s="17"/>
      <c r="AI16" s="17"/>
      <c r="AJ16" s="17"/>
      <c r="AK16" s="75">
        <v>49404</v>
      </c>
      <c r="AL16" s="17">
        <f t="shared" si="14"/>
        <v>266756</v>
      </c>
      <c r="AM16" s="17">
        <v>45715</v>
      </c>
      <c r="AN16" s="75">
        <f t="shared" si="15"/>
        <v>0</v>
      </c>
      <c r="AO16" s="17"/>
      <c r="AP16" s="17"/>
      <c r="AQ16" s="17"/>
      <c r="AR16" s="17"/>
      <c r="AS16" s="17">
        <v>221041</v>
      </c>
      <c r="AT16" s="17"/>
      <c r="AU16" s="17">
        <v>289314</v>
      </c>
      <c r="AV16" s="17">
        <v>49049</v>
      </c>
      <c r="AW16" s="17">
        <f t="shared" si="16"/>
        <v>315805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>
        <v>0</v>
      </c>
      <c r="BE16" s="17">
        <f t="shared" si="19"/>
        <v>29095</v>
      </c>
      <c r="BF16" s="17">
        <v>19045</v>
      </c>
      <c r="BG16" s="75">
        <f t="shared" si="20"/>
        <v>6406</v>
      </c>
      <c r="BH16" s="17"/>
      <c r="BI16" s="17">
        <v>6406</v>
      </c>
      <c r="BJ16" s="17"/>
      <c r="BK16" s="17"/>
      <c r="BL16" s="17">
        <v>3644</v>
      </c>
      <c r="BM16" s="17"/>
      <c r="BN16" s="17">
        <v>88025</v>
      </c>
      <c r="BO16" s="17"/>
      <c r="BP16" s="17">
        <f t="shared" si="21"/>
        <v>29095</v>
      </c>
      <c r="BQ16" s="17">
        <f t="shared" si="22"/>
        <v>0</v>
      </c>
      <c r="BR16" s="17">
        <f t="shared" si="23"/>
        <v>0</v>
      </c>
      <c r="BS16" s="17">
        <f t="shared" si="24"/>
        <v>0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5" t="s">
        <v>85</v>
      </c>
      <c r="BX16" s="17">
        <f t="shared" si="31"/>
        <v>295851</v>
      </c>
      <c r="BY16" s="17">
        <f t="shared" si="31"/>
        <v>64760</v>
      </c>
      <c r="BZ16" s="17">
        <f t="shared" si="31"/>
        <v>6406</v>
      </c>
      <c r="CA16" s="17">
        <f t="shared" si="31"/>
        <v>0</v>
      </c>
      <c r="CB16" s="17">
        <f t="shared" si="31"/>
        <v>6406</v>
      </c>
      <c r="CC16" s="17">
        <f t="shared" si="31"/>
        <v>0</v>
      </c>
      <c r="CD16" s="17">
        <f t="shared" si="31"/>
        <v>0</v>
      </c>
      <c r="CE16" s="17">
        <f t="shared" si="31"/>
        <v>224685</v>
      </c>
      <c r="CF16" s="17">
        <f t="shared" si="31"/>
        <v>0</v>
      </c>
      <c r="CG16" s="75" t="s">
        <v>85</v>
      </c>
      <c r="CH16" s="17">
        <f t="shared" si="29"/>
        <v>49049</v>
      </c>
      <c r="CI16" s="17">
        <f t="shared" si="30"/>
        <v>344900</v>
      </c>
    </row>
    <row r="17" spans="1:87" ht="13.5">
      <c r="A17" s="74" t="s">
        <v>141</v>
      </c>
      <c r="B17" s="74" t="s">
        <v>5</v>
      </c>
      <c r="C17" s="101" t="s">
        <v>6</v>
      </c>
      <c r="D17" s="17">
        <f t="shared" si="0"/>
        <v>489391</v>
      </c>
      <c r="E17" s="17">
        <f t="shared" si="1"/>
        <v>1203</v>
      </c>
      <c r="F17" s="17"/>
      <c r="G17" s="17"/>
      <c r="H17" s="17"/>
      <c r="I17" s="17">
        <v>55</v>
      </c>
      <c r="J17" s="17" t="s">
        <v>201</v>
      </c>
      <c r="K17" s="17">
        <v>1148</v>
      </c>
      <c r="L17" s="17">
        <v>488188</v>
      </c>
      <c r="M17" s="17">
        <f t="shared" si="2"/>
        <v>86919</v>
      </c>
      <c r="N17" s="17">
        <f t="shared" si="3"/>
        <v>6528</v>
      </c>
      <c r="O17" s="17"/>
      <c r="P17" s="17"/>
      <c r="Q17" s="17"/>
      <c r="R17" s="17">
        <v>6528</v>
      </c>
      <c r="S17" s="17" t="s">
        <v>201</v>
      </c>
      <c r="T17" s="17"/>
      <c r="U17" s="17">
        <v>80391</v>
      </c>
      <c r="V17" s="17">
        <f t="shared" si="4"/>
        <v>576310</v>
      </c>
      <c r="W17" s="17">
        <f t="shared" si="5"/>
        <v>7731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6583</v>
      </c>
      <c r="AB17" s="17" t="s">
        <v>86</v>
      </c>
      <c r="AC17" s="17">
        <f t="shared" si="10"/>
        <v>1148</v>
      </c>
      <c r="AD17" s="17">
        <f t="shared" si="11"/>
        <v>568579</v>
      </c>
      <c r="AE17" s="17">
        <f t="shared" si="12"/>
        <v>0</v>
      </c>
      <c r="AF17" s="17">
        <f t="shared" si="13"/>
        <v>0</v>
      </c>
      <c r="AG17" s="17">
        <v>0</v>
      </c>
      <c r="AH17" s="17">
        <v>0</v>
      </c>
      <c r="AI17" s="17">
        <v>0</v>
      </c>
      <c r="AJ17" s="17">
        <v>0</v>
      </c>
      <c r="AK17" s="75">
        <v>0</v>
      </c>
      <c r="AL17" s="17">
        <f t="shared" si="14"/>
        <v>438275</v>
      </c>
      <c r="AM17" s="17">
        <v>32862</v>
      </c>
      <c r="AN17" s="75">
        <f t="shared" si="15"/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405413</v>
      </c>
      <c r="AT17" s="17"/>
      <c r="AU17" s="17">
        <v>51116</v>
      </c>
      <c r="AV17" s="17"/>
      <c r="AW17" s="17">
        <f t="shared" si="16"/>
        <v>438275</v>
      </c>
      <c r="AX17" s="17">
        <f t="shared" si="17"/>
        <v>81</v>
      </c>
      <c r="AY17" s="17">
        <f t="shared" si="18"/>
        <v>81</v>
      </c>
      <c r="AZ17" s="17"/>
      <c r="BA17" s="17"/>
      <c r="BB17" s="17">
        <v>81</v>
      </c>
      <c r="BC17" s="17"/>
      <c r="BD17" s="75">
        <v>0</v>
      </c>
      <c r="BE17" s="17">
        <f t="shared" si="19"/>
        <v>86838</v>
      </c>
      <c r="BF17" s="17">
        <v>29152</v>
      </c>
      <c r="BG17" s="75">
        <f t="shared" si="20"/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17101</v>
      </c>
      <c r="BM17" s="17">
        <v>40585</v>
      </c>
      <c r="BN17" s="17">
        <v>0</v>
      </c>
      <c r="BO17" s="17"/>
      <c r="BP17" s="17">
        <f t="shared" si="21"/>
        <v>86919</v>
      </c>
      <c r="BQ17" s="17">
        <f t="shared" si="22"/>
        <v>81</v>
      </c>
      <c r="BR17" s="17">
        <f t="shared" si="23"/>
        <v>81</v>
      </c>
      <c r="BS17" s="17">
        <f t="shared" si="24"/>
        <v>0</v>
      </c>
      <c r="BT17" s="17">
        <f t="shared" si="25"/>
        <v>0</v>
      </c>
      <c r="BU17" s="17">
        <f t="shared" si="26"/>
        <v>81</v>
      </c>
      <c r="BV17" s="17">
        <f t="shared" si="27"/>
        <v>0</v>
      </c>
      <c r="BW17" s="75" t="s">
        <v>85</v>
      </c>
      <c r="BX17" s="17">
        <f t="shared" si="31"/>
        <v>525113</v>
      </c>
      <c r="BY17" s="17">
        <f t="shared" si="31"/>
        <v>62014</v>
      </c>
      <c r="BZ17" s="17">
        <f t="shared" si="31"/>
        <v>0</v>
      </c>
      <c r="CA17" s="17">
        <f t="shared" si="31"/>
        <v>0</v>
      </c>
      <c r="CB17" s="17">
        <f t="shared" si="31"/>
        <v>0</v>
      </c>
      <c r="CC17" s="17">
        <f t="shared" si="31"/>
        <v>0</v>
      </c>
      <c r="CD17" s="17">
        <f t="shared" si="31"/>
        <v>0</v>
      </c>
      <c r="CE17" s="17">
        <f t="shared" si="31"/>
        <v>422514</v>
      </c>
      <c r="CF17" s="17">
        <f t="shared" si="31"/>
        <v>40585</v>
      </c>
      <c r="CG17" s="75" t="s">
        <v>85</v>
      </c>
      <c r="CH17" s="17">
        <f t="shared" si="29"/>
        <v>0</v>
      </c>
      <c r="CI17" s="17">
        <f t="shared" si="30"/>
        <v>525194</v>
      </c>
    </row>
    <row r="18" spans="1:87" ht="13.5">
      <c r="A18" s="74" t="s">
        <v>141</v>
      </c>
      <c r="B18" s="74" t="s">
        <v>7</v>
      </c>
      <c r="C18" s="101" t="s">
        <v>8</v>
      </c>
      <c r="D18" s="17">
        <f t="shared" si="0"/>
        <v>386292</v>
      </c>
      <c r="E18" s="17">
        <f t="shared" si="1"/>
        <v>59660</v>
      </c>
      <c r="F18" s="17"/>
      <c r="G18" s="17"/>
      <c r="H18" s="17"/>
      <c r="I18" s="17">
        <v>26881</v>
      </c>
      <c r="J18" s="17" t="s">
        <v>201</v>
      </c>
      <c r="K18" s="17">
        <v>32779</v>
      </c>
      <c r="L18" s="17">
        <v>326632</v>
      </c>
      <c r="M18" s="17">
        <f t="shared" si="2"/>
        <v>66105</v>
      </c>
      <c r="N18" s="17">
        <f t="shared" si="3"/>
        <v>11617</v>
      </c>
      <c r="O18" s="17"/>
      <c r="P18" s="17"/>
      <c r="Q18" s="17"/>
      <c r="R18" s="17">
        <v>11617</v>
      </c>
      <c r="S18" s="17" t="s">
        <v>201</v>
      </c>
      <c r="T18" s="17">
        <v>0</v>
      </c>
      <c r="U18" s="17">
        <v>54488</v>
      </c>
      <c r="V18" s="17">
        <f t="shared" si="4"/>
        <v>452397</v>
      </c>
      <c r="W18" s="17">
        <f t="shared" si="5"/>
        <v>71277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38498</v>
      </c>
      <c r="AB18" s="17" t="s">
        <v>86</v>
      </c>
      <c r="AC18" s="17">
        <f t="shared" si="10"/>
        <v>32779</v>
      </c>
      <c r="AD18" s="17">
        <f t="shared" si="11"/>
        <v>381120</v>
      </c>
      <c r="AE18" s="17">
        <f t="shared" si="12"/>
        <v>0</v>
      </c>
      <c r="AF18" s="17">
        <f t="shared" si="13"/>
        <v>0</v>
      </c>
      <c r="AG18" s="17"/>
      <c r="AH18" s="17"/>
      <c r="AI18" s="17"/>
      <c r="AJ18" s="17"/>
      <c r="AK18" s="75">
        <v>0</v>
      </c>
      <c r="AL18" s="17">
        <f t="shared" si="14"/>
        <v>386292</v>
      </c>
      <c r="AM18" s="17">
        <v>93776</v>
      </c>
      <c r="AN18" s="75">
        <f t="shared" si="15"/>
        <v>96594</v>
      </c>
      <c r="AO18" s="17"/>
      <c r="AP18" s="17">
        <v>96594</v>
      </c>
      <c r="AQ18" s="17"/>
      <c r="AR18" s="17"/>
      <c r="AS18" s="17">
        <v>195922</v>
      </c>
      <c r="AT18" s="17"/>
      <c r="AU18" s="17">
        <v>0</v>
      </c>
      <c r="AV18" s="17"/>
      <c r="AW18" s="17">
        <f t="shared" si="16"/>
        <v>386292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5">
        <v>0</v>
      </c>
      <c r="BE18" s="17">
        <f t="shared" si="19"/>
        <v>66105</v>
      </c>
      <c r="BF18" s="17">
        <v>23925</v>
      </c>
      <c r="BG18" s="75">
        <f t="shared" si="20"/>
        <v>35874</v>
      </c>
      <c r="BH18" s="17"/>
      <c r="BI18" s="17">
        <v>35874</v>
      </c>
      <c r="BJ18" s="17"/>
      <c r="BK18" s="17"/>
      <c r="BL18" s="17">
        <v>2772</v>
      </c>
      <c r="BM18" s="17">
        <v>3534</v>
      </c>
      <c r="BN18" s="17">
        <v>0</v>
      </c>
      <c r="BO18" s="17"/>
      <c r="BP18" s="17">
        <f t="shared" si="21"/>
        <v>66105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85</v>
      </c>
      <c r="BX18" s="17">
        <f t="shared" si="31"/>
        <v>452397</v>
      </c>
      <c r="BY18" s="17">
        <f t="shared" si="31"/>
        <v>117701</v>
      </c>
      <c r="BZ18" s="17">
        <f t="shared" si="31"/>
        <v>132468</v>
      </c>
      <c r="CA18" s="17">
        <f t="shared" si="31"/>
        <v>0</v>
      </c>
      <c r="CB18" s="17">
        <f t="shared" si="31"/>
        <v>132468</v>
      </c>
      <c r="CC18" s="17">
        <f t="shared" si="31"/>
        <v>0</v>
      </c>
      <c r="CD18" s="17">
        <f t="shared" si="31"/>
        <v>0</v>
      </c>
      <c r="CE18" s="17">
        <f t="shared" si="31"/>
        <v>198694</v>
      </c>
      <c r="CF18" s="17">
        <f t="shared" si="31"/>
        <v>3534</v>
      </c>
      <c r="CG18" s="75" t="s">
        <v>85</v>
      </c>
      <c r="CH18" s="17">
        <f t="shared" si="29"/>
        <v>0</v>
      </c>
      <c r="CI18" s="17">
        <f t="shared" si="30"/>
        <v>452397</v>
      </c>
    </row>
    <row r="19" spans="1:87" ht="13.5">
      <c r="A19" s="74" t="s">
        <v>141</v>
      </c>
      <c r="B19" s="74" t="s">
        <v>156</v>
      </c>
      <c r="C19" s="101" t="s">
        <v>157</v>
      </c>
      <c r="D19" s="17">
        <f t="shared" si="0"/>
        <v>57104</v>
      </c>
      <c r="E19" s="17">
        <f t="shared" si="1"/>
        <v>0</v>
      </c>
      <c r="F19" s="17"/>
      <c r="G19" s="17"/>
      <c r="H19" s="17"/>
      <c r="I19" s="17"/>
      <c r="J19" s="17" t="s">
        <v>201</v>
      </c>
      <c r="K19" s="17"/>
      <c r="L19" s="17">
        <v>57104</v>
      </c>
      <c r="M19" s="17">
        <f t="shared" si="2"/>
        <v>23243</v>
      </c>
      <c r="N19" s="17">
        <f t="shared" si="3"/>
        <v>0</v>
      </c>
      <c r="O19" s="17"/>
      <c r="P19" s="17"/>
      <c r="Q19" s="17"/>
      <c r="R19" s="17"/>
      <c r="S19" s="17" t="s">
        <v>201</v>
      </c>
      <c r="T19" s="17"/>
      <c r="U19" s="17">
        <v>23243</v>
      </c>
      <c r="V19" s="17">
        <f t="shared" si="4"/>
        <v>80347</v>
      </c>
      <c r="W19" s="17">
        <f t="shared" si="5"/>
        <v>0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0</v>
      </c>
      <c r="AB19" s="17" t="s">
        <v>86</v>
      </c>
      <c r="AC19" s="17">
        <f t="shared" si="10"/>
        <v>0</v>
      </c>
      <c r="AD19" s="17">
        <f t="shared" si="11"/>
        <v>80347</v>
      </c>
      <c r="AE19" s="17">
        <f t="shared" si="12"/>
        <v>0</v>
      </c>
      <c r="AF19" s="17">
        <f t="shared" si="13"/>
        <v>0</v>
      </c>
      <c r="AG19" s="17"/>
      <c r="AH19" s="17"/>
      <c r="AI19" s="17"/>
      <c r="AJ19" s="17"/>
      <c r="AK19" s="75">
        <v>0</v>
      </c>
      <c r="AL19" s="17">
        <f t="shared" si="14"/>
        <v>4564</v>
      </c>
      <c r="AM19" s="17"/>
      <c r="AN19" s="75">
        <f t="shared" si="15"/>
        <v>0</v>
      </c>
      <c r="AO19" s="17"/>
      <c r="AP19" s="17"/>
      <c r="AQ19" s="17"/>
      <c r="AR19" s="17"/>
      <c r="AS19" s="17">
        <v>4564</v>
      </c>
      <c r="AT19" s="17"/>
      <c r="AU19" s="17">
        <v>52540</v>
      </c>
      <c r="AV19" s="17"/>
      <c r="AW19" s="17">
        <f t="shared" si="16"/>
        <v>4564</v>
      </c>
      <c r="AX19" s="17">
        <f t="shared" si="17"/>
        <v>0</v>
      </c>
      <c r="AY19" s="17">
        <f t="shared" si="18"/>
        <v>0</v>
      </c>
      <c r="AZ19" s="17"/>
      <c r="BA19" s="17"/>
      <c r="BB19" s="17"/>
      <c r="BC19" s="17"/>
      <c r="BD19" s="75">
        <v>0</v>
      </c>
      <c r="BE19" s="17">
        <f t="shared" si="19"/>
        <v>23243</v>
      </c>
      <c r="BF19" s="17"/>
      <c r="BG19" s="75">
        <f t="shared" si="20"/>
        <v>1100</v>
      </c>
      <c r="BH19" s="17"/>
      <c r="BI19" s="17">
        <v>1100</v>
      </c>
      <c r="BJ19" s="17"/>
      <c r="BK19" s="17"/>
      <c r="BL19" s="17">
        <v>22143</v>
      </c>
      <c r="BM19" s="17"/>
      <c r="BN19" s="17">
        <v>0</v>
      </c>
      <c r="BO19" s="17"/>
      <c r="BP19" s="17">
        <f t="shared" si="21"/>
        <v>23243</v>
      </c>
      <c r="BQ19" s="17">
        <f t="shared" si="22"/>
        <v>0</v>
      </c>
      <c r="BR19" s="17">
        <f t="shared" si="23"/>
        <v>0</v>
      </c>
      <c r="BS19" s="17">
        <f t="shared" si="24"/>
        <v>0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5" t="s">
        <v>85</v>
      </c>
      <c r="BX19" s="17">
        <f t="shared" si="31"/>
        <v>27807</v>
      </c>
      <c r="BY19" s="17">
        <f t="shared" si="31"/>
        <v>0</v>
      </c>
      <c r="BZ19" s="17">
        <f t="shared" si="31"/>
        <v>1100</v>
      </c>
      <c r="CA19" s="17">
        <f t="shared" si="31"/>
        <v>0</v>
      </c>
      <c r="CB19" s="17">
        <f t="shared" si="31"/>
        <v>1100</v>
      </c>
      <c r="CC19" s="17">
        <f t="shared" si="31"/>
        <v>0</v>
      </c>
      <c r="CD19" s="17">
        <f t="shared" si="31"/>
        <v>0</v>
      </c>
      <c r="CE19" s="17">
        <f t="shared" si="31"/>
        <v>26707</v>
      </c>
      <c r="CF19" s="17">
        <f t="shared" si="31"/>
        <v>0</v>
      </c>
      <c r="CG19" s="75" t="s">
        <v>85</v>
      </c>
      <c r="CH19" s="17">
        <f t="shared" si="29"/>
        <v>0</v>
      </c>
      <c r="CI19" s="17">
        <f t="shared" si="30"/>
        <v>27807</v>
      </c>
    </row>
    <row r="20" spans="1:87" ht="13.5">
      <c r="A20" s="74" t="s">
        <v>141</v>
      </c>
      <c r="B20" s="74" t="s">
        <v>158</v>
      </c>
      <c r="C20" s="101" t="s">
        <v>197</v>
      </c>
      <c r="D20" s="17">
        <f t="shared" si="0"/>
        <v>12592</v>
      </c>
      <c r="E20" s="17">
        <f t="shared" si="1"/>
        <v>0</v>
      </c>
      <c r="F20" s="17"/>
      <c r="G20" s="17"/>
      <c r="H20" s="17"/>
      <c r="I20" s="17"/>
      <c r="J20" s="17" t="s">
        <v>201</v>
      </c>
      <c r="K20" s="17"/>
      <c r="L20" s="17">
        <v>12592</v>
      </c>
      <c r="M20" s="17">
        <f t="shared" si="2"/>
        <v>3000</v>
      </c>
      <c r="N20" s="17">
        <f t="shared" si="3"/>
        <v>0</v>
      </c>
      <c r="O20" s="17"/>
      <c r="P20" s="17"/>
      <c r="Q20" s="17"/>
      <c r="R20" s="17"/>
      <c r="S20" s="17" t="s">
        <v>201</v>
      </c>
      <c r="T20" s="17"/>
      <c r="U20" s="17">
        <v>3000</v>
      </c>
      <c r="V20" s="17">
        <f t="shared" si="4"/>
        <v>15592</v>
      </c>
      <c r="W20" s="17">
        <f t="shared" si="5"/>
        <v>0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0</v>
      </c>
      <c r="AB20" s="17" t="s">
        <v>86</v>
      </c>
      <c r="AC20" s="17">
        <f t="shared" si="10"/>
        <v>0</v>
      </c>
      <c r="AD20" s="17">
        <f t="shared" si="11"/>
        <v>15592</v>
      </c>
      <c r="AE20" s="17">
        <f t="shared" si="12"/>
        <v>0</v>
      </c>
      <c r="AF20" s="17">
        <f t="shared" si="13"/>
        <v>0</v>
      </c>
      <c r="AG20" s="17"/>
      <c r="AH20" s="17"/>
      <c r="AI20" s="17"/>
      <c r="AJ20" s="17"/>
      <c r="AK20" s="75">
        <v>0</v>
      </c>
      <c r="AL20" s="17">
        <f t="shared" si="14"/>
        <v>0</v>
      </c>
      <c r="AM20" s="17"/>
      <c r="AN20" s="75">
        <f t="shared" si="15"/>
        <v>0</v>
      </c>
      <c r="AO20" s="17"/>
      <c r="AP20" s="17"/>
      <c r="AQ20" s="17"/>
      <c r="AR20" s="17"/>
      <c r="AS20" s="17"/>
      <c r="AT20" s="17"/>
      <c r="AU20" s="17">
        <v>12592</v>
      </c>
      <c r="AV20" s="17"/>
      <c r="AW20" s="17">
        <f t="shared" si="16"/>
        <v>0</v>
      </c>
      <c r="AX20" s="17">
        <f t="shared" si="17"/>
        <v>0</v>
      </c>
      <c r="AY20" s="17">
        <f t="shared" si="18"/>
        <v>0</v>
      </c>
      <c r="AZ20" s="17"/>
      <c r="BA20" s="17"/>
      <c r="BB20" s="17"/>
      <c r="BC20" s="17"/>
      <c r="BD20" s="75">
        <v>0</v>
      </c>
      <c r="BE20" s="17">
        <f t="shared" si="19"/>
        <v>3000</v>
      </c>
      <c r="BF20" s="17"/>
      <c r="BG20" s="75">
        <f t="shared" si="20"/>
        <v>0</v>
      </c>
      <c r="BH20" s="17"/>
      <c r="BI20" s="17"/>
      <c r="BJ20" s="17"/>
      <c r="BK20" s="17"/>
      <c r="BL20" s="17">
        <v>3000</v>
      </c>
      <c r="BM20" s="17"/>
      <c r="BN20" s="17">
        <v>0</v>
      </c>
      <c r="BO20" s="17"/>
      <c r="BP20" s="17">
        <f t="shared" si="21"/>
        <v>3000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85</v>
      </c>
      <c r="BX20" s="17">
        <f t="shared" si="31"/>
        <v>3000</v>
      </c>
      <c r="BY20" s="17">
        <f t="shared" si="31"/>
        <v>0</v>
      </c>
      <c r="BZ20" s="17">
        <f t="shared" si="31"/>
        <v>0</v>
      </c>
      <c r="CA20" s="17">
        <f t="shared" si="31"/>
        <v>0</v>
      </c>
      <c r="CB20" s="17">
        <f t="shared" si="31"/>
        <v>0</v>
      </c>
      <c r="CC20" s="17">
        <f t="shared" si="31"/>
        <v>0</v>
      </c>
      <c r="CD20" s="17">
        <f t="shared" si="31"/>
        <v>0</v>
      </c>
      <c r="CE20" s="17">
        <f t="shared" si="31"/>
        <v>3000</v>
      </c>
      <c r="CF20" s="17">
        <f t="shared" si="31"/>
        <v>0</v>
      </c>
      <c r="CG20" s="75" t="s">
        <v>85</v>
      </c>
      <c r="CH20" s="17">
        <f t="shared" si="29"/>
        <v>0</v>
      </c>
      <c r="CI20" s="17">
        <f t="shared" si="30"/>
        <v>3000</v>
      </c>
    </row>
    <row r="21" spans="1:87" ht="13.5">
      <c r="A21" s="74" t="s">
        <v>141</v>
      </c>
      <c r="B21" s="74" t="s">
        <v>159</v>
      </c>
      <c r="C21" s="101" t="s">
        <v>160</v>
      </c>
      <c r="D21" s="17">
        <f t="shared" si="0"/>
        <v>88758</v>
      </c>
      <c r="E21" s="17">
        <f t="shared" si="1"/>
        <v>9396</v>
      </c>
      <c r="F21" s="17"/>
      <c r="G21" s="17"/>
      <c r="H21" s="17"/>
      <c r="I21" s="17">
        <v>9376</v>
      </c>
      <c r="J21" s="17" t="s">
        <v>201</v>
      </c>
      <c r="K21" s="17">
        <v>20</v>
      </c>
      <c r="L21" s="17">
        <v>79362</v>
      </c>
      <c r="M21" s="17">
        <f t="shared" si="2"/>
        <v>5319</v>
      </c>
      <c r="N21" s="17">
        <f t="shared" si="3"/>
        <v>0</v>
      </c>
      <c r="O21" s="17"/>
      <c r="P21" s="17"/>
      <c r="Q21" s="17"/>
      <c r="R21" s="17"/>
      <c r="S21" s="17" t="s">
        <v>201</v>
      </c>
      <c r="T21" s="17"/>
      <c r="U21" s="17">
        <v>5319</v>
      </c>
      <c r="V21" s="17">
        <f t="shared" si="4"/>
        <v>94077</v>
      </c>
      <c r="W21" s="17">
        <f t="shared" si="5"/>
        <v>9396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9376</v>
      </c>
      <c r="AB21" s="17" t="s">
        <v>86</v>
      </c>
      <c r="AC21" s="17">
        <f t="shared" si="10"/>
        <v>20</v>
      </c>
      <c r="AD21" s="17">
        <f t="shared" si="11"/>
        <v>84681</v>
      </c>
      <c r="AE21" s="17">
        <f t="shared" si="12"/>
        <v>0</v>
      </c>
      <c r="AF21" s="17">
        <f t="shared" si="13"/>
        <v>0</v>
      </c>
      <c r="AG21" s="17"/>
      <c r="AH21" s="17"/>
      <c r="AI21" s="17"/>
      <c r="AJ21" s="17"/>
      <c r="AK21" s="75">
        <v>0</v>
      </c>
      <c r="AL21" s="17">
        <f t="shared" si="14"/>
        <v>46911</v>
      </c>
      <c r="AM21" s="17">
        <v>18167</v>
      </c>
      <c r="AN21" s="75">
        <f t="shared" si="15"/>
        <v>0</v>
      </c>
      <c r="AO21" s="17"/>
      <c r="AP21" s="17"/>
      <c r="AQ21" s="17"/>
      <c r="AR21" s="17"/>
      <c r="AS21" s="17">
        <v>28744</v>
      </c>
      <c r="AT21" s="17"/>
      <c r="AU21" s="17">
        <v>6320</v>
      </c>
      <c r="AV21" s="17">
        <v>35527</v>
      </c>
      <c r="AW21" s="17">
        <f t="shared" si="16"/>
        <v>82438</v>
      </c>
      <c r="AX21" s="17">
        <f t="shared" si="17"/>
        <v>0</v>
      </c>
      <c r="AY21" s="17">
        <f t="shared" si="18"/>
        <v>0</v>
      </c>
      <c r="AZ21" s="17"/>
      <c r="BA21" s="17"/>
      <c r="BB21" s="17"/>
      <c r="BC21" s="17"/>
      <c r="BD21" s="75">
        <v>0</v>
      </c>
      <c r="BE21" s="17">
        <f t="shared" si="19"/>
        <v>5319</v>
      </c>
      <c r="BF21" s="17"/>
      <c r="BG21" s="75">
        <f t="shared" si="20"/>
        <v>0</v>
      </c>
      <c r="BH21" s="17"/>
      <c r="BI21" s="17"/>
      <c r="BJ21" s="17"/>
      <c r="BK21" s="17"/>
      <c r="BL21" s="17">
        <v>5319</v>
      </c>
      <c r="BM21" s="17"/>
      <c r="BN21" s="17">
        <v>0</v>
      </c>
      <c r="BO21" s="17"/>
      <c r="BP21" s="17">
        <f t="shared" si="21"/>
        <v>5319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5" t="s">
        <v>85</v>
      </c>
      <c r="BX21" s="17">
        <f t="shared" si="31"/>
        <v>52230</v>
      </c>
      <c r="BY21" s="17">
        <f t="shared" si="31"/>
        <v>18167</v>
      </c>
      <c r="BZ21" s="17">
        <f t="shared" si="31"/>
        <v>0</v>
      </c>
      <c r="CA21" s="17">
        <f t="shared" si="31"/>
        <v>0</v>
      </c>
      <c r="CB21" s="17">
        <f t="shared" si="31"/>
        <v>0</v>
      </c>
      <c r="CC21" s="17">
        <f t="shared" si="31"/>
        <v>0</v>
      </c>
      <c r="CD21" s="17">
        <f t="shared" si="31"/>
        <v>0</v>
      </c>
      <c r="CE21" s="17">
        <f t="shared" si="31"/>
        <v>34063</v>
      </c>
      <c r="CF21" s="17">
        <f t="shared" si="31"/>
        <v>0</v>
      </c>
      <c r="CG21" s="75" t="s">
        <v>85</v>
      </c>
      <c r="CH21" s="17">
        <f t="shared" si="29"/>
        <v>35527</v>
      </c>
      <c r="CI21" s="17">
        <f t="shared" si="30"/>
        <v>87757</v>
      </c>
    </row>
    <row r="22" spans="1:87" ht="13.5">
      <c r="A22" s="74" t="s">
        <v>141</v>
      </c>
      <c r="B22" s="74" t="s">
        <v>161</v>
      </c>
      <c r="C22" s="101" t="s">
        <v>162</v>
      </c>
      <c r="D22" s="17">
        <f t="shared" si="0"/>
        <v>9491</v>
      </c>
      <c r="E22" s="17">
        <f t="shared" si="1"/>
        <v>0</v>
      </c>
      <c r="F22" s="17"/>
      <c r="G22" s="17"/>
      <c r="H22" s="17"/>
      <c r="I22" s="17"/>
      <c r="J22" s="17" t="s">
        <v>201</v>
      </c>
      <c r="K22" s="17"/>
      <c r="L22" s="17">
        <v>9491</v>
      </c>
      <c r="M22" s="17">
        <f t="shared" si="2"/>
        <v>216</v>
      </c>
      <c r="N22" s="17">
        <f t="shared" si="3"/>
        <v>0</v>
      </c>
      <c r="O22" s="17"/>
      <c r="P22" s="17"/>
      <c r="Q22" s="17"/>
      <c r="R22" s="17"/>
      <c r="S22" s="17" t="s">
        <v>201</v>
      </c>
      <c r="T22" s="17"/>
      <c r="U22" s="17">
        <v>216</v>
      </c>
      <c r="V22" s="17">
        <f t="shared" si="4"/>
        <v>9707</v>
      </c>
      <c r="W22" s="17">
        <f t="shared" si="5"/>
        <v>0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0</v>
      </c>
      <c r="AB22" s="17" t="s">
        <v>86</v>
      </c>
      <c r="AC22" s="17">
        <f t="shared" si="10"/>
        <v>0</v>
      </c>
      <c r="AD22" s="17">
        <f t="shared" si="11"/>
        <v>9707</v>
      </c>
      <c r="AE22" s="17">
        <f t="shared" si="12"/>
        <v>0</v>
      </c>
      <c r="AF22" s="17">
        <f t="shared" si="13"/>
        <v>0</v>
      </c>
      <c r="AG22" s="17"/>
      <c r="AH22" s="17"/>
      <c r="AI22" s="17"/>
      <c r="AJ22" s="17"/>
      <c r="AK22" s="75">
        <v>0</v>
      </c>
      <c r="AL22" s="17">
        <f t="shared" si="14"/>
        <v>7821</v>
      </c>
      <c r="AM22" s="17">
        <v>1759</v>
      </c>
      <c r="AN22" s="75">
        <f t="shared" si="15"/>
        <v>0</v>
      </c>
      <c r="AO22" s="17"/>
      <c r="AP22" s="17"/>
      <c r="AQ22" s="17"/>
      <c r="AR22" s="17"/>
      <c r="AS22" s="17">
        <v>6062</v>
      </c>
      <c r="AT22" s="17"/>
      <c r="AU22" s="17">
        <v>1066</v>
      </c>
      <c r="AV22" s="17">
        <v>604</v>
      </c>
      <c r="AW22" s="17">
        <f t="shared" si="16"/>
        <v>8425</v>
      </c>
      <c r="AX22" s="17">
        <f t="shared" si="17"/>
        <v>0</v>
      </c>
      <c r="AY22" s="17">
        <f t="shared" si="18"/>
        <v>0</v>
      </c>
      <c r="AZ22" s="17"/>
      <c r="BA22" s="17"/>
      <c r="BB22" s="17"/>
      <c r="BC22" s="17"/>
      <c r="BD22" s="75">
        <v>0</v>
      </c>
      <c r="BE22" s="17">
        <f t="shared" si="19"/>
        <v>216</v>
      </c>
      <c r="BF22" s="17"/>
      <c r="BG22" s="75">
        <f t="shared" si="20"/>
        <v>0</v>
      </c>
      <c r="BH22" s="17"/>
      <c r="BI22" s="17"/>
      <c r="BJ22" s="17"/>
      <c r="BK22" s="17"/>
      <c r="BL22" s="17">
        <v>216</v>
      </c>
      <c r="BM22" s="17"/>
      <c r="BN22" s="17">
        <v>0</v>
      </c>
      <c r="BO22" s="17"/>
      <c r="BP22" s="17">
        <f t="shared" si="21"/>
        <v>216</v>
      </c>
      <c r="BQ22" s="17">
        <f t="shared" si="22"/>
        <v>0</v>
      </c>
      <c r="BR22" s="17">
        <f t="shared" si="23"/>
        <v>0</v>
      </c>
      <c r="BS22" s="17">
        <f t="shared" si="24"/>
        <v>0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5" t="s">
        <v>85</v>
      </c>
      <c r="BX22" s="17">
        <f t="shared" si="31"/>
        <v>8037</v>
      </c>
      <c r="BY22" s="17">
        <f t="shared" si="31"/>
        <v>1759</v>
      </c>
      <c r="BZ22" s="17">
        <f t="shared" si="31"/>
        <v>0</v>
      </c>
      <c r="CA22" s="17">
        <f t="shared" si="31"/>
        <v>0</v>
      </c>
      <c r="CB22" s="17">
        <f t="shared" si="31"/>
        <v>0</v>
      </c>
      <c r="CC22" s="17">
        <f t="shared" si="31"/>
        <v>0</v>
      </c>
      <c r="CD22" s="17">
        <f t="shared" si="31"/>
        <v>0</v>
      </c>
      <c r="CE22" s="17">
        <f t="shared" si="31"/>
        <v>6278</v>
      </c>
      <c r="CF22" s="17">
        <f t="shared" si="31"/>
        <v>0</v>
      </c>
      <c r="CG22" s="75" t="s">
        <v>85</v>
      </c>
      <c r="CH22" s="17">
        <f t="shared" si="29"/>
        <v>604</v>
      </c>
      <c r="CI22" s="17">
        <f t="shared" si="30"/>
        <v>8641</v>
      </c>
    </row>
    <row r="23" spans="1:87" ht="13.5">
      <c r="A23" s="74" t="s">
        <v>141</v>
      </c>
      <c r="B23" s="74" t="s">
        <v>163</v>
      </c>
      <c r="C23" s="101" t="s">
        <v>164</v>
      </c>
      <c r="D23" s="17">
        <f t="shared" si="0"/>
        <v>63801</v>
      </c>
      <c r="E23" s="17">
        <f t="shared" si="1"/>
        <v>0</v>
      </c>
      <c r="F23" s="17"/>
      <c r="G23" s="17"/>
      <c r="H23" s="17"/>
      <c r="I23" s="17"/>
      <c r="J23" s="17" t="s">
        <v>201</v>
      </c>
      <c r="K23" s="17"/>
      <c r="L23" s="17">
        <v>63801</v>
      </c>
      <c r="M23" s="17">
        <f t="shared" si="2"/>
        <v>7302</v>
      </c>
      <c r="N23" s="17">
        <f t="shared" si="3"/>
        <v>0</v>
      </c>
      <c r="O23" s="17"/>
      <c r="P23" s="17"/>
      <c r="Q23" s="17"/>
      <c r="R23" s="17"/>
      <c r="S23" s="17" t="s">
        <v>201</v>
      </c>
      <c r="T23" s="17"/>
      <c r="U23" s="17">
        <v>7302</v>
      </c>
      <c r="V23" s="17">
        <f t="shared" si="4"/>
        <v>71103</v>
      </c>
      <c r="W23" s="17">
        <f t="shared" si="5"/>
        <v>0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0</v>
      </c>
      <c r="AB23" s="17" t="s">
        <v>86</v>
      </c>
      <c r="AC23" s="17">
        <f t="shared" si="10"/>
        <v>0</v>
      </c>
      <c r="AD23" s="17">
        <f t="shared" si="11"/>
        <v>71103</v>
      </c>
      <c r="AE23" s="17">
        <f t="shared" si="12"/>
        <v>0</v>
      </c>
      <c r="AF23" s="17">
        <f t="shared" si="13"/>
        <v>0</v>
      </c>
      <c r="AG23" s="17"/>
      <c r="AH23" s="17"/>
      <c r="AI23" s="17"/>
      <c r="AJ23" s="17"/>
      <c r="AK23" s="75">
        <v>0</v>
      </c>
      <c r="AL23" s="17">
        <f t="shared" si="14"/>
        <v>58279</v>
      </c>
      <c r="AM23" s="17">
        <v>12660</v>
      </c>
      <c r="AN23" s="75">
        <f t="shared" si="15"/>
        <v>0</v>
      </c>
      <c r="AO23" s="17"/>
      <c r="AP23" s="17"/>
      <c r="AQ23" s="17"/>
      <c r="AR23" s="17"/>
      <c r="AS23" s="17">
        <v>45619</v>
      </c>
      <c r="AT23" s="17"/>
      <c r="AU23" s="17">
        <v>4490</v>
      </c>
      <c r="AV23" s="17">
        <v>1032</v>
      </c>
      <c r="AW23" s="17">
        <f t="shared" si="16"/>
        <v>59311</v>
      </c>
      <c r="AX23" s="17">
        <f t="shared" si="17"/>
        <v>0</v>
      </c>
      <c r="AY23" s="17">
        <f t="shared" si="18"/>
        <v>0</v>
      </c>
      <c r="AZ23" s="17"/>
      <c r="BA23" s="17"/>
      <c r="BB23" s="17"/>
      <c r="BC23" s="17"/>
      <c r="BD23" s="75">
        <v>0</v>
      </c>
      <c r="BE23" s="17">
        <f t="shared" si="19"/>
        <v>7302</v>
      </c>
      <c r="BF23" s="17">
        <v>6330</v>
      </c>
      <c r="BG23" s="75">
        <f t="shared" si="20"/>
        <v>0</v>
      </c>
      <c r="BH23" s="17"/>
      <c r="BI23" s="17"/>
      <c r="BJ23" s="17"/>
      <c r="BK23" s="17"/>
      <c r="BL23" s="17">
        <v>972</v>
      </c>
      <c r="BM23" s="17"/>
      <c r="BN23" s="17">
        <v>0</v>
      </c>
      <c r="BO23" s="17"/>
      <c r="BP23" s="17">
        <f t="shared" si="21"/>
        <v>7302</v>
      </c>
      <c r="BQ23" s="17">
        <f t="shared" si="22"/>
        <v>0</v>
      </c>
      <c r="BR23" s="17">
        <f t="shared" si="23"/>
        <v>0</v>
      </c>
      <c r="BS23" s="17">
        <f t="shared" si="24"/>
        <v>0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5" t="s">
        <v>85</v>
      </c>
      <c r="BX23" s="17">
        <f t="shared" si="31"/>
        <v>65581</v>
      </c>
      <c r="BY23" s="17">
        <f t="shared" si="31"/>
        <v>18990</v>
      </c>
      <c r="BZ23" s="17">
        <f t="shared" si="31"/>
        <v>0</v>
      </c>
      <c r="CA23" s="17">
        <f t="shared" si="31"/>
        <v>0</v>
      </c>
      <c r="CB23" s="17">
        <f t="shared" si="31"/>
        <v>0</v>
      </c>
      <c r="CC23" s="17">
        <f t="shared" si="31"/>
        <v>0</v>
      </c>
      <c r="CD23" s="17">
        <f t="shared" si="31"/>
        <v>0</v>
      </c>
      <c r="CE23" s="17">
        <f t="shared" si="31"/>
        <v>46591</v>
      </c>
      <c r="CF23" s="17">
        <f t="shared" si="31"/>
        <v>0</v>
      </c>
      <c r="CG23" s="75" t="s">
        <v>85</v>
      </c>
      <c r="CH23" s="17">
        <f t="shared" si="29"/>
        <v>1032</v>
      </c>
      <c r="CI23" s="17">
        <f t="shared" si="30"/>
        <v>66613</v>
      </c>
    </row>
    <row r="24" spans="1:87" ht="13.5">
      <c r="A24" s="74" t="s">
        <v>141</v>
      </c>
      <c r="B24" s="74" t="s">
        <v>165</v>
      </c>
      <c r="C24" s="101" t="s">
        <v>166</v>
      </c>
      <c r="D24" s="17">
        <f t="shared" si="0"/>
        <v>15764</v>
      </c>
      <c r="E24" s="17">
        <f t="shared" si="1"/>
        <v>0</v>
      </c>
      <c r="F24" s="17">
        <v>0</v>
      </c>
      <c r="G24" s="17">
        <v>0</v>
      </c>
      <c r="H24" s="17">
        <v>0</v>
      </c>
      <c r="I24" s="17">
        <v>0</v>
      </c>
      <c r="J24" s="17" t="s">
        <v>201</v>
      </c>
      <c r="K24" s="17">
        <v>0</v>
      </c>
      <c r="L24" s="17">
        <v>15764</v>
      </c>
      <c r="M24" s="17">
        <f t="shared" si="2"/>
        <v>4008</v>
      </c>
      <c r="N24" s="17">
        <f t="shared" si="3"/>
        <v>2459</v>
      </c>
      <c r="O24" s="17">
        <v>0</v>
      </c>
      <c r="P24" s="17">
        <v>0</v>
      </c>
      <c r="Q24" s="17">
        <v>0</v>
      </c>
      <c r="R24" s="17">
        <v>2459</v>
      </c>
      <c r="S24" s="17" t="s">
        <v>201</v>
      </c>
      <c r="T24" s="17">
        <v>0</v>
      </c>
      <c r="U24" s="17">
        <v>1549</v>
      </c>
      <c r="V24" s="17">
        <f t="shared" si="4"/>
        <v>19772</v>
      </c>
      <c r="W24" s="17">
        <f t="shared" si="5"/>
        <v>2459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2459</v>
      </c>
      <c r="AB24" s="17" t="s">
        <v>86</v>
      </c>
      <c r="AC24" s="17">
        <f t="shared" si="10"/>
        <v>0</v>
      </c>
      <c r="AD24" s="17">
        <f t="shared" si="11"/>
        <v>17313</v>
      </c>
      <c r="AE24" s="17">
        <f t="shared" si="12"/>
        <v>0</v>
      </c>
      <c r="AF24" s="17">
        <f t="shared" si="13"/>
        <v>0</v>
      </c>
      <c r="AG24" s="17">
        <v>0</v>
      </c>
      <c r="AH24" s="17">
        <v>0</v>
      </c>
      <c r="AI24" s="17">
        <v>0</v>
      </c>
      <c r="AJ24" s="17">
        <v>0</v>
      </c>
      <c r="AK24" s="75">
        <v>0</v>
      </c>
      <c r="AL24" s="17">
        <f t="shared" si="14"/>
        <v>13078</v>
      </c>
      <c r="AM24" s="17">
        <v>0</v>
      </c>
      <c r="AN24" s="75">
        <f t="shared" si="15"/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13078</v>
      </c>
      <c r="AT24" s="17">
        <v>0</v>
      </c>
      <c r="AU24" s="17">
        <v>2686</v>
      </c>
      <c r="AV24" s="17">
        <v>0</v>
      </c>
      <c r="AW24" s="17">
        <f t="shared" si="16"/>
        <v>13078</v>
      </c>
      <c r="AX24" s="17">
        <f t="shared" si="17"/>
        <v>0</v>
      </c>
      <c r="AY24" s="17">
        <f t="shared" si="18"/>
        <v>0</v>
      </c>
      <c r="AZ24" s="17">
        <v>0</v>
      </c>
      <c r="BA24" s="17">
        <v>0</v>
      </c>
      <c r="BB24" s="17">
        <v>0</v>
      </c>
      <c r="BC24" s="17">
        <v>0</v>
      </c>
      <c r="BD24" s="75">
        <v>0</v>
      </c>
      <c r="BE24" s="17">
        <f t="shared" si="19"/>
        <v>2459</v>
      </c>
      <c r="BF24" s="17">
        <v>0</v>
      </c>
      <c r="BG24" s="75">
        <f t="shared" si="20"/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2459</v>
      </c>
      <c r="BM24" s="17">
        <v>0</v>
      </c>
      <c r="BN24" s="17">
        <v>1549</v>
      </c>
      <c r="BO24" s="17">
        <v>0</v>
      </c>
      <c r="BP24" s="17">
        <f t="shared" si="21"/>
        <v>2459</v>
      </c>
      <c r="BQ24" s="17">
        <f t="shared" si="22"/>
        <v>0</v>
      </c>
      <c r="BR24" s="17">
        <f t="shared" si="23"/>
        <v>0</v>
      </c>
      <c r="BS24" s="17">
        <f t="shared" si="24"/>
        <v>0</v>
      </c>
      <c r="BT24" s="17">
        <f t="shared" si="25"/>
        <v>0</v>
      </c>
      <c r="BU24" s="17">
        <f t="shared" si="26"/>
        <v>0</v>
      </c>
      <c r="BV24" s="17">
        <f t="shared" si="27"/>
        <v>0</v>
      </c>
      <c r="BW24" s="75" t="s">
        <v>85</v>
      </c>
      <c r="BX24" s="17">
        <f t="shared" si="31"/>
        <v>15537</v>
      </c>
      <c r="BY24" s="17">
        <f t="shared" si="31"/>
        <v>0</v>
      </c>
      <c r="BZ24" s="17">
        <f t="shared" si="31"/>
        <v>0</v>
      </c>
      <c r="CA24" s="17">
        <f t="shared" si="31"/>
        <v>0</v>
      </c>
      <c r="CB24" s="17">
        <f t="shared" si="31"/>
        <v>0</v>
      </c>
      <c r="CC24" s="17">
        <f t="shared" si="31"/>
        <v>0</v>
      </c>
      <c r="CD24" s="17">
        <f t="shared" si="31"/>
        <v>0</v>
      </c>
      <c r="CE24" s="17">
        <f t="shared" si="31"/>
        <v>15537</v>
      </c>
      <c r="CF24" s="17">
        <f t="shared" si="31"/>
        <v>0</v>
      </c>
      <c r="CG24" s="75" t="s">
        <v>85</v>
      </c>
      <c r="CH24" s="17">
        <f t="shared" si="29"/>
        <v>0</v>
      </c>
      <c r="CI24" s="17">
        <f t="shared" si="30"/>
        <v>15537</v>
      </c>
    </row>
    <row r="25" spans="1:87" ht="13.5">
      <c r="A25" s="74" t="s">
        <v>141</v>
      </c>
      <c r="B25" s="74" t="s">
        <v>167</v>
      </c>
      <c r="C25" s="101" t="s">
        <v>168</v>
      </c>
      <c r="D25" s="17">
        <f t="shared" si="0"/>
        <v>37749</v>
      </c>
      <c r="E25" s="17">
        <f t="shared" si="1"/>
        <v>0</v>
      </c>
      <c r="F25" s="17"/>
      <c r="G25" s="17"/>
      <c r="H25" s="17"/>
      <c r="I25" s="17"/>
      <c r="J25" s="17" t="s">
        <v>201</v>
      </c>
      <c r="K25" s="17"/>
      <c r="L25" s="17">
        <v>37749</v>
      </c>
      <c r="M25" s="17">
        <f t="shared" si="2"/>
        <v>11437</v>
      </c>
      <c r="N25" s="17">
        <f t="shared" si="3"/>
        <v>0</v>
      </c>
      <c r="O25" s="17"/>
      <c r="P25" s="17"/>
      <c r="Q25" s="17"/>
      <c r="R25" s="17"/>
      <c r="S25" s="17" t="s">
        <v>201</v>
      </c>
      <c r="T25" s="17"/>
      <c r="U25" s="17">
        <v>11437</v>
      </c>
      <c r="V25" s="17">
        <f t="shared" si="4"/>
        <v>49186</v>
      </c>
      <c r="W25" s="17">
        <f t="shared" si="5"/>
        <v>0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0</v>
      </c>
      <c r="AB25" s="17" t="s">
        <v>86</v>
      </c>
      <c r="AC25" s="17">
        <f t="shared" si="10"/>
        <v>0</v>
      </c>
      <c r="AD25" s="17">
        <f t="shared" si="11"/>
        <v>49186</v>
      </c>
      <c r="AE25" s="17">
        <f t="shared" si="12"/>
        <v>0</v>
      </c>
      <c r="AF25" s="17">
        <f t="shared" si="13"/>
        <v>0</v>
      </c>
      <c r="AG25" s="17"/>
      <c r="AH25" s="17"/>
      <c r="AI25" s="17"/>
      <c r="AJ25" s="17"/>
      <c r="AK25" s="75">
        <v>0</v>
      </c>
      <c r="AL25" s="17">
        <f t="shared" si="14"/>
        <v>13966</v>
      </c>
      <c r="AM25" s="17"/>
      <c r="AN25" s="75">
        <f t="shared" si="15"/>
        <v>13966</v>
      </c>
      <c r="AO25" s="17">
        <v>12307</v>
      </c>
      <c r="AP25" s="17"/>
      <c r="AQ25" s="17">
        <v>1659</v>
      </c>
      <c r="AR25" s="17"/>
      <c r="AS25" s="17"/>
      <c r="AT25" s="17"/>
      <c r="AU25" s="17">
        <v>23783</v>
      </c>
      <c r="AV25" s="17"/>
      <c r="AW25" s="17">
        <f t="shared" si="16"/>
        <v>13966</v>
      </c>
      <c r="AX25" s="17">
        <f t="shared" si="17"/>
        <v>0</v>
      </c>
      <c r="AY25" s="17">
        <f t="shared" si="18"/>
        <v>0</v>
      </c>
      <c r="AZ25" s="17"/>
      <c r="BA25" s="17"/>
      <c r="BB25" s="17"/>
      <c r="BC25" s="17"/>
      <c r="BD25" s="75">
        <v>0</v>
      </c>
      <c r="BE25" s="17">
        <f t="shared" si="19"/>
        <v>0</v>
      </c>
      <c r="BF25" s="17"/>
      <c r="BG25" s="75">
        <f t="shared" si="20"/>
        <v>0</v>
      </c>
      <c r="BH25" s="17"/>
      <c r="BI25" s="17"/>
      <c r="BJ25" s="17"/>
      <c r="BK25" s="17"/>
      <c r="BL25" s="17"/>
      <c r="BM25" s="17"/>
      <c r="BN25" s="17">
        <v>11437</v>
      </c>
      <c r="BO25" s="17"/>
      <c r="BP25" s="17">
        <f t="shared" si="21"/>
        <v>0</v>
      </c>
      <c r="BQ25" s="17">
        <f t="shared" si="22"/>
        <v>0</v>
      </c>
      <c r="BR25" s="17">
        <f t="shared" si="23"/>
        <v>0</v>
      </c>
      <c r="BS25" s="17">
        <f t="shared" si="24"/>
        <v>0</v>
      </c>
      <c r="BT25" s="17">
        <f t="shared" si="25"/>
        <v>0</v>
      </c>
      <c r="BU25" s="17">
        <f t="shared" si="26"/>
        <v>0</v>
      </c>
      <c r="BV25" s="17">
        <f t="shared" si="27"/>
        <v>0</v>
      </c>
      <c r="BW25" s="75" t="s">
        <v>85</v>
      </c>
      <c r="BX25" s="17">
        <f t="shared" si="31"/>
        <v>13966</v>
      </c>
      <c r="BY25" s="17">
        <f t="shared" si="31"/>
        <v>0</v>
      </c>
      <c r="BZ25" s="17">
        <f t="shared" si="31"/>
        <v>13966</v>
      </c>
      <c r="CA25" s="17">
        <f t="shared" si="31"/>
        <v>12307</v>
      </c>
      <c r="CB25" s="17">
        <f t="shared" si="31"/>
        <v>0</v>
      </c>
      <c r="CC25" s="17">
        <f t="shared" si="31"/>
        <v>1659</v>
      </c>
      <c r="CD25" s="17">
        <f t="shared" si="31"/>
        <v>0</v>
      </c>
      <c r="CE25" s="17">
        <f t="shared" si="31"/>
        <v>0</v>
      </c>
      <c r="CF25" s="17">
        <f t="shared" si="31"/>
        <v>0</v>
      </c>
      <c r="CG25" s="75" t="s">
        <v>85</v>
      </c>
      <c r="CH25" s="17">
        <f t="shared" si="29"/>
        <v>0</v>
      </c>
      <c r="CI25" s="17">
        <f t="shared" si="30"/>
        <v>13966</v>
      </c>
    </row>
    <row r="26" spans="1:87" ht="13.5">
      <c r="A26" s="74" t="s">
        <v>141</v>
      </c>
      <c r="B26" s="74" t="s">
        <v>169</v>
      </c>
      <c r="C26" s="101" t="s">
        <v>170</v>
      </c>
      <c r="D26" s="17">
        <f t="shared" si="0"/>
        <v>81289</v>
      </c>
      <c r="E26" s="17">
        <f t="shared" si="1"/>
        <v>0</v>
      </c>
      <c r="F26" s="17"/>
      <c r="G26" s="17"/>
      <c r="H26" s="17"/>
      <c r="I26" s="17"/>
      <c r="J26" s="17" t="s">
        <v>201</v>
      </c>
      <c r="K26" s="17"/>
      <c r="L26" s="17">
        <v>81289</v>
      </c>
      <c r="M26" s="17">
        <f t="shared" si="2"/>
        <v>23138</v>
      </c>
      <c r="N26" s="17">
        <f t="shared" si="3"/>
        <v>0</v>
      </c>
      <c r="O26" s="17"/>
      <c r="P26" s="17"/>
      <c r="Q26" s="17"/>
      <c r="R26" s="17"/>
      <c r="S26" s="17" t="s">
        <v>201</v>
      </c>
      <c r="T26" s="17"/>
      <c r="U26" s="17">
        <v>23138</v>
      </c>
      <c r="V26" s="17">
        <f t="shared" si="4"/>
        <v>104427</v>
      </c>
      <c r="W26" s="17">
        <f t="shared" si="5"/>
        <v>0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0</v>
      </c>
      <c r="AB26" s="17" t="s">
        <v>86</v>
      </c>
      <c r="AC26" s="17">
        <f t="shared" si="10"/>
        <v>0</v>
      </c>
      <c r="AD26" s="17">
        <f t="shared" si="11"/>
        <v>104427</v>
      </c>
      <c r="AE26" s="17">
        <f t="shared" si="12"/>
        <v>0</v>
      </c>
      <c r="AF26" s="17">
        <f t="shared" si="13"/>
        <v>0</v>
      </c>
      <c r="AG26" s="17"/>
      <c r="AH26" s="17"/>
      <c r="AI26" s="17"/>
      <c r="AJ26" s="17"/>
      <c r="AK26" s="75">
        <v>0</v>
      </c>
      <c r="AL26" s="17">
        <f t="shared" si="14"/>
        <v>35427</v>
      </c>
      <c r="AM26" s="17"/>
      <c r="AN26" s="75">
        <f t="shared" si="15"/>
        <v>35427</v>
      </c>
      <c r="AO26" s="17">
        <v>32524</v>
      </c>
      <c r="AP26" s="17"/>
      <c r="AQ26" s="17">
        <v>2903</v>
      </c>
      <c r="AR26" s="17"/>
      <c r="AS26" s="17"/>
      <c r="AT26" s="17"/>
      <c r="AU26" s="17">
        <v>45862</v>
      </c>
      <c r="AV26" s="17"/>
      <c r="AW26" s="17">
        <f t="shared" si="16"/>
        <v>35427</v>
      </c>
      <c r="AX26" s="17">
        <f t="shared" si="17"/>
        <v>0</v>
      </c>
      <c r="AY26" s="17">
        <f t="shared" si="18"/>
        <v>0</v>
      </c>
      <c r="AZ26" s="17"/>
      <c r="BA26" s="17"/>
      <c r="BB26" s="17"/>
      <c r="BC26" s="17"/>
      <c r="BD26" s="75">
        <v>0</v>
      </c>
      <c r="BE26" s="17">
        <f t="shared" si="19"/>
        <v>0</v>
      </c>
      <c r="BF26" s="17"/>
      <c r="BG26" s="75">
        <f t="shared" si="20"/>
        <v>0</v>
      </c>
      <c r="BH26" s="17"/>
      <c r="BI26" s="17"/>
      <c r="BJ26" s="17"/>
      <c r="BK26" s="17"/>
      <c r="BL26" s="17"/>
      <c r="BM26" s="17"/>
      <c r="BN26" s="17">
        <v>23138</v>
      </c>
      <c r="BO26" s="17"/>
      <c r="BP26" s="17">
        <f t="shared" si="21"/>
        <v>0</v>
      </c>
      <c r="BQ26" s="17">
        <f t="shared" si="22"/>
        <v>0</v>
      </c>
      <c r="BR26" s="17">
        <f t="shared" si="23"/>
        <v>0</v>
      </c>
      <c r="BS26" s="17">
        <f t="shared" si="24"/>
        <v>0</v>
      </c>
      <c r="BT26" s="17">
        <f t="shared" si="25"/>
        <v>0</v>
      </c>
      <c r="BU26" s="17">
        <f t="shared" si="26"/>
        <v>0</v>
      </c>
      <c r="BV26" s="17">
        <f t="shared" si="27"/>
        <v>0</v>
      </c>
      <c r="BW26" s="75" t="s">
        <v>85</v>
      </c>
      <c r="BX26" s="17">
        <f t="shared" si="31"/>
        <v>35427</v>
      </c>
      <c r="BY26" s="17">
        <f t="shared" si="31"/>
        <v>0</v>
      </c>
      <c r="BZ26" s="17">
        <f t="shared" si="31"/>
        <v>35427</v>
      </c>
      <c r="CA26" s="17">
        <f t="shared" si="31"/>
        <v>32524</v>
      </c>
      <c r="CB26" s="17">
        <f t="shared" si="31"/>
        <v>0</v>
      </c>
      <c r="CC26" s="17">
        <f t="shared" si="31"/>
        <v>2903</v>
      </c>
      <c r="CD26" s="17">
        <f t="shared" si="31"/>
        <v>0</v>
      </c>
      <c r="CE26" s="17">
        <f t="shared" si="31"/>
        <v>0</v>
      </c>
      <c r="CF26" s="17">
        <f t="shared" si="31"/>
        <v>0</v>
      </c>
      <c r="CG26" s="75" t="s">
        <v>85</v>
      </c>
      <c r="CH26" s="17">
        <f t="shared" si="29"/>
        <v>0</v>
      </c>
      <c r="CI26" s="17">
        <f t="shared" si="30"/>
        <v>35427</v>
      </c>
    </row>
    <row r="27" spans="1:87" ht="13.5">
      <c r="A27" s="74" t="s">
        <v>141</v>
      </c>
      <c r="B27" s="74" t="s">
        <v>171</v>
      </c>
      <c r="C27" s="101" t="s">
        <v>269</v>
      </c>
      <c r="D27" s="17">
        <f t="shared" si="0"/>
        <v>16191</v>
      </c>
      <c r="E27" s="17">
        <f t="shared" si="1"/>
        <v>0</v>
      </c>
      <c r="F27" s="17"/>
      <c r="G27" s="17"/>
      <c r="H27" s="17"/>
      <c r="I27" s="17"/>
      <c r="J27" s="17" t="s">
        <v>201</v>
      </c>
      <c r="K27" s="17"/>
      <c r="L27" s="17">
        <v>16191</v>
      </c>
      <c r="M27" s="17">
        <f t="shared" si="2"/>
        <v>2819</v>
      </c>
      <c r="N27" s="17">
        <f t="shared" si="3"/>
        <v>0</v>
      </c>
      <c r="O27" s="17"/>
      <c r="P27" s="17"/>
      <c r="Q27" s="17"/>
      <c r="R27" s="17"/>
      <c r="S27" s="17" t="s">
        <v>201</v>
      </c>
      <c r="T27" s="17"/>
      <c r="U27" s="17">
        <v>2819</v>
      </c>
      <c r="V27" s="17">
        <f t="shared" si="4"/>
        <v>19010</v>
      </c>
      <c r="W27" s="17">
        <f t="shared" si="5"/>
        <v>0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0</v>
      </c>
      <c r="AB27" s="17" t="s">
        <v>86</v>
      </c>
      <c r="AC27" s="17">
        <f t="shared" si="10"/>
        <v>0</v>
      </c>
      <c r="AD27" s="17">
        <f t="shared" si="11"/>
        <v>19010</v>
      </c>
      <c r="AE27" s="17">
        <f aca="true" t="shared" si="32" ref="AE27:AE44">AF27+AJ27</f>
        <v>0</v>
      </c>
      <c r="AF27" s="17">
        <f aca="true" t="shared" si="33" ref="AF27:AF44">SUM(AG27:AI27)</f>
        <v>0</v>
      </c>
      <c r="AG27" s="17"/>
      <c r="AH27" s="17"/>
      <c r="AI27" s="17"/>
      <c r="AJ27" s="17"/>
      <c r="AK27" s="75">
        <v>0</v>
      </c>
      <c r="AL27" s="17">
        <f aca="true" t="shared" si="34" ref="AL27:AL44">AM27+AN27+AR27+AS27+AT27</f>
        <v>0</v>
      </c>
      <c r="AM27" s="17"/>
      <c r="AN27" s="75">
        <f aca="true" t="shared" si="35" ref="AN27:AN44">SUM(AO27:AQ27)</f>
        <v>0</v>
      </c>
      <c r="AO27" s="17"/>
      <c r="AP27" s="17"/>
      <c r="AQ27" s="17"/>
      <c r="AR27" s="17"/>
      <c r="AS27" s="17"/>
      <c r="AT27" s="17"/>
      <c r="AU27" s="17">
        <v>16191</v>
      </c>
      <c r="AV27" s="17"/>
      <c r="AW27" s="17">
        <f aca="true" t="shared" si="36" ref="AW27:AW44">AE27+AL27+AV27</f>
        <v>0</v>
      </c>
      <c r="AX27" s="17">
        <f aca="true" t="shared" si="37" ref="AX27:AX44">AY27+BC27</f>
        <v>0</v>
      </c>
      <c r="AY27" s="17">
        <f aca="true" t="shared" si="38" ref="AY27:AY44">SUM(AZ27:BB27)</f>
        <v>0</v>
      </c>
      <c r="AZ27" s="17"/>
      <c r="BA27" s="17"/>
      <c r="BB27" s="17"/>
      <c r="BC27" s="17"/>
      <c r="BD27" s="75">
        <v>2819</v>
      </c>
      <c r="BE27" s="17">
        <f aca="true" t="shared" si="39" ref="BE27:BE44">BF27+BG27+BK27+BL27+BM27</f>
        <v>0</v>
      </c>
      <c r="BF27" s="17"/>
      <c r="BG27" s="75">
        <f aca="true" t="shared" si="40" ref="BG27:BG44">SUM(BH27:BJ27)</f>
        <v>0</v>
      </c>
      <c r="BH27" s="17"/>
      <c r="BI27" s="17"/>
      <c r="BJ27" s="17"/>
      <c r="BK27" s="17"/>
      <c r="BL27" s="17"/>
      <c r="BM27" s="17"/>
      <c r="BN27" s="17">
        <v>0</v>
      </c>
      <c r="BO27" s="17"/>
      <c r="BP27" s="17">
        <f aca="true" t="shared" si="41" ref="BP27:BP44">AX27+BE27+BO27</f>
        <v>0</v>
      </c>
      <c r="BQ27" s="17">
        <f aca="true" t="shared" si="42" ref="BQ27:BQ44">AE27+AX27</f>
        <v>0</v>
      </c>
      <c r="BR27" s="17">
        <f aca="true" t="shared" si="43" ref="BR27:BR44">AF27+AY27</f>
        <v>0</v>
      </c>
      <c r="BS27" s="17">
        <f aca="true" t="shared" si="44" ref="BS27:BS44">AG27+AZ27</f>
        <v>0</v>
      </c>
      <c r="BT27" s="17">
        <f aca="true" t="shared" si="45" ref="BT27:BT44">AH27+BA27</f>
        <v>0</v>
      </c>
      <c r="BU27" s="17">
        <f aca="true" t="shared" si="46" ref="BU27:BU44">AI27+BB27</f>
        <v>0</v>
      </c>
      <c r="BV27" s="17">
        <f aca="true" t="shared" si="47" ref="BV27:BV44">AJ27+BC27</f>
        <v>0</v>
      </c>
      <c r="BW27" s="75" t="s">
        <v>85</v>
      </c>
      <c r="BX27" s="17">
        <f t="shared" si="31"/>
        <v>0</v>
      </c>
      <c r="BY27" s="17">
        <f t="shared" si="31"/>
        <v>0</v>
      </c>
      <c r="BZ27" s="17">
        <f t="shared" si="31"/>
        <v>0</v>
      </c>
      <c r="CA27" s="17">
        <f t="shared" si="31"/>
        <v>0</v>
      </c>
      <c r="CB27" s="17">
        <f t="shared" si="31"/>
        <v>0</v>
      </c>
      <c r="CC27" s="17">
        <f t="shared" si="31"/>
        <v>0</v>
      </c>
      <c r="CD27" s="17">
        <f t="shared" si="31"/>
        <v>0</v>
      </c>
      <c r="CE27" s="17">
        <f t="shared" si="31"/>
        <v>0</v>
      </c>
      <c r="CF27" s="17">
        <f t="shared" si="31"/>
        <v>0</v>
      </c>
      <c r="CG27" s="75" t="s">
        <v>85</v>
      </c>
      <c r="CH27" s="17">
        <f aca="true" t="shared" si="48" ref="CH27:CH44">AV27+BO27</f>
        <v>0</v>
      </c>
      <c r="CI27" s="17">
        <f aca="true" t="shared" si="49" ref="CI27:CI44">AW27+BP27</f>
        <v>0</v>
      </c>
    </row>
    <row r="28" spans="1:87" ht="13.5">
      <c r="A28" s="74" t="s">
        <v>141</v>
      </c>
      <c r="B28" s="74" t="s">
        <v>172</v>
      </c>
      <c r="C28" s="101" t="s">
        <v>173</v>
      </c>
      <c r="D28" s="17">
        <f t="shared" si="0"/>
        <v>94352</v>
      </c>
      <c r="E28" s="17">
        <f t="shared" si="1"/>
        <v>0</v>
      </c>
      <c r="F28" s="17"/>
      <c r="G28" s="17"/>
      <c r="H28" s="17"/>
      <c r="I28" s="17"/>
      <c r="J28" s="17" t="s">
        <v>201</v>
      </c>
      <c r="K28" s="17"/>
      <c r="L28" s="17">
        <v>94352</v>
      </c>
      <c r="M28" s="17">
        <f t="shared" si="2"/>
        <v>27439</v>
      </c>
      <c r="N28" s="17">
        <f t="shared" si="3"/>
        <v>0</v>
      </c>
      <c r="O28" s="17"/>
      <c r="P28" s="17"/>
      <c r="Q28" s="17"/>
      <c r="R28" s="17"/>
      <c r="S28" s="17" t="s">
        <v>201</v>
      </c>
      <c r="T28" s="17"/>
      <c r="U28" s="17">
        <v>27439</v>
      </c>
      <c r="V28" s="17">
        <f t="shared" si="4"/>
        <v>121791</v>
      </c>
      <c r="W28" s="17">
        <f t="shared" si="5"/>
        <v>0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0</v>
      </c>
      <c r="AB28" s="17" t="s">
        <v>86</v>
      </c>
      <c r="AC28" s="17">
        <f t="shared" si="10"/>
        <v>0</v>
      </c>
      <c r="AD28" s="17">
        <f t="shared" si="11"/>
        <v>121791</v>
      </c>
      <c r="AE28" s="17">
        <f t="shared" si="32"/>
        <v>0</v>
      </c>
      <c r="AF28" s="17">
        <f t="shared" si="33"/>
        <v>0</v>
      </c>
      <c r="AG28" s="17"/>
      <c r="AH28" s="17"/>
      <c r="AI28" s="17"/>
      <c r="AJ28" s="17"/>
      <c r="AK28" s="75">
        <v>0</v>
      </c>
      <c r="AL28" s="17">
        <f t="shared" si="34"/>
        <v>40328</v>
      </c>
      <c r="AM28" s="17"/>
      <c r="AN28" s="75">
        <f t="shared" si="35"/>
        <v>0</v>
      </c>
      <c r="AO28" s="17"/>
      <c r="AP28" s="17"/>
      <c r="AQ28" s="17"/>
      <c r="AR28" s="17"/>
      <c r="AS28" s="17">
        <v>40328</v>
      </c>
      <c r="AT28" s="17"/>
      <c r="AU28" s="17">
        <v>54024</v>
      </c>
      <c r="AV28" s="17"/>
      <c r="AW28" s="17">
        <f t="shared" si="36"/>
        <v>40328</v>
      </c>
      <c r="AX28" s="17">
        <f t="shared" si="37"/>
        <v>0</v>
      </c>
      <c r="AY28" s="17">
        <f t="shared" si="38"/>
        <v>0</v>
      </c>
      <c r="AZ28" s="17"/>
      <c r="BA28" s="17"/>
      <c r="BB28" s="17"/>
      <c r="BC28" s="17"/>
      <c r="BD28" s="75">
        <v>0</v>
      </c>
      <c r="BE28" s="17">
        <f t="shared" si="39"/>
        <v>0</v>
      </c>
      <c r="BF28" s="17"/>
      <c r="BG28" s="75">
        <f t="shared" si="40"/>
        <v>0</v>
      </c>
      <c r="BH28" s="17"/>
      <c r="BI28" s="17"/>
      <c r="BJ28" s="17"/>
      <c r="BK28" s="17"/>
      <c r="BL28" s="17"/>
      <c r="BM28" s="17"/>
      <c r="BN28" s="17">
        <v>27439</v>
      </c>
      <c r="BO28" s="17"/>
      <c r="BP28" s="17">
        <f t="shared" si="41"/>
        <v>0</v>
      </c>
      <c r="BQ28" s="17">
        <f t="shared" si="42"/>
        <v>0</v>
      </c>
      <c r="BR28" s="17">
        <f t="shared" si="43"/>
        <v>0</v>
      </c>
      <c r="BS28" s="17">
        <f t="shared" si="44"/>
        <v>0</v>
      </c>
      <c r="BT28" s="17">
        <f t="shared" si="45"/>
        <v>0</v>
      </c>
      <c r="BU28" s="17">
        <f t="shared" si="46"/>
        <v>0</v>
      </c>
      <c r="BV28" s="17">
        <f t="shared" si="47"/>
        <v>0</v>
      </c>
      <c r="BW28" s="75" t="s">
        <v>85</v>
      </c>
      <c r="BX28" s="17">
        <f t="shared" si="31"/>
        <v>40328</v>
      </c>
      <c r="BY28" s="17">
        <f t="shared" si="31"/>
        <v>0</v>
      </c>
      <c r="BZ28" s="17">
        <f t="shared" si="31"/>
        <v>0</v>
      </c>
      <c r="CA28" s="17">
        <f t="shared" si="31"/>
        <v>0</v>
      </c>
      <c r="CB28" s="17">
        <f t="shared" si="31"/>
        <v>0</v>
      </c>
      <c r="CC28" s="17">
        <f t="shared" si="31"/>
        <v>0</v>
      </c>
      <c r="CD28" s="17">
        <f t="shared" si="31"/>
        <v>0</v>
      </c>
      <c r="CE28" s="17">
        <f t="shared" si="31"/>
        <v>40328</v>
      </c>
      <c r="CF28" s="17">
        <f t="shared" si="31"/>
        <v>0</v>
      </c>
      <c r="CG28" s="75" t="s">
        <v>85</v>
      </c>
      <c r="CH28" s="17">
        <f t="shared" si="48"/>
        <v>0</v>
      </c>
      <c r="CI28" s="17">
        <f t="shared" si="49"/>
        <v>40328</v>
      </c>
    </row>
    <row r="29" spans="1:87" ht="13.5">
      <c r="A29" s="74" t="s">
        <v>141</v>
      </c>
      <c r="B29" s="74" t="s">
        <v>174</v>
      </c>
      <c r="C29" s="101" t="s">
        <v>175</v>
      </c>
      <c r="D29" s="17">
        <f t="shared" si="0"/>
        <v>39860</v>
      </c>
      <c r="E29" s="17">
        <f t="shared" si="1"/>
        <v>0</v>
      </c>
      <c r="F29" s="17"/>
      <c r="G29" s="17"/>
      <c r="H29" s="17"/>
      <c r="I29" s="17"/>
      <c r="J29" s="17" t="s">
        <v>201</v>
      </c>
      <c r="K29" s="17"/>
      <c r="L29" s="17">
        <v>39860</v>
      </c>
      <c r="M29" s="17">
        <f t="shared" si="2"/>
        <v>11403</v>
      </c>
      <c r="N29" s="17">
        <f t="shared" si="3"/>
        <v>0</v>
      </c>
      <c r="O29" s="17"/>
      <c r="P29" s="17"/>
      <c r="Q29" s="17"/>
      <c r="R29" s="17"/>
      <c r="S29" s="17" t="s">
        <v>201</v>
      </c>
      <c r="T29" s="17"/>
      <c r="U29" s="17">
        <v>11403</v>
      </c>
      <c r="V29" s="17">
        <f t="shared" si="4"/>
        <v>51263</v>
      </c>
      <c r="W29" s="17">
        <f t="shared" si="5"/>
        <v>0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0</v>
      </c>
      <c r="AB29" s="17" t="s">
        <v>86</v>
      </c>
      <c r="AC29" s="17">
        <f t="shared" si="10"/>
        <v>0</v>
      </c>
      <c r="AD29" s="17">
        <f t="shared" si="11"/>
        <v>51263</v>
      </c>
      <c r="AE29" s="17">
        <f t="shared" si="32"/>
        <v>0</v>
      </c>
      <c r="AF29" s="17">
        <f t="shared" si="33"/>
        <v>0</v>
      </c>
      <c r="AG29" s="17"/>
      <c r="AH29" s="17"/>
      <c r="AI29" s="17"/>
      <c r="AJ29" s="17"/>
      <c r="AK29" s="75">
        <v>0</v>
      </c>
      <c r="AL29" s="17">
        <f t="shared" si="34"/>
        <v>15401</v>
      </c>
      <c r="AM29" s="17"/>
      <c r="AN29" s="75">
        <f t="shared" si="35"/>
        <v>0</v>
      </c>
      <c r="AO29" s="17"/>
      <c r="AP29" s="17"/>
      <c r="AQ29" s="17"/>
      <c r="AR29" s="17"/>
      <c r="AS29" s="17">
        <v>15401</v>
      </c>
      <c r="AT29" s="17"/>
      <c r="AU29" s="17">
        <v>24459</v>
      </c>
      <c r="AV29" s="17"/>
      <c r="AW29" s="17">
        <f t="shared" si="36"/>
        <v>15401</v>
      </c>
      <c r="AX29" s="17">
        <f t="shared" si="37"/>
        <v>0</v>
      </c>
      <c r="AY29" s="17">
        <f t="shared" si="38"/>
        <v>0</v>
      </c>
      <c r="AZ29" s="17"/>
      <c r="BA29" s="17"/>
      <c r="BB29" s="17"/>
      <c r="BC29" s="17"/>
      <c r="BD29" s="75">
        <v>0</v>
      </c>
      <c r="BE29" s="17">
        <f t="shared" si="39"/>
        <v>0</v>
      </c>
      <c r="BF29" s="17"/>
      <c r="BG29" s="75">
        <f t="shared" si="40"/>
        <v>0</v>
      </c>
      <c r="BH29" s="17"/>
      <c r="BI29" s="17"/>
      <c r="BJ29" s="17"/>
      <c r="BK29" s="17"/>
      <c r="BL29" s="17"/>
      <c r="BM29" s="17"/>
      <c r="BN29" s="17">
        <v>11403</v>
      </c>
      <c r="BO29" s="17"/>
      <c r="BP29" s="17">
        <f t="shared" si="41"/>
        <v>0</v>
      </c>
      <c r="BQ29" s="17">
        <f t="shared" si="42"/>
        <v>0</v>
      </c>
      <c r="BR29" s="17">
        <f t="shared" si="43"/>
        <v>0</v>
      </c>
      <c r="BS29" s="17">
        <f t="shared" si="44"/>
        <v>0</v>
      </c>
      <c r="BT29" s="17">
        <f t="shared" si="45"/>
        <v>0</v>
      </c>
      <c r="BU29" s="17">
        <f t="shared" si="46"/>
        <v>0</v>
      </c>
      <c r="BV29" s="17">
        <f t="shared" si="47"/>
        <v>0</v>
      </c>
      <c r="BW29" s="75" t="s">
        <v>85</v>
      </c>
      <c r="BX29" s="17">
        <f t="shared" si="31"/>
        <v>15401</v>
      </c>
      <c r="BY29" s="17">
        <f t="shared" si="31"/>
        <v>0</v>
      </c>
      <c r="BZ29" s="17">
        <f t="shared" si="31"/>
        <v>0</v>
      </c>
      <c r="CA29" s="17">
        <f t="shared" si="31"/>
        <v>0</v>
      </c>
      <c r="CB29" s="17">
        <f t="shared" si="31"/>
        <v>0</v>
      </c>
      <c r="CC29" s="17">
        <f t="shared" si="31"/>
        <v>0</v>
      </c>
      <c r="CD29" s="17">
        <f t="shared" si="31"/>
        <v>0</v>
      </c>
      <c r="CE29" s="17">
        <f t="shared" si="31"/>
        <v>15401</v>
      </c>
      <c r="CF29" s="17">
        <f t="shared" si="31"/>
        <v>0</v>
      </c>
      <c r="CG29" s="75" t="s">
        <v>85</v>
      </c>
      <c r="CH29" s="17">
        <f t="shared" si="48"/>
        <v>0</v>
      </c>
      <c r="CI29" s="17">
        <f t="shared" si="49"/>
        <v>15401</v>
      </c>
    </row>
    <row r="30" spans="1:87" ht="13.5">
      <c r="A30" s="74" t="s">
        <v>141</v>
      </c>
      <c r="B30" s="74" t="s">
        <v>176</v>
      </c>
      <c r="C30" s="101" t="s">
        <v>177</v>
      </c>
      <c r="D30" s="17">
        <f t="shared" si="0"/>
        <v>8795</v>
      </c>
      <c r="E30" s="17">
        <f t="shared" si="1"/>
        <v>0</v>
      </c>
      <c r="F30" s="17"/>
      <c r="G30" s="17"/>
      <c r="H30" s="17"/>
      <c r="I30" s="17"/>
      <c r="J30" s="17" t="s">
        <v>201</v>
      </c>
      <c r="K30" s="17"/>
      <c r="L30" s="17">
        <v>8795</v>
      </c>
      <c r="M30" s="17">
        <f t="shared" si="2"/>
        <v>1531</v>
      </c>
      <c r="N30" s="17">
        <f t="shared" si="3"/>
        <v>0</v>
      </c>
      <c r="O30" s="17"/>
      <c r="P30" s="17"/>
      <c r="Q30" s="17"/>
      <c r="R30" s="17"/>
      <c r="S30" s="17" t="s">
        <v>201</v>
      </c>
      <c r="T30" s="17"/>
      <c r="U30" s="17">
        <v>1531</v>
      </c>
      <c r="V30" s="17">
        <f t="shared" si="4"/>
        <v>10326</v>
      </c>
      <c r="W30" s="17">
        <f t="shared" si="5"/>
        <v>0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0</v>
      </c>
      <c r="AB30" s="17" t="s">
        <v>86</v>
      </c>
      <c r="AC30" s="17">
        <f t="shared" si="10"/>
        <v>0</v>
      </c>
      <c r="AD30" s="17">
        <f t="shared" si="11"/>
        <v>10326</v>
      </c>
      <c r="AE30" s="17">
        <f t="shared" si="32"/>
        <v>0</v>
      </c>
      <c r="AF30" s="17">
        <f t="shared" si="33"/>
        <v>0</v>
      </c>
      <c r="AG30" s="17"/>
      <c r="AH30" s="17"/>
      <c r="AI30" s="17"/>
      <c r="AJ30" s="17"/>
      <c r="AK30" s="75">
        <v>8795</v>
      </c>
      <c r="AL30" s="17">
        <f t="shared" si="34"/>
        <v>0</v>
      </c>
      <c r="AM30" s="17"/>
      <c r="AN30" s="75">
        <f t="shared" si="35"/>
        <v>0</v>
      </c>
      <c r="AO30" s="17"/>
      <c r="AP30" s="17"/>
      <c r="AQ30" s="17"/>
      <c r="AR30" s="17"/>
      <c r="AS30" s="17"/>
      <c r="AT30" s="17"/>
      <c r="AU30" s="17">
        <v>0</v>
      </c>
      <c r="AV30" s="17"/>
      <c r="AW30" s="17">
        <f t="shared" si="36"/>
        <v>0</v>
      </c>
      <c r="AX30" s="17">
        <f t="shared" si="37"/>
        <v>0</v>
      </c>
      <c r="AY30" s="17">
        <f t="shared" si="38"/>
        <v>0</v>
      </c>
      <c r="AZ30" s="17"/>
      <c r="BA30" s="17"/>
      <c r="BB30" s="17"/>
      <c r="BC30" s="17"/>
      <c r="BD30" s="75">
        <v>0</v>
      </c>
      <c r="BE30" s="17">
        <f t="shared" si="39"/>
        <v>0</v>
      </c>
      <c r="BF30" s="17"/>
      <c r="BG30" s="75">
        <f t="shared" si="40"/>
        <v>0</v>
      </c>
      <c r="BH30" s="17"/>
      <c r="BI30" s="17"/>
      <c r="BJ30" s="17"/>
      <c r="BK30" s="17"/>
      <c r="BL30" s="17"/>
      <c r="BM30" s="17"/>
      <c r="BN30" s="17">
        <v>1531</v>
      </c>
      <c r="BO30" s="17"/>
      <c r="BP30" s="17">
        <f t="shared" si="41"/>
        <v>0</v>
      </c>
      <c r="BQ30" s="17">
        <f t="shared" si="42"/>
        <v>0</v>
      </c>
      <c r="BR30" s="17">
        <f t="shared" si="43"/>
        <v>0</v>
      </c>
      <c r="BS30" s="17">
        <f t="shared" si="44"/>
        <v>0</v>
      </c>
      <c r="BT30" s="17">
        <f t="shared" si="45"/>
        <v>0</v>
      </c>
      <c r="BU30" s="17">
        <f t="shared" si="46"/>
        <v>0</v>
      </c>
      <c r="BV30" s="17">
        <f t="shared" si="47"/>
        <v>0</v>
      </c>
      <c r="BW30" s="75" t="s">
        <v>85</v>
      </c>
      <c r="BX30" s="17">
        <f t="shared" si="31"/>
        <v>0</v>
      </c>
      <c r="BY30" s="17">
        <f t="shared" si="31"/>
        <v>0</v>
      </c>
      <c r="BZ30" s="17">
        <f t="shared" si="31"/>
        <v>0</v>
      </c>
      <c r="CA30" s="17">
        <f t="shared" si="31"/>
        <v>0</v>
      </c>
      <c r="CB30" s="17">
        <f t="shared" si="31"/>
        <v>0</v>
      </c>
      <c r="CC30" s="17">
        <f t="shared" si="31"/>
        <v>0</v>
      </c>
      <c r="CD30" s="17">
        <f t="shared" si="31"/>
        <v>0</v>
      </c>
      <c r="CE30" s="17">
        <f t="shared" si="31"/>
        <v>0</v>
      </c>
      <c r="CF30" s="17">
        <f t="shared" si="31"/>
        <v>0</v>
      </c>
      <c r="CG30" s="75" t="s">
        <v>85</v>
      </c>
      <c r="CH30" s="17">
        <f t="shared" si="48"/>
        <v>0</v>
      </c>
      <c r="CI30" s="17">
        <f t="shared" si="49"/>
        <v>0</v>
      </c>
    </row>
    <row r="31" spans="1:87" ht="13.5">
      <c r="A31" s="74" t="s">
        <v>141</v>
      </c>
      <c r="B31" s="74" t="s">
        <v>178</v>
      </c>
      <c r="C31" s="101" t="s">
        <v>179</v>
      </c>
      <c r="D31" s="17">
        <f t="shared" si="0"/>
        <v>69671</v>
      </c>
      <c r="E31" s="17">
        <f t="shared" si="1"/>
        <v>0</v>
      </c>
      <c r="F31" s="17"/>
      <c r="G31" s="17"/>
      <c r="H31" s="17"/>
      <c r="I31" s="17"/>
      <c r="J31" s="17" t="s">
        <v>201</v>
      </c>
      <c r="K31" s="17"/>
      <c r="L31" s="17">
        <v>69671</v>
      </c>
      <c r="M31" s="17">
        <f t="shared" si="2"/>
        <v>12131</v>
      </c>
      <c r="N31" s="17">
        <f t="shared" si="3"/>
        <v>0</v>
      </c>
      <c r="O31" s="17"/>
      <c r="P31" s="17"/>
      <c r="Q31" s="17"/>
      <c r="R31" s="17"/>
      <c r="S31" s="17" t="s">
        <v>201</v>
      </c>
      <c r="T31" s="17"/>
      <c r="U31" s="17">
        <v>12131</v>
      </c>
      <c r="V31" s="17">
        <f t="shared" si="4"/>
        <v>81802</v>
      </c>
      <c r="W31" s="17">
        <f t="shared" si="5"/>
        <v>0</v>
      </c>
      <c r="X31" s="17">
        <f t="shared" si="6"/>
        <v>0</v>
      </c>
      <c r="Y31" s="17">
        <f t="shared" si="7"/>
        <v>0</v>
      </c>
      <c r="Z31" s="17">
        <f t="shared" si="8"/>
        <v>0</v>
      </c>
      <c r="AA31" s="17">
        <f t="shared" si="9"/>
        <v>0</v>
      </c>
      <c r="AB31" s="17" t="s">
        <v>86</v>
      </c>
      <c r="AC31" s="17">
        <f t="shared" si="10"/>
        <v>0</v>
      </c>
      <c r="AD31" s="17">
        <f t="shared" si="11"/>
        <v>81802</v>
      </c>
      <c r="AE31" s="17">
        <f t="shared" si="32"/>
        <v>0</v>
      </c>
      <c r="AF31" s="17">
        <f t="shared" si="33"/>
        <v>0</v>
      </c>
      <c r="AG31" s="17"/>
      <c r="AH31" s="17"/>
      <c r="AI31" s="17"/>
      <c r="AJ31" s="17"/>
      <c r="AK31" s="75">
        <v>0</v>
      </c>
      <c r="AL31" s="17">
        <f t="shared" si="34"/>
        <v>0</v>
      </c>
      <c r="AM31" s="17"/>
      <c r="AN31" s="75">
        <f t="shared" si="35"/>
        <v>0</v>
      </c>
      <c r="AO31" s="17"/>
      <c r="AP31" s="17"/>
      <c r="AQ31" s="17"/>
      <c r="AR31" s="17"/>
      <c r="AS31" s="17"/>
      <c r="AT31" s="17"/>
      <c r="AU31" s="17">
        <v>69671</v>
      </c>
      <c r="AV31" s="17"/>
      <c r="AW31" s="17">
        <f t="shared" si="36"/>
        <v>0</v>
      </c>
      <c r="AX31" s="17">
        <f t="shared" si="37"/>
        <v>0</v>
      </c>
      <c r="AY31" s="17">
        <f t="shared" si="38"/>
        <v>0</v>
      </c>
      <c r="AZ31" s="17"/>
      <c r="BA31" s="17"/>
      <c r="BB31" s="17"/>
      <c r="BC31" s="17"/>
      <c r="BD31" s="75">
        <v>0</v>
      </c>
      <c r="BE31" s="17">
        <f t="shared" si="39"/>
        <v>0</v>
      </c>
      <c r="BF31" s="17"/>
      <c r="BG31" s="75">
        <f t="shared" si="40"/>
        <v>0</v>
      </c>
      <c r="BH31" s="17"/>
      <c r="BI31" s="17"/>
      <c r="BJ31" s="17"/>
      <c r="BK31" s="17"/>
      <c r="BL31" s="17"/>
      <c r="BM31" s="17"/>
      <c r="BN31" s="17">
        <v>12131</v>
      </c>
      <c r="BO31" s="17"/>
      <c r="BP31" s="17">
        <f t="shared" si="41"/>
        <v>0</v>
      </c>
      <c r="BQ31" s="17">
        <f t="shared" si="42"/>
        <v>0</v>
      </c>
      <c r="BR31" s="17">
        <f t="shared" si="43"/>
        <v>0</v>
      </c>
      <c r="BS31" s="17">
        <f t="shared" si="44"/>
        <v>0</v>
      </c>
      <c r="BT31" s="17">
        <f t="shared" si="45"/>
        <v>0</v>
      </c>
      <c r="BU31" s="17">
        <f t="shared" si="46"/>
        <v>0</v>
      </c>
      <c r="BV31" s="17">
        <f t="shared" si="47"/>
        <v>0</v>
      </c>
      <c r="BW31" s="75" t="s">
        <v>85</v>
      </c>
      <c r="BX31" s="17">
        <f t="shared" si="31"/>
        <v>0</v>
      </c>
      <c r="BY31" s="17">
        <f t="shared" si="31"/>
        <v>0</v>
      </c>
      <c r="BZ31" s="17">
        <f t="shared" si="31"/>
        <v>0</v>
      </c>
      <c r="CA31" s="17">
        <f t="shared" si="31"/>
        <v>0</v>
      </c>
      <c r="CB31" s="17">
        <f t="shared" si="31"/>
        <v>0</v>
      </c>
      <c r="CC31" s="17">
        <f t="shared" si="31"/>
        <v>0</v>
      </c>
      <c r="CD31" s="17">
        <f t="shared" si="31"/>
        <v>0</v>
      </c>
      <c r="CE31" s="17">
        <f t="shared" si="31"/>
        <v>0</v>
      </c>
      <c r="CF31" s="17">
        <f t="shared" si="31"/>
        <v>0</v>
      </c>
      <c r="CG31" s="75" t="s">
        <v>85</v>
      </c>
      <c r="CH31" s="17">
        <f t="shared" si="48"/>
        <v>0</v>
      </c>
      <c r="CI31" s="17">
        <f t="shared" si="49"/>
        <v>0</v>
      </c>
    </row>
    <row r="32" spans="1:87" ht="13.5">
      <c r="A32" s="74" t="s">
        <v>141</v>
      </c>
      <c r="B32" s="74" t="s">
        <v>180</v>
      </c>
      <c r="C32" s="101" t="s">
        <v>74</v>
      </c>
      <c r="D32" s="17">
        <f t="shared" si="0"/>
        <v>157037</v>
      </c>
      <c r="E32" s="17">
        <f t="shared" si="1"/>
        <v>14299</v>
      </c>
      <c r="F32" s="17">
        <v>0</v>
      </c>
      <c r="G32" s="17">
        <v>0</v>
      </c>
      <c r="H32" s="17">
        <v>0</v>
      </c>
      <c r="I32" s="17">
        <v>14299</v>
      </c>
      <c r="J32" s="17" t="s">
        <v>201</v>
      </c>
      <c r="K32" s="17">
        <v>0</v>
      </c>
      <c r="L32" s="17">
        <v>142738</v>
      </c>
      <c r="M32" s="17">
        <f t="shared" si="2"/>
        <v>255322</v>
      </c>
      <c r="N32" s="17">
        <f t="shared" si="3"/>
        <v>68533</v>
      </c>
      <c r="O32" s="17">
        <v>62938</v>
      </c>
      <c r="P32" s="17">
        <v>852</v>
      </c>
      <c r="Q32" s="17">
        <v>0</v>
      </c>
      <c r="R32" s="17">
        <v>4743</v>
      </c>
      <c r="S32" s="17" t="s">
        <v>201</v>
      </c>
      <c r="T32" s="17">
        <v>0</v>
      </c>
      <c r="U32" s="17">
        <v>186789</v>
      </c>
      <c r="V32" s="17">
        <f t="shared" si="4"/>
        <v>412359</v>
      </c>
      <c r="W32" s="17">
        <f t="shared" si="5"/>
        <v>82832</v>
      </c>
      <c r="X32" s="17">
        <f t="shared" si="6"/>
        <v>62938</v>
      </c>
      <c r="Y32" s="17">
        <f t="shared" si="7"/>
        <v>852</v>
      </c>
      <c r="Z32" s="17">
        <f t="shared" si="8"/>
        <v>0</v>
      </c>
      <c r="AA32" s="17">
        <f t="shared" si="9"/>
        <v>19042</v>
      </c>
      <c r="AB32" s="17" t="s">
        <v>86</v>
      </c>
      <c r="AC32" s="17">
        <f t="shared" si="10"/>
        <v>0</v>
      </c>
      <c r="AD32" s="17">
        <f t="shared" si="11"/>
        <v>329527</v>
      </c>
      <c r="AE32" s="17">
        <f t="shared" si="32"/>
        <v>0</v>
      </c>
      <c r="AF32" s="17">
        <f t="shared" si="33"/>
        <v>0</v>
      </c>
      <c r="AG32" s="17">
        <v>0</v>
      </c>
      <c r="AH32" s="17">
        <v>0</v>
      </c>
      <c r="AI32" s="17">
        <v>0</v>
      </c>
      <c r="AJ32" s="17">
        <v>0</v>
      </c>
      <c r="AK32" s="75">
        <v>0</v>
      </c>
      <c r="AL32" s="17">
        <f t="shared" si="34"/>
        <v>154721</v>
      </c>
      <c r="AM32" s="17">
        <v>40596</v>
      </c>
      <c r="AN32" s="75">
        <f t="shared" si="35"/>
        <v>62610</v>
      </c>
      <c r="AO32" s="17">
        <v>2519</v>
      </c>
      <c r="AP32" s="17">
        <v>60091</v>
      </c>
      <c r="AQ32" s="17">
        <v>0</v>
      </c>
      <c r="AR32" s="17">
        <v>0</v>
      </c>
      <c r="AS32" s="17">
        <v>51515</v>
      </c>
      <c r="AT32" s="17">
        <v>0</v>
      </c>
      <c r="AU32" s="17">
        <v>0</v>
      </c>
      <c r="AV32" s="17">
        <v>2316</v>
      </c>
      <c r="AW32" s="17">
        <f t="shared" si="36"/>
        <v>157037</v>
      </c>
      <c r="AX32" s="17">
        <f t="shared" si="37"/>
        <v>208979</v>
      </c>
      <c r="AY32" s="17">
        <f t="shared" si="38"/>
        <v>208979</v>
      </c>
      <c r="AZ32" s="17">
        <v>207708</v>
      </c>
      <c r="BA32" s="17">
        <v>0</v>
      </c>
      <c r="BB32" s="17">
        <v>1271</v>
      </c>
      <c r="BC32" s="17">
        <v>0</v>
      </c>
      <c r="BD32" s="75">
        <v>0</v>
      </c>
      <c r="BE32" s="17">
        <f t="shared" si="39"/>
        <v>46343</v>
      </c>
      <c r="BF32" s="17">
        <v>24936</v>
      </c>
      <c r="BG32" s="75">
        <f t="shared" si="40"/>
        <v>6903</v>
      </c>
      <c r="BH32" s="17">
        <v>0</v>
      </c>
      <c r="BI32" s="17">
        <v>6903</v>
      </c>
      <c r="BJ32" s="17">
        <v>0</v>
      </c>
      <c r="BK32" s="17"/>
      <c r="BL32" s="17">
        <v>14504</v>
      </c>
      <c r="BM32" s="17">
        <v>0</v>
      </c>
      <c r="BN32" s="17">
        <v>0</v>
      </c>
      <c r="BO32" s="17">
        <v>0</v>
      </c>
      <c r="BP32" s="17">
        <f t="shared" si="41"/>
        <v>255322</v>
      </c>
      <c r="BQ32" s="17">
        <f t="shared" si="42"/>
        <v>208979</v>
      </c>
      <c r="BR32" s="17">
        <f t="shared" si="43"/>
        <v>208979</v>
      </c>
      <c r="BS32" s="17">
        <f t="shared" si="44"/>
        <v>207708</v>
      </c>
      <c r="BT32" s="17">
        <f t="shared" si="45"/>
        <v>0</v>
      </c>
      <c r="BU32" s="17">
        <f t="shared" si="46"/>
        <v>1271</v>
      </c>
      <c r="BV32" s="17">
        <f t="shared" si="47"/>
        <v>0</v>
      </c>
      <c r="BW32" s="75" t="s">
        <v>85</v>
      </c>
      <c r="BX32" s="17">
        <f t="shared" si="31"/>
        <v>201064</v>
      </c>
      <c r="BY32" s="17">
        <f t="shared" si="31"/>
        <v>65532</v>
      </c>
      <c r="BZ32" s="17">
        <f t="shared" si="31"/>
        <v>69513</v>
      </c>
      <c r="CA32" s="17">
        <f t="shared" si="31"/>
        <v>2519</v>
      </c>
      <c r="CB32" s="17">
        <f t="shared" si="31"/>
        <v>66994</v>
      </c>
      <c r="CC32" s="17">
        <f t="shared" si="31"/>
        <v>0</v>
      </c>
      <c r="CD32" s="17">
        <f t="shared" si="31"/>
        <v>0</v>
      </c>
      <c r="CE32" s="17">
        <f t="shared" si="31"/>
        <v>66019</v>
      </c>
      <c r="CF32" s="17">
        <f t="shared" si="31"/>
        <v>0</v>
      </c>
      <c r="CG32" s="75" t="s">
        <v>85</v>
      </c>
      <c r="CH32" s="17">
        <f t="shared" si="48"/>
        <v>2316</v>
      </c>
      <c r="CI32" s="17">
        <f t="shared" si="49"/>
        <v>412359</v>
      </c>
    </row>
    <row r="33" spans="1:87" ht="13.5">
      <c r="A33" s="74" t="s">
        <v>141</v>
      </c>
      <c r="B33" s="74" t="s">
        <v>181</v>
      </c>
      <c r="C33" s="101" t="s">
        <v>182</v>
      </c>
      <c r="D33" s="17">
        <f t="shared" si="0"/>
        <v>152461</v>
      </c>
      <c r="E33" s="17">
        <f t="shared" si="1"/>
        <v>803</v>
      </c>
      <c r="F33" s="17">
        <v>0</v>
      </c>
      <c r="G33" s="17">
        <v>778</v>
      </c>
      <c r="H33" s="17">
        <v>0</v>
      </c>
      <c r="I33" s="17">
        <v>25</v>
      </c>
      <c r="J33" s="17" t="s">
        <v>201</v>
      </c>
      <c r="K33" s="17">
        <v>0</v>
      </c>
      <c r="L33" s="17">
        <v>151658</v>
      </c>
      <c r="M33" s="17">
        <f t="shared" si="2"/>
        <v>20382</v>
      </c>
      <c r="N33" s="17">
        <f t="shared" si="3"/>
        <v>0</v>
      </c>
      <c r="O33" s="17"/>
      <c r="P33" s="17"/>
      <c r="Q33" s="17"/>
      <c r="R33" s="17"/>
      <c r="S33" s="17" t="s">
        <v>201</v>
      </c>
      <c r="T33" s="17"/>
      <c r="U33" s="17">
        <v>20382</v>
      </c>
      <c r="V33" s="17">
        <f t="shared" si="4"/>
        <v>172843</v>
      </c>
      <c r="W33" s="17">
        <f t="shared" si="5"/>
        <v>803</v>
      </c>
      <c r="X33" s="17">
        <f t="shared" si="6"/>
        <v>0</v>
      </c>
      <c r="Y33" s="17">
        <f t="shared" si="7"/>
        <v>778</v>
      </c>
      <c r="Z33" s="17">
        <f t="shared" si="8"/>
        <v>0</v>
      </c>
      <c r="AA33" s="17">
        <f t="shared" si="9"/>
        <v>25</v>
      </c>
      <c r="AB33" s="17" t="s">
        <v>86</v>
      </c>
      <c r="AC33" s="17">
        <f t="shared" si="10"/>
        <v>0</v>
      </c>
      <c r="AD33" s="17">
        <f t="shared" si="11"/>
        <v>172040</v>
      </c>
      <c r="AE33" s="17">
        <f t="shared" si="32"/>
        <v>0</v>
      </c>
      <c r="AF33" s="17">
        <f t="shared" si="33"/>
        <v>0</v>
      </c>
      <c r="AG33" s="17"/>
      <c r="AH33" s="17"/>
      <c r="AI33" s="17"/>
      <c r="AJ33" s="17"/>
      <c r="AK33" s="75">
        <v>0</v>
      </c>
      <c r="AL33" s="17">
        <f t="shared" si="34"/>
        <v>102885</v>
      </c>
      <c r="AM33" s="17">
        <v>9883</v>
      </c>
      <c r="AN33" s="75">
        <f t="shared" si="35"/>
        <v>0</v>
      </c>
      <c r="AO33" s="17"/>
      <c r="AP33" s="17"/>
      <c r="AQ33" s="17"/>
      <c r="AR33" s="17"/>
      <c r="AS33" s="17">
        <v>15812</v>
      </c>
      <c r="AT33" s="17">
        <v>77190</v>
      </c>
      <c r="AU33" s="17">
        <v>49576</v>
      </c>
      <c r="AV33" s="17"/>
      <c r="AW33" s="17">
        <f t="shared" si="36"/>
        <v>102885</v>
      </c>
      <c r="AX33" s="17">
        <f t="shared" si="37"/>
        <v>0</v>
      </c>
      <c r="AY33" s="17">
        <f t="shared" si="38"/>
        <v>0</v>
      </c>
      <c r="AZ33" s="17"/>
      <c r="BA33" s="17"/>
      <c r="BB33" s="17"/>
      <c r="BC33" s="17"/>
      <c r="BD33" s="75">
        <v>0</v>
      </c>
      <c r="BE33" s="17">
        <f t="shared" si="39"/>
        <v>0</v>
      </c>
      <c r="BF33" s="17"/>
      <c r="BG33" s="75">
        <f t="shared" si="40"/>
        <v>0</v>
      </c>
      <c r="BH33" s="17"/>
      <c r="BI33" s="17"/>
      <c r="BJ33" s="17"/>
      <c r="BK33" s="17"/>
      <c r="BL33" s="17"/>
      <c r="BM33" s="17"/>
      <c r="BN33" s="17">
        <v>20382</v>
      </c>
      <c r="BO33" s="17"/>
      <c r="BP33" s="17">
        <f t="shared" si="41"/>
        <v>0</v>
      </c>
      <c r="BQ33" s="17">
        <f t="shared" si="42"/>
        <v>0</v>
      </c>
      <c r="BR33" s="17">
        <f t="shared" si="43"/>
        <v>0</v>
      </c>
      <c r="BS33" s="17">
        <f t="shared" si="44"/>
        <v>0</v>
      </c>
      <c r="BT33" s="17">
        <f t="shared" si="45"/>
        <v>0</v>
      </c>
      <c r="BU33" s="17">
        <f t="shared" si="46"/>
        <v>0</v>
      </c>
      <c r="BV33" s="17">
        <f t="shared" si="47"/>
        <v>0</v>
      </c>
      <c r="BW33" s="75" t="s">
        <v>85</v>
      </c>
      <c r="BX33" s="17">
        <f t="shared" si="31"/>
        <v>102885</v>
      </c>
      <c r="BY33" s="17">
        <f t="shared" si="31"/>
        <v>9883</v>
      </c>
      <c r="BZ33" s="17">
        <f t="shared" si="31"/>
        <v>0</v>
      </c>
      <c r="CA33" s="17">
        <f t="shared" si="31"/>
        <v>0</v>
      </c>
      <c r="CB33" s="17">
        <f t="shared" si="31"/>
        <v>0</v>
      </c>
      <c r="CC33" s="17">
        <f t="shared" si="31"/>
        <v>0</v>
      </c>
      <c r="CD33" s="17">
        <f t="shared" si="31"/>
        <v>0</v>
      </c>
      <c r="CE33" s="17">
        <f t="shared" si="31"/>
        <v>15812</v>
      </c>
      <c r="CF33" s="17">
        <f t="shared" si="31"/>
        <v>77190</v>
      </c>
      <c r="CG33" s="75" t="s">
        <v>85</v>
      </c>
      <c r="CH33" s="17">
        <f t="shared" si="48"/>
        <v>0</v>
      </c>
      <c r="CI33" s="17">
        <f t="shared" si="49"/>
        <v>102885</v>
      </c>
    </row>
    <row r="34" spans="1:87" ht="13.5">
      <c r="A34" s="74" t="s">
        <v>141</v>
      </c>
      <c r="B34" s="74" t="s">
        <v>183</v>
      </c>
      <c r="C34" s="101" t="s">
        <v>222</v>
      </c>
      <c r="D34" s="17">
        <f t="shared" si="0"/>
        <v>139410</v>
      </c>
      <c r="E34" s="17">
        <f t="shared" si="1"/>
        <v>22425</v>
      </c>
      <c r="F34" s="17">
        <v>0</v>
      </c>
      <c r="G34" s="17">
        <v>4000</v>
      </c>
      <c r="H34" s="17">
        <v>0</v>
      </c>
      <c r="I34" s="17">
        <v>0</v>
      </c>
      <c r="J34" s="17" t="s">
        <v>201</v>
      </c>
      <c r="K34" s="17">
        <v>18425</v>
      </c>
      <c r="L34" s="17">
        <v>116985</v>
      </c>
      <c r="M34" s="17">
        <f t="shared" si="2"/>
        <v>30275</v>
      </c>
      <c r="N34" s="17">
        <f t="shared" si="3"/>
        <v>0</v>
      </c>
      <c r="O34" s="17">
        <v>0</v>
      </c>
      <c r="P34" s="17">
        <v>0</v>
      </c>
      <c r="Q34" s="17">
        <v>0</v>
      </c>
      <c r="R34" s="17">
        <v>0</v>
      </c>
      <c r="S34" s="17" t="s">
        <v>201</v>
      </c>
      <c r="T34" s="17">
        <v>0</v>
      </c>
      <c r="U34" s="17">
        <v>30275</v>
      </c>
      <c r="V34" s="17">
        <f t="shared" si="4"/>
        <v>169685</v>
      </c>
      <c r="W34" s="17">
        <f t="shared" si="5"/>
        <v>22425</v>
      </c>
      <c r="X34" s="17">
        <f t="shared" si="6"/>
        <v>0</v>
      </c>
      <c r="Y34" s="17">
        <f t="shared" si="7"/>
        <v>4000</v>
      </c>
      <c r="Z34" s="17">
        <f t="shared" si="8"/>
        <v>0</v>
      </c>
      <c r="AA34" s="17">
        <f t="shared" si="9"/>
        <v>0</v>
      </c>
      <c r="AB34" s="17" t="s">
        <v>86</v>
      </c>
      <c r="AC34" s="17">
        <f t="shared" si="10"/>
        <v>18425</v>
      </c>
      <c r="AD34" s="17">
        <f t="shared" si="11"/>
        <v>147260</v>
      </c>
      <c r="AE34" s="17">
        <f t="shared" si="32"/>
        <v>0</v>
      </c>
      <c r="AF34" s="17">
        <f t="shared" si="33"/>
        <v>0</v>
      </c>
      <c r="AG34" s="17">
        <v>0</v>
      </c>
      <c r="AH34" s="17">
        <v>0</v>
      </c>
      <c r="AI34" s="17">
        <v>0</v>
      </c>
      <c r="AJ34" s="17">
        <v>0</v>
      </c>
      <c r="AK34" s="75">
        <v>0</v>
      </c>
      <c r="AL34" s="17">
        <f t="shared" si="34"/>
        <v>66055</v>
      </c>
      <c r="AM34" s="17">
        <v>13573</v>
      </c>
      <c r="AN34" s="75">
        <f t="shared" si="35"/>
        <v>0</v>
      </c>
      <c r="AO34" s="17">
        <v>0</v>
      </c>
      <c r="AP34" s="17">
        <v>0</v>
      </c>
      <c r="AQ34" s="17">
        <v>0</v>
      </c>
      <c r="AR34" s="17">
        <v>8266</v>
      </c>
      <c r="AS34" s="17">
        <v>44216</v>
      </c>
      <c r="AT34" s="17">
        <v>0</v>
      </c>
      <c r="AU34" s="17">
        <v>73355</v>
      </c>
      <c r="AV34" s="17">
        <v>0</v>
      </c>
      <c r="AW34" s="17">
        <f t="shared" si="36"/>
        <v>66055</v>
      </c>
      <c r="AX34" s="17">
        <f t="shared" si="37"/>
        <v>0</v>
      </c>
      <c r="AY34" s="17">
        <f t="shared" si="38"/>
        <v>0</v>
      </c>
      <c r="AZ34" s="17">
        <v>0</v>
      </c>
      <c r="BA34" s="17">
        <v>0</v>
      </c>
      <c r="BB34" s="17">
        <v>0</v>
      </c>
      <c r="BC34" s="17">
        <v>0</v>
      </c>
      <c r="BD34" s="75">
        <v>0</v>
      </c>
      <c r="BE34" s="17">
        <f t="shared" si="39"/>
        <v>0</v>
      </c>
      <c r="BF34" s="17">
        <v>0</v>
      </c>
      <c r="BG34" s="75">
        <f t="shared" si="40"/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30275</v>
      </c>
      <c r="BO34" s="17">
        <v>0</v>
      </c>
      <c r="BP34" s="17">
        <f t="shared" si="41"/>
        <v>0</v>
      </c>
      <c r="BQ34" s="17">
        <f t="shared" si="42"/>
        <v>0</v>
      </c>
      <c r="BR34" s="17">
        <f t="shared" si="43"/>
        <v>0</v>
      </c>
      <c r="BS34" s="17">
        <f t="shared" si="44"/>
        <v>0</v>
      </c>
      <c r="BT34" s="17">
        <f t="shared" si="45"/>
        <v>0</v>
      </c>
      <c r="BU34" s="17">
        <f t="shared" si="46"/>
        <v>0</v>
      </c>
      <c r="BV34" s="17">
        <f t="shared" si="47"/>
        <v>0</v>
      </c>
      <c r="BW34" s="75" t="s">
        <v>85</v>
      </c>
      <c r="BX34" s="17">
        <f t="shared" si="31"/>
        <v>66055</v>
      </c>
      <c r="BY34" s="17">
        <f t="shared" si="31"/>
        <v>13573</v>
      </c>
      <c r="BZ34" s="17">
        <f t="shared" si="31"/>
        <v>0</v>
      </c>
      <c r="CA34" s="17">
        <f t="shared" si="31"/>
        <v>0</v>
      </c>
      <c r="CB34" s="17">
        <f t="shared" si="31"/>
        <v>0</v>
      </c>
      <c r="CC34" s="17">
        <f t="shared" si="31"/>
        <v>0</v>
      </c>
      <c r="CD34" s="17">
        <f t="shared" si="31"/>
        <v>8266</v>
      </c>
      <c r="CE34" s="17">
        <f t="shared" si="31"/>
        <v>44216</v>
      </c>
      <c r="CF34" s="17">
        <f t="shared" si="31"/>
        <v>0</v>
      </c>
      <c r="CG34" s="75" t="s">
        <v>85</v>
      </c>
      <c r="CH34" s="17">
        <f t="shared" si="48"/>
        <v>0</v>
      </c>
      <c r="CI34" s="17">
        <f t="shared" si="49"/>
        <v>66055</v>
      </c>
    </row>
    <row r="35" spans="1:87" ht="13.5">
      <c r="A35" s="74" t="s">
        <v>141</v>
      </c>
      <c r="B35" s="74" t="s">
        <v>184</v>
      </c>
      <c r="C35" s="101" t="s">
        <v>185</v>
      </c>
      <c r="D35" s="17">
        <f t="shared" si="0"/>
        <v>168531</v>
      </c>
      <c r="E35" s="17">
        <f t="shared" si="1"/>
        <v>1739</v>
      </c>
      <c r="F35" s="17"/>
      <c r="G35" s="17">
        <v>270</v>
      </c>
      <c r="H35" s="17"/>
      <c r="I35" s="17">
        <v>28</v>
      </c>
      <c r="J35" s="17" t="s">
        <v>201</v>
      </c>
      <c r="K35" s="17">
        <v>1441</v>
      </c>
      <c r="L35" s="17">
        <v>166792</v>
      </c>
      <c r="M35" s="17">
        <f t="shared" si="2"/>
        <v>30990</v>
      </c>
      <c r="N35" s="17">
        <f t="shared" si="3"/>
        <v>0</v>
      </c>
      <c r="O35" s="17"/>
      <c r="P35" s="17"/>
      <c r="Q35" s="17"/>
      <c r="R35" s="17"/>
      <c r="S35" s="17" t="s">
        <v>201</v>
      </c>
      <c r="T35" s="17"/>
      <c r="U35" s="17">
        <v>30990</v>
      </c>
      <c r="V35" s="17">
        <f t="shared" si="4"/>
        <v>199521</v>
      </c>
      <c r="W35" s="17">
        <f t="shared" si="5"/>
        <v>1739</v>
      </c>
      <c r="X35" s="17">
        <f t="shared" si="6"/>
        <v>0</v>
      </c>
      <c r="Y35" s="17">
        <f t="shared" si="7"/>
        <v>270</v>
      </c>
      <c r="Z35" s="17">
        <f t="shared" si="8"/>
        <v>0</v>
      </c>
      <c r="AA35" s="17">
        <f t="shared" si="9"/>
        <v>28</v>
      </c>
      <c r="AB35" s="17" t="s">
        <v>86</v>
      </c>
      <c r="AC35" s="17">
        <f t="shared" si="10"/>
        <v>1441</v>
      </c>
      <c r="AD35" s="17">
        <f t="shared" si="11"/>
        <v>197782</v>
      </c>
      <c r="AE35" s="17">
        <f t="shared" si="32"/>
        <v>0</v>
      </c>
      <c r="AF35" s="17">
        <f t="shared" si="33"/>
        <v>0</v>
      </c>
      <c r="AG35" s="17"/>
      <c r="AH35" s="17"/>
      <c r="AI35" s="17"/>
      <c r="AJ35" s="17"/>
      <c r="AK35" s="75">
        <v>0</v>
      </c>
      <c r="AL35" s="17">
        <f t="shared" si="34"/>
        <v>87761</v>
      </c>
      <c r="AM35" s="17">
        <v>18557</v>
      </c>
      <c r="AN35" s="75">
        <f t="shared" si="35"/>
        <v>0</v>
      </c>
      <c r="AO35" s="17"/>
      <c r="AP35" s="17"/>
      <c r="AQ35" s="17"/>
      <c r="AR35" s="17"/>
      <c r="AS35" s="17">
        <v>69204</v>
      </c>
      <c r="AT35" s="17"/>
      <c r="AU35" s="17">
        <v>80760</v>
      </c>
      <c r="AV35" s="17">
        <v>10</v>
      </c>
      <c r="AW35" s="17">
        <f t="shared" si="36"/>
        <v>87771</v>
      </c>
      <c r="AX35" s="17">
        <f t="shared" si="37"/>
        <v>0</v>
      </c>
      <c r="AY35" s="17">
        <f t="shared" si="38"/>
        <v>0</v>
      </c>
      <c r="AZ35" s="17"/>
      <c r="BA35" s="17"/>
      <c r="BB35" s="17"/>
      <c r="BC35" s="17"/>
      <c r="BD35" s="75">
        <v>0</v>
      </c>
      <c r="BE35" s="17">
        <f t="shared" si="39"/>
        <v>0</v>
      </c>
      <c r="BF35" s="17"/>
      <c r="BG35" s="75">
        <f t="shared" si="40"/>
        <v>0</v>
      </c>
      <c r="BH35" s="17"/>
      <c r="BI35" s="17"/>
      <c r="BJ35" s="17"/>
      <c r="BK35" s="17"/>
      <c r="BL35" s="17"/>
      <c r="BM35" s="17"/>
      <c r="BN35" s="17">
        <v>30990</v>
      </c>
      <c r="BO35" s="17"/>
      <c r="BP35" s="17">
        <f t="shared" si="41"/>
        <v>0</v>
      </c>
      <c r="BQ35" s="17">
        <f t="shared" si="42"/>
        <v>0</v>
      </c>
      <c r="BR35" s="17">
        <f t="shared" si="43"/>
        <v>0</v>
      </c>
      <c r="BS35" s="17">
        <f t="shared" si="44"/>
        <v>0</v>
      </c>
      <c r="BT35" s="17">
        <f t="shared" si="45"/>
        <v>0</v>
      </c>
      <c r="BU35" s="17">
        <f t="shared" si="46"/>
        <v>0</v>
      </c>
      <c r="BV35" s="17">
        <f t="shared" si="47"/>
        <v>0</v>
      </c>
      <c r="BW35" s="75" t="s">
        <v>85</v>
      </c>
      <c r="BX35" s="17">
        <f t="shared" si="31"/>
        <v>87761</v>
      </c>
      <c r="BY35" s="17">
        <f t="shared" si="31"/>
        <v>18557</v>
      </c>
      <c r="BZ35" s="17">
        <f t="shared" si="31"/>
        <v>0</v>
      </c>
      <c r="CA35" s="17">
        <f t="shared" si="31"/>
        <v>0</v>
      </c>
      <c r="CB35" s="17">
        <f t="shared" si="31"/>
        <v>0</v>
      </c>
      <c r="CC35" s="17">
        <f t="shared" si="31"/>
        <v>0</v>
      </c>
      <c r="CD35" s="17">
        <f t="shared" si="31"/>
        <v>0</v>
      </c>
      <c r="CE35" s="17">
        <f t="shared" si="31"/>
        <v>69204</v>
      </c>
      <c r="CF35" s="17">
        <f t="shared" si="31"/>
        <v>0</v>
      </c>
      <c r="CG35" s="75" t="s">
        <v>85</v>
      </c>
      <c r="CH35" s="17">
        <f t="shared" si="48"/>
        <v>10</v>
      </c>
      <c r="CI35" s="17">
        <f t="shared" si="49"/>
        <v>87771</v>
      </c>
    </row>
    <row r="36" spans="1:87" ht="13.5">
      <c r="A36" s="74" t="s">
        <v>141</v>
      </c>
      <c r="B36" s="74" t="s">
        <v>186</v>
      </c>
      <c r="C36" s="101" t="s">
        <v>233</v>
      </c>
      <c r="D36" s="17">
        <f t="shared" si="0"/>
        <v>30907</v>
      </c>
      <c r="E36" s="17">
        <f t="shared" si="1"/>
        <v>0</v>
      </c>
      <c r="F36" s="17"/>
      <c r="G36" s="17"/>
      <c r="H36" s="17"/>
      <c r="I36" s="17"/>
      <c r="J36" s="17" t="s">
        <v>201</v>
      </c>
      <c r="K36" s="17"/>
      <c r="L36" s="17">
        <v>30907</v>
      </c>
      <c r="M36" s="17">
        <f t="shared" si="2"/>
        <v>0</v>
      </c>
      <c r="N36" s="17">
        <f t="shared" si="3"/>
        <v>0</v>
      </c>
      <c r="O36" s="17"/>
      <c r="P36" s="17"/>
      <c r="Q36" s="17"/>
      <c r="R36" s="17"/>
      <c r="S36" s="17" t="s">
        <v>201</v>
      </c>
      <c r="T36" s="17"/>
      <c r="U36" s="17">
        <v>0</v>
      </c>
      <c r="V36" s="17">
        <f t="shared" si="4"/>
        <v>30907</v>
      </c>
      <c r="W36" s="17">
        <f t="shared" si="5"/>
        <v>0</v>
      </c>
      <c r="X36" s="17">
        <f t="shared" si="6"/>
        <v>0</v>
      </c>
      <c r="Y36" s="17">
        <f t="shared" si="7"/>
        <v>0</v>
      </c>
      <c r="Z36" s="17">
        <f t="shared" si="8"/>
        <v>0</v>
      </c>
      <c r="AA36" s="17">
        <f t="shared" si="9"/>
        <v>0</v>
      </c>
      <c r="AB36" s="17" t="s">
        <v>86</v>
      </c>
      <c r="AC36" s="17">
        <f t="shared" si="10"/>
        <v>0</v>
      </c>
      <c r="AD36" s="17">
        <f t="shared" si="11"/>
        <v>30907</v>
      </c>
      <c r="AE36" s="17">
        <f t="shared" si="32"/>
        <v>0</v>
      </c>
      <c r="AF36" s="17">
        <f t="shared" si="33"/>
        <v>0</v>
      </c>
      <c r="AG36" s="17"/>
      <c r="AH36" s="17"/>
      <c r="AI36" s="17"/>
      <c r="AJ36" s="17"/>
      <c r="AK36" s="75">
        <v>8860</v>
      </c>
      <c r="AL36" s="17">
        <f t="shared" si="34"/>
        <v>0</v>
      </c>
      <c r="AM36" s="17"/>
      <c r="AN36" s="75">
        <f t="shared" si="35"/>
        <v>0</v>
      </c>
      <c r="AO36" s="17"/>
      <c r="AP36" s="17"/>
      <c r="AQ36" s="17"/>
      <c r="AR36" s="17"/>
      <c r="AS36" s="17"/>
      <c r="AT36" s="17"/>
      <c r="AU36" s="17">
        <v>22047</v>
      </c>
      <c r="AV36" s="17"/>
      <c r="AW36" s="17">
        <f t="shared" si="36"/>
        <v>0</v>
      </c>
      <c r="AX36" s="17">
        <f t="shared" si="37"/>
        <v>0</v>
      </c>
      <c r="AY36" s="17">
        <f t="shared" si="38"/>
        <v>0</v>
      </c>
      <c r="AZ36" s="17"/>
      <c r="BA36" s="17"/>
      <c r="BB36" s="17"/>
      <c r="BC36" s="17"/>
      <c r="BD36" s="75">
        <v>0</v>
      </c>
      <c r="BE36" s="17">
        <f t="shared" si="39"/>
        <v>0</v>
      </c>
      <c r="BF36" s="17"/>
      <c r="BG36" s="75">
        <f t="shared" si="40"/>
        <v>0</v>
      </c>
      <c r="BH36" s="17"/>
      <c r="BI36" s="17"/>
      <c r="BJ36" s="17"/>
      <c r="BK36" s="17"/>
      <c r="BL36" s="17"/>
      <c r="BM36" s="17"/>
      <c r="BN36" s="17">
        <v>0</v>
      </c>
      <c r="BO36" s="17"/>
      <c r="BP36" s="17">
        <f t="shared" si="41"/>
        <v>0</v>
      </c>
      <c r="BQ36" s="17">
        <f t="shared" si="42"/>
        <v>0</v>
      </c>
      <c r="BR36" s="17">
        <f t="shared" si="43"/>
        <v>0</v>
      </c>
      <c r="BS36" s="17">
        <f t="shared" si="44"/>
        <v>0</v>
      </c>
      <c r="BT36" s="17">
        <f t="shared" si="45"/>
        <v>0</v>
      </c>
      <c r="BU36" s="17">
        <f t="shared" si="46"/>
        <v>0</v>
      </c>
      <c r="BV36" s="17">
        <f t="shared" si="47"/>
        <v>0</v>
      </c>
      <c r="BW36" s="75" t="s">
        <v>85</v>
      </c>
      <c r="BX36" s="17">
        <f t="shared" si="31"/>
        <v>0</v>
      </c>
      <c r="BY36" s="17">
        <f t="shared" si="31"/>
        <v>0</v>
      </c>
      <c r="BZ36" s="17">
        <f t="shared" si="31"/>
        <v>0</v>
      </c>
      <c r="CA36" s="17">
        <f t="shared" si="31"/>
        <v>0</v>
      </c>
      <c r="CB36" s="17">
        <f t="shared" si="31"/>
        <v>0</v>
      </c>
      <c r="CC36" s="17">
        <f t="shared" si="31"/>
        <v>0</v>
      </c>
      <c r="CD36" s="17">
        <f t="shared" si="31"/>
        <v>0</v>
      </c>
      <c r="CE36" s="17">
        <f t="shared" si="31"/>
        <v>0</v>
      </c>
      <c r="CF36" s="17">
        <f t="shared" si="31"/>
        <v>0</v>
      </c>
      <c r="CG36" s="75" t="s">
        <v>85</v>
      </c>
      <c r="CH36" s="17">
        <f t="shared" si="48"/>
        <v>0</v>
      </c>
      <c r="CI36" s="17">
        <f t="shared" si="49"/>
        <v>0</v>
      </c>
    </row>
    <row r="37" spans="1:87" ht="13.5">
      <c r="A37" s="74" t="s">
        <v>141</v>
      </c>
      <c r="B37" s="74" t="s">
        <v>234</v>
      </c>
      <c r="C37" s="101" t="s">
        <v>235</v>
      </c>
      <c r="D37" s="17">
        <f t="shared" si="0"/>
        <v>25824</v>
      </c>
      <c r="E37" s="17">
        <f t="shared" si="1"/>
        <v>0</v>
      </c>
      <c r="F37" s="17"/>
      <c r="G37" s="17"/>
      <c r="H37" s="17"/>
      <c r="I37" s="17"/>
      <c r="J37" s="17" t="s">
        <v>201</v>
      </c>
      <c r="K37" s="17"/>
      <c r="L37" s="17">
        <v>25824</v>
      </c>
      <c r="M37" s="17">
        <f t="shared" si="2"/>
        <v>3688</v>
      </c>
      <c r="N37" s="17">
        <f t="shared" si="3"/>
        <v>0</v>
      </c>
      <c r="O37" s="17"/>
      <c r="P37" s="17"/>
      <c r="Q37" s="17"/>
      <c r="R37" s="17"/>
      <c r="S37" s="17" t="s">
        <v>201</v>
      </c>
      <c r="T37" s="17"/>
      <c r="U37" s="17">
        <v>3688</v>
      </c>
      <c r="V37" s="17">
        <f t="shared" si="4"/>
        <v>29512</v>
      </c>
      <c r="W37" s="17">
        <f t="shared" si="5"/>
        <v>0</v>
      </c>
      <c r="X37" s="17">
        <f t="shared" si="6"/>
        <v>0</v>
      </c>
      <c r="Y37" s="17">
        <f t="shared" si="7"/>
        <v>0</v>
      </c>
      <c r="Z37" s="17">
        <f t="shared" si="8"/>
        <v>0</v>
      </c>
      <c r="AA37" s="17">
        <f t="shared" si="9"/>
        <v>0</v>
      </c>
      <c r="AB37" s="17" t="s">
        <v>86</v>
      </c>
      <c r="AC37" s="17">
        <f t="shared" si="10"/>
        <v>0</v>
      </c>
      <c r="AD37" s="17">
        <f t="shared" si="11"/>
        <v>29512</v>
      </c>
      <c r="AE37" s="17">
        <f t="shared" si="32"/>
        <v>0</v>
      </c>
      <c r="AF37" s="17">
        <f t="shared" si="33"/>
        <v>0</v>
      </c>
      <c r="AG37" s="17"/>
      <c r="AH37" s="17"/>
      <c r="AI37" s="17"/>
      <c r="AJ37" s="17"/>
      <c r="AK37" s="75">
        <v>0</v>
      </c>
      <c r="AL37" s="17">
        <f t="shared" si="34"/>
        <v>25824</v>
      </c>
      <c r="AM37" s="17"/>
      <c r="AN37" s="75">
        <f t="shared" si="35"/>
        <v>0</v>
      </c>
      <c r="AO37" s="17"/>
      <c r="AP37" s="17"/>
      <c r="AQ37" s="17"/>
      <c r="AR37" s="17"/>
      <c r="AS37" s="17">
        <v>25824</v>
      </c>
      <c r="AT37" s="17"/>
      <c r="AU37" s="17">
        <v>0</v>
      </c>
      <c r="AV37" s="17"/>
      <c r="AW37" s="17">
        <f t="shared" si="36"/>
        <v>25824</v>
      </c>
      <c r="AX37" s="17">
        <f t="shared" si="37"/>
        <v>0</v>
      </c>
      <c r="AY37" s="17">
        <f t="shared" si="38"/>
        <v>0</v>
      </c>
      <c r="AZ37" s="17"/>
      <c r="BA37" s="17"/>
      <c r="BB37" s="17"/>
      <c r="BC37" s="17"/>
      <c r="BD37" s="75">
        <v>0</v>
      </c>
      <c r="BE37" s="17">
        <f t="shared" si="39"/>
        <v>3688</v>
      </c>
      <c r="BF37" s="17"/>
      <c r="BG37" s="75">
        <f t="shared" si="40"/>
        <v>0</v>
      </c>
      <c r="BH37" s="17"/>
      <c r="BI37" s="17"/>
      <c r="BJ37" s="17"/>
      <c r="BK37" s="17"/>
      <c r="BL37" s="17">
        <v>3688</v>
      </c>
      <c r="BM37" s="17"/>
      <c r="BN37" s="17">
        <v>0</v>
      </c>
      <c r="BO37" s="17"/>
      <c r="BP37" s="17">
        <f t="shared" si="41"/>
        <v>3688</v>
      </c>
      <c r="BQ37" s="17">
        <f t="shared" si="42"/>
        <v>0</v>
      </c>
      <c r="BR37" s="17">
        <f t="shared" si="43"/>
        <v>0</v>
      </c>
      <c r="BS37" s="17">
        <f t="shared" si="44"/>
        <v>0</v>
      </c>
      <c r="BT37" s="17">
        <f t="shared" si="45"/>
        <v>0</v>
      </c>
      <c r="BU37" s="17">
        <f t="shared" si="46"/>
        <v>0</v>
      </c>
      <c r="BV37" s="17">
        <f t="shared" si="47"/>
        <v>0</v>
      </c>
      <c r="BW37" s="75" t="s">
        <v>85</v>
      </c>
      <c r="BX37" s="17">
        <f t="shared" si="31"/>
        <v>29512</v>
      </c>
      <c r="BY37" s="17">
        <f t="shared" si="31"/>
        <v>0</v>
      </c>
      <c r="BZ37" s="17">
        <f t="shared" si="31"/>
        <v>0</v>
      </c>
      <c r="CA37" s="17">
        <f t="shared" si="31"/>
        <v>0</v>
      </c>
      <c r="CB37" s="17">
        <f t="shared" si="31"/>
        <v>0</v>
      </c>
      <c r="CC37" s="17">
        <f t="shared" si="31"/>
        <v>0</v>
      </c>
      <c r="CD37" s="17">
        <f t="shared" si="31"/>
        <v>0</v>
      </c>
      <c r="CE37" s="17">
        <f t="shared" si="31"/>
        <v>29512</v>
      </c>
      <c r="CF37" s="17">
        <f t="shared" si="31"/>
        <v>0</v>
      </c>
      <c r="CG37" s="75" t="s">
        <v>85</v>
      </c>
      <c r="CH37" s="17">
        <f t="shared" si="48"/>
        <v>0</v>
      </c>
      <c r="CI37" s="17">
        <f t="shared" si="49"/>
        <v>29512</v>
      </c>
    </row>
    <row r="38" spans="1:87" ht="13.5">
      <c r="A38" s="74" t="s">
        <v>141</v>
      </c>
      <c r="B38" s="74" t="s">
        <v>236</v>
      </c>
      <c r="C38" s="101" t="s">
        <v>237</v>
      </c>
      <c r="D38" s="17">
        <f aca="true" t="shared" si="50" ref="D38:D44">E38+L38</f>
        <v>66660</v>
      </c>
      <c r="E38" s="17">
        <f aca="true" t="shared" si="51" ref="E38:E44">F38+G38+H38+I38+K38</f>
        <v>0</v>
      </c>
      <c r="F38" s="17"/>
      <c r="G38" s="17"/>
      <c r="H38" s="17"/>
      <c r="I38" s="17"/>
      <c r="J38" s="17" t="s">
        <v>201</v>
      </c>
      <c r="K38" s="17"/>
      <c r="L38" s="17">
        <v>66660</v>
      </c>
      <c r="M38" s="17">
        <f aca="true" t="shared" si="52" ref="M38:M44">N38+U38</f>
        <v>16884</v>
      </c>
      <c r="N38" s="17">
        <f aca="true" t="shared" si="53" ref="N38:N44">O38+P38+Q38+R38+T38</f>
        <v>0</v>
      </c>
      <c r="O38" s="17"/>
      <c r="P38" s="17"/>
      <c r="Q38" s="17"/>
      <c r="R38" s="17"/>
      <c r="S38" s="17" t="s">
        <v>201</v>
      </c>
      <c r="T38" s="17"/>
      <c r="U38" s="17">
        <v>16884</v>
      </c>
      <c r="V38" s="17">
        <f aca="true" t="shared" si="54" ref="V38:V44">D38+M38</f>
        <v>83544</v>
      </c>
      <c r="W38" s="17">
        <f aca="true" t="shared" si="55" ref="W38:W44">E38+N38</f>
        <v>0</v>
      </c>
      <c r="X38" s="17">
        <f aca="true" t="shared" si="56" ref="X38:X44">F38+O38</f>
        <v>0</v>
      </c>
      <c r="Y38" s="17">
        <f aca="true" t="shared" si="57" ref="Y38:Y44">G38+P38</f>
        <v>0</v>
      </c>
      <c r="Z38" s="17">
        <f aca="true" t="shared" si="58" ref="Z38:Z44">H38+Q38</f>
        <v>0</v>
      </c>
      <c r="AA38" s="17">
        <f aca="true" t="shared" si="59" ref="AA38:AA44">I38+R38</f>
        <v>0</v>
      </c>
      <c r="AB38" s="17" t="s">
        <v>86</v>
      </c>
      <c r="AC38" s="17">
        <f aca="true" t="shared" si="60" ref="AC38:AC44">K38+T38</f>
        <v>0</v>
      </c>
      <c r="AD38" s="17">
        <f aca="true" t="shared" si="61" ref="AD38:AD44">L38+U38</f>
        <v>83544</v>
      </c>
      <c r="AE38" s="17">
        <f t="shared" si="32"/>
        <v>0</v>
      </c>
      <c r="AF38" s="17">
        <f t="shared" si="33"/>
        <v>0</v>
      </c>
      <c r="AG38" s="17"/>
      <c r="AH38" s="17"/>
      <c r="AI38" s="17"/>
      <c r="AJ38" s="17"/>
      <c r="AK38" s="75">
        <v>0</v>
      </c>
      <c r="AL38" s="17">
        <f t="shared" si="34"/>
        <v>66660</v>
      </c>
      <c r="AM38" s="17">
        <v>5031</v>
      </c>
      <c r="AN38" s="75">
        <f t="shared" si="35"/>
        <v>0</v>
      </c>
      <c r="AO38" s="17"/>
      <c r="AP38" s="17"/>
      <c r="AQ38" s="17"/>
      <c r="AR38" s="17"/>
      <c r="AS38" s="17">
        <v>61629</v>
      </c>
      <c r="AT38" s="17"/>
      <c r="AU38" s="17">
        <v>0</v>
      </c>
      <c r="AV38" s="17"/>
      <c r="AW38" s="17">
        <f t="shared" si="36"/>
        <v>66660</v>
      </c>
      <c r="AX38" s="17">
        <f t="shared" si="37"/>
        <v>0</v>
      </c>
      <c r="AY38" s="17">
        <f t="shared" si="38"/>
        <v>0</v>
      </c>
      <c r="AZ38" s="17"/>
      <c r="BA38" s="17"/>
      <c r="BB38" s="17"/>
      <c r="BC38" s="17"/>
      <c r="BD38" s="75">
        <v>0</v>
      </c>
      <c r="BE38" s="17">
        <f t="shared" si="39"/>
        <v>16884</v>
      </c>
      <c r="BF38" s="17">
        <v>102</v>
      </c>
      <c r="BG38" s="75">
        <f t="shared" si="40"/>
        <v>0</v>
      </c>
      <c r="BH38" s="17"/>
      <c r="BI38" s="17"/>
      <c r="BJ38" s="17"/>
      <c r="BK38" s="17"/>
      <c r="BL38" s="17">
        <v>16782</v>
      </c>
      <c r="BM38" s="17"/>
      <c r="BN38" s="17">
        <v>0</v>
      </c>
      <c r="BO38" s="17"/>
      <c r="BP38" s="17">
        <f t="shared" si="41"/>
        <v>16884</v>
      </c>
      <c r="BQ38" s="17">
        <f t="shared" si="42"/>
        <v>0</v>
      </c>
      <c r="BR38" s="17">
        <f t="shared" si="43"/>
        <v>0</v>
      </c>
      <c r="BS38" s="17">
        <f t="shared" si="44"/>
        <v>0</v>
      </c>
      <c r="BT38" s="17">
        <f t="shared" si="45"/>
        <v>0</v>
      </c>
      <c r="BU38" s="17">
        <f t="shared" si="46"/>
        <v>0</v>
      </c>
      <c r="BV38" s="17">
        <f t="shared" si="47"/>
        <v>0</v>
      </c>
      <c r="BW38" s="75" t="s">
        <v>85</v>
      </c>
      <c r="BX38" s="17">
        <f t="shared" si="31"/>
        <v>83544</v>
      </c>
      <c r="BY38" s="17">
        <f t="shared" si="31"/>
        <v>5133</v>
      </c>
      <c r="BZ38" s="17">
        <f t="shared" si="31"/>
        <v>0</v>
      </c>
      <c r="CA38" s="17">
        <f t="shared" si="31"/>
        <v>0</v>
      </c>
      <c r="CB38" s="17">
        <f t="shared" si="31"/>
        <v>0</v>
      </c>
      <c r="CC38" s="17">
        <f t="shared" si="31"/>
        <v>0</v>
      </c>
      <c r="CD38" s="17">
        <f t="shared" si="31"/>
        <v>0</v>
      </c>
      <c r="CE38" s="17">
        <f t="shared" si="31"/>
        <v>78411</v>
      </c>
      <c r="CF38" s="17">
        <f t="shared" si="31"/>
        <v>0</v>
      </c>
      <c r="CG38" s="75" t="s">
        <v>85</v>
      </c>
      <c r="CH38" s="17">
        <f t="shared" si="48"/>
        <v>0</v>
      </c>
      <c r="CI38" s="17">
        <f t="shared" si="49"/>
        <v>83544</v>
      </c>
    </row>
    <row r="39" spans="1:87" ht="13.5">
      <c r="A39" s="74" t="s">
        <v>141</v>
      </c>
      <c r="B39" s="74" t="s">
        <v>238</v>
      </c>
      <c r="C39" s="101" t="s">
        <v>239</v>
      </c>
      <c r="D39" s="17">
        <f t="shared" si="50"/>
        <v>155391</v>
      </c>
      <c r="E39" s="17">
        <f t="shared" si="51"/>
        <v>0</v>
      </c>
      <c r="F39" s="17"/>
      <c r="G39" s="17"/>
      <c r="H39" s="17"/>
      <c r="I39" s="17"/>
      <c r="J39" s="17" t="s">
        <v>201</v>
      </c>
      <c r="K39" s="17"/>
      <c r="L39" s="17">
        <v>155391</v>
      </c>
      <c r="M39" s="17">
        <f t="shared" si="52"/>
        <v>13638</v>
      </c>
      <c r="N39" s="17">
        <f t="shared" si="53"/>
        <v>0</v>
      </c>
      <c r="O39" s="17"/>
      <c r="P39" s="17"/>
      <c r="Q39" s="17"/>
      <c r="R39" s="17"/>
      <c r="S39" s="17" t="s">
        <v>201</v>
      </c>
      <c r="T39" s="17"/>
      <c r="U39" s="17">
        <v>13638</v>
      </c>
      <c r="V39" s="17">
        <f t="shared" si="54"/>
        <v>169029</v>
      </c>
      <c r="W39" s="17">
        <f t="shared" si="55"/>
        <v>0</v>
      </c>
      <c r="X39" s="17">
        <f t="shared" si="56"/>
        <v>0</v>
      </c>
      <c r="Y39" s="17">
        <f t="shared" si="57"/>
        <v>0</v>
      </c>
      <c r="Z39" s="17">
        <f t="shared" si="58"/>
        <v>0</v>
      </c>
      <c r="AA39" s="17">
        <f t="shared" si="59"/>
        <v>0</v>
      </c>
      <c r="AB39" s="17" t="s">
        <v>86</v>
      </c>
      <c r="AC39" s="17">
        <f t="shared" si="60"/>
        <v>0</v>
      </c>
      <c r="AD39" s="17">
        <f t="shared" si="61"/>
        <v>169029</v>
      </c>
      <c r="AE39" s="17">
        <f t="shared" si="32"/>
        <v>0</v>
      </c>
      <c r="AF39" s="17">
        <f t="shared" si="33"/>
        <v>0</v>
      </c>
      <c r="AG39" s="17"/>
      <c r="AH39" s="17"/>
      <c r="AI39" s="17"/>
      <c r="AJ39" s="17"/>
      <c r="AK39" s="75">
        <v>0</v>
      </c>
      <c r="AL39" s="17">
        <f t="shared" si="34"/>
        <v>155391</v>
      </c>
      <c r="AM39" s="17"/>
      <c r="AN39" s="75">
        <f t="shared" si="35"/>
        <v>13260</v>
      </c>
      <c r="AO39" s="17">
        <v>13260</v>
      </c>
      <c r="AP39" s="17"/>
      <c r="AQ39" s="17"/>
      <c r="AR39" s="17"/>
      <c r="AS39" s="17">
        <v>142131</v>
      </c>
      <c r="AT39" s="17"/>
      <c r="AU39" s="17">
        <v>0</v>
      </c>
      <c r="AV39" s="17"/>
      <c r="AW39" s="17">
        <f t="shared" si="36"/>
        <v>155391</v>
      </c>
      <c r="AX39" s="17">
        <f t="shared" si="37"/>
        <v>0</v>
      </c>
      <c r="AY39" s="17">
        <f t="shared" si="38"/>
        <v>0</v>
      </c>
      <c r="AZ39" s="17"/>
      <c r="BA39" s="17"/>
      <c r="BB39" s="17"/>
      <c r="BC39" s="17"/>
      <c r="BD39" s="75">
        <v>0</v>
      </c>
      <c r="BE39" s="17">
        <f t="shared" si="39"/>
        <v>13638</v>
      </c>
      <c r="BF39" s="17"/>
      <c r="BG39" s="75">
        <f t="shared" si="40"/>
        <v>0</v>
      </c>
      <c r="BH39" s="17"/>
      <c r="BI39" s="17"/>
      <c r="BJ39" s="17"/>
      <c r="BK39" s="17"/>
      <c r="BL39" s="17">
        <v>13638</v>
      </c>
      <c r="BM39" s="17"/>
      <c r="BN39" s="17">
        <v>0</v>
      </c>
      <c r="BO39" s="17"/>
      <c r="BP39" s="17">
        <f t="shared" si="41"/>
        <v>13638</v>
      </c>
      <c r="BQ39" s="17">
        <f t="shared" si="42"/>
        <v>0</v>
      </c>
      <c r="BR39" s="17">
        <f t="shared" si="43"/>
        <v>0</v>
      </c>
      <c r="BS39" s="17">
        <f t="shared" si="44"/>
        <v>0</v>
      </c>
      <c r="BT39" s="17">
        <f t="shared" si="45"/>
        <v>0</v>
      </c>
      <c r="BU39" s="17">
        <f t="shared" si="46"/>
        <v>0</v>
      </c>
      <c r="BV39" s="17">
        <f t="shared" si="47"/>
        <v>0</v>
      </c>
      <c r="BW39" s="75" t="s">
        <v>85</v>
      </c>
      <c r="BX39" s="17">
        <f t="shared" si="31"/>
        <v>169029</v>
      </c>
      <c r="BY39" s="17">
        <f t="shared" si="31"/>
        <v>0</v>
      </c>
      <c r="BZ39" s="17">
        <f t="shared" si="31"/>
        <v>13260</v>
      </c>
      <c r="CA39" s="17">
        <f t="shared" si="31"/>
        <v>13260</v>
      </c>
      <c r="CB39" s="17">
        <f t="shared" si="31"/>
        <v>0</v>
      </c>
      <c r="CC39" s="17">
        <f t="shared" si="31"/>
        <v>0</v>
      </c>
      <c r="CD39" s="17">
        <f t="shared" si="31"/>
        <v>0</v>
      </c>
      <c r="CE39" s="17">
        <f t="shared" si="31"/>
        <v>155769</v>
      </c>
      <c r="CF39" s="17">
        <f t="shared" si="31"/>
        <v>0</v>
      </c>
      <c r="CG39" s="75" t="s">
        <v>85</v>
      </c>
      <c r="CH39" s="17">
        <f t="shared" si="48"/>
        <v>0</v>
      </c>
      <c r="CI39" s="17">
        <f t="shared" si="49"/>
        <v>169029</v>
      </c>
    </row>
    <row r="40" spans="1:87" ht="13.5">
      <c r="A40" s="74" t="s">
        <v>141</v>
      </c>
      <c r="B40" s="74" t="s">
        <v>240</v>
      </c>
      <c r="C40" s="101" t="s">
        <v>105</v>
      </c>
      <c r="D40" s="17">
        <f t="shared" si="50"/>
        <v>200573</v>
      </c>
      <c r="E40" s="17">
        <f t="shared" si="51"/>
        <v>22142</v>
      </c>
      <c r="F40" s="17">
        <v>0</v>
      </c>
      <c r="G40" s="17">
        <v>0</v>
      </c>
      <c r="H40" s="17">
        <v>0</v>
      </c>
      <c r="I40" s="17">
        <v>22142</v>
      </c>
      <c r="J40" s="17" t="s">
        <v>201</v>
      </c>
      <c r="K40" s="17">
        <v>0</v>
      </c>
      <c r="L40" s="17">
        <v>178431</v>
      </c>
      <c r="M40" s="17">
        <f t="shared" si="52"/>
        <v>44043</v>
      </c>
      <c r="N40" s="17">
        <f t="shared" si="53"/>
        <v>0</v>
      </c>
      <c r="O40" s="17">
        <v>0</v>
      </c>
      <c r="P40" s="17">
        <v>0</v>
      </c>
      <c r="Q40" s="17">
        <v>0</v>
      </c>
      <c r="R40" s="17">
        <v>0</v>
      </c>
      <c r="S40" s="17" t="s">
        <v>201</v>
      </c>
      <c r="T40" s="17">
        <v>0</v>
      </c>
      <c r="U40" s="17">
        <v>44043</v>
      </c>
      <c r="V40" s="17">
        <f t="shared" si="54"/>
        <v>244616</v>
      </c>
      <c r="W40" s="17">
        <f t="shared" si="55"/>
        <v>22142</v>
      </c>
      <c r="X40" s="17">
        <f t="shared" si="56"/>
        <v>0</v>
      </c>
      <c r="Y40" s="17">
        <f t="shared" si="57"/>
        <v>0</v>
      </c>
      <c r="Z40" s="17">
        <f t="shared" si="58"/>
        <v>0</v>
      </c>
      <c r="AA40" s="17">
        <f t="shared" si="59"/>
        <v>22142</v>
      </c>
      <c r="AB40" s="17" t="s">
        <v>86</v>
      </c>
      <c r="AC40" s="17">
        <f t="shared" si="60"/>
        <v>0</v>
      </c>
      <c r="AD40" s="17">
        <f t="shared" si="61"/>
        <v>222474</v>
      </c>
      <c r="AE40" s="17">
        <f t="shared" si="32"/>
        <v>0</v>
      </c>
      <c r="AF40" s="17">
        <f t="shared" si="33"/>
        <v>0</v>
      </c>
      <c r="AG40" s="17">
        <v>0</v>
      </c>
      <c r="AH40" s="17">
        <v>0</v>
      </c>
      <c r="AI40" s="17">
        <v>0</v>
      </c>
      <c r="AJ40" s="17">
        <v>0</v>
      </c>
      <c r="AK40" s="75">
        <v>0</v>
      </c>
      <c r="AL40" s="17">
        <f t="shared" si="34"/>
        <v>200573</v>
      </c>
      <c r="AM40" s="17">
        <v>44456</v>
      </c>
      <c r="AN40" s="75">
        <f t="shared" si="35"/>
        <v>47058</v>
      </c>
      <c r="AO40" s="17">
        <v>619</v>
      </c>
      <c r="AP40" s="17">
        <v>46439</v>
      </c>
      <c r="AQ40" s="17">
        <v>0</v>
      </c>
      <c r="AR40" s="17">
        <v>0</v>
      </c>
      <c r="AS40" s="17">
        <v>107292</v>
      </c>
      <c r="AT40" s="17">
        <v>1767</v>
      </c>
      <c r="AU40" s="17">
        <v>0</v>
      </c>
      <c r="AV40" s="17">
        <v>0</v>
      </c>
      <c r="AW40" s="17">
        <f t="shared" si="36"/>
        <v>200573</v>
      </c>
      <c r="AX40" s="17">
        <f t="shared" si="37"/>
        <v>0</v>
      </c>
      <c r="AY40" s="17">
        <f t="shared" si="38"/>
        <v>0</v>
      </c>
      <c r="AZ40" s="17">
        <v>0</v>
      </c>
      <c r="BA40" s="17">
        <v>0</v>
      </c>
      <c r="BB40" s="17">
        <v>0</v>
      </c>
      <c r="BC40" s="17">
        <v>0</v>
      </c>
      <c r="BD40" s="75">
        <v>0</v>
      </c>
      <c r="BE40" s="17">
        <f t="shared" si="39"/>
        <v>44043</v>
      </c>
      <c r="BF40" s="17">
        <v>0</v>
      </c>
      <c r="BG40" s="75">
        <f t="shared" si="40"/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44043</v>
      </c>
      <c r="BM40" s="17">
        <v>0</v>
      </c>
      <c r="BN40" s="17">
        <v>0</v>
      </c>
      <c r="BO40" s="17">
        <v>0</v>
      </c>
      <c r="BP40" s="17">
        <f t="shared" si="41"/>
        <v>44043</v>
      </c>
      <c r="BQ40" s="17">
        <f t="shared" si="42"/>
        <v>0</v>
      </c>
      <c r="BR40" s="17">
        <f t="shared" si="43"/>
        <v>0</v>
      </c>
      <c r="BS40" s="17">
        <f t="shared" si="44"/>
        <v>0</v>
      </c>
      <c r="BT40" s="17">
        <f t="shared" si="45"/>
        <v>0</v>
      </c>
      <c r="BU40" s="17">
        <f t="shared" si="46"/>
        <v>0</v>
      </c>
      <c r="BV40" s="17">
        <f t="shared" si="47"/>
        <v>0</v>
      </c>
      <c r="BW40" s="75" t="s">
        <v>85</v>
      </c>
      <c r="BX40" s="17">
        <f t="shared" si="31"/>
        <v>244616</v>
      </c>
      <c r="BY40" s="17">
        <f t="shared" si="31"/>
        <v>44456</v>
      </c>
      <c r="BZ40" s="17">
        <f t="shared" si="31"/>
        <v>47058</v>
      </c>
      <c r="CA40" s="17">
        <f t="shared" si="31"/>
        <v>619</v>
      </c>
      <c r="CB40" s="17">
        <f t="shared" si="31"/>
        <v>46439</v>
      </c>
      <c r="CC40" s="17">
        <f t="shared" si="31"/>
        <v>0</v>
      </c>
      <c r="CD40" s="17">
        <f t="shared" si="31"/>
        <v>0</v>
      </c>
      <c r="CE40" s="17">
        <f t="shared" si="31"/>
        <v>151335</v>
      </c>
      <c r="CF40" s="17">
        <f t="shared" si="31"/>
        <v>1767</v>
      </c>
      <c r="CG40" s="75" t="s">
        <v>85</v>
      </c>
      <c r="CH40" s="17">
        <f t="shared" si="48"/>
        <v>0</v>
      </c>
      <c r="CI40" s="17">
        <f t="shared" si="49"/>
        <v>244616</v>
      </c>
    </row>
    <row r="41" spans="1:87" ht="13.5">
      <c r="A41" s="74" t="s">
        <v>141</v>
      </c>
      <c r="B41" s="74" t="s">
        <v>106</v>
      </c>
      <c r="C41" s="101" t="s">
        <v>107</v>
      </c>
      <c r="D41" s="17">
        <f t="shared" si="50"/>
        <v>52424</v>
      </c>
      <c r="E41" s="17">
        <f t="shared" si="51"/>
        <v>12874</v>
      </c>
      <c r="F41" s="17">
        <v>0</v>
      </c>
      <c r="G41" s="17">
        <v>0</v>
      </c>
      <c r="H41" s="17">
        <v>0</v>
      </c>
      <c r="I41" s="17">
        <v>12874</v>
      </c>
      <c r="J41" s="17" t="s">
        <v>201</v>
      </c>
      <c r="K41" s="17">
        <v>0</v>
      </c>
      <c r="L41" s="17">
        <v>39550</v>
      </c>
      <c r="M41" s="17">
        <f t="shared" si="52"/>
        <v>3147</v>
      </c>
      <c r="N41" s="17">
        <f t="shared" si="53"/>
        <v>0</v>
      </c>
      <c r="O41" s="17">
        <v>0</v>
      </c>
      <c r="P41" s="17">
        <v>0</v>
      </c>
      <c r="Q41" s="17">
        <v>0</v>
      </c>
      <c r="R41" s="17">
        <v>0</v>
      </c>
      <c r="S41" s="17" t="s">
        <v>201</v>
      </c>
      <c r="T41" s="17">
        <v>0</v>
      </c>
      <c r="U41" s="17">
        <v>3147</v>
      </c>
      <c r="V41" s="17">
        <f t="shared" si="54"/>
        <v>55571</v>
      </c>
      <c r="W41" s="17">
        <f t="shared" si="55"/>
        <v>12874</v>
      </c>
      <c r="X41" s="17">
        <f t="shared" si="56"/>
        <v>0</v>
      </c>
      <c r="Y41" s="17">
        <f t="shared" si="57"/>
        <v>0</v>
      </c>
      <c r="Z41" s="17">
        <f t="shared" si="58"/>
        <v>0</v>
      </c>
      <c r="AA41" s="17">
        <f t="shared" si="59"/>
        <v>12874</v>
      </c>
      <c r="AB41" s="17" t="s">
        <v>86</v>
      </c>
      <c r="AC41" s="17">
        <f t="shared" si="60"/>
        <v>0</v>
      </c>
      <c r="AD41" s="17">
        <f t="shared" si="61"/>
        <v>42697</v>
      </c>
      <c r="AE41" s="17">
        <f t="shared" si="32"/>
        <v>0</v>
      </c>
      <c r="AF41" s="17">
        <f t="shared" si="33"/>
        <v>0</v>
      </c>
      <c r="AG41" s="17">
        <v>0</v>
      </c>
      <c r="AH41" s="17">
        <v>0</v>
      </c>
      <c r="AI41" s="17">
        <v>0</v>
      </c>
      <c r="AJ41" s="17">
        <v>0</v>
      </c>
      <c r="AK41" s="75">
        <v>0</v>
      </c>
      <c r="AL41" s="17">
        <f t="shared" si="34"/>
        <v>47834</v>
      </c>
      <c r="AM41" s="17">
        <v>1200</v>
      </c>
      <c r="AN41" s="75">
        <f t="shared" si="35"/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46634</v>
      </c>
      <c r="AT41" s="17">
        <v>0</v>
      </c>
      <c r="AU41" s="17">
        <v>4590</v>
      </c>
      <c r="AV41" s="17">
        <v>0</v>
      </c>
      <c r="AW41" s="17">
        <f t="shared" si="36"/>
        <v>47834</v>
      </c>
      <c r="AX41" s="17">
        <f t="shared" si="37"/>
        <v>0</v>
      </c>
      <c r="AY41" s="17">
        <f t="shared" si="38"/>
        <v>0</v>
      </c>
      <c r="AZ41" s="17">
        <v>0</v>
      </c>
      <c r="BA41" s="17">
        <v>0</v>
      </c>
      <c r="BB41" s="17">
        <v>0</v>
      </c>
      <c r="BC41" s="17">
        <v>0</v>
      </c>
      <c r="BD41" s="75">
        <v>0</v>
      </c>
      <c r="BE41" s="17">
        <f t="shared" si="39"/>
        <v>120</v>
      </c>
      <c r="BF41" s="17">
        <v>120</v>
      </c>
      <c r="BG41" s="75">
        <f t="shared" si="40"/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/>
      <c r="BN41" s="17">
        <v>3027</v>
      </c>
      <c r="BO41" s="17"/>
      <c r="BP41" s="17">
        <f t="shared" si="41"/>
        <v>120</v>
      </c>
      <c r="BQ41" s="17">
        <f t="shared" si="42"/>
        <v>0</v>
      </c>
      <c r="BR41" s="17">
        <f t="shared" si="43"/>
        <v>0</v>
      </c>
      <c r="BS41" s="17">
        <f t="shared" si="44"/>
        <v>0</v>
      </c>
      <c r="BT41" s="17">
        <f t="shared" si="45"/>
        <v>0</v>
      </c>
      <c r="BU41" s="17">
        <f t="shared" si="46"/>
        <v>0</v>
      </c>
      <c r="BV41" s="17">
        <f t="shared" si="47"/>
        <v>0</v>
      </c>
      <c r="BW41" s="75" t="s">
        <v>85</v>
      </c>
      <c r="BX41" s="17">
        <f t="shared" si="31"/>
        <v>47954</v>
      </c>
      <c r="BY41" s="17">
        <f t="shared" si="31"/>
        <v>1320</v>
      </c>
      <c r="BZ41" s="17">
        <f t="shared" si="31"/>
        <v>0</v>
      </c>
      <c r="CA41" s="17">
        <f t="shared" si="31"/>
        <v>0</v>
      </c>
      <c r="CB41" s="17">
        <f t="shared" si="31"/>
        <v>0</v>
      </c>
      <c r="CC41" s="17">
        <f t="shared" si="31"/>
        <v>0</v>
      </c>
      <c r="CD41" s="17">
        <f t="shared" si="31"/>
        <v>0</v>
      </c>
      <c r="CE41" s="17">
        <f t="shared" si="31"/>
        <v>46634</v>
      </c>
      <c r="CF41" s="17">
        <f t="shared" si="31"/>
        <v>0</v>
      </c>
      <c r="CG41" s="75" t="s">
        <v>85</v>
      </c>
      <c r="CH41" s="17">
        <f t="shared" si="48"/>
        <v>0</v>
      </c>
      <c r="CI41" s="17">
        <f t="shared" si="49"/>
        <v>47954</v>
      </c>
    </row>
    <row r="42" spans="1:87" ht="13.5">
      <c r="A42" s="74" t="s">
        <v>141</v>
      </c>
      <c r="B42" s="74" t="s">
        <v>226</v>
      </c>
      <c r="C42" s="101" t="s">
        <v>227</v>
      </c>
      <c r="D42" s="17">
        <f t="shared" si="50"/>
        <v>436864</v>
      </c>
      <c r="E42" s="17">
        <f t="shared" si="51"/>
        <v>14805</v>
      </c>
      <c r="F42" s="17"/>
      <c r="G42" s="17"/>
      <c r="H42" s="17"/>
      <c r="I42" s="17">
        <v>7102</v>
      </c>
      <c r="J42" s="17" t="s">
        <v>201</v>
      </c>
      <c r="K42" s="17">
        <v>7703</v>
      </c>
      <c r="L42" s="17">
        <v>422059</v>
      </c>
      <c r="M42" s="17">
        <f t="shared" si="52"/>
        <v>11424</v>
      </c>
      <c r="N42" s="17">
        <f t="shared" si="53"/>
        <v>0</v>
      </c>
      <c r="O42" s="17"/>
      <c r="P42" s="17"/>
      <c r="Q42" s="17"/>
      <c r="R42" s="17"/>
      <c r="S42" s="17" t="s">
        <v>201</v>
      </c>
      <c r="T42" s="17"/>
      <c r="U42" s="17">
        <v>11424</v>
      </c>
      <c r="V42" s="17">
        <f t="shared" si="54"/>
        <v>448288</v>
      </c>
      <c r="W42" s="17">
        <f t="shared" si="55"/>
        <v>14805</v>
      </c>
      <c r="X42" s="17">
        <f t="shared" si="56"/>
        <v>0</v>
      </c>
      <c r="Y42" s="17">
        <f t="shared" si="57"/>
        <v>0</v>
      </c>
      <c r="Z42" s="17">
        <f t="shared" si="58"/>
        <v>0</v>
      </c>
      <c r="AA42" s="17">
        <f t="shared" si="59"/>
        <v>7102</v>
      </c>
      <c r="AB42" s="17" t="s">
        <v>86</v>
      </c>
      <c r="AC42" s="17">
        <f t="shared" si="60"/>
        <v>7703</v>
      </c>
      <c r="AD42" s="17">
        <f t="shared" si="61"/>
        <v>433483</v>
      </c>
      <c r="AE42" s="17">
        <f t="shared" si="32"/>
        <v>0</v>
      </c>
      <c r="AF42" s="17">
        <f t="shared" si="33"/>
        <v>0</v>
      </c>
      <c r="AG42" s="17"/>
      <c r="AH42" s="17"/>
      <c r="AI42" s="17"/>
      <c r="AJ42" s="17"/>
      <c r="AK42" s="75">
        <v>0</v>
      </c>
      <c r="AL42" s="17">
        <f t="shared" si="34"/>
        <v>428409</v>
      </c>
      <c r="AM42" s="17">
        <v>31004</v>
      </c>
      <c r="AN42" s="75">
        <f t="shared" si="35"/>
        <v>690</v>
      </c>
      <c r="AO42" s="17">
        <v>346</v>
      </c>
      <c r="AP42" s="17">
        <v>344</v>
      </c>
      <c r="AQ42" s="17"/>
      <c r="AR42" s="17"/>
      <c r="AS42" s="17">
        <v>396715</v>
      </c>
      <c r="AT42" s="17"/>
      <c r="AU42" s="17">
        <v>6860</v>
      </c>
      <c r="AV42" s="17">
        <v>1595</v>
      </c>
      <c r="AW42" s="17">
        <f t="shared" si="36"/>
        <v>430004</v>
      </c>
      <c r="AX42" s="17">
        <f t="shared" si="37"/>
        <v>0</v>
      </c>
      <c r="AY42" s="17">
        <f t="shared" si="38"/>
        <v>0</v>
      </c>
      <c r="AZ42" s="17"/>
      <c r="BA42" s="17"/>
      <c r="BB42" s="17"/>
      <c r="BC42" s="17"/>
      <c r="BD42" s="75">
        <v>0</v>
      </c>
      <c r="BE42" s="17">
        <f t="shared" si="39"/>
        <v>0</v>
      </c>
      <c r="BF42" s="17"/>
      <c r="BG42" s="75">
        <f t="shared" si="40"/>
        <v>0</v>
      </c>
      <c r="BH42" s="17"/>
      <c r="BI42" s="17"/>
      <c r="BJ42" s="17"/>
      <c r="BK42" s="17"/>
      <c r="BL42" s="17"/>
      <c r="BM42" s="17"/>
      <c r="BN42" s="17">
        <v>11424</v>
      </c>
      <c r="BO42" s="17"/>
      <c r="BP42" s="17">
        <f t="shared" si="41"/>
        <v>0</v>
      </c>
      <c r="BQ42" s="17">
        <f t="shared" si="42"/>
        <v>0</v>
      </c>
      <c r="BR42" s="17">
        <f t="shared" si="43"/>
        <v>0</v>
      </c>
      <c r="BS42" s="17">
        <f t="shared" si="44"/>
        <v>0</v>
      </c>
      <c r="BT42" s="17">
        <f t="shared" si="45"/>
        <v>0</v>
      </c>
      <c r="BU42" s="17">
        <f t="shared" si="46"/>
        <v>0</v>
      </c>
      <c r="BV42" s="17">
        <f t="shared" si="47"/>
        <v>0</v>
      </c>
      <c r="BW42" s="75" t="s">
        <v>85</v>
      </c>
      <c r="BX42" s="17">
        <f t="shared" si="31"/>
        <v>428409</v>
      </c>
      <c r="BY42" s="17">
        <f t="shared" si="31"/>
        <v>31004</v>
      </c>
      <c r="BZ42" s="17">
        <f t="shared" si="31"/>
        <v>690</v>
      </c>
      <c r="CA42" s="17">
        <f t="shared" si="31"/>
        <v>346</v>
      </c>
      <c r="CB42" s="17">
        <f t="shared" si="31"/>
        <v>344</v>
      </c>
      <c r="CC42" s="17">
        <f t="shared" si="31"/>
        <v>0</v>
      </c>
      <c r="CD42" s="17">
        <f t="shared" si="31"/>
        <v>0</v>
      </c>
      <c r="CE42" s="17">
        <f t="shared" si="31"/>
        <v>396715</v>
      </c>
      <c r="CF42" s="17">
        <f t="shared" si="31"/>
        <v>0</v>
      </c>
      <c r="CG42" s="75" t="s">
        <v>85</v>
      </c>
      <c r="CH42" s="17">
        <f t="shared" si="48"/>
        <v>1595</v>
      </c>
      <c r="CI42" s="17">
        <f t="shared" si="49"/>
        <v>430004</v>
      </c>
    </row>
    <row r="43" spans="1:87" ht="13.5">
      <c r="A43" s="74" t="s">
        <v>141</v>
      </c>
      <c r="B43" s="74" t="s">
        <v>108</v>
      </c>
      <c r="C43" s="101" t="s">
        <v>109</v>
      </c>
      <c r="D43" s="17">
        <f t="shared" si="50"/>
        <v>23119</v>
      </c>
      <c r="E43" s="17">
        <f t="shared" si="51"/>
        <v>277</v>
      </c>
      <c r="F43" s="17">
        <v>0</v>
      </c>
      <c r="G43" s="17">
        <v>0</v>
      </c>
      <c r="H43" s="17">
        <v>0</v>
      </c>
      <c r="I43" s="17">
        <v>0</v>
      </c>
      <c r="J43" s="17" t="s">
        <v>201</v>
      </c>
      <c r="K43" s="17">
        <v>277</v>
      </c>
      <c r="L43" s="17">
        <v>22842</v>
      </c>
      <c r="M43" s="17">
        <f t="shared" si="52"/>
        <v>0</v>
      </c>
      <c r="N43" s="17">
        <f t="shared" si="53"/>
        <v>0</v>
      </c>
      <c r="O43" s="17">
        <v>0</v>
      </c>
      <c r="P43" s="17">
        <v>0</v>
      </c>
      <c r="Q43" s="17">
        <v>0</v>
      </c>
      <c r="R43" s="17">
        <v>0</v>
      </c>
      <c r="S43" s="17" t="s">
        <v>201</v>
      </c>
      <c r="T43" s="17">
        <v>0</v>
      </c>
      <c r="U43" s="17">
        <v>0</v>
      </c>
      <c r="V43" s="17">
        <f t="shared" si="54"/>
        <v>23119</v>
      </c>
      <c r="W43" s="17">
        <f t="shared" si="55"/>
        <v>277</v>
      </c>
      <c r="X43" s="17">
        <f t="shared" si="56"/>
        <v>0</v>
      </c>
      <c r="Y43" s="17">
        <f t="shared" si="57"/>
        <v>0</v>
      </c>
      <c r="Z43" s="17">
        <f t="shared" si="58"/>
        <v>0</v>
      </c>
      <c r="AA43" s="17">
        <f t="shared" si="59"/>
        <v>0</v>
      </c>
      <c r="AB43" s="17" t="s">
        <v>86</v>
      </c>
      <c r="AC43" s="17">
        <f t="shared" si="60"/>
        <v>277</v>
      </c>
      <c r="AD43" s="17">
        <f t="shared" si="61"/>
        <v>22842</v>
      </c>
      <c r="AE43" s="17">
        <f t="shared" si="32"/>
        <v>0</v>
      </c>
      <c r="AF43" s="17">
        <f t="shared" si="33"/>
        <v>0</v>
      </c>
      <c r="AG43" s="17">
        <v>0</v>
      </c>
      <c r="AH43" s="17">
        <v>0</v>
      </c>
      <c r="AI43" s="17">
        <v>0</v>
      </c>
      <c r="AJ43" s="17">
        <v>0</v>
      </c>
      <c r="AK43" s="75">
        <v>0</v>
      </c>
      <c r="AL43" s="17">
        <f t="shared" si="34"/>
        <v>9345</v>
      </c>
      <c r="AM43" s="17">
        <v>0</v>
      </c>
      <c r="AN43" s="75">
        <f t="shared" si="35"/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8780</v>
      </c>
      <c r="AT43" s="17">
        <v>565</v>
      </c>
      <c r="AU43" s="17">
        <v>13774</v>
      </c>
      <c r="AV43" s="17"/>
      <c r="AW43" s="17">
        <f t="shared" si="36"/>
        <v>9345</v>
      </c>
      <c r="AX43" s="17">
        <f t="shared" si="37"/>
        <v>0</v>
      </c>
      <c r="AY43" s="17">
        <f t="shared" si="38"/>
        <v>0</v>
      </c>
      <c r="AZ43" s="17"/>
      <c r="BA43" s="17"/>
      <c r="BB43" s="17"/>
      <c r="BC43" s="17"/>
      <c r="BD43" s="75">
        <v>0</v>
      </c>
      <c r="BE43" s="17">
        <f t="shared" si="39"/>
        <v>0</v>
      </c>
      <c r="BF43" s="17"/>
      <c r="BG43" s="75">
        <f t="shared" si="40"/>
        <v>0</v>
      </c>
      <c r="BH43" s="17"/>
      <c r="BI43" s="17"/>
      <c r="BJ43" s="17"/>
      <c r="BK43" s="17"/>
      <c r="BL43" s="17"/>
      <c r="BM43" s="17"/>
      <c r="BN43" s="17">
        <v>0</v>
      </c>
      <c r="BO43" s="17"/>
      <c r="BP43" s="17">
        <f t="shared" si="41"/>
        <v>0</v>
      </c>
      <c r="BQ43" s="17">
        <f t="shared" si="42"/>
        <v>0</v>
      </c>
      <c r="BR43" s="17">
        <f t="shared" si="43"/>
        <v>0</v>
      </c>
      <c r="BS43" s="17">
        <f t="shared" si="44"/>
        <v>0</v>
      </c>
      <c r="BT43" s="17">
        <f t="shared" si="45"/>
        <v>0</v>
      </c>
      <c r="BU43" s="17">
        <f t="shared" si="46"/>
        <v>0</v>
      </c>
      <c r="BV43" s="17">
        <f t="shared" si="47"/>
        <v>0</v>
      </c>
      <c r="BW43" s="75" t="s">
        <v>85</v>
      </c>
      <c r="BX43" s="17">
        <f aca="true" t="shared" si="62" ref="BX43:CF44">AL43+BE43</f>
        <v>9345</v>
      </c>
      <c r="BY43" s="17">
        <f t="shared" si="62"/>
        <v>0</v>
      </c>
      <c r="BZ43" s="17">
        <f t="shared" si="62"/>
        <v>0</v>
      </c>
      <c r="CA43" s="17">
        <f t="shared" si="62"/>
        <v>0</v>
      </c>
      <c r="CB43" s="17">
        <f t="shared" si="62"/>
        <v>0</v>
      </c>
      <c r="CC43" s="17">
        <f t="shared" si="62"/>
        <v>0</v>
      </c>
      <c r="CD43" s="17">
        <f t="shared" si="62"/>
        <v>0</v>
      </c>
      <c r="CE43" s="17">
        <f t="shared" si="62"/>
        <v>8780</v>
      </c>
      <c r="CF43" s="17">
        <f t="shared" si="62"/>
        <v>565</v>
      </c>
      <c r="CG43" s="75" t="s">
        <v>85</v>
      </c>
      <c r="CH43" s="17">
        <f t="shared" si="48"/>
        <v>0</v>
      </c>
      <c r="CI43" s="17">
        <f t="shared" si="49"/>
        <v>9345</v>
      </c>
    </row>
    <row r="44" spans="1:87" ht="13.5">
      <c r="A44" s="74" t="s">
        <v>141</v>
      </c>
      <c r="B44" s="74" t="s">
        <v>110</v>
      </c>
      <c r="C44" s="101" t="s">
        <v>111</v>
      </c>
      <c r="D44" s="17">
        <f t="shared" si="50"/>
        <v>23424</v>
      </c>
      <c r="E44" s="17">
        <f t="shared" si="51"/>
        <v>0</v>
      </c>
      <c r="F44" s="17">
        <v>0</v>
      </c>
      <c r="G44" s="17">
        <v>0</v>
      </c>
      <c r="H44" s="17">
        <v>0</v>
      </c>
      <c r="I44" s="17">
        <v>0</v>
      </c>
      <c r="J44" s="17" t="s">
        <v>201</v>
      </c>
      <c r="K44" s="17">
        <v>0</v>
      </c>
      <c r="L44" s="17">
        <v>23424</v>
      </c>
      <c r="M44" s="17">
        <f t="shared" si="52"/>
        <v>469</v>
      </c>
      <c r="N44" s="17">
        <f t="shared" si="53"/>
        <v>0</v>
      </c>
      <c r="O44" s="17">
        <v>0</v>
      </c>
      <c r="P44" s="17">
        <v>0</v>
      </c>
      <c r="Q44" s="17">
        <v>0</v>
      </c>
      <c r="R44" s="17">
        <v>0</v>
      </c>
      <c r="S44" s="17" t="s">
        <v>201</v>
      </c>
      <c r="T44" s="17">
        <v>0</v>
      </c>
      <c r="U44" s="17">
        <v>469</v>
      </c>
      <c r="V44" s="17">
        <f t="shared" si="54"/>
        <v>23893</v>
      </c>
      <c r="W44" s="17">
        <f t="shared" si="55"/>
        <v>0</v>
      </c>
      <c r="X44" s="17">
        <f t="shared" si="56"/>
        <v>0</v>
      </c>
      <c r="Y44" s="17">
        <f t="shared" si="57"/>
        <v>0</v>
      </c>
      <c r="Z44" s="17">
        <f t="shared" si="58"/>
        <v>0</v>
      </c>
      <c r="AA44" s="17">
        <f t="shared" si="59"/>
        <v>0</v>
      </c>
      <c r="AB44" s="17" t="s">
        <v>86</v>
      </c>
      <c r="AC44" s="17">
        <f t="shared" si="60"/>
        <v>0</v>
      </c>
      <c r="AD44" s="17">
        <f t="shared" si="61"/>
        <v>23893</v>
      </c>
      <c r="AE44" s="17">
        <f t="shared" si="32"/>
        <v>0</v>
      </c>
      <c r="AF44" s="17">
        <f t="shared" si="33"/>
        <v>0</v>
      </c>
      <c r="AG44" s="17">
        <v>0</v>
      </c>
      <c r="AH44" s="17">
        <v>0</v>
      </c>
      <c r="AI44" s="17">
        <v>0</v>
      </c>
      <c r="AJ44" s="17">
        <v>0</v>
      </c>
      <c r="AK44" s="75">
        <v>0</v>
      </c>
      <c r="AL44" s="17">
        <f t="shared" si="34"/>
        <v>11792</v>
      </c>
      <c r="AM44" s="17">
        <v>0</v>
      </c>
      <c r="AN44" s="75">
        <f t="shared" si="35"/>
        <v>1919</v>
      </c>
      <c r="AO44" s="17">
        <v>1634</v>
      </c>
      <c r="AP44" s="17">
        <v>0</v>
      </c>
      <c r="AQ44" s="17">
        <v>285</v>
      </c>
      <c r="AR44" s="17">
        <v>0</v>
      </c>
      <c r="AS44" s="17">
        <v>9873</v>
      </c>
      <c r="AT44" s="17"/>
      <c r="AU44" s="17">
        <v>11632</v>
      </c>
      <c r="AV44" s="17"/>
      <c r="AW44" s="17">
        <f t="shared" si="36"/>
        <v>11792</v>
      </c>
      <c r="AX44" s="17">
        <f t="shared" si="37"/>
        <v>0</v>
      </c>
      <c r="AY44" s="17">
        <f t="shared" si="38"/>
        <v>0</v>
      </c>
      <c r="AZ44" s="17">
        <v>0</v>
      </c>
      <c r="BA44" s="17">
        <v>0</v>
      </c>
      <c r="BB44" s="17">
        <v>0</v>
      </c>
      <c r="BC44" s="17">
        <v>0</v>
      </c>
      <c r="BD44" s="75">
        <v>0</v>
      </c>
      <c r="BE44" s="17">
        <f t="shared" si="39"/>
        <v>469</v>
      </c>
      <c r="BF44" s="17">
        <v>0</v>
      </c>
      <c r="BG44" s="75">
        <f t="shared" si="40"/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469</v>
      </c>
      <c r="BM44" s="17">
        <v>0</v>
      </c>
      <c r="BN44" s="17">
        <v>0</v>
      </c>
      <c r="BO44" s="17">
        <v>0</v>
      </c>
      <c r="BP44" s="17">
        <f t="shared" si="41"/>
        <v>469</v>
      </c>
      <c r="BQ44" s="17">
        <f t="shared" si="42"/>
        <v>0</v>
      </c>
      <c r="BR44" s="17">
        <f t="shared" si="43"/>
        <v>0</v>
      </c>
      <c r="BS44" s="17">
        <f t="shared" si="44"/>
        <v>0</v>
      </c>
      <c r="BT44" s="17">
        <f t="shared" si="45"/>
        <v>0</v>
      </c>
      <c r="BU44" s="17">
        <f t="shared" si="46"/>
        <v>0</v>
      </c>
      <c r="BV44" s="17">
        <f t="shared" si="47"/>
        <v>0</v>
      </c>
      <c r="BW44" s="75" t="s">
        <v>85</v>
      </c>
      <c r="BX44" s="17">
        <f t="shared" si="62"/>
        <v>12261</v>
      </c>
      <c r="BY44" s="17">
        <f t="shared" si="62"/>
        <v>0</v>
      </c>
      <c r="BZ44" s="17">
        <f t="shared" si="62"/>
        <v>1919</v>
      </c>
      <c r="CA44" s="17">
        <f t="shared" si="62"/>
        <v>1634</v>
      </c>
      <c r="CB44" s="17">
        <f t="shared" si="62"/>
        <v>0</v>
      </c>
      <c r="CC44" s="17">
        <f t="shared" si="62"/>
        <v>285</v>
      </c>
      <c r="CD44" s="17">
        <f t="shared" si="62"/>
        <v>0</v>
      </c>
      <c r="CE44" s="17">
        <f t="shared" si="62"/>
        <v>10342</v>
      </c>
      <c r="CF44" s="17">
        <f t="shared" si="62"/>
        <v>0</v>
      </c>
      <c r="CG44" s="75" t="s">
        <v>85</v>
      </c>
      <c r="CH44" s="17">
        <f t="shared" si="48"/>
        <v>0</v>
      </c>
      <c r="CI44" s="17">
        <f t="shared" si="49"/>
        <v>12261</v>
      </c>
    </row>
    <row r="45" spans="1:87" ht="13.5">
      <c r="A45" s="113" t="s">
        <v>137</v>
      </c>
      <c r="B45" s="114"/>
      <c r="C45" s="114"/>
      <c r="D45" s="17">
        <f aca="true" t="shared" si="63" ref="D45:AI45">SUM(D7:D44)</f>
        <v>9964208</v>
      </c>
      <c r="E45" s="17">
        <f t="shared" si="63"/>
        <v>1529230</v>
      </c>
      <c r="F45" s="17">
        <f t="shared" si="63"/>
        <v>0</v>
      </c>
      <c r="G45" s="17">
        <f t="shared" si="63"/>
        <v>9978</v>
      </c>
      <c r="H45" s="17">
        <f t="shared" si="63"/>
        <v>30400</v>
      </c>
      <c r="I45" s="17">
        <f t="shared" si="63"/>
        <v>891178</v>
      </c>
      <c r="J45" s="17">
        <f t="shared" si="63"/>
        <v>0</v>
      </c>
      <c r="K45" s="17">
        <f t="shared" si="63"/>
        <v>597674</v>
      </c>
      <c r="L45" s="17">
        <f t="shared" si="63"/>
        <v>8434978</v>
      </c>
      <c r="M45" s="17">
        <f t="shared" si="63"/>
        <v>1619723</v>
      </c>
      <c r="N45" s="17">
        <f t="shared" si="63"/>
        <v>181730</v>
      </c>
      <c r="O45" s="17">
        <f t="shared" si="63"/>
        <v>62938</v>
      </c>
      <c r="P45" s="17">
        <f t="shared" si="63"/>
        <v>852</v>
      </c>
      <c r="Q45" s="17">
        <f t="shared" si="63"/>
        <v>0</v>
      </c>
      <c r="R45" s="17">
        <f t="shared" si="63"/>
        <v>81458</v>
      </c>
      <c r="S45" s="17">
        <f t="shared" si="63"/>
        <v>0</v>
      </c>
      <c r="T45" s="17">
        <f t="shared" si="63"/>
        <v>36482</v>
      </c>
      <c r="U45" s="17">
        <f t="shared" si="63"/>
        <v>1437993</v>
      </c>
      <c r="V45" s="17">
        <f t="shared" si="63"/>
        <v>11583931</v>
      </c>
      <c r="W45" s="17">
        <f t="shared" si="63"/>
        <v>1710960</v>
      </c>
      <c r="X45" s="17">
        <f t="shared" si="63"/>
        <v>62938</v>
      </c>
      <c r="Y45" s="17">
        <f t="shared" si="63"/>
        <v>10830</v>
      </c>
      <c r="Z45" s="17">
        <f t="shared" si="63"/>
        <v>30400</v>
      </c>
      <c r="AA45" s="17">
        <f t="shared" si="63"/>
        <v>972636</v>
      </c>
      <c r="AB45" s="17">
        <f t="shared" si="63"/>
        <v>0</v>
      </c>
      <c r="AC45" s="17">
        <f t="shared" si="63"/>
        <v>634156</v>
      </c>
      <c r="AD45" s="17">
        <f t="shared" si="63"/>
        <v>9872971</v>
      </c>
      <c r="AE45" s="17">
        <f t="shared" si="63"/>
        <v>60300</v>
      </c>
      <c r="AF45" s="17">
        <f t="shared" si="63"/>
        <v>60300</v>
      </c>
      <c r="AG45" s="17">
        <f t="shared" si="63"/>
        <v>56184</v>
      </c>
      <c r="AH45" s="17">
        <f t="shared" si="63"/>
        <v>1426</v>
      </c>
      <c r="AI45" s="17">
        <f t="shared" si="63"/>
        <v>2690</v>
      </c>
      <c r="AJ45" s="17">
        <f aca="true" t="shared" si="64" ref="AJ45:BO45">SUM(AJ7:AJ44)</f>
        <v>0</v>
      </c>
      <c r="AK45" s="17">
        <f t="shared" si="64"/>
        <v>284659</v>
      </c>
      <c r="AL45" s="17">
        <f t="shared" si="64"/>
        <v>7475889</v>
      </c>
      <c r="AM45" s="17">
        <f t="shared" si="64"/>
        <v>1733777</v>
      </c>
      <c r="AN45" s="17">
        <f t="shared" si="64"/>
        <v>1101807</v>
      </c>
      <c r="AO45" s="17">
        <f t="shared" si="64"/>
        <v>268669</v>
      </c>
      <c r="AP45" s="17">
        <f t="shared" si="64"/>
        <v>817274</v>
      </c>
      <c r="AQ45" s="17">
        <f t="shared" si="64"/>
        <v>15864</v>
      </c>
      <c r="AR45" s="17">
        <f t="shared" si="64"/>
        <v>9036</v>
      </c>
      <c r="AS45" s="17">
        <f t="shared" si="64"/>
        <v>4049781</v>
      </c>
      <c r="AT45" s="17">
        <f t="shared" si="64"/>
        <v>581488</v>
      </c>
      <c r="AU45" s="17">
        <f t="shared" si="64"/>
        <v>1940345</v>
      </c>
      <c r="AV45" s="17">
        <f t="shared" si="64"/>
        <v>203015</v>
      </c>
      <c r="AW45" s="17">
        <f t="shared" si="64"/>
        <v>7739204</v>
      </c>
      <c r="AX45" s="17">
        <f t="shared" si="64"/>
        <v>209060</v>
      </c>
      <c r="AY45" s="17">
        <f t="shared" si="64"/>
        <v>209060</v>
      </c>
      <c r="AZ45" s="17">
        <f t="shared" si="64"/>
        <v>207708</v>
      </c>
      <c r="BA45" s="17">
        <f t="shared" si="64"/>
        <v>0</v>
      </c>
      <c r="BB45" s="17">
        <f t="shared" si="64"/>
        <v>1352</v>
      </c>
      <c r="BC45" s="17">
        <f t="shared" si="64"/>
        <v>0</v>
      </c>
      <c r="BD45" s="17">
        <f t="shared" si="64"/>
        <v>2819</v>
      </c>
      <c r="BE45" s="17">
        <f t="shared" si="64"/>
        <v>792039</v>
      </c>
      <c r="BF45" s="17">
        <f t="shared" si="64"/>
        <v>251959</v>
      </c>
      <c r="BG45" s="17">
        <f t="shared" si="64"/>
        <v>242020</v>
      </c>
      <c r="BH45" s="17">
        <f t="shared" si="64"/>
        <v>312</v>
      </c>
      <c r="BI45" s="17">
        <f t="shared" si="64"/>
        <v>241708</v>
      </c>
      <c r="BJ45" s="17">
        <f t="shared" si="64"/>
        <v>0</v>
      </c>
      <c r="BK45" s="17">
        <f t="shared" si="64"/>
        <v>0</v>
      </c>
      <c r="BL45" s="17">
        <f t="shared" si="64"/>
        <v>253941</v>
      </c>
      <c r="BM45" s="17">
        <f t="shared" si="64"/>
        <v>44119</v>
      </c>
      <c r="BN45" s="17">
        <f t="shared" si="64"/>
        <v>609662</v>
      </c>
      <c r="BO45" s="17">
        <f t="shared" si="64"/>
        <v>6143</v>
      </c>
      <c r="BP45" s="17">
        <f aca="true" t="shared" si="65" ref="BP45:CI45">SUM(BP7:BP44)</f>
        <v>1007242</v>
      </c>
      <c r="BQ45" s="17">
        <f t="shared" si="65"/>
        <v>269360</v>
      </c>
      <c r="BR45" s="17">
        <f t="shared" si="65"/>
        <v>269360</v>
      </c>
      <c r="BS45" s="17">
        <f t="shared" si="65"/>
        <v>263892</v>
      </c>
      <c r="BT45" s="17">
        <f t="shared" si="65"/>
        <v>1426</v>
      </c>
      <c r="BU45" s="17">
        <f t="shared" si="65"/>
        <v>4042</v>
      </c>
      <c r="BV45" s="17">
        <f t="shared" si="65"/>
        <v>0</v>
      </c>
      <c r="BW45" s="17">
        <f t="shared" si="65"/>
        <v>0</v>
      </c>
      <c r="BX45" s="17">
        <f t="shared" si="65"/>
        <v>8267928</v>
      </c>
      <c r="BY45" s="17">
        <f t="shared" si="65"/>
        <v>1985736</v>
      </c>
      <c r="BZ45" s="17">
        <f t="shared" si="65"/>
        <v>1343827</v>
      </c>
      <c r="CA45" s="17">
        <f t="shared" si="65"/>
        <v>268981</v>
      </c>
      <c r="CB45" s="17">
        <f t="shared" si="65"/>
        <v>1058982</v>
      </c>
      <c r="CC45" s="17">
        <f t="shared" si="65"/>
        <v>15864</v>
      </c>
      <c r="CD45" s="17">
        <f t="shared" si="65"/>
        <v>9036</v>
      </c>
      <c r="CE45" s="17">
        <f t="shared" si="65"/>
        <v>4303722</v>
      </c>
      <c r="CF45" s="17">
        <f t="shared" si="65"/>
        <v>625607</v>
      </c>
      <c r="CG45" s="17">
        <f t="shared" si="65"/>
        <v>0</v>
      </c>
      <c r="CH45" s="17">
        <f t="shared" si="65"/>
        <v>209158</v>
      </c>
      <c r="CI45" s="17">
        <f t="shared" si="65"/>
        <v>8746446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45:C4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16</v>
      </c>
    </row>
    <row r="2" spans="1:87" s="68" customFormat="1" ht="22.5" customHeight="1">
      <c r="A2" s="128" t="s">
        <v>198</v>
      </c>
      <c r="B2" s="130" t="s">
        <v>87</v>
      </c>
      <c r="C2" s="115" t="s">
        <v>88</v>
      </c>
      <c r="D2" s="2" t="s">
        <v>77</v>
      </c>
      <c r="E2" s="3"/>
      <c r="F2" s="3"/>
      <c r="G2" s="3"/>
      <c r="H2" s="3"/>
      <c r="I2" s="3"/>
      <c r="J2" s="3"/>
      <c r="K2" s="3"/>
      <c r="L2" s="4"/>
      <c r="M2" s="2" t="s">
        <v>204</v>
      </c>
      <c r="N2" s="3"/>
      <c r="O2" s="3"/>
      <c r="P2" s="3"/>
      <c r="Q2" s="3"/>
      <c r="R2" s="3"/>
      <c r="S2" s="3"/>
      <c r="T2" s="3"/>
      <c r="U2" s="4"/>
      <c r="V2" s="2" t="s">
        <v>205</v>
      </c>
      <c r="W2" s="5"/>
      <c r="X2" s="5"/>
      <c r="Y2" s="5"/>
      <c r="Z2" s="5"/>
      <c r="AA2" s="5"/>
      <c r="AB2" s="5"/>
      <c r="AC2" s="5"/>
      <c r="AD2" s="6"/>
      <c r="AE2" s="24" t="s">
        <v>89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199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200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6"/>
      <c r="B3" s="131"/>
      <c r="C3" s="116"/>
      <c r="D3" s="8" t="s">
        <v>206</v>
      </c>
      <c r="E3" s="60"/>
      <c r="F3" s="60"/>
      <c r="G3" s="60"/>
      <c r="H3" s="60"/>
      <c r="I3" s="60"/>
      <c r="J3" s="60"/>
      <c r="K3" s="61"/>
      <c r="L3" s="62"/>
      <c r="M3" s="8" t="s">
        <v>206</v>
      </c>
      <c r="N3" s="60"/>
      <c r="O3" s="60"/>
      <c r="P3" s="60"/>
      <c r="Q3" s="60"/>
      <c r="R3" s="60"/>
      <c r="S3" s="60"/>
      <c r="T3" s="61"/>
      <c r="U3" s="62"/>
      <c r="V3" s="8" t="s">
        <v>206</v>
      </c>
      <c r="W3" s="60"/>
      <c r="X3" s="60"/>
      <c r="Y3" s="60"/>
      <c r="Z3" s="60"/>
      <c r="AA3" s="60"/>
      <c r="AB3" s="60"/>
      <c r="AC3" s="61"/>
      <c r="AD3" s="62"/>
      <c r="AE3" s="27" t="s">
        <v>90</v>
      </c>
      <c r="AF3" s="25"/>
      <c r="AG3" s="25"/>
      <c r="AH3" s="25"/>
      <c r="AI3" s="25"/>
      <c r="AJ3" s="28"/>
      <c r="AK3" s="117" t="s">
        <v>91</v>
      </c>
      <c r="AL3" s="27" t="s">
        <v>210</v>
      </c>
      <c r="AM3" s="25"/>
      <c r="AN3" s="25"/>
      <c r="AO3" s="25"/>
      <c r="AP3" s="25"/>
      <c r="AQ3" s="25"/>
      <c r="AR3" s="25"/>
      <c r="AS3" s="25"/>
      <c r="AT3" s="28"/>
      <c r="AU3" s="115" t="s">
        <v>92</v>
      </c>
      <c r="AV3" s="115" t="s">
        <v>93</v>
      </c>
      <c r="AW3" s="26" t="s">
        <v>211</v>
      </c>
      <c r="AX3" s="27" t="s">
        <v>94</v>
      </c>
      <c r="AY3" s="25"/>
      <c r="AZ3" s="25"/>
      <c r="BA3" s="25"/>
      <c r="BB3" s="25"/>
      <c r="BC3" s="28"/>
      <c r="BD3" s="117" t="s">
        <v>95</v>
      </c>
      <c r="BE3" s="27" t="s">
        <v>210</v>
      </c>
      <c r="BF3" s="25"/>
      <c r="BG3" s="25"/>
      <c r="BH3" s="25"/>
      <c r="BI3" s="25"/>
      <c r="BJ3" s="25"/>
      <c r="BK3" s="25"/>
      <c r="BL3" s="25"/>
      <c r="BM3" s="28"/>
      <c r="BN3" s="115" t="s">
        <v>92</v>
      </c>
      <c r="BO3" s="115" t="s">
        <v>93</v>
      </c>
      <c r="BP3" s="26" t="s">
        <v>211</v>
      </c>
      <c r="BQ3" s="27" t="s">
        <v>94</v>
      </c>
      <c r="BR3" s="25"/>
      <c r="BS3" s="25"/>
      <c r="BT3" s="25"/>
      <c r="BU3" s="25"/>
      <c r="BV3" s="28"/>
      <c r="BW3" s="117" t="s">
        <v>95</v>
      </c>
      <c r="BX3" s="27" t="s">
        <v>210</v>
      </c>
      <c r="BY3" s="25"/>
      <c r="BZ3" s="25"/>
      <c r="CA3" s="25"/>
      <c r="CB3" s="25"/>
      <c r="CC3" s="25"/>
      <c r="CD3" s="25"/>
      <c r="CE3" s="25"/>
      <c r="CF3" s="28"/>
      <c r="CG3" s="115" t="s">
        <v>92</v>
      </c>
      <c r="CH3" s="115" t="s">
        <v>93</v>
      </c>
      <c r="CI3" s="26" t="s">
        <v>211</v>
      </c>
    </row>
    <row r="4" spans="1:87" s="68" customFormat="1" ht="22.5" customHeight="1">
      <c r="A4" s="116"/>
      <c r="B4" s="131"/>
      <c r="C4" s="116"/>
      <c r="D4" s="7"/>
      <c r="E4" s="8" t="s">
        <v>207</v>
      </c>
      <c r="F4" s="9"/>
      <c r="G4" s="9"/>
      <c r="H4" s="9"/>
      <c r="I4" s="9"/>
      <c r="J4" s="9"/>
      <c r="K4" s="10"/>
      <c r="L4" s="11" t="s">
        <v>78</v>
      </c>
      <c r="M4" s="7"/>
      <c r="N4" s="8" t="s">
        <v>207</v>
      </c>
      <c r="O4" s="9"/>
      <c r="P4" s="9"/>
      <c r="Q4" s="9"/>
      <c r="R4" s="9"/>
      <c r="S4" s="9"/>
      <c r="T4" s="10"/>
      <c r="U4" s="11" t="s">
        <v>78</v>
      </c>
      <c r="V4" s="7"/>
      <c r="W4" s="8" t="s">
        <v>207</v>
      </c>
      <c r="X4" s="9"/>
      <c r="Y4" s="9"/>
      <c r="Z4" s="9"/>
      <c r="AA4" s="9"/>
      <c r="AB4" s="9"/>
      <c r="AC4" s="10"/>
      <c r="AD4" s="11" t="s">
        <v>78</v>
      </c>
      <c r="AE4" s="26" t="s">
        <v>205</v>
      </c>
      <c r="AF4" s="29" t="s">
        <v>212</v>
      </c>
      <c r="AG4" s="30"/>
      <c r="AH4" s="31"/>
      <c r="AI4" s="28"/>
      <c r="AJ4" s="119" t="s">
        <v>64</v>
      </c>
      <c r="AK4" s="118"/>
      <c r="AL4" s="26" t="s">
        <v>205</v>
      </c>
      <c r="AM4" s="115" t="s">
        <v>96</v>
      </c>
      <c r="AN4" s="27" t="s">
        <v>213</v>
      </c>
      <c r="AO4" s="25"/>
      <c r="AP4" s="25"/>
      <c r="AQ4" s="28"/>
      <c r="AR4" s="115" t="s">
        <v>97</v>
      </c>
      <c r="AS4" s="115" t="s">
        <v>98</v>
      </c>
      <c r="AT4" s="115" t="s">
        <v>99</v>
      </c>
      <c r="AU4" s="116"/>
      <c r="AV4" s="116"/>
      <c r="AW4" s="33"/>
      <c r="AX4" s="26" t="s">
        <v>205</v>
      </c>
      <c r="AY4" s="29" t="s">
        <v>212</v>
      </c>
      <c r="AZ4" s="30"/>
      <c r="BA4" s="31"/>
      <c r="BB4" s="28"/>
      <c r="BC4" s="119" t="s">
        <v>64</v>
      </c>
      <c r="BD4" s="118"/>
      <c r="BE4" s="26" t="s">
        <v>205</v>
      </c>
      <c r="BF4" s="115" t="s">
        <v>96</v>
      </c>
      <c r="BG4" s="27" t="s">
        <v>213</v>
      </c>
      <c r="BH4" s="25"/>
      <c r="BI4" s="25"/>
      <c r="BJ4" s="28"/>
      <c r="BK4" s="115" t="s">
        <v>97</v>
      </c>
      <c r="BL4" s="115" t="s">
        <v>98</v>
      </c>
      <c r="BM4" s="115" t="s">
        <v>99</v>
      </c>
      <c r="BN4" s="116"/>
      <c r="BO4" s="116"/>
      <c r="BP4" s="33"/>
      <c r="BQ4" s="26" t="s">
        <v>205</v>
      </c>
      <c r="BR4" s="29" t="s">
        <v>212</v>
      </c>
      <c r="BS4" s="30"/>
      <c r="BT4" s="31"/>
      <c r="BU4" s="28"/>
      <c r="BV4" s="119" t="s">
        <v>64</v>
      </c>
      <c r="BW4" s="118"/>
      <c r="BX4" s="26" t="s">
        <v>205</v>
      </c>
      <c r="BY4" s="115" t="s">
        <v>96</v>
      </c>
      <c r="BZ4" s="27" t="s">
        <v>213</v>
      </c>
      <c r="CA4" s="25"/>
      <c r="CB4" s="25"/>
      <c r="CC4" s="28"/>
      <c r="CD4" s="115" t="s">
        <v>97</v>
      </c>
      <c r="CE4" s="115" t="s">
        <v>98</v>
      </c>
      <c r="CF4" s="115" t="s">
        <v>99</v>
      </c>
      <c r="CG4" s="116"/>
      <c r="CH4" s="116"/>
      <c r="CI4" s="33"/>
    </row>
    <row r="5" spans="1:87" s="68" customFormat="1" ht="22.5" customHeight="1">
      <c r="A5" s="116"/>
      <c r="B5" s="131"/>
      <c r="C5" s="116"/>
      <c r="D5" s="7"/>
      <c r="E5" s="7"/>
      <c r="F5" s="12" t="s">
        <v>79</v>
      </c>
      <c r="G5" s="12" t="s">
        <v>80</v>
      </c>
      <c r="H5" s="12" t="s">
        <v>81</v>
      </c>
      <c r="I5" s="12" t="s">
        <v>82</v>
      </c>
      <c r="J5" s="12" t="s">
        <v>83</v>
      </c>
      <c r="K5" s="12" t="s">
        <v>84</v>
      </c>
      <c r="L5" s="13"/>
      <c r="M5" s="7"/>
      <c r="N5" s="7"/>
      <c r="O5" s="12" t="s">
        <v>79</v>
      </c>
      <c r="P5" s="12" t="s">
        <v>80</v>
      </c>
      <c r="Q5" s="12" t="s">
        <v>81</v>
      </c>
      <c r="R5" s="12" t="s">
        <v>82</v>
      </c>
      <c r="S5" s="12" t="s">
        <v>83</v>
      </c>
      <c r="T5" s="12" t="s">
        <v>84</v>
      </c>
      <c r="U5" s="13"/>
      <c r="V5" s="7"/>
      <c r="W5" s="7"/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84</v>
      </c>
      <c r="AD5" s="13"/>
      <c r="AE5" s="33"/>
      <c r="AF5" s="26" t="s">
        <v>205</v>
      </c>
      <c r="AG5" s="32" t="s">
        <v>100</v>
      </c>
      <c r="AH5" s="32" t="s">
        <v>101</v>
      </c>
      <c r="AI5" s="32" t="s">
        <v>84</v>
      </c>
      <c r="AJ5" s="120"/>
      <c r="AK5" s="118"/>
      <c r="AL5" s="33"/>
      <c r="AM5" s="116"/>
      <c r="AN5" s="26" t="s">
        <v>205</v>
      </c>
      <c r="AO5" s="23" t="s">
        <v>102</v>
      </c>
      <c r="AP5" s="23" t="s">
        <v>103</v>
      </c>
      <c r="AQ5" s="23" t="s">
        <v>104</v>
      </c>
      <c r="AR5" s="116"/>
      <c r="AS5" s="116"/>
      <c r="AT5" s="116"/>
      <c r="AU5" s="116"/>
      <c r="AV5" s="116"/>
      <c r="AW5" s="33"/>
      <c r="AX5" s="33"/>
      <c r="AY5" s="26" t="s">
        <v>205</v>
      </c>
      <c r="AZ5" s="32" t="s">
        <v>100</v>
      </c>
      <c r="BA5" s="32" t="s">
        <v>101</v>
      </c>
      <c r="BB5" s="32" t="s">
        <v>84</v>
      </c>
      <c r="BC5" s="120"/>
      <c r="BD5" s="118"/>
      <c r="BE5" s="33"/>
      <c r="BF5" s="116"/>
      <c r="BG5" s="26" t="s">
        <v>205</v>
      </c>
      <c r="BH5" s="23" t="s">
        <v>102</v>
      </c>
      <c r="BI5" s="23" t="s">
        <v>103</v>
      </c>
      <c r="BJ5" s="23" t="s">
        <v>104</v>
      </c>
      <c r="BK5" s="116"/>
      <c r="BL5" s="116"/>
      <c r="BM5" s="116"/>
      <c r="BN5" s="116"/>
      <c r="BO5" s="116"/>
      <c r="BP5" s="33"/>
      <c r="BQ5" s="33"/>
      <c r="BR5" s="26" t="s">
        <v>205</v>
      </c>
      <c r="BS5" s="32" t="s">
        <v>100</v>
      </c>
      <c r="BT5" s="32" t="s">
        <v>101</v>
      </c>
      <c r="BU5" s="32" t="s">
        <v>84</v>
      </c>
      <c r="BV5" s="120"/>
      <c r="BW5" s="118"/>
      <c r="BX5" s="33"/>
      <c r="BY5" s="116"/>
      <c r="BZ5" s="26" t="s">
        <v>205</v>
      </c>
      <c r="CA5" s="23" t="s">
        <v>102</v>
      </c>
      <c r="CB5" s="23" t="s">
        <v>103</v>
      </c>
      <c r="CC5" s="23" t="s">
        <v>104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9"/>
      <c r="B6" s="132"/>
      <c r="C6" s="133"/>
      <c r="D6" s="14" t="s">
        <v>208</v>
      </c>
      <c r="E6" s="14" t="s">
        <v>209</v>
      </c>
      <c r="F6" s="15" t="s">
        <v>209</v>
      </c>
      <c r="G6" s="15" t="s">
        <v>209</v>
      </c>
      <c r="H6" s="15" t="s">
        <v>209</v>
      </c>
      <c r="I6" s="15" t="s">
        <v>209</v>
      </c>
      <c r="J6" s="15" t="s">
        <v>209</v>
      </c>
      <c r="K6" s="15" t="s">
        <v>209</v>
      </c>
      <c r="L6" s="16" t="s">
        <v>209</v>
      </c>
      <c r="M6" s="14" t="s">
        <v>209</v>
      </c>
      <c r="N6" s="14" t="s">
        <v>209</v>
      </c>
      <c r="O6" s="15" t="s">
        <v>209</v>
      </c>
      <c r="P6" s="15" t="s">
        <v>209</v>
      </c>
      <c r="Q6" s="15" t="s">
        <v>209</v>
      </c>
      <c r="R6" s="15" t="s">
        <v>209</v>
      </c>
      <c r="S6" s="15" t="s">
        <v>209</v>
      </c>
      <c r="T6" s="15" t="s">
        <v>209</v>
      </c>
      <c r="U6" s="16" t="s">
        <v>209</v>
      </c>
      <c r="V6" s="14" t="s">
        <v>209</v>
      </c>
      <c r="W6" s="14" t="s">
        <v>209</v>
      </c>
      <c r="X6" s="15" t="s">
        <v>209</v>
      </c>
      <c r="Y6" s="15" t="s">
        <v>209</v>
      </c>
      <c r="Z6" s="15" t="s">
        <v>209</v>
      </c>
      <c r="AA6" s="15" t="s">
        <v>209</v>
      </c>
      <c r="AB6" s="15" t="s">
        <v>209</v>
      </c>
      <c r="AC6" s="15" t="s">
        <v>209</v>
      </c>
      <c r="AD6" s="16" t="s">
        <v>209</v>
      </c>
      <c r="AE6" s="34" t="s">
        <v>208</v>
      </c>
      <c r="AF6" s="34" t="s">
        <v>209</v>
      </c>
      <c r="AG6" s="35" t="s">
        <v>209</v>
      </c>
      <c r="AH6" s="35" t="s">
        <v>209</v>
      </c>
      <c r="AI6" s="35" t="s">
        <v>209</v>
      </c>
      <c r="AJ6" s="38" t="s">
        <v>209</v>
      </c>
      <c r="AK6" s="38" t="s">
        <v>209</v>
      </c>
      <c r="AL6" s="34" t="s">
        <v>209</v>
      </c>
      <c r="AM6" s="34" t="s">
        <v>209</v>
      </c>
      <c r="AN6" s="34" t="s">
        <v>209</v>
      </c>
      <c r="AO6" s="39" t="s">
        <v>209</v>
      </c>
      <c r="AP6" s="39" t="s">
        <v>209</v>
      </c>
      <c r="AQ6" s="39" t="s">
        <v>209</v>
      </c>
      <c r="AR6" s="34" t="s">
        <v>209</v>
      </c>
      <c r="AS6" s="34" t="s">
        <v>209</v>
      </c>
      <c r="AT6" s="34" t="s">
        <v>209</v>
      </c>
      <c r="AU6" s="34" t="s">
        <v>209</v>
      </c>
      <c r="AV6" s="34" t="s">
        <v>209</v>
      </c>
      <c r="AW6" s="34" t="s">
        <v>209</v>
      </c>
      <c r="AX6" s="34" t="s">
        <v>208</v>
      </c>
      <c r="AY6" s="34" t="s">
        <v>209</v>
      </c>
      <c r="AZ6" s="35" t="s">
        <v>209</v>
      </c>
      <c r="BA6" s="35" t="s">
        <v>209</v>
      </c>
      <c r="BB6" s="35" t="s">
        <v>209</v>
      </c>
      <c r="BC6" s="38" t="s">
        <v>209</v>
      </c>
      <c r="BD6" s="38" t="s">
        <v>209</v>
      </c>
      <c r="BE6" s="34" t="s">
        <v>209</v>
      </c>
      <c r="BF6" s="34" t="s">
        <v>209</v>
      </c>
      <c r="BG6" s="34" t="s">
        <v>209</v>
      </c>
      <c r="BH6" s="39" t="s">
        <v>209</v>
      </c>
      <c r="BI6" s="39" t="s">
        <v>209</v>
      </c>
      <c r="BJ6" s="39" t="s">
        <v>209</v>
      </c>
      <c r="BK6" s="34" t="s">
        <v>209</v>
      </c>
      <c r="BL6" s="34" t="s">
        <v>209</v>
      </c>
      <c r="BM6" s="34" t="s">
        <v>209</v>
      </c>
      <c r="BN6" s="34" t="s">
        <v>209</v>
      </c>
      <c r="BO6" s="34" t="s">
        <v>209</v>
      </c>
      <c r="BP6" s="34" t="s">
        <v>209</v>
      </c>
      <c r="BQ6" s="34" t="s">
        <v>208</v>
      </c>
      <c r="BR6" s="34" t="s">
        <v>209</v>
      </c>
      <c r="BS6" s="35" t="s">
        <v>209</v>
      </c>
      <c r="BT6" s="35" t="s">
        <v>209</v>
      </c>
      <c r="BU6" s="35" t="s">
        <v>209</v>
      </c>
      <c r="BV6" s="38" t="s">
        <v>209</v>
      </c>
      <c r="BW6" s="38" t="s">
        <v>209</v>
      </c>
      <c r="BX6" s="34" t="s">
        <v>209</v>
      </c>
      <c r="BY6" s="34" t="s">
        <v>209</v>
      </c>
      <c r="BZ6" s="34" t="s">
        <v>209</v>
      </c>
      <c r="CA6" s="39" t="s">
        <v>209</v>
      </c>
      <c r="CB6" s="39" t="s">
        <v>209</v>
      </c>
      <c r="CC6" s="39" t="s">
        <v>209</v>
      </c>
      <c r="CD6" s="34" t="s">
        <v>209</v>
      </c>
      <c r="CE6" s="34" t="s">
        <v>209</v>
      </c>
      <c r="CF6" s="34" t="s">
        <v>209</v>
      </c>
      <c r="CG6" s="34" t="s">
        <v>209</v>
      </c>
      <c r="CH6" s="34" t="s">
        <v>209</v>
      </c>
      <c r="CI6" s="34" t="s">
        <v>209</v>
      </c>
    </row>
    <row r="7" spans="1:87" ht="13.5">
      <c r="A7" s="74" t="s">
        <v>141</v>
      </c>
      <c r="B7" s="74" t="s">
        <v>112</v>
      </c>
      <c r="C7" s="101" t="s">
        <v>113</v>
      </c>
      <c r="D7" s="17">
        <f aca="true" t="shared" si="0" ref="D7:D19">E7+L7</f>
        <v>106906</v>
      </c>
      <c r="E7" s="17">
        <f aca="true" t="shared" si="1" ref="E7:E19">F7+G7+H7+I7+K7</f>
        <v>52621</v>
      </c>
      <c r="F7" s="17"/>
      <c r="G7" s="17"/>
      <c r="H7" s="17"/>
      <c r="I7" s="17">
        <v>52621</v>
      </c>
      <c r="J7" s="17">
        <v>94657</v>
      </c>
      <c r="K7" s="17"/>
      <c r="L7" s="17">
        <v>54285</v>
      </c>
      <c r="M7" s="17">
        <f aca="true" t="shared" si="2" ref="M7:M19">N7+U7</f>
        <v>17621</v>
      </c>
      <c r="N7" s="17">
        <f aca="true" t="shared" si="3" ref="N7:N19">O7+P7+Q7+R7+T7</f>
        <v>7468</v>
      </c>
      <c r="O7" s="17"/>
      <c r="P7" s="17"/>
      <c r="Q7" s="17"/>
      <c r="R7" s="17">
        <v>7468</v>
      </c>
      <c r="S7" s="17">
        <v>16481</v>
      </c>
      <c r="T7" s="17"/>
      <c r="U7" s="17">
        <v>10153</v>
      </c>
      <c r="V7" s="17">
        <f aca="true" t="shared" si="4" ref="V7:V18">D7+M7</f>
        <v>124527</v>
      </c>
      <c r="W7" s="17">
        <f aca="true" t="shared" si="5" ref="W7:W18">E7+N7</f>
        <v>60089</v>
      </c>
      <c r="X7" s="17">
        <f aca="true" t="shared" si="6" ref="X7:X18">F7+O7</f>
        <v>0</v>
      </c>
      <c r="Y7" s="17">
        <f aca="true" t="shared" si="7" ref="Y7:Y18">G7+P7</f>
        <v>0</v>
      </c>
      <c r="Z7" s="17">
        <f aca="true" t="shared" si="8" ref="Z7:Z18">H7+Q7</f>
        <v>0</v>
      </c>
      <c r="AA7" s="17">
        <f aca="true" t="shared" si="9" ref="AA7:AB18">I7+R7</f>
        <v>60089</v>
      </c>
      <c r="AB7" s="17">
        <f t="shared" si="9"/>
        <v>111138</v>
      </c>
      <c r="AC7" s="17">
        <f aca="true" t="shared" si="10" ref="AC7:AC19">K7+T7</f>
        <v>0</v>
      </c>
      <c r="AD7" s="17">
        <f aca="true" t="shared" si="11" ref="AD7:AD19">L7+U7</f>
        <v>64438</v>
      </c>
      <c r="AE7" s="17">
        <f aca="true" t="shared" si="12" ref="AE7:AE18">AF7+AJ7</f>
        <v>16314</v>
      </c>
      <c r="AF7" s="17">
        <f aca="true" t="shared" si="13" ref="AF7:AF18">SUM(AG7:AI7)</f>
        <v>16314</v>
      </c>
      <c r="AG7" s="17">
        <v>16314</v>
      </c>
      <c r="AH7" s="17">
        <v>0</v>
      </c>
      <c r="AI7" s="17">
        <v>0</v>
      </c>
      <c r="AJ7" s="17">
        <v>0</v>
      </c>
      <c r="AK7" s="75" t="s">
        <v>202</v>
      </c>
      <c r="AL7" s="17">
        <f aca="true" t="shared" si="14" ref="AL7:AL18">AM7+AN7+AR7+AS7+AT7</f>
        <v>185249</v>
      </c>
      <c r="AM7" s="17">
        <v>45242</v>
      </c>
      <c r="AN7" s="75">
        <f aca="true" t="shared" si="15" ref="AN7:AN18">SUM(AO7:AQ7)</f>
        <v>42465</v>
      </c>
      <c r="AO7" s="17">
        <v>6980</v>
      </c>
      <c r="AP7" s="17">
        <v>35485</v>
      </c>
      <c r="AQ7" s="17">
        <v>0</v>
      </c>
      <c r="AR7" s="17">
        <v>0</v>
      </c>
      <c r="AS7" s="17">
        <v>58806</v>
      </c>
      <c r="AT7" s="17">
        <v>38736</v>
      </c>
      <c r="AU7" s="75" t="s">
        <v>202</v>
      </c>
      <c r="AV7" s="17"/>
      <c r="AW7" s="17">
        <f aca="true" t="shared" si="16" ref="AW7:AW18">AE7+AL7+AV7</f>
        <v>201563</v>
      </c>
      <c r="AX7" s="17">
        <f aca="true" t="shared" si="17" ref="AX7:AX18">AY7+BC7</f>
        <v>0</v>
      </c>
      <c r="AY7" s="17">
        <f aca="true" t="shared" si="18" ref="AY7:AY18">SUM(AZ7:BB7)</f>
        <v>0</v>
      </c>
      <c r="AZ7" s="17">
        <v>0</v>
      </c>
      <c r="BA7" s="17">
        <v>0</v>
      </c>
      <c r="BB7" s="17">
        <v>0</v>
      </c>
      <c r="BC7" s="17">
        <v>0</v>
      </c>
      <c r="BD7" s="75" t="s">
        <v>202</v>
      </c>
      <c r="BE7" s="17">
        <f aca="true" t="shared" si="19" ref="BE7:BE18">BF7+BG7+BK7+BL7+BM7</f>
        <v>34102</v>
      </c>
      <c r="BF7" s="17">
        <v>14500</v>
      </c>
      <c r="BG7" s="75">
        <f aca="true" t="shared" si="20" ref="BG7:BG18">SUM(BH7:BJ7)</f>
        <v>13967</v>
      </c>
      <c r="BH7" s="17">
        <v>0</v>
      </c>
      <c r="BI7" s="17">
        <v>13967</v>
      </c>
      <c r="BJ7" s="17">
        <v>0</v>
      </c>
      <c r="BK7" s="17">
        <v>0</v>
      </c>
      <c r="BL7" s="17">
        <v>3589</v>
      </c>
      <c r="BM7" s="17">
        <v>2046</v>
      </c>
      <c r="BN7" s="75" t="s">
        <v>202</v>
      </c>
      <c r="BO7" s="17"/>
      <c r="BP7" s="17">
        <f aca="true" t="shared" si="21" ref="BP7:BP18">AX7+BE7+BO7</f>
        <v>34102</v>
      </c>
      <c r="BQ7" s="17">
        <f aca="true" t="shared" si="22" ref="BQ7:BQ18">AE7+AX7</f>
        <v>16314</v>
      </c>
      <c r="BR7" s="17">
        <f aca="true" t="shared" si="23" ref="BR7:BR18">AF7+AY7</f>
        <v>16314</v>
      </c>
      <c r="BS7" s="17">
        <f aca="true" t="shared" si="24" ref="BS7:BS18">AG7+AZ7</f>
        <v>16314</v>
      </c>
      <c r="BT7" s="17">
        <f aca="true" t="shared" si="25" ref="BT7:BT18">AH7+BA7</f>
        <v>0</v>
      </c>
      <c r="BU7" s="17">
        <f aca="true" t="shared" si="26" ref="BU7:BU18">AI7+BB7</f>
        <v>0</v>
      </c>
      <c r="BV7" s="17">
        <f aca="true" t="shared" si="27" ref="BV7:BV18">AJ7+BC7</f>
        <v>0</v>
      </c>
      <c r="BW7" s="75" t="s">
        <v>85</v>
      </c>
      <c r="BX7" s="17">
        <f aca="true" t="shared" si="28" ref="BX7:BX18">AL7+BE7</f>
        <v>219351</v>
      </c>
      <c r="BY7" s="17">
        <f aca="true" t="shared" si="29" ref="BY7:BY18">AM7+BF7</f>
        <v>59742</v>
      </c>
      <c r="BZ7" s="17">
        <f aca="true" t="shared" si="30" ref="BZ7:BZ18">AN7+BG7</f>
        <v>56432</v>
      </c>
      <c r="CA7" s="17">
        <f aca="true" t="shared" si="31" ref="CA7:CA18">AO7+BH7</f>
        <v>6980</v>
      </c>
      <c r="CB7" s="17">
        <f aca="true" t="shared" si="32" ref="CB7:CB18">AP7+BI7</f>
        <v>49452</v>
      </c>
      <c r="CC7" s="17">
        <f aca="true" t="shared" si="33" ref="CC7:CC18">AQ7+BJ7</f>
        <v>0</v>
      </c>
      <c r="CD7" s="17">
        <f aca="true" t="shared" si="34" ref="CD7:CD18">AR7+BK7</f>
        <v>0</v>
      </c>
      <c r="CE7" s="17">
        <f aca="true" t="shared" si="35" ref="CE7:CE18">AS7+BL7</f>
        <v>62395</v>
      </c>
      <c r="CF7" s="17">
        <f aca="true" t="shared" si="36" ref="CF7:CF18">AT7+BM7</f>
        <v>40782</v>
      </c>
      <c r="CG7" s="75" t="s">
        <v>85</v>
      </c>
      <c r="CH7" s="17">
        <f aca="true" t="shared" si="37" ref="CH7:CH18">AV7+BO7</f>
        <v>0</v>
      </c>
      <c r="CI7" s="17">
        <f aca="true" t="shared" si="38" ref="CI7:CI18">AW7+BP7</f>
        <v>235665</v>
      </c>
    </row>
    <row r="8" spans="1:87" ht="13.5">
      <c r="A8" s="74" t="s">
        <v>141</v>
      </c>
      <c r="B8" s="74" t="s">
        <v>114</v>
      </c>
      <c r="C8" s="101" t="s">
        <v>115</v>
      </c>
      <c r="D8" s="17">
        <f t="shared" si="0"/>
        <v>93453</v>
      </c>
      <c r="E8" s="17">
        <f t="shared" si="1"/>
        <v>11803</v>
      </c>
      <c r="F8" s="17"/>
      <c r="G8" s="17"/>
      <c r="H8" s="17"/>
      <c r="I8" s="17">
        <v>11802</v>
      </c>
      <c r="J8" s="17">
        <v>0</v>
      </c>
      <c r="K8" s="17">
        <v>1</v>
      </c>
      <c r="L8" s="17">
        <v>81650</v>
      </c>
      <c r="M8" s="17">
        <f t="shared" si="2"/>
        <v>0</v>
      </c>
      <c r="N8" s="17">
        <f t="shared" si="3"/>
        <v>0</v>
      </c>
      <c r="O8" s="17"/>
      <c r="P8" s="17"/>
      <c r="Q8" s="17"/>
      <c r="R8" s="17"/>
      <c r="S8" s="17">
        <v>0</v>
      </c>
      <c r="T8" s="17"/>
      <c r="U8" s="17"/>
      <c r="V8" s="17">
        <f t="shared" si="4"/>
        <v>93453</v>
      </c>
      <c r="W8" s="17">
        <f t="shared" si="5"/>
        <v>11803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11802</v>
      </c>
      <c r="AB8" s="17">
        <f t="shared" si="9"/>
        <v>0</v>
      </c>
      <c r="AC8" s="17">
        <f t="shared" si="10"/>
        <v>1</v>
      </c>
      <c r="AD8" s="17">
        <f t="shared" si="11"/>
        <v>81650</v>
      </c>
      <c r="AE8" s="17">
        <f t="shared" si="12"/>
        <v>66255</v>
      </c>
      <c r="AF8" s="17">
        <f t="shared" si="13"/>
        <v>66255</v>
      </c>
      <c r="AG8" s="17"/>
      <c r="AH8" s="17"/>
      <c r="AI8" s="17">
        <v>66255</v>
      </c>
      <c r="AJ8" s="17"/>
      <c r="AK8" s="75" t="s">
        <v>202</v>
      </c>
      <c r="AL8" s="17">
        <f t="shared" si="14"/>
        <v>14702</v>
      </c>
      <c r="AM8" s="17">
        <v>14429</v>
      </c>
      <c r="AN8" s="75">
        <f t="shared" si="15"/>
        <v>0</v>
      </c>
      <c r="AO8" s="17"/>
      <c r="AP8" s="17"/>
      <c r="AQ8" s="17"/>
      <c r="AR8" s="17"/>
      <c r="AS8" s="17">
        <v>212</v>
      </c>
      <c r="AT8" s="17">
        <v>61</v>
      </c>
      <c r="AU8" s="75" t="s">
        <v>202</v>
      </c>
      <c r="AV8" s="17">
        <v>12496</v>
      </c>
      <c r="AW8" s="17">
        <f t="shared" si="16"/>
        <v>93453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 t="s">
        <v>202</v>
      </c>
      <c r="BE8" s="17">
        <f t="shared" si="19"/>
        <v>0</v>
      </c>
      <c r="BF8" s="17"/>
      <c r="BG8" s="75">
        <f t="shared" si="20"/>
        <v>0</v>
      </c>
      <c r="BH8" s="17"/>
      <c r="BI8" s="17"/>
      <c r="BJ8" s="17"/>
      <c r="BK8" s="17"/>
      <c r="BL8" s="17"/>
      <c r="BM8" s="17"/>
      <c r="BN8" s="75" t="s">
        <v>202</v>
      </c>
      <c r="BO8" s="17"/>
      <c r="BP8" s="17">
        <f t="shared" si="21"/>
        <v>0</v>
      </c>
      <c r="BQ8" s="17">
        <f t="shared" si="22"/>
        <v>66255</v>
      </c>
      <c r="BR8" s="17">
        <f t="shared" si="23"/>
        <v>66255</v>
      </c>
      <c r="BS8" s="17">
        <f t="shared" si="24"/>
        <v>0</v>
      </c>
      <c r="BT8" s="17">
        <f t="shared" si="25"/>
        <v>0</v>
      </c>
      <c r="BU8" s="17">
        <f t="shared" si="26"/>
        <v>66255</v>
      </c>
      <c r="BV8" s="17">
        <f t="shared" si="27"/>
        <v>0</v>
      </c>
      <c r="BW8" s="75" t="s">
        <v>85</v>
      </c>
      <c r="BX8" s="17">
        <f t="shared" si="28"/>
        <v>14702</v>
      </c>
      <c r="BY8" s="17">
        <f t="shared" si="29"/>
        <v>14429</v>
      </c>
      <c r="BZ8" s="17">
        <f t="shared" si="30"/>
        <v>0</v>
      </c>
      <c r="CA8" s="17">
        <f t="shared" si="31"/>
        <v>0</v>
      </c>
      <c r="CB8" s="17">
        <f t="shared" si="32"/>
        <v>0</v>
      </c>
      <c r="CC8" s="17">
        <f t="shared" si="33"/>
        <v>0</v>
      </c>
      <c r="CD8" s="17">
        <f t="shared" si="34"/>
        <v>0</v>
      </c>
      <c r="CE8" s="17">
        <f t="shared" si="35"/>
        <v>212</v>
      </c>
      <c r="CF8" s="17">
        <f t="shared" si="36"/>
        <v>61</v>
      </c>
      <c r="CG8" s="75" t="s">
        <v>85</v>
      </c>
      <c r="CH8" s="17">
        <f t="shared" si="37"/>
        <v>12496</v>
      </c>
      <c r="CI8" s="17">
        <f t="shared" si="38"/>
        <v>93453</v>
      </c>
    </row>
    <row r="9" spans="1:87" ht="13.5">
      <c r="A9" s="74" t="s">
        <v>141</v>
      </c>
      <c r="B9" s="74" t="s">
        <v>116</v>
      </c>
      <c r="C9" s="101" t="s">
        <v>117</v>
      </c>
      <c r="D9" s="17">
        <f t="shared" si="0"/>
        <v>0</v>
      </c>
      <c r="E9" s="17">
        <f t="shared" si="1"/>
        <v>0</v>
      </c>
      <c r="F9" s="17"/>
      <c r="G9" s="17"/>
      <c r="H9" s="17"/>
      <c r="I9" s="17"/>
      <c r="J9" s="17">
        <v>0</v>
      </c>
      <c r="K9" s="17"/>
      <c r="L9" s="17"/>
      <c r="M9" s="17">
        <f t="shared" si="2"/>
        <v>28496</v>
      </c>
      <c r="N9" s="17">
        <f t="shared" si="3"/>
        <v>28496</v>
      </c>
      <c r="O9" s="17"/>
      <c r="P9" s="17"/>
      <c r="Q9" s="17"/>
      <c r="R9" s="17">
        <v>25127</v>
      </c>
      <c r="S9" s="17">
        <v>250784</v>
      </c>
      <c r="T9" s="17">
        <v>3369</v>
      </c>
      <c r="U9" s="17"/>
      <c r="V9" s="17">
        <f t="shared" si="4"/>
        <v>28496</v>
      </c>
      <c r="W9" s="17">
        <f t="shared" si="5"/>
        <v>28496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25127</v>
      </c>
      <c r="AB9" s="17">
        <f t="shared" si="9"/>
        <v>250784</v>
      </c>
      <c r="AC9" s="17">
        <f t="shared" si="10"/>
        <v>3369</v>
      </c>
      <c r="AD9" s="17">
        <f t="shared" si="11"/>
        <v>0</v>
      </c>
      <c r="AE9" s="17">
        <f t="shared" si="12"/>
        <v>0</v>
      </c>
      <c r="AF9" s="17">
        <f t="shared" si="13"/>
        <v>0</v>
      </c>
      <c r="AG9" s="17"/>
      <c r="AH9" s="17"/>
      <c r="AI9" s="17"/>
      <c r="AJ9" s="17"/>
      <c r="AK9" s="75" t="s">
        <v>202</v>
      </c>
      <c r="AL9" s="17">
        <f t="shared" si="14"/>
        <v>0</v>
      </c>
      <c r="AM9" s="17"/>
      <c r="AN9" s="75">
        <f t="shared" si="15"/>
        <v>0</v>
      </c>
      <c r="AO9" s="17"/>
      <c r="AP9" s="17"/>
      <c r="AQ9" s="17"/>
      <c r="AR9" s="17"/>
      <c r="AS9" s="17"/>
      <c r="AT9" s="17"/>
      <c r="AU9" s="75" t="s">
        <v>202</v>
      </c>
      <c r="AV9" s="17"/>
      <c r="AW9" s="17">
        <f t="shared" si="16"/>
        <v>0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5" t="s">
        <v>202</v>
      </c>
      <c r="BE9" s="17">
        <f t="shared" si="19"/>
        <v>200543</v>
      </c>
      <c r="BF9" s="17">
        <v>28583</v>
      </c>
      <c r="BG9" s="75">
        <f t="shared" si="20"/>
        <v>41084</v>
      </c>
      <c r="BH9" s="17"/>
      <c r="BI9" s="17">
        <v>41084</v>
      </c>
      <c r="BJ9" s="17"/>
      <c r="BK9" s="17"/>
      <c r="BL9" s="17">
        <v>40418</v>
      </c>
      <c r="BM9" s="17">
        <v>90458</v>
      </c>
      <c r="BN9" s="75" t="s">
        <v>202</v>
      </c>
      <c r="BO9" s="17">
        <v>78737</v>
      </c>
      <c r="BP9" s="17">
        <f t="shared" si="21"/>
        <v>279280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85</v>
      </c>
      <c r="BX9" s="17">
        <f t="shared" si="28"/>
        <v>200543</v>
      </c>
      <c r="BY9" s="17">
        <f t="shared" si="29"/>
        <v>28583</v>
      </c>
      <c r="BZ9" s="17">
        <f t="shared" si="30"/>
        <v>41084</v>
      </c>
      <c r="CA9" s="17">
        <f t="shared" si="31"/>
        <v>0</v>
      </c>
      <c r="CB9" s="17">
        <f t="shared" si="32"/>
        <v>41084</v>
      </c>
      <c r="CC9" s="17">
        <f t="shared" si="33"/>
        <v>0</v>
      </c>
      <c r="CD9" s="17">
        <f t="shared" si="34"/>
        <v>0</v>
      </c>
      <c r="CE9" s="17">
        <f t="shared" si="35"/>
        <v>40418</v>
      </c>
      <c r="CF9" s="17">
        <f t="shared" si="36"/>
        <v>90458</v>
      </c>
      <c r="CG9" s="75" t="s">
        <v>85</v>
      </c>
      <c r="CH9" s="17">
        <f t="shared" si="37"/>
        <v>78737</v>
      </c>
      <c r="CI9" s="17">
        <f t="shared" si="38"/>
        <v>279280</v>
      </c>
    </row>
    <row r="10" spans="1:87" ht="13.5">
      <c r="A10" s="74" t="s">
        <v>141</v>
      </c>
      <c r="B10" s="74" t="s">
        <v>118</v>
      </c>
      <c r="C10" s="101" t="s">
        <v>119</v>
      </c>
      <c r="D10" s="17">
        <f t="shared" si="0"/>
        <v>291522</v>
      </c>
      <c r="E10" s="17">
        <f t="shared" si="1"/>
        <v>102647</v>
      </c>
      <c r="F10" s="17">
        <v>750</v>
      </c>
      <c r="G10" s="17">
        <v>0</v>
      </c>
      <c r="H10" s="17">
        <v>0</v>
      </c>
      <c r="I10" s="17">
        <v>13782</v>
      </c>
      <c r="J10" s="17">
        <v>465530</v>
      </c>
      <c r="K10" s="17">
        <v>88115</v>
      </c>
      <c r="L10" s="17">
        <v>188875</v>
      </c>
      <c r="M10" s="17">
        <f t="shared" si="2"/>
        <v>41807</v>
      </c>
      <c r="N10" s="17">
        <f t="shared" si="3"/>
        <v>21896</v>
      </c>
      <c r="O10" s="17">
        <v>0</v>
      </c>
      <c r="P10" s="17">
        <v>0</v>
      </c>
      <c r="Q10" s="17">
        <v>0</v>
      </c>
      <c r="R10" s="17">
        <v>13388</v>
      </c>
      <c r="S10" s="17">
        <v>52976</v>
      </c>
      <c r="T10" s="17">
        <v>8508</v>
      </c>
      <c r="U10" s="17">
        <v>19911</v>
      </c>
      <c r="V10" s="17">
        <f t="shared" si="4"/>
        <v>333329</v>
      </c>
      <c r="W10" s="17">
        <f t="shared" si="5"/>
        <v>124543</v>
      </c>
      <c r="X10" s="17">
        <f t="shared" si="6"/>
        <v>750</v>
      </c>
      <c r="Y10" s="17">
        <f t="shared" si="7"/>
        <v>0</v>
      </c>
      <c r="Z10" s="17">
        <f t="shared" si="8"/>
        <v>0</v>
      </c>
      <c r="AA10" s="17">
        <f t="shared" si="9"/>
        <v>27170</v>
      </c>
      <c r="AB10" s="17">
        <f t="shared" si="9"/>
        <v>518506</v>
      </c>
      <c r="AC10" s="17">
        <f t="shared" si="10"/>
        <v>96623</v>
      </c>
      <c r="AD10" s="17">
        <f t="shared" si="11"/>
        <v>208786</v>
      </c>
      <c r="AE10" s="17">
        <f t="shared" si="12"/>
        <v>4033</v>
      </c>
      <c r="AF10" s="17">
        <f t="shared" si="13"/>
        <v>4033</v>
      </c>
      <c r="AG10" s="17">
        <v>0</v>
      </c>
      <c r="AH10" s="17">
        <v>0</v>
      </c>
      <c r="AI10" s="17">
        <v>4033</v>
      </c>
      <c r="AJ10" s="17">
        <v>0</v>
      </c>
      <c r="AK10" s="75" t="s">
        <v>202</v>
      </c>
      <c r="AL10" s="17">
        <f t="shared" si="14"/>
        <v>714800</v>
      </c>
      <c r="AM10" s="17">
        <v>123110</v>
      </c>
      <c r="AN10" s="75">
        <f t="shared" si="15"/>
        <v>251502</v>
      </c>
      <c r="AO10" s="17">
        <v>0</v>
      </c>
      <c r="AP10" s="17">
        <v>161043</v>
      </c>
      <c r="AQ10" s="17">
        <v>90459</v>
      </c>
      <c r="AR10" s="17">
        <v>3570</v>
      </c>
      <c r="AS10" s="17">
        <v>336618</v>
      </c>
      <c r="AT10" s="17">
        <v>0</v>
      </c>
      <c r="AU10" s="75" t="s">
        <v>202</v>
      </c>
      <c r="AV10" s="17">
        <v>38219</v>
      </c>
      <c r="AW10" s="17">
        <f t="shared" si="16"/>
        <v>757052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 t="s">
        <v>202</v>
      </c>
      <c r="BE10" s="17">
        <f t="shared" si="19"/>
        <v>94783</v>
      </c>
      <c r="BF10" s="17">
        <v>19913</v>
      </c>
      <c r="BG10" s="75">
        <f t="shared" si="20"/>
        <v>71175</v>
      </c>
      <c r="BH10" s="17">
        <v>0</v>
      </c>
      <c r="BI10" s="17">
        <v>71175</v>
      </c>
      <c r="BJ10" s="17">
        <v>0</v>
      </c>
      <c r="BK10" s="17">
        <v>0</v>
      </c>
      <c r="BL10" s="17">
        <v>3695</v>
      </c>
      <c r="BM10" s="17">
        <v>0</v>
      </c>
      <c r="BN10" s="75" t="s">
        <v>202</v>
      </c>
      <c r="BO10" s="17">
        <v>0</v>
      </c>
      <c r="BP10" s="17">
        <f t="shared" si="21"/>
        <v>94783</v>
      </c>
      <c r="BQ10" s="17">
        <f t="shared" si="22"/>
        <v>4033</v>
      </c>
      <c r="BR10" s="17">
        <f t="shared" si="23"/>
        <v>4033</v>
      </c>
      <c r="BS10" s="17">
        <f t="shared" si="24"/>
        <v>0</v>
      </c>
      <c r="BT10" s="17">
        <f t="shared" si="25"/>
        <v>0</v>
      </c>
      <c r="BU10" s="17">
        <f t="shared" si="26"/>
        <v>4033</v>
      </c>
      <c r="BV10" s="17">
        <f t="shared" si="27"/>
        <v>0</v>
      </c>
      <c r="BW10" s="75" t="s">
        <v>85</v>
      </c>
      <c r="BX10" s="17">
        <f t="shared" si="28"/>
        <v>809583</v>
      </c>
      <c r="BY10" s="17">
        <f t="shared" si="29"/>
        <v>143023</v>
      </c>
      <c r="BZ10" s="17">
        <f t="shared" si="30"/>
        <v>322677</v>
      </c>
      <c r="CA10" s="17">
        <f t="shared" si="31"/>
        <v>0</v>
      </c>
      <c r="CB10" s="17">
        <f t="shared" si="32"/>
        <v>232218</v>
      </c>
      <c r="CC10" s="17">
        <f t="shared" si="33"/>
        <v>90459</v>
      </c>
      <c r="CD10" s="17">
        <f t="shared" si="34"/>
        <v>3570</v>
      </c>
      <c r="CE10" s="17">
        <f t="shared" si="35"/>
        <v>340313</v>
      </c>
      <c r="CF10" s="17">
        <f t="shared" si="36"/>
        <v>0</v>
      </c>
      <c r="CG10" s="75" t="s">
        <v>85</v>
      </c>
      <c r="CH10" s="17">
        <f t="shared" si="37"/>
        <v>38219</v>
      </c>
      <c r="CI10" s="17">
        <f t="shared" si="38"/>
        <v>851835</v>
      </c>
    </row>
    <row r="11" spans="1:87" ht="13.5">
      <c r="A11" s="74" t="s">
        <v>141</v>
      </c>
      <c r="B11" s="74" t="s">
        <v>120</v>
      </c>
      <c r="C11" s="101" t="s">
        <v>121</v>
      </c>
      <c r="D11" s="17">
        <f t="shared" si="0"/>
        <v>0</v>
      </c>
      <c r="E11" s="17">
        <f t="shared" si="1"/>
        <v>0</v>
      </c>
      <c r="F11" s="17"/>
      <c r="G11" s="17"/>
      <c r="H11" s="17"/>
      <c r="I11" s="17"/>
      <c r="J11" s="17">
        <v>0</v>
      </c>
      <c r="K11" s="17"/>
      <c r="L11" s="17"/>
      <c r="M11" s="17">
        <f t="shared" si="2"/>
        <v>0</v>
      </c>
      <c r="N11" s="17">
        <f t="shared" si="3"/>
        <v>0</v>
      </c>
      <c r="O11" s="17"/>
      <c r="P11" s="17"/>
      <c r="Q11" s="17"/>
      <c r="R11" s="17"/>
      <c r="S11" s="17">
        <v>0</v>
      </c>
      <c r="T11" s="17"/>
      <c r="U11" s="17"/>
      <c r="V11" s="17">
        <f t="shared" si="4"/>
        <v>0</v>
      </c>
      <c r="W11" s="17">
        <f t="shared" si="5"/>
        <v>0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0</v>
      </c>
      <c r="AB11" s="17">
        <f t="shared" si="9"/>
        <v>0</v>
      </c>
      <c r="AC11" s="17">
        <f t="shared" si="10"/>
        <v>0</v>
      </c>
      <c r="AD11" s="17">
        <f t="shared" si="11"/>
        <v>0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5" t="s">
        <v>202</v>
      </c>
      <c r="AL11" s="17">
        <f t="shared" si="14"/>
        <v>0</v>
      </c>
      <c r="AM11" s="17"/>
      <c r="AN11" s="75">
        <f t="shared" si="15"/>
        <v>0</v>
      </c>
      <c r="AO11" s="17"/>
      <c r="AP11" s="17"/>
      <c r="AQ11" s="17"/>
      <c r="AR11" s="17"/>
      <c r="AS11" s="17"/>
      <c r="AT11" s="17"/>
      <c r="AU11" s="75" t="s">
        <v>202</v>
      </c>
      <c r="AV11" s="17"/>
      <c r="AW11" s="17">
        <f t="shared" si="16"/>
        <v>0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 t="s">
        <v>202</v>
      </c>
      <c r="BE11" s="17">
        <f t="shared" si="19"/>
        <v>0</v>
      </c>
      <c r="BF11" s="17"/>
      <c r="BG11" s="75">
        <f t="shared" si="20"/>
        <v>0</v>
      </c>
      <c r="BH11" s="17"/>
      <c r="BI11" s="17"/>
      <c r="BJ11" s="17"/>
      <c r="BK11" s="17"/>
      <c r="BL11" s="17"/>
      <c r="BM11" s="17"/>
      <c r="BN11" s="75" t="s">
        <v>202</v>
      </c>
      <c r="BO11" s="17"/>
      <c r="BP11" s="17">
        <f t="shared" si="21"/>
        <v>0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85</v>
      </c>
      <c r="BX11" s="17">
        <f t="shared" si="28"/>
        <v>0</v>
      </c>
      <c r="BY11" s="17">
        <f t="shared" si="29"/>
        <v>0</v>
      </c>
      <c r="BZ11" s="17">
        <f t="shared" si="30"/>
        <v>0</v>
      </c>
      <c r="CA11" s="17">
        <f t="shared" si="31"/>
        <v>0</v>
      </c>
      <c r="CB11" s="17">
        <f t="shared" si="32"/>
        <v>0</v>
      </c>
      <c r="CC11" s="17">
        <f t="shared" si="33"/>
        <v>0</v>
      </c>
      <c r="CD11" s="17">
        <f t="shared" si="34"/>
        <v>0</v>
      </c>
      <c r="CE11" s="17">
        <f t="shared" si="35"/>
        <v>0</v>
      </c>
      <c r="CF11" s="17">
        <f t="shared" si="36"/>
        <v>0</v>
      </c>
      <c r="CG11" s="75" t="s">
        <v>85</v>
      </c>
      <c r="CH11" s="17">
        <f t="shared" si="37"/>
        <v>0</v>
      </c>
      <c r="CI11" s="17">
        <f t="shared" si="38"/>
        <v>0</v>
      </c>
    </row>
    <row r="12" spans="1:87" ht="13.5">
      <c r="A12" s="74" t="s">
        <v>141</v>
      </c>
      <c r="B12" s="74" t="s">
        <v>122</v>
      </c>
      <c r="C12" s="101" t="s">
        <v>123</v>
      </c>
      <c r="D12" s="17">
        <f t="shared" si="0"/>
        <v>0</v>
      </c>
      <c r="E12" s="17">
        <f t="shared" si="1"/>
        <v>0</v>
      </c>
      <c r="F12" s="17"/>
      <c r="G12" s="17"/>
      <c r="H12" s="17"/>
      <c r="I12" s="17"/>
      <c r="J12" s="17">
        <v>0</v>
      </c>
      <c r="K12" s="17"/>
      <c r="L12" s="17"/>
      <c r="M12" s="17">
        <f t="shared" si="2"/>
        <v>54706</v>
      </c>
      <c r="N12" s="17">
        <f t="shared" si="3"/>
        <v>54706</v>
      </c>
      <c r="O12" s="17"/>
      <c r="P12" s="17"/>
      <c r="Q12" s="17"/>
      <c r="R12" s="17">
        <v>3479</v>
      </c>
      <c r="S12" s="17">
        <v>16000</v>
      </c>
      <c r="T12" s="17">
        <v>51227</v>
      </c>
      <c r="U12" s="17"/>
      <c r="V12" s="17">
        <f t="shared" si="4"/>
        <v>54706</v>
      </c>
      <c r="W12" s="17">
        <f t="shared" si="5"/>
        <v>54706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3479</v>
      </c>
      <c r="AB12" s="17">
        <f t="shared" si="9"/>
        <v>16000</v>
      </c>
      <c r="AC12" s="17">
        <f t="shared" si="10"/>
        <v>51227</v>
      </c>
      <c r="AD12" s="17">
        <f t="shared" si="11"/>
        <v>0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5" t="s">
        <v>202</v>
      </c>
      <c r="AL12" s="17">
        <f t="shared" si="14"/>
        <v>0</v>
      </c>
      <c r="AM12" s="17"/>
      <c r="AN12" s="75">
        <f t="shared" si="15"/>
        <v>0</v>
      </c>
      <c r="AO12" s="17"/>
      <c r="AP12" s="17"/>
      <c r="AQ12" s="17"/>
      <c r="AR12" s="17"/>
      <c r="AS12" s="17"/>
      <c r="AT12" s="17"/>
      <c r="AU12" s="75" t="s">
        <v>202</v>
      </c>
      <c r="AV12" s="17"/>
      <c r="AW12" s="17">
        <f t="shared" si="16"/>
        <v>0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5" t="s">
        <v>202</v>
      </c>
      <c r="BE12" s="17">
        <f t="shared" si="19"/>
        <v>70706</v>
      </c>
      <c r="BF12" s="17">
        <v>23626</v>
      </c>
      <c r="BG12" s="75">
        <f t="shared" si="20"/>
        <v>16497</v>
      </c>
      <c r="BH12" s="17"/>
      <c r="BI12" s="17">
        <v>16497</v>
      </c>
      <c r="BJ12" s="17"/>
      <c r="BK12" s="17"/>
      <c r="BL12" s="17"/>
      <c r="BM12" s="17">
        <v>30583</v>
      </c>
      <c r="BN12" s="75" t="s">
        <v>202</v>
      </c>
      <c r="BO12" s="17"/>
      <c r="BP12" s="17">
        <f t="shared" si="21"/>
        <v>70706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85</v>
      </c>
      <c r="BX12" s="17">
        <f t="shared" si="28"/>
        <v>70706</v>
      </c>
      <c r="BY12" s="17">
        <f t="shared" si="29"/>
        <v>23626</v>
      </c>
      <c r="BZ12" s="17">
        <f t="shared" si="30"/>
        <v>16497</v>
      </c>
      <c r="CA12" s="17">
        <f t="shared" si="31"/>
        <v>0</v>
      </c>
      <c r="CB12" s="17">
        <f t="shared" si="32"/>
        <v>16497</v>
      </c>
      <c r="CC12" s="17">
        <f t="shared" si="33"/>
        <v>0</v>
      </c>
      <c r="CD12" s="17">
        <f t="shared" si="34"/>
        <v>0</v>
      </c>
      <c r="CE12" s="17">
        <f t="shared" si="35"/>
        <v>0</v>
      </c>
      <c r="CF12" s="17">
        <f t="shared" si="36"/>
        <v>30583</v>
      </c>
      <c r="CG12" s="75" t="s">
        <v>85</v>
      </c>
      <c r="CH12" s="17">
        <f t="shared" si="37"/>
        <v>0</v>
      </c>
      <c r="CI12" s="17">
        <f t="shared" si="38"/>
        <v>70706</v>
      </c>
    </row>
    <row r="13" spans="1:87" ht="13.5">
      <c r="A13" s="74" t="s">
        <v>141</v>
      </c>
      <c r="B13" s="74" t="s">
        <v>124</v>
      </c>
      <c r="C13" s="101" t="s">
        <v>125</v>
      </c>
      <c r="D13" s="17">
        <f t="shared" si="0"/>
        <v>26611</v>
      </c>
      <c r="E13" s="17">
        <f t="shared" si="1"/>
        <v>17709</v>
      </c>
      <c r="F13" s="17"/>
      <c r="G13" s="17">
        <v>535</v>
      </c>
      <c r="H13" s="17"/>
      <c r="I13" s="17">
        <v>17174</v>
      </c>
      <c r="J13" s="17">
        <v>160988</v>
      </c>
      <c r="K13" s="17"/>
      <c r="L13" s="17">
        <v>8902</v>
      </c>
      <c r="M13" s="17">
        <f t="shared" si="2"/>
        <v>0</v>
      </c>
      <c r="N13" s="17">
        <f t="shared" si="3"/>
        <v>0</v>
      </c>
      <c r="O13" s="17"/>
      <c r="P13" s="17"/>
      <c r="Q13" s="17"/>
      <c r="R13" s="17"/>
      <c r="S13" s="17">
        <v>0</v>
      </c>
      <c r="T13" s="17"/>
      <c r="U13" s="17"/>
      <c r="V13" s="17">
        <f t="shared" si="4"/>
        <v>26611</v>
      </c>
      <c r="W13" s="17">
        <f t="shared" si="5"/>
        <v>17709</v>
      </c>
      <c r="X13" s="17">
        <f t="shared" si="6"/>
        <v>0</v>
      </c>
      <c r="Y13" s="17">
        <f t="shared" si="7"/>
        <v>535</v>
      </c>
      <c r="Z13" s="17">
        <f t="shared" si="8"/>
        <v>0</v>
      </c>
      <c r="AA13" s="17">
        <f t="shared" si="9"/>
        <v>17174</v>
      </c>
      <c r="AB13" s="17">
        <f t="shared" si="9"/>
        <v>160988</v>
      </c>
      <c r="AC13" s="17">
        <f t="shared" si="10"/>
        <v>0</v>
      </c>
      <c r="AD13" s="17">
        <f t="shared" si="11"/>
        <v>8902</v>
      </c>
      <c r="AE13" s="17">
        <f t="shared" si="12"/>
        <v>0</v>
      </c>
      <c r="AF13" s="17">
        <f t="shared" si="13"/>
        <v>0</v>
      </c>
      <c r="AG13" s="17"/>
      <c r="AH13" s="17"/>
      <c r="AI13" s="17"/>
      <c r="AJ13" s="17"/>
      <c r="AK13" s="75" t="s">
        <v>202</v>
      </c>
      <c r="AL13" s="17">
        <f t="shared" si="14"/>
        <v>182122</v>
      </c>
      <c r="AM13" s="17">
        <v>22840</v>
      </c>
      <c r="AN13" s="75">
        <f t="shared" si="15"/>
        <v>63038</v>
      </c>
      <c r="AO13" s="17"/>
      <c r="AP13" s="17">
        <v>63038</v>
      </c>
      <c r="AQ13" s="17"/>
      <c r="AR13" s="17"/>
      <c r="AS13" s="17">
        <v>96244</v>
      </c>
      <c r="AT13" s="17"/>
      <c r="AU13" s="75" t="s">
        <v>202</v>
      </c>
      <c r="AV13" s="17">
        <v>5477</v>
      </c>
      <c r="AW13" s="17">
        <f t="shared" si="16"/>
        <v>187599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5" t="s">
        <v>202</v>
      </c>
      <c r="BE13" s="17">
        <f t="shared" si="19"/>
        <v>0</v>
      </c>
      <c r="BF13" s="17"/>
      <c r="BG13" s="75">
        <f t="shared" si="20"/>
        <v>0</v>
      </c>
      <c r="BH13" s="17"/>
      <c r="BI13" s="17"/>
      <c r="BJ13" s="17"/>
      <c r="BK13" s="17"/>
      <c r="BL13" s="17"/>
      <c r="BM13" s="17"/>
      <c r="BN13" s="75" t="s">
        <v>202</v>
      </c>
      <c r="BO13" s="17"/>
      <c r="BP13" s="17">
        <f t="shared" si="21"/>
        <v>0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85</v>
      </c>
      <c r="BX13" s="17">
        <f t="shared" si="28"/>
        <v>182122</v>
      </c>
      <c r="BY13" s="17">
        <f t="shared" si="29"/>
        <v>22840</v>
      </c>
      <c r="BZ13" s="17">
        <f t="shared" si="30"/>
        <v>63038</v>
      </c>
      <c r="CA13" s="17">
        <f t="shared" si="31"/>
        <v>0</v>
      </c>
      <c r="CB13" s="17">
        <f t="shared" si="32"/>
        <v>63038</v>
      </c>
      <c r="CC13" s="17">
        <f t="shared" si="33"/>
        <v>0</v>
      </c>
      <c r="CD13" s="17">
        <f t="shared" si="34"/>
        <v>0</v>
      </c>
      <c r="CE13" s="17">
        <f t="shared" si="35"/>
        <v>96244</v>
      </c>
      <c r="CF13" s="17">
        <f t="shared" si="36"/>
        <v>0</v>
      </c>
      <c r="CG13" s="75" t="s">
        <v>85</v>
      </c>
      <c r="CH13" s="17">
        <f t="shared" si="37"/>
        <v>5477</v>
      </c>
      <c r="CI13" s="17">
        <f t="shared" si="38"/>
        <v>187599</v>
      </c>
    </row>
    <row r="14" spans="1:87" ht="13.5">
      <c r="A14" s="74" t="s">
        <v>141</v>
      </c>
      <c r="B14" s="74" t="s">
        <v>126</v>
      </c>
      <c r="C14" s="101" t="s">
        <v>127</v>
      </c>
      <c r="D14" s="17">
        <f t="shared" si="0"/>
        <v>9465</v>
      </c>
      <c r="E14" s="17">
        <f t="shared" si="1"/>
        <v>1932</v>
      </c>
      <c r="F14" s="17"/>
      <c r="G14" s="17"/>
      <c r="H14" s="17"/>
      <c r="I14" s="17">
        <v>1932</v>
      </c>
      <c r="J14" s="17">
        <v>35507</v>
      </c>
      <c r="K14" s="17"/>
      <c r="L14" s="17">
        <v>7533</v>
      </c>
      <c r="M14" s="17">
        <f t="shared" si="2"/>
        <v>0</v>
      </c>
      <c r="N14" s="17">
        <f t="shared" si="3"/>
        <v>0</v>
      </c>
      <c r="O14" s="17"/>
      <c r="P14" s="17"/>
      <c r="Q14" s="17"/>
      <c r="R14" s="17"/>
      <c r="S14" s="17">
        <v>0</v>
      </c>
      <c r="T14" s="17"/>
      <c r="U14" s="17"/>
      <c r="V14" s="17">
        <f t="shared" si="4"/>
        <v>9465</v>
      </c>
      <c r="W14" s="17">
        <f t="shared" si="5"/>
        <v>1932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1932</v>
      </c>
      <c r="AB14" s="17">
        <f t="shared" si="9"/>
        <v>35507</v>
      </c>
      <c r="AC14" s="17">
        <f t="shared" si="10"/>
        <v>0</v>
      </c>
      <c r="AD14" s="17">
        <f t="shared" si="11"/>
        <v>7533</v>
      </c>
      <c r="AE14" s="17">
        <f t="shared" si="12"/>
        <v>0</v>
      </c>
      <c r="AF14" s="17">
        <f t="shared" si="13"/>
        <v>0</v>
      </c>
      <c r="AG14" s="17"/>
      <c r="AH14" s="17"/>
      <c r="AI14" s="17"/>
      <c r="AJ14" s="17"/>
      <c r="AK14" s="75" t="s">
        <v>202</v>
      </c>
      <c r="AL14" s="17">
        <f t="shared" si="14"/>
        <v>34151</v>
      </c>
      <c r="AM14" s="17">
        <v>19213</v>
      </c>
      <c r="AN14" s="75">
        <f t="shared" si="15"/>
        <v>5321</v>
      </c>
      <c r="AO14" s="17"/>
      <c r="AP14" s="17">
        <v>5321</v>
      </c>
      <c r="AQ14" s="17"/>
      <c r="AR14" s="17"/>
      <c r="AS14" s="17">
        <v>3823</v>
      </c>
      <c r="AT14" s="17">
        <v>5794</v>
      </c>
      <c r="AU14" s="75" t="s">
        <v>202</v>
      </c>
      <c r="AV14" s="17">
        <v>10821</v>
      </c>
      <c r="AW14" s="17">
        <f t="shared" si="16"/>
        <v>44972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 t="s">
        <v>202</v>
      </c>
      <c r="BE14" s="17">
        <f t="shared" si="19"/>
        <v>0</v>
      </c>
      <c r="BF14" s="17"/>
      <c r="BG14" s="75">
        <f t="shared" si="20"/>
        <v>0</v>
      </c>
      <c r="BH14" s="17"/>
      <c r="BI14" s="17"/>
      <c r="BJ14" s="17"/>
      <c r="BK14" s="17"/>
      <c r="BL14" s="17"/>
      <c r="BM14" s="17"/>
      <c r="BN14" s="75" t="s">
        <v>202</v>
      </c>
      <c r="BO14" s="17"/>
      <c r="BP14" s="17">
        <f t="shared" si="21"/>
        <v>0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85</v>
      </c>
      <c r="BX14" s="17">
        <f t="shared" si="28"/>
        <v>34151</v>
      </c>
      <c r="BY14" s="17">
        <f t="shared" si="29"/>
        <v>19213</v>
      </c>
      <c r="BZ14" s="17">
        <f t="shared" si="30"/>
        <v>5321</v>
      </c>
      <c r="CA14" s="17">
        <f t="shared" si="31"/>
        <v>0</v>
      </c>
      <c r="CB14" s="17">
        <f t="shared" si="32"/>
        <v>5321</v>
      </c>
      <c r="CC14" s="17">
        <f t="shared" si="33"/>
        <v>0</v>
      </c>
      <c r="CD14" s="17">
        <f t="shared" si="34"/>
        <v>0</v>
      </c>
      <c r="CE14" s="17">
        <f t="shared" si="35"/>
        <v>3823</v>
      </c>
      <c r="CF14" s="17">
        <f t="shared" si="36"/>
        <v>5794</v>
      </c>
      <c r="CG14" s="75" t="s">
        <v>85</v>
      </c>
      <c r="CH14" s="17">
        <f t="shared" si="37"/>
        <v>10821</v>
      </c>
      <c r="CI14" s="17">
        <f t="shared" si="38"/>
        <v>44972</v>
      </c>
    </row>
    <row r="15" spans="1:87" ht="13.5">
      <c r="A15" s="74" t="s">
        <v>141</v>
      </c>
      <c r="B15" s="74" t="s">
        <v>128</v>
      </c>
      <c r="C15" s="101" t="s">
        <v>129</v>
      </c>
      <c r="D15" s="17">
        <f t="shared" si="0"/>
        <v>339702</v>
      </c>
      <c r="E15" s="17">
        <f t="shared" si="1"/>
        <v>219288</v>
      </c>
      <c r="F15" s="17">
        <v>0</v>
      </c>
      <c r="G15" s="17">
        <v>0</v>
      </c>
      <c r="H15" s="17">
        <v>0</v>
      </c>
      <c r="I15" s="17">
        <v>214370</v>
      </c>
      <c r="J15" s="17">
        <v>787095</v>
      </c>
      <c r="K15" s="17">
        <v>4918</v>
      </c>
      <c r="L15" s="17">
        <v>120414</v>
      </c>
      <c r="M15" s="17">
        <f t="shared" si="2"/>
        <v>24068</v>
      </c>
      <c r="N15" s="17">
        <f t="shared" si="3"/>
        <v>23009</v>
      </c>
      <c r="O15" s="17">
        <v>0</v>
      </c>
      <c r="P15" s="17">
        <v>0</v>
      </c>
      <c r="Q15" s="17">
        <v>0</v>
      </c>
      <c r="R15" s="17">
        <v>23009</v>
      </c>
      <c r="S15" s="17">
        <v>199365</v>
      </c>
      <c r="T15" s="17">
        <v>0</v>
      </c>
      <c r="U15" s="17">
        <v>1059</v>
      </c>
      <c r="V15" s="17">
        <f t="shared" si="4"/>
        <v>363770</v>
      </c>
      <c r="W15" s="17">
        <f t="shared" si="5"/>
        <v>242297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237379</v>
      </c>
      <c r="AB15" s="17">
        <f t="shared" si="9"/>
        <v>986460</v>
      </c>
      <c r="AC15" s="17">
        <f t="shared" si="10"/>
        <v>4918</v>
      </c>
      <c r="AD15" s="17">
        <f t="shared" si="11"/>
        <v>121473</v>
      </c>
      <c r="AE15" s="17">
        <f t="shared" si="12"/>
        <v>0</v>
      </c>
      <c r="AF15" s="17">
        <f t="shared" si="13"/>
        <v>0</v>
      </c>
      <c r="AG15" s="17">
        <v>0</v>
      </c>
      <c r="AH15" s="17">
        <v>0</v>
      </c>
      <c r="AI15" s="17">
        <v>0</v>
      </c>
      <c r="AJ15" s="17">
        <v>0</v>
      </c>
      <c r="AK15" s="75" t="s">
        <v>202</v>
      </c>
      <c r="AL15" s="17">
        <f t="shared" si="14"/>
        <v>963577</v>
      </c>
      <c r="AM15" s="17">
        <v>103624</v>
      </c>
      <c r="AN15" s="75">
        <f t="shared" si="15"/>
        <v>740472</v>
      </c>
      <c r="AO15" s="17">
        <v>0</v>
      </c>
      <c r="AP15" s="17">
        <v>422527</v>
      </c>
      <c r="AQ15" s="17">
        <v>317945</v>
      </c>
      <c r="AR15" s="17">
        <v>0</v>
      </c>
      <c r="AS15" s="17">
        <v>109467</v>
      </c>
      <c r="AT15" s="17">
        <v>10014</v>
      </c>
      <c r="AU15" s="75" t="s">
        <v>202</v>
      </c>
      <c r="AV15" s="17">
        <v>163220</v>
      </c>
      <c r="AW15" s="17">
        <f t="shared" si="16"/>
        <v>1126797</v>
      </c>
      <c r="AX15" s="17">
        <f t="shared" si="17"/>
        <v>0</v>
      </c>
      <c r="AY15" s="17">
        <f t="shared" si="18"/>
        <v>0</v>
      </c>
      <c r="AZ15" s="17">
        <v>0</v>
      </c>
      <c r="BA15" s="17">
        <v>0</v>
      </c>
      <c r="BB15" s="17">
        <v>0</v>
      </c>
      <c r="BC15" s="17">
        <v>0</v>
      </c>
      <c r="BD15" s="75" t="s">
        <v>202</v>
      </c>
      <c r="BE15" s="17">
        <f t="shared" si="19"/>
        <v>217631</v>
      </c>
      <c r="BF15" s="17">
        <v>38612</v>
      </c>
      <c r="BG15" s="75">
        <f t="shared" si="20"/>
        <v>171761</v>
      </c>
      <c r="BH15" s="17">
        <v>0</v>
      </c>
      <c r="BI15" s="17">
        <v>171761</v>
      </c>
      <c r="BJ15" s="17">
        <v>0</v>
      </c>
      <c r="BK15" s="17">
        <v>0</v>
      </c>
      <c r="BL15" s="17">
        <v>7258</v>
      </c>
      <c r="BM15" s="17">
        <v>0</v>
      </c>
      <c r="BN15" s="75" t="s">
        <v>202</v>
      </c>
      <c r="BO15" s="17">
        <v>5802</v>
      </c>
      <c r="BP15" s="17">
        <f t="shared" si="21"/>
        <v>223433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85</v>
      </c>
      <c r="BX15" s="17">
        <f t="shared" si="28"/>
        <v>1181208</v>
      </c>
      <c r="BY15" s="17">
        <f t="shared" si="29"/>
        <v>142236</v>
      </c>
      <c r="BZ15" s="17">
        <f t="shared" si="30"/>
        <v>912233</v>
      </c>
      <c r="CA15" s="17">
        <f t="shared" si="31"/>
        <v>0</v>
      </c>
      <c r="CB15" s="17">
        <f t="shared" si="32"/>
        <v>594288</v>
      </c>
      <c r="CC15" s="17">
        <f t="shared" si="33"/>
        <v>317945</v>
      </c>
      <c r="CD15" s="17">
        <f t="shared" si="34"/>
        <v>0</v>
      </c>
      <c r="CE15" s="17">
        <f t="shared" si="35"/>
        <v>116725</v>
      </c>
      <c r="CF15" s="17">
        <f t="shared" si="36"/>
        <v>10014</v>
      </c>
      <c r="CG15" s="75" t="s">
        <v>85</v>
      </c>
      <c r="CH15" s="17">
        <f t="shared" si="37"/>
        <v>169022</v>
      </c>
      <c r="CI15" s="17">
        <f t="shared" si="38"/>
        <v>1350230</v>
      </c>
    </row>
    <row r="16" spans="1:87" ht="13.5">
      <c r="A16" s="74" t="s">
        <v>141</v>
      </c>
      <c r="B16" s="74" t="s">
        <v>130</v>
      </c>
      <c r="C16" s="101" t="s">
        <v>0</v>
      </c>
      <c r="D16" s="17">
        <f t="shared" si="0"/>
        <v>0</v>
      </c>
      <c r="E16" s="17">
        <f t="shared" si="1"/>
        <v>0</v>
      </c>
      <c r="F16" s="17"/>
      <c r="G16" s="17"/>
      <c r="H16" s="17"/>
      <c r="I16" s="17"/>
      <c r="J16" s="17">
        <v>0</v>
      </c>
      <c r="K16" s="17"/>
      <c r="L16" s="17"/>
      <c r="M16" s="17">
        <f t="shared" si="2"/>
        <v>117502</v>
      </c>
      <c r="N16" s="17">
        <f t="shared" si="3"/>
        <v>96122</v>
      </c>
      <c r="O16" s="17"/>
      <c r="P16" s="17"/>
      <c r="Q16" s="17"/>
      <c r="R16" s="17">
        <v>96122</v>
      </c>
      <c r="S16" s="17">
        <v>0</v>
      </c>
      <c r="T16" s="17"/>
      <c r="U16" s="17">
        <v>21380</v>
      </c>
      <c r="V16" s="17">
        <f t="shared" si="4"/>
        <v>117502</v>
      </c>
      <c r="W16" s="17">
        <f t="shared" si="5"/>
        <v>96122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96122</v>
      </c>
      <c r="AB16" s="17">
        <f t="shared" si="9"/>
        <v>0</v>
      </c>
      <c r="AC16" s="17">
        <f t="shared" si="10"/>
        <v>0</v>
      </c>
      <c r="AD16" s="17">
        <f t="shared" si="11"/>
        <v>21380</v>
      </c>
      <c r="AE16" s="17">
        <f t="shared" si="12"/>
        <v>0</v>
      </c>
      <c r="AF16" s="17">
        <f t="shared" si="13"/>
        <v>0</v>
      </c>
      <c r="AG16" s="17"/>
      <c r="AH16" s="17"/>
      <c r="AI16" s="17"/>
      <c r="AJ16" s="17"/>
      <c r="AK16" s="75" t="s">
        <v>202</v>
      </c>
      <c r="AL16" s="17">
        <f t="shared" si="14"/>
        <v>0</v>
      </c>
      <c r="AM16" s="17"/>
      <c r="AN16" s="75">
        <f t="shared" si="15"/>
        <v>0</v>
      </c>
      <c r="AO16" s="17"/>
      <c r="AP16" s="17"/>
      <c r="AQ16" s="17"/>
      <c r="AR16" s="17"/>
      <c r="AS16" s="17"/>
      <c r="AT16" s="17"/>
      <c r="AU16" s="75" t="s">
        <v>202</v>
      </c>
      <c r="AV16" s="17"/>
      <c r="AW16" s="17">
        <f t="shared" si="16"/>
        <v>0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 t="s">
        <v>202</v>
      </c>
      <c r="BE16" s="17">
        <f t="shared" si="19"/>
        <v>117502</v>
      </c>
      <c r="BF16" s="17">
        <v>10474</v>
      </c>
      <c r="BG16" s="75">
        <f t="shared" si="20"/>
        <v>72531</v>
      </c>
      <c r="BH16" s="17"/>
      <c r="BI16" s="17">
        <v>72531</v>
      </c>
      <c r="BJ16" s="17"/>
      <c r="BK16" s="17"/>
      <c r="BL16" s="17">
        <v>34497</v>
      </c>
      <c r="BM16" s="17"/>
      <c r="BN16" s="75" t="s">
        <v>202</v>
      </c>
      <c r="BO16" s="17"/>
      <c r="BP16" s="17">
        <f t="shared" si="21"/>
        <v>117502</v>
      </c>
      <c r="BQ16" s="17">
        <f t="shared" si="22"/>
        <v>0</v>
      </c>
      <c r="BR16" s="17">
        <f t="shared" si="23"/>
        <v>0</v>
      </c>
      <c r="BS16" s="17">
        <f t="shared" si="24"/>
        <v>0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5" t="s">
        <v>85</v>
      </c>
      <c r="BX16" s="17">
        <f t="shared" si="28"/>
        <v>117502</v>
      </c>
      <c r="BY16" s="17">
        <f t="shared" si="29"/>
        <v>10474</v>
      </c>
      <c r="BZ16" s="17">
        <f t="shared" si="30"/>
        <v>72531</v>
      </c>
      <c r="CA16" s="17">
        <f t="shared" si="31"/>
        <v>0</v>
      </c>
      <c r="CB16" s="17">
        <f t="shared" si="32"/>
        <v>72531</v>
      </c>
      <c r="CC16" s="17">
        <f t="shared" si="33"/>
        <v>0</v>
      </c>
      <c r="CD16" s="17">
        <f t="shared" si="34"/>
        <v>0</v>
      </c>
      <c r="CE16" s="17">
        <f t="shared" si="35"/>
        <v>34497</v>
      </c>
      <c r="CF16" s="17">
        <f t="shared" si="36"/>
        <v>0</v>
      </c>
      <c r="CG16" s="75" t="s">
        <v>85</v>
      </c>
      <c r="CH16" s="17">
        <f t="shared" si="37"/>
        <v>0</v>
      </c>
      <c r="CI16" s="17">
        <f t="shared" si="38"/>
        <v>117502</v>
      </c>
    </row>
    <row r="17" spans="1:87" ht="13.5">
      <c r="A17" s="74" t="s">
        <v>141</v>
      </c>
      <c r="B17" s="74" t="s">
        <v>131</v>
      </c>
      <c r="C17" s="101" t="s">
        <v>132</v>
      </c>
      <c r="D17" s="17">
        <f t="shared" si="0"/>
        <v>5970</v>
      </c>
      <c r="E17" s="17">
        <f t="shared" si="1"/>
        <v>5970</v>
      </c>
      <c r="F17" s="17"/>
      <c r="G17" s="17"/>
      <c r="H17" s="17"/>
      <c r="I17" s="17"/>
      <c r="J17" s="17">
        <v>25406</v>
      </c>
      <c r="K17" s="17">
        <v>5970</v>
      </c>
      <c r="L17" s="17"/>
      <c r="M17" s="17">
        <f t="shared" si="2"/>
        <v>0</v>
      </c>
      <c r="N17" s="17">
        <f t="shared" si="3"/>
        <v>0</v>
      </c>
      <c r="O17" s="17"/>
      <c r="P17" s="17"/>
      <c r="Q17" s="17"/>
      <c r="R17" s="17"/>
      <c r="S17" s="17">
        <v>0</v>
      </c>
      <c r="T17" s="17"/>
      <c r="U17" s="17"/>
      <c r="V17" s="17">
        <f t="shared" si="4"/>
        <v>5970</v>
      </c>
      <c r="W17" s="17">
        <f t="shared" si="5"/>
        <v>5970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0</v>
      </c>
      <c r="AB17" s="17">
        <f t="shared" si="9"/>
        <v>25406</v>
      </c>
      <c r="AC17" s="17">
        <f t="shared" si="10"/>
        <v>5970</v>
      </c>
      <c r="AD17" s="17">
        <f t="shared" si="11"/>
        <v>0</v>
      </c>
      <c r="AE17" s="17">
        <f t="shared" si="12"/>
        <v>0</v>
      </c>
      <c r="AF17" s="17">
        <f t="shared" si="13"/>
        <v>0</v>
      </c>
      <c r="AG17" s="17"/>
      <c r="AH17" s="17"/>
      <c r="AI17" s="17"/>
      <c r="AJ17" s="17"/>
      <c r="AK17" s="75" t="s">
        <v>202</v>
      </c>
      <c r="AL17" s="17">
        <f t="shared" si="14"/>
        <v>30257</v>
      </c>
      <c r="AM17" s="17">
        <v>147</v>
      </c>
      <c r="AN17" s="75">
        <f t="shared" si="15"/>
        <v>0</v>
      </c>
      <c r="AO17" s="17"/>
      <c r="AP17" s="17"/>
      <c r="AQ17" s="17"/>
      <c r="AR17" s="17"/>
      <c r="AS17" s="17">
        <v>14379</v>
      </c>
      <c r="AT17" s="17">
        <v>15731</v>
      </c>
      <c r="AU17" s="75" t="s">
        <v>202</v>
      </c>
      <c r="AV17" s="17">
        <v>1119</v>
      </c>
      <c r="AW17" s="17">
        <f t="shared" si="16"/>
        <v>31376</v>
      </c>
      <c r="AX17" s="17">
        <f t="shared" si="17"/>
        <v>0</v>
      </c>
      <c r="AY17" s="17">
        <f t="shared" si="18"/>
        <v>0</v>
      </c>
      <c r="AZ17" s="17"/>
      <c r="BA17" s="17"/>
      <c r="BB17" s="17"/>
      <c r="BC17" s="17"/>
      <c r="BD17" s="75" t="s">
        <v>202</v>
      </c>
      <c r="BE17" s="17">
        <f t="shared" si="19"/>
        <v>0</v>
      </c>
      <c r="BF17" s="17"/>
      <c r="BG17" s="75">
        <f t="shared" si="20"/>
        <v>0</v>
      </c>
      <c r="BH17" s="17"/>
      <c r="BI17" s="17"/>
      <c r="BJ17" s="17"/>
      <c r="BK17" s="17"/>
      <c r="BL17" s="17"/>
      <c r="BM17" s="17"/>
      <c r="BN17" s="75" t="s">
        <v>202</v>
      </c>
      <c r="BO17" s="17"/>
      <c r="BP17" s="17">
        <f t="shared" si="21"/>
        <v>0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5" t="s">
        <v>85</v>
      </c>
      <c r="BX17" s="17">
        <f t="shared" si="28"/>
        <v>30257</v>
      </c>
      <c r="BY17" s="17">
        <f t="shared" si="29"/>
        <v>147</v>
      </c>
      <c r="BZ17" s="17">
        <f t="shared" si="30"/>
        <v>0</v>
      </c>
      <c r="CA17" s="17">
        <f t="shared" si="31"/>
        <v>0</v>
      </c>
      <c r="CB17" s="17">
        <f t="shared" si="32"/>
        <v>0</v>
      </c>
      <c r="CC17" s="17">
        <f t="shared" si="33"/>
        <v>0</v>
      </c>
      <c r="CD17" s="17">
        <f t="shared" si="34"/>
        <v>0</v>
      </c>
      <c r="CE17" s="17">
        <f t="shared" si="35"/>
        <v>14379</v>
      </c>
      <c r="CF17" s="17">
        <f t="shared" si="36"/>
        <v>15731</v>
      </c>
      <c r="CG17" s="75" t="s">
        <v>85</v>
      </c>
      <c r="CH17" s="17">
        <f t="shared" si="37"/>
        <v>1119</v>
      </c>
      <c r="CI17" s="17">
        <f t="shared" si="38"/>
        <v>31376</v>
      </c>
    </row>
    <row r="18" spans="1:87" ht="13.5">
      <c r="A18" s="74" t="s">
        <v>141</v>
      </c>
      <c r="B18" s="74" t="s">
        <v>133</v>
      </c>
      <c r="C18" s="101" t="s">
        <v>134</v>
      </c>
      <c r="D18" s="17">
        <f t="shared" si="0"/>
        <v>806976</v>
      </c>
      <c r="E18" s="17">
        <f t="shared" si="1"/>
        <v>780935</v>
      </c>
      <c r="F18" s="17">
        <v>283963</v>
      </c>
      <c r="G18" s="17"/>
      <c r="H18" s="17">
        <v>288300</v>
      </c>
      <c r="I18" s="17">
        <v>180867</v>
      </c>
      <c r="J18" s="17">
        <v>655821</v>
      </c>
      <c r="K18" s="17">
        <v>27805</v>
      </c>
      <c r="L18" s="17">
        <v>26041</v>
      </c>
      <c r="M18" s="17">
        <f t="shared" si="2"/>
        <v>16390</v>
      </c>
      <c r="N18" s="17">
        <f t="shared" si="3"/>
        <v>7503</v>
      </c>
      <c r="O18" s="17"/>
      <c r="P18" s="17"/>
      <c r="Q18" s="17"/>
      <c r="R18" s="17">
        <v>7503</v>
      </c>
      <c r="S18" s="17">
        <v>76875</v>
      </c>
      <c r="T18" s="17"/>
      <c r="U18" s="17">
        <v>8887</v>
      </c>
      <c r="V18" s="17">
        <f t="shared" si="4"/>
        <v>823366</v>
      </c>
      <c r="W18" s="17">
        <f t="shared" si="5"/>
        <v>788438</v>
      </c>
      <c r="X18" s="17">
        <f t="shared" si="6"/>
        <v>283963</v>
      </c>
      <c r="Y18" s="17">
        <f t="shared" si="7"/>
        <v>0</v>
      </c>
      <c r="Z18" s="17">
        <f t="shared" si="8"/>
        <v>288300</v>
      </c>
      <c r="AA18" s="17">
        <f t="shared" si="9"/>
        <v>188370</v>
      </c>
      <c r="AB18" s="17">
        <f t="shared" si="9"/>
        <v>732696</v>
      </c>
      <c r="AC18" s="17">
        <f t="shared" si="10"/>
        <v>27805</v>
      </c>
      <c r="AD18" s="17">
        <f t="shared" si="11"/>
        <v>34928</v>
      </c>
      <c r="AE18" s="17">
        <f t="shared" si="12"/>
        <v>361725</v>
      </c>
      <c r="AF18" s="17">
        <f t="shared" si="13"/>
        <v>361725</v>
      </c>
      <c r="AG18" s="17">
        <v>361725</v>
      </c>
      <c r="AH18" s="17"/>
      <c r="AI18" s="17"/>
      <c r="AJ18" s="17"/>
      <c r="AK18" s="75" t="s">
        <v>202</v>
      </c>
      <c r="AL18" s="17">
        <f t="shared" si="14"/>
        <v>504356</v>
      </c>
      <c r="AM18" s="17">
        <v>57128</v>
      </c>
      <c r="AN18" s="75">
        <f t="shared" si="15"/>
        <v>152054</v>
      </c>
      <c r="AO18" s="17"/>
      <c r="AP18" s="17">
        <v>152054</v>
      </c>
      <c r="AQ18" s="17"/>
      <c r="AR18" s="17"/>
      <c r="AS18" s="17">
        <v>291383</v>
      </c>
      <c r="AT18" s="17">
        <v>3791</v>
      </c>
      <c r="AU18" s="75" t="s">
        <v>202</v>
      </c>
      <c r="AV18" s="17">
        <v>596716</v>
      </c>
      <c r="AW18" s="17">
        <f t="shared" si="16"/>
        <v>1462797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5" t="s">
        <v>202</v>
      </c>
      <c r="BE18" s="17">
        <f t="shared" si="19"/>
        <v>92182</v>
      </c>
      <c r="BF18" s="17">
        <v>19381</v>
      </c>
      <c r="BG18" s="75">
        <f t="shared" si="20"/>
        <v>39959</v>
      </c>
      <c r="BH18" s="17"/>
      <c r="BI18" s="17">
        <v>39959</v>
      </c>
      <c r="BJ18" s="17"/>
      <c r="BK18" s="17"/>
      <c r="BL18" s="17">
        <v>32842</v>
      </c>
      <c r="BM18" s="17"/>
      <c r="BN18" s="75" t="s">
        <v>202</v>
      </c>
      <c r="BO18" s="17">
        <v>1083</v>
      </c>
      <c r="BP18" s="17">
        <f t="shared" si="21"/>
        <v>93265</v>
      </c>
      <c r="BQ18" s="17">
        <f t="shared" si="22"/>
        <v>361725</v>
      </c>
      <c r="BR18" s="17">
        <f t="shared" si="23"/>
        <v>361725</v>
      </c>
      <c r="BS18" s="17">
        <f t="shared" si="24"/>
        <v>361725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85</v>
      </c>
      <c r="BX18" s="17">
        <f t="shared" si="28"/>
        <v>596538</v>
      </c>
      <c r="BY18" s="17">
        <f t="shared" si="29"/>
        <v>76509</v>
      </c>
      <c r="BZ18" s="17">
        <f t="shared" si="30"/>
        <v>192013</v>
      </c>
      <c r="CA18" s="17">
        <f t="shared" si="31"/>
        <v>0</v>
      </c>
      <c r="CB18" s="17">
        <f t="shared" si="32"/>
        <v>192013</v>
      </c>
      <c r="CC18" s="17">
        <f t="shared" si="33"/>
        <v>0</v>
      </c>
      <c r="CD18" s="17">
        <f t="shared" si="34"/>
        <v>0</v>
      </c>
      <c r="CE18" s="17">
        <f t="shared" si="35"/>
        <v>324225</v>
      </c>
      <c r="CF18" s="17">
        <f t="shared" si="36"/>
        <v>3791</v>
      </c>
      <c r="CG18" s="75" t="s">
        <v>85</v>
      </c>
      <c r="CH18" s="17">
        <f t="shared" si="37"/>
        <v>597799</v>
      </c>
      <c r="CI18" s="17">
        <f t="shared" si="38"/>
        <v>1556062</v>
      </c>
    </row>
    <row r="19" spans="1:87" ht="13.5">
      <c r="A19" s="114" t="s">
        <v>228</v>
      </c>
      <c r="B19" s="114"/>
      <c r="C19" s="114"/>
      <c r="D19" s="17">
        <f t="shared" si="0"/>
        <v>1680605</v>
      </c>
      <c r="E19" s="17">
        <f t="shared" si="1"/>
        <v>1192905</v>
      </c>
      <c r="F19" s="17">
        <f aca="true" t="shared" si="39" ref="F19:L19">SUM(F7:F18)</f>
        <v>284713</v>
      </c>
      <c r="G19" s="17">
        <f t="shared" si="39"/>
        <v>535</v>
      </c>
      <c r="H19" s="17">
        <f t="shared" si="39"/>
        <v>288300</v>
      </c>
      <c r="I19" s="17">
        <f t="shared" si="39"/>
        <v>492548</v>
      </c>
      <c r="J19" s="17">
        <f t="shared" si="39"/>
        <v>2225004</v>
      </c>
      <c r="K19" s="17">
        <f t="shared" si="39"/>
        <v>126809</v>
      </c>
      <c r="L19" s="17">
        <f t="shared" si="39"/>
        <v>487700</v>
      </c>
      <c r="M19" s="17">
        <f t="shared" si="2"/>
        <v>300590</v>
      </c>
      <c r="N19" s="17">
        <f t="shared" si="3"/>
        <v>239200</v>
      </c>
      <c r="O19" s="17">
        <f aca="true" t="shared" si="40" ref="O19:U19">SUM(O7:O18)</f>
        <v>0</v>
      </c>
      <c r="P19" s="17">
        <f t="shared" si="40"/>
        <v>0</v>
      </c>
      <c r="Q19" s="17">
        <f t="shared" si="40"/>
        <v>0</v>
      </c>
      <c r="R19" s="17">
        <f t="shared" si="40"/>
        <v>176096</v>
      </c>
      <c r="S19" s="17">
        <f t="shared" si="40"/>
        <v>612481</v>
      </c>
      <c r="T19" s="17">
        <f t="shared" si="40"/>
        <v>63104</v>
      </c>
      <c r="U19" s="17">
        <f t="shared" si="40"/>
        <v>61390</v>
      </c>
      <c r="V19" s="17">
        <f aca="true" t="shared" si="41" ref="V19:AB19">D19+M19</f>
        <v>1981195</v>
      </c>
      <c r="W19" s="17">
        <f t="shared" si="41"/>
        <v>1432105</v>
      </c>
      <c r="X19" s="17">
        <f t="shared" si="41"/>
        <v>284713</v>
      </c>
      <c r="Y19" s="17">
        <f t="shared" si="41"/>
        <v>535</v>
      </c>
      <c r="Z19" s="17">
        <f t="shared" si="41"/>
        <v>288300</v>
      </c>
      <c r="AA19" s="17">
        <f t="shared" si="41"/>
        <v>668644</v>
      </c>
      <c r="AB19" s="17">
        <f t="shared" si="41"/>
        <v>2837485</v>
      </c>
      <c r="AC19" s="17">
        <f t="shared" si="10"/>
        <v>189913</v>
      </c>
      <c r="AD19" s="17">
        <f t="shared" si="11"/>
        <v>549090</v>
      </c>
      <c r="AE19" s="17">
        <f aca="true" t="shared" si="42" ref="AE19:BJ19">SUM(AE7:AE18)</f>
        <v>448327</v>
      </c>
      <c r="AF19" s="17">
        <f t="shared" si="42"/>
        <v>448327</v>
      </c>
      <c r="AG19" s="17">
        <f t="shared" si="42"/>
        <v>378039</v>
      </c>
      <c r="AH19" s="17">
        <f t="shared" si="42"/>
        <v>0</v>
      </c>
      <c r="AI19" s="17">
        <f t="shared" si="42"/>
        <v>70288</v>
      </c>
      <c r="AJ19" s="17">
        <f t="shared" si="42"/>
        <v>0</v>
      </c>
      <c r="AK19" s="17">
        <f t="shared" si="42"/>
        <v>0</v>
      </c>
      <c r="AL19" s="17">
        <f t="shared" si="42"/>
        <v>2629214</v>
      </c>
      <c r="AM19" s="17">
        <f t="shared" si="42"/>
        <v>385733</v>
      </c>
      <c r="AN19" s="17">
        <f t="shared" si="42"/>
        <v>1254852</v>
      </c>
      <c r="AO19" s="17">
        <f t="shared" si="42"/>
        <v>6980</v>
      </c>
      <c r="AP19" s="17">
        <f t="shared" si="42"/>
        <v>839468</v>
      </c>
      <c r="AQ19" s="17">
        <f t="shared" si="42"/>
        <v>408404</v>
      </c>
      <c r="AR19" s="17">
        <f t="shared" si="42"/>
        <v>3570</v>
      </c>
      <c r="AS19" s="17">
        <f t="shared" si="42"/>
        <v>910932</v>
      </c>
      <c r="AT19" s="17">
        <f t="shared" si="42"/>
        <v>74127</v>
      </c>
      <c r="AU19" s="17">
        <f t="shared" si="42"/>
        <v>0</v>
      </c>
      <c r="AV19" s="17">
        <f t="shared" si="42"/>
        <v>828068</v>
      </c>
      <c r="AW19" s="17">
        <f t="shared" si="42"/>
        <v>3905609</v>
      </c>
      <c r="AX19" s="17">
        <f t="shared" si="42"/>
        <v>0</v>
      </c>
      <c r="AY19" s="17">
        <f t="shared" si="42"/>
        <v>0</v>
      </c>
      <c r="AZ19" s="17">
        <f t="shared" si="42"/>
        <v>0</v>
      </c>
      <c r="BA19" s="17">
        <f t="shared" si="42"/>
        <v>0</v>
      </c>
      <c r="BB19" s="17">
        <f t="shared" si="42"/>
        <v>0</v>
      </c>
      <c r="BC19" s="17">
        <f t="shared" si="42"/>
        <v>0</v>
      </c>
      <c r="BD19" s="17">
        <f t="shared" si="42"/>
        <v>0</v>
      </c>
      <c r="BE19" s="17">
        <f t="shared" si="42"/>
        <v>827449</v>
      </c>
      <c r="BF19" s="17">
        <f t="shared" si="42"/>
        <v>155089</v>
      </c>
      <c r="BG19" s="17">
        <f t="shared" si="42"/>
        <v>426974</v>
      </c>
      <c r="BH19" s="17">
        <f t="shared" si="42"/>
        <v>0</v>
      </c>
      <c r="BI19" s="17">
        <f t="shared" si="42"/>
        <v>426974</v>
      </c>
      <c r="BJ19" s="17">
        <f t="shared" si="42"/>
        <v>0</v>
      </c>
      <c r="BK19" s="17">
        <f aca="true" t="shared" si="43" ref="BK19:CI19">SUM(BK7:BK18)</f>
        <v>0</v>
      </c>
      <c r="BL19" s="17">
        <f t="shared" si="43"/>
        <v>122299</v>
      </c>
      <c r="BM19" s="17">
        <f t="shared" si="43"/>
        <v>123087</v>
      </c>
      <c r="BN19" s="17">
        <f t="shared" si="43"/>
        <v>0</v>
      </c>
      <c r="BO19" s="17">
        <f t="shared" si="43"/>
        <v>85622</v>
      </c>
      <c r="BP19" s="17">
        <f t="shared" si="43"/>
        <v>913071</v>
      </c>
      <c r="BQ19" s="17">
        <f t="shared" si="43"/>
        <v>448327</v>
      </c>
      <c r="BR19" s="17">
        <f t="shared" si="43"/>
        <v>448327</v>
      </c>
      <c r="BS19" s="17">
        <f t="shared" si="43"/>
        <v>378039</v>
      </c>
      <c r="BT19" s="17">
        <f t="shared" si="43"/>
        <v>0</v>
      </c>
      <c r="BU19" s="17">
        <f t="shared" si="43"/>
        <v>70288</v>
      </c>
      <c r="BV19" s="17">
        <f t="shared" si="43"/>
        <v>0</v>
      </c>
      <c r="BW19" s="17">
        <f t="shared" si="43"/>
        <v>0</v>
      </c>
      <c r="BX19" s="17">
        <f t="shared" si="43"/>
        <v>3456663</v>
      </c>
      <c r="BY19" s="17">
        <f t="shared" si="43"/>
        <v>540822</v>
      </c>
      <c r="BZ19" s="17">
        <f t="shared" si="43"/>
        <v>1681826</v>
      </c>
      <c r="CA19" s="17">
        <f t="shared" si="43"/>
        <v>6980</v>
      </c>
      <c r="CB19" s="17">
        <f t="shared" si="43"/>
        <v>1266442</v>
      </c>
      <c r="CC19" s="17">
        <f t="shared" si="43"/>
        <v>408404</v>
      </c>
      <c r="CD19" s="17">
        <f t="shared" si="43"/>
        <v>3570</v>
      </c>
      <c r="CE19" s="17">
        <f t="shared" si="43"/>
        <v>1033231</v>
      </c>
      <c r="CF19" s="17">
        <f t="shared" si="43"/>
        <v>197214</v>
      </c>
      <c r="CG19" s="17">
        <f t="shared" si="43"/>
        <v>0</v>
      </c>
      <c r="CH19" s="17">
        <f t="shared" si="43"/>
        <v>913690</v>
      </c>
      <c r="CI19" s="17">
        <f t="shared" si="43"/>
        <v>4818680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7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1" t="s">
        <v>203</v>
      </c>
      <c r="B2" s="124" t="s">
        <v>17</v>
      </c>
      <c r="C2" s="127" t="s">
        <v>18</v>
      </c>
      <c r="D2" s="2" t="s">
        <v>19</v>
      </c>
      <c r="E2" s="3"/>
      <c r="F2" s="3"/>
      <c r="G2" s="3"/>
      <c r="H2" s="3"/>
      <c r="I2" s="3"/>
      <c r="J2" s="3"/>
      <c r="K2" s="3"/>
      <c r="L2" s="4"/>
      <c r="M2" s="2" t="s">
        <v>204</v>
      </c>
      <c r="N2" s="3"/>
      <c r="O2" s="3"/>
      <c r="P2" s="3"/>
      <c r="Q2" s="3"/>
      <c r="R2" s="3"/>
      <c r="S2" s="3"/>
      <c r="T2" s="3"/>
      <c r="U2" s="4"/>
      <c r="V2" s="2" t="s">
        <v>205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2"/>
      <c r="B3" s="125"/>
      <c r="C3" s="122"/>
      <c r="D3" s="8" t="s">
        <v>206</v>
      </c>
      <c r="E3" s="60"/>
      <c r="F3" s="60"/>
      <c r="G3" s="60"/>
      <c r="H3" s="60"/>
      <c r="I3" s="60"/>
      <c r="J3" s="60"/>
      <c r="K3" s="61"/>
      <c r="L3" s="62"/>
      <c r="M3" s="8" t="s">
        <v>206</v>
      </c>
      <c r="N3" s="60"/>
      <c r="O3" s="60"/>
      <c r="P3" s="60"/>
      <c r="Q3" s="60"/>
      <c r="R3" s="60"/>
      <c r="S3" s="60"/>
      <c r="T3" s="61"/>
      <c r="U3" s="62"/>
      <c r="V3" s="8" t="s">
        <v>206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2"/>
      <c r="B4" s="125"/>
      <c r="C4" s="122"/>
      <c r="D4" s="7"/>
      <c r="E4" s="8" t="s">
        <v>207</v>
      </c>
      <c r="F4" s="9"/>
      <c r="G4" s="9"/>
      <c r="H4" s="9"/>
      <c r="I4" s="9"/>
      <c r="J4" s="9"/>
      <c r="K4" s="10"/>
      <c r="L4" s="11" t="s">
        <v>20</v>
      </c>
      <c r="M4" s="7"/>
      <c r="N4" s="8" t="s">
        <v>207</v>
      </c>
      <c r="O4" s="9"/>
      <c r="P4" s="9"/>
      <c r="Q4" s="9"/>
      <c r="R4" s="9"/>
      <c r="S4" s="9"/>
      <c r="T4" s="10"/>
      <c r="U4" s="11" t="s">
        <v>20</v>
      </c>
      <c r="V4" s="7"/>
      <c r="W4" s="8" t="s">
        <v>207</v>
      </c>
      <c r="X4" s="9"/>
      <c r="Y4" s="9"/>
      <c r="Z4" s="9"/>
      <c r="AA4" s="9"/>
      <c r="AB4" s="9"/>
      <c r="AC4" s="10"/>
      <c r="AD4" s="11" t="s">
        <v>20</v>
      </c>
    </row>
    <row r="5" spans="1:30" s="68" customFormat="1" ht="22.5" customHeight="1">
      <c r="A5" s="122"/>
      <c r="B5" s="125"/>
      <c r="C5" s="122"/>
      <c r="D5" s="7"/>
      <c r="E5" s="7"/>
      <c r="F5" s="12" t="s">
        <v>21</v>
      </c>
      <c r="G5" s="12" t="s">
        <v>22</v>
      </c>
      <c r="H5" s="12" t="s">
        <v>23</v>
      </c>
      <c r="I5" s="12" t="s">
        <v>187</v>
      </c>
      <c r="J5" s="12" t="s">
        <v>188</v>
      </c>
      <c r="K5" s="12" t="s">
        <v>189</v>
      </c>
      <c r="L5" s="13"/>
      <c r="M5" s="7"/>
      <c r="N5" s="7"/>
      <c r="O5" s="12" t="s">
        <v>21</v>
      </c>
      <c r="P5" s="12" t="s">
        <v>22</v>
      </c>
      <c r="Q5" s="12" t="s">
        <v>23</v>
      </c>
      <c r="R5" s="12" t="s">
        <v>187</v>
      </c>
      <c r="S5" s="12" t="s">
        <v>188</v>
      </c>
      <c r="T5" s="12" t="s">
        <v>189</v>
      </c>
      <c r="U5" s="13"/>
      <c r="V5" s="7"/>
      <c r="W5" s="7"/>
      <c r="X5" s="12" t="s">
        <v>21</v>
      </c>
      <c r="Y5" s="12" t="s">
        <v>22</v>
      </c>
      <c r="Z5" s="12" t="s">
        <v>23</v>
      </c>
      <c r="AA5" s="12" t="s">
        <v>187</v>
      </c>
      <c r="AB5" s="12" t="s">
        <v>188</v>
      </c>
      <c r="AC5" s="12" t="s">
        <v>189</v>
      </c>
      <c r="AD5" s="13"/>
    </row>
    <row r="6" spans="1:30" s="68" customFormat="1" ht="22.5" customHeight="1">
      <c r="A6" s="123"/>
      <c r="B6" s="126"/>
      <c r="C6" s="123"/>
      <c r="D6" s="14" t="s">
        <v>208</v>
      </c>
      <c r="E6" s="14" t="s">
        <v>209</v>
      </c>
      <c r="F6" s="15" t="s">
        <v>209</v>
      </c>
      <c r="G6" s="15" t="s">
        <v>209</v>
      </c>
      <c r="H6" s="15" t="s">
        <v>209</v>
      </c>
      <c r="I6" s="15" t="s">
        <v>209</v>
      </c>
      <c r="J6" s="15" t="s">
        <v>209</v>
      </c>
      <c r="K6" s="15" t="s">
        <v>209</v>
      </c>
      <c r="L6" s="16" t="s">
        <v>209</v>
      </c>
      <c r="M6" s="14" t="s">
        <v>209</v>
      </c>
      <c r="N6" s="14" t="s">
        <v>209</v>
      </c>
      <c r="O6" s="15" t="s">
        <v>209</v>
      </c>
      <c r="P6" s="15" t="s">
        <v>209</v>
      </c>
      <c r="Q6" s="15" t="s">
        <v>209</v>
      </c>
      <c r="R6" s="15" t="s">
        <v>209</v>
      </c>
      <c r="S6" s="15" t="s">
        <v>209</v>
      </c>
      <c r="T6" s="15" t="s">
        <v>209</v>
      </c>
      <c r="U6" s="16" t="s">
        <v>209</v>
      </c>
      <c r="V6" s="14" t="s">
        <v>209</v>
      </c>
      <c r="W6" s="14" t="s">
        <v>209</v>
      </c>
      <c r="X6" s="15" t="s">
        <v>209</v>
      </c>
      <c r="Y6" s="15" t="s">
        <v>209</v>
      </c>
      <c r="Z6" s="15" t="s">
        <v>209</v>
      </c>
      <c r="AA6" s="15" t="s">
        <v>209</v>
      </c>
      <c r="AB6" s="15" t="s">
        <v>209</v>
      </c>
      <c r="AC6" s="15" t="s">
        <v>209</v>
      </c>
      <c r="AD6" s="16" t="s">
        <v>209</v>
      </c>
    </row>
    <row r="7" spans="1:30" ht="13.5" customHeight="1">
      <c r="A7" s="74" t="s">
        <v>141</v>
      </c>
      <c r="B7" s="74" t="s">
        <v>142</v>
      </c>
      <c r="C7" s="101" t="s">
        <v>143</v>
      </c>
      <c r="D7" s="17">
        <f aca="true" t="shared" si="0" ref="D7:D35">E7+L7</f>
        <v>2394375</v>
      </c>
      <c r="E7" s="17">
        <f aca="true" t="shared" si="1" ref="E7:E35">F7+G7+H7+I7+K7</f>
        <v>1003057</v>
      </c>
      <c r="F7" s="17">
        <f>'廃棄物事業経費（市町村）'!F7</f>
        <v>0</v>
      </c>
      <c r="G7" s="17">
        <f>'廃棄物事業経費（市町村）'!G7</f>
        <v>0</v>
      </c>
      <c r="H7" s="17">
        <f>'廃棄物事業経費（市町村）'!H7</f>
        <v>30400</v>
      </c>
      <c r="I7" s="17">
        <f>'廃棄物事業経費（市町村）'!I7</f>
        <v>757983</v>
      </c>
      <c r="J7" s="17" t="str">
        <f>'廃棄物事業経費（市町村）'!J7</f>
        <v>－</v>
      </c>
      <c r="K7" s="17">
        <f>'廃棄物事業経費（市町村）'!K7</f>
        <v>214674</v>
      </c>
      <c r="L7" s="17">
        <f>'廃棄物事業経費（市町村）'!L7</f>
        <v>1391318</v>
      </c>
      <c r="M7" s="17">
        <f aca="true" t="shared" si="2" ref="M7:M35">N7+U7</f>
        <v>106298</v>
      </c>
      <c r="N7" s="17">
        <f aca="true" t="shared" si="3" ref="N7:N35">O7+P7+Q7+R7+T7</f>
        <v>487</v>
      </c>
      <c r="O7" s="17">
        <f>'廃棄物事業経費（市町村）'!O7</f>
        <v>0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487</v>
      </c>
      <c r="S7" s="17" t="str">
        <f>'廃棄物事業経費（市町村）'!S7</f>
        <v>－</v>
      </c>
      <c r="T7" s="17">
        <f>'廃棄物事業経費（市町村）'!T7</f>
        <v>0</v>
      </c>
      <c r="U7" s="17">
        <f>'廃棄物事業経費（市町村）'!U7</f>
        <v>105811</v>
      </c>
      <c r="V7" s="17">
        <f aca="true" t="shared" si="4" ref="V7:V19">D7+M7</f>
        <v>2500673</v>
      </c>
      <c r="W7" s="17">
        <f aca="true" t="shared" si="5" ref="W7:W19">E7+N7</f>
        <v>1003544</v>
      </c>
      <c r="X7" s="17">
        <f aca="true" t="shared" si="6" ref="X7:X19">F7+O7</f>
        <v>0</v>
      </c>
      <c r="Y7" s="17">
        <f aca="true" t="shared" si="7" ref="Y7:Y19">G7+P7</f>
        <v>0</v>
      </c>
      <c r="Z7" s="17">
        <f aca="true" t="shared" si="8" ref="Z7:Z19">H7+Q7</f>
        <v>30400</v>
      </c>
      <c r="AA7" s="17">
        <f aca="true" t="shared" si="9" ref="AA7:AA19">I7+R7</f>
        <v>758470</v>
      </c>
      <c r="AB7" s="17" t="s">
        <v>191</v>
      </c>
      <c r="AC7" s="17">
        <f aca="true" t="shared" si="10" ref="AC7:AC18">K7+T7</f>
        <v>214674</v>
      </c>
      <c r="AD7" s="17">
        <f aca="true" t="shared" si="11" ref="AD7:AD18">L7+U7</f>
        <v>1497129</v>
      </c>
    </row>
    <row r="8" spans="1:30" ht="13.5" customHeight="1">
      <c r="A8" s="74" t="s">
        <v>141</v>
      </c>
      <c r="B8" s="74" t="s">
        <v>144</v>
      </c>
      <c r="C8" s="101" t="s">
        <v>145</v>
      </c>
      <c r="D8" s="17">
        <f t="shared" si="0"/>
        <v>926695</v>
      </c>
      <c r="E8" s="17">
        <f t="shared" si="1"/>
        <v>302432</v>
      </c>
      <c r="F8" s="17">
        <f>'廃棄物事業経費（市町村）'!F8</f>
        <v>0</v>
      </c>
      <c r="G8" s="17">
        <f>'廃棄物事業経費（市町村）'!G8</f>
        <v>0</v>
      </c>
      <c r="H8" s="17">
        <f>'廃棄物事業経費（市町村）'!H8</f>
        <v>0</v>
      </c>
      <c r="I8" s="17">
        <f>'廃棄物事業経費（市町村）'!I8</f>
        <v>0</v>
      </c>
      <c r="J8" s="17" t="str">
        <f>'廃棄物事業経費（市町村）'!J8</f>
        <v>－</v>
      </c>
      <c r="K8" s="17">
        <f>'廃棄物事業経費（市町村）'!K8</f>
        <v>302432</v>
      </c>
      <c r="L8" s="17">
        <f>'廃棄物事業経費（市町村）'!L8</f>
        <v>624263</v>
      </c>
      <c r="M8" s="17">
        <f t="shared" si="2"/>
        <v>130425</v>
      </c>
      <c r="N8" s="17">
        <f t="shared" si="3"/>
        <v>48345</v>
      </c>
      <c r="O8" s="17">
        <f>'廃棄物事業経費（市町村）'!O8</f>
        <v>0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11863</v>
      </c>
      <c r="S8" s="17" t="str">
        <f>'廃棄物事業経費（市町村）'!S8</f>
        <v>－</v>
      </c>
      <c r="T8" s="17">
        <f>'廃棄物事業経費（市町村）'!T8</f>
        <v>36482</v>
      </c>
      <c r="U8" s="17">
        <f>'廃棄物事業経費（市町村）'!U8</f>
        <v>82080</v>
      </c>
      <c r="V8" s="17">
        <f t="shared" si="4"/>
        <v>1057120</v>
      </c>
      <c r="W8" s="17">
        <f t="shared" si="5"/>
        <v>350777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11863</v>
      </c>
      <c r="AB8" s="17" t="s">
        <v>191</v>
      </c>
      <c r="AC8" s="17">
        <f t="shared" si="10"/>
        <v>338914</v>
      </c>
      <c r="AD8" s="17">
        <f t="shared" si="11"/>
        <v>706343</v>
      </c>
    </row>
    <row r="9" spans="1:30" ht="13.5" customHeight="1">
      <c r="A9" s="74" t="s">
        <v>141</v>
      </c>
      <c r="B9" s="74" t="s">
        <v>146</v>
      </c>
      <c r="C9" s="101" t="s">
        <v>147</v>
      </c>
      <c r="D9" s="17">
        <f t="shared" si="0"/>
        <v>366284</v>
      </c>
      <c r="E9" s="17">
        <f t="shared" si="1"/>
        <v>15191</v>
      </c>
      <c r="F9" s="17">
        <f>'廃棄物事業経費（市町村）'!F9</f>
        <v>0</v>
      </c>
      <c r="G9" s="17">
        <f>'廃棄物事業経費（市町村）'!G9</f>
        <v>0</v>
      </c>
      <c r="H9" s="17">
        <f>'廃棄物事業経費（市町村）'!H9</f>
        <v>0</v>
      </c>
      <c r="I9" s="17">
        <f>'廃棄物事業経費（市町村）'!I9</f>
        <v>15191</v>
      </c>
      <c r="J9" s="17" t="str">
        <f>'廃棄物事業経費（市町村）'!J9</f>
        <v>－</v>
      </c>
      <c r="K9" s="17">
        <f>'廃棄物事業経費（市町村）'!K9</f>
        <v>0</v>
      </c>
      <c r="L9" s="17">
        <f>'廃棄物事業経費（市町村）'!L9</f>
        <v>351093</v>
      </c>
      <c r="M9" s="17">
        <f t="shared" si="2"/>
        <v>46430</v>
      </c>
      <c r="N9" s="17">
        <f t="shared" si="3"/>
        <v>4475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0</v>
      </c>
      <c r="R9" s="17">
        <f>'廃棄物事業経費（市町村）'!R9</f>
        <v>4475</v>
      </c>
      <c r="S9" s="17" t="str">
        <f>'廃棄物事業経費（市町村）'!S9</f>
        <v>－</v>
      </c>
      <c r="T9" s="17">
        <f>'廃棄物事業経費（市町村）'!T9</f>
        <v>0</v>
      </c>
      <c r="U9" s="17">
        <f>'廃棄物事業経費（市町村）'!U9</f>
        <v>41955</v>
      </c>
      <c r="V9" s="17">
        <f t="shared" si="4"/>
        <v>412714</v>
      </c>
      <c r="W9" s="17">
        <f t="shared" si="5"/>
        <v>19666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19666</v>
      </c>
      <c r="AB9" s="17" t="s">
        <v>191</v>
      </c>
      <c r="AC9" s="17">
        <f t="shared" si="10"/>
        <v>0</v>
      </c>
      <c r="AD9" s="17">
        <f t="shared" si="11"/>
        <v>393048</v>
      </c>
    </row>
    <row r="10" spans="1:30" ht="13.5" customHeight="1">
      <c r="A10" s="74" t="s">
        <v>141</v>
      </c>
      <c r="B10" s="74" t="s">
        <v>148</v>
      </c>
      <c r="C10" s="101" t="s">
        <v>149</v>
      </c>
      <c r="D10" s="17">
        <f t="shared" si="0"/>
        <v>232765</v>
      </c>
      <c r="E10" s="17">
        <f t="shared" si="1"/>
        <v>0</v>
      </c>
      <c r="F10" s="17">
        <f>'廃棄物事業経費（市町村）'!F10</f>
        <v>0</v>
      </c>
      <c r="G10" s="17">
        <f>'廃棄物事業経費（市町村）'!G10</f>
        <v>0</v>
      </c>
      <c r="H10" s="17">
        <f>'廃棄物事業経費（市町村）'!H10</f>
        <v>0</v>
      </c>
      <c r="I10" s="17">
        <f>'廃棄物事業経費（市町村）'!I10</f>
        <v>0</v>
      </c>
      <c r="J10" s="17" t="str">
        <f>'廃棄物事業経費（市町村）'!J10</f>
        <v>－</v>
      </c>
      <c r="K10" s="17">
        <f>'廃棄物事業経費（市町村）'!K10</f>
        <v>0</v>
      </c>
      <c r="L10" s="17">
        <f>'廃棄物事業経費（市町村）'!L10</f>
        <v>232765</v>
      </c>
      <c r="M10" s="17">
        <f t="shared" si="2"/>
        <v>26488</v>
      </c>
      <c r="N10" s="17">
        <f t="shared" si="3"/>
        <v>0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0</v>
      </c>
      <c r="S10" s="17" t="str">
        <f>'廃棄物事業経費（市町村）'!S10</f>
        <v>－</v>
      </c>
      <c r="T10" s="17">
        <f>'廃棄物事業経費（市町村）'!T10</f>
        <v>0</v>
      </c>
      <c r="U10" s="17">
        <f>'廃棄物事業経費（市町村）'!U10</f>
        <v>26488</v>
      </c>
      <c r="V10" s="17">
        <f t="shared" si="4"/>
        <v>259253</v>
      </c>
      <c r="W10" s="17">
        <f t="shared" si="5"/>
        <v>0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0</v>
      </c>
      <c r="AB10" s="17" t="s">
        <v>191</v>
      </c>
      <c r="AC10" s="17">
        <f t="shared" si="10"/>
        <v>0</v>
      </c>
      <c r="AD10" s="17">
        <f t="shared" si="11"/>
        <v>259253</v>
      </c>
    </row>
    <row r="11" spans="1:30" ht="13.5" customHeight="1">
      <c r="A11" s="74" t="s">
        <v>141</v>
      </c>
      <c r="B11" s="74" t="s">
        <v>150</v>
      </c>
      <c r="C11" s="101" t="s">
        <v>151</v>
      </c>
      <c r="D11" s="17">
        <f t="shared" si="0"/>
        <v>445815</v>
      </c>
      <c r="E11" s="17">
        <f t="shared" si="1"/>
        <v>19434</v>
      </c>
      <c r="F11" s="17">
        <f>'廃棄物事業経費（市町村）'!F11</f>
        <v>0</v>
      </c>
      <c r="G11" s="17">
        <f>'廃棄物事業経費（市町村）'!G11</f>
        <v>0</v>
      </c>
      <c r="H11" s="17">
        <f>'廃棄物事業経費（市町村）'!H11</f>
        <v>0</v>
      </c>
      <c r="I11" s="17">
        <f>'廃棄物事業経費（市町村）'!I11</f>
        <v>19434</v>
      </c>
      <c r="J11" s="17" t="str">
        <f>'廃棄物事業経費（市町村）'!J11</f>
        <v>－</v>
      </c>
      <c r="K11" s="17">
        <f>'廃棄物事業経費（市町村）'!K11</f>
        <v>0</v>
      </c>
      <c r="L11" s="17">
        <f>'廃棄物事業経費（市町村）'!L11</f>
        <v>426381</v>
      </c>
      <c r="M11" s="17">
        <f t="shared" si="2"/>
        <v>156726</v>
      </c>
      <c r="N11" s="17">
        <f t="shared" si="3"/>
        <v>25838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25838</v>
      </c>
      <c r="S11" s="17" t="str">
        <f>'廃棄物事業経費（市町村）'!S11</f>
        <v>－</v>
      </c>
      <c r="T11" s="17">
        <f>'廃棄物事業経費（市町村）'!T11</f>
        <v>0</v>
      </c>
      <c r="U11" s="17">
        <f>'廃棄物事業経費（市町村）'!U11</f>
        <v>130888</v>
      </c>
      <c r="V11" s="17">
        <f t="shared" si="4"/>
        <v>602541</v>
      </c>
      <c r="W11" s="17">
        <f t="shared" si="5"/>
        <v>45272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45272</v>
      </c>
      <c r="AB11" s="17" t="s">
        <v>191</v>
      </c>
      <c r="AC11" s="17">
        <f t="shared" si="10"/>
        <v>0</v>
      </c>
      <c r="AD11" s="17">
        <f t="shared" si="11"/>
        <v>557269</v>
      </c>
    </row>
    <row r="12" spans="1:30" ht="13.5" customHeight="1">
      <c r="A12" s="74" t="s">
        <v>141</v>
      </c>
      <c r="B12" s="74" t="s">
        <v>152</v>
      </c>
      <c r="C12" s="101" t="s">
        <v>153</v>
      </c>
      <c r="D12" s="17">
        <f t="shared" si="0"/>
        <v>232765</v>
      </c>
      <c r="E12" s="17">
        <f t="shared" si="1"/>
        <v>0</v>
      </c>
      <c r="F12" s="17">
        <f>'廃棄物事業経費（市町村）'!F12</f>
        <v>0</v>
      </c>
      <c r="G12" s="17">
        <f>'廃棄物事業経費（市町村）'!G12</f>
        <v>0</v>
      </c>
      <c r="H12" s="17">
        <f>'廃棄物事業経費（市町村）'!H12</f>
        <v>0</v>
      </c>
      <c r="I12" s="17">
        <f>'廃棄物事業経費（市町村）'!I12</f>
        <v>0</v>
      </c>
      <c r="J12" s="17" t="str">
        <f>'廃棄物事業経費（市町村）'!J12</f>
        <v>－</v>
      </c>
      <c r="K12" s="17">
        <f>'廃棄物事業経費（市町村）'!K12</f>
        <v>0</v>
      </c>
      <c r="L12" s="17">
        <f>'廃棄物事業経費（市町村）'!L12</f>
        <v>232765</v>
      </c>
      <c r="M12" s="17">
        <f t="shared" si="2"/>
        <v>26488</v>
      </c>
      <c r="N12" s="17">
        <f t="shared" si="3"/>
        <v>0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0</v>
      </c>
      <c r="S12" s="17" t="str">
        <f>'廃棄物事業経費（市町村）'!S12</f>
        <v>－</v>
      </c>
      <c r="T12" s="17">
        <f>'廃棄物事業経費（市町村）'!T12</f>
        <v>0</v>
      </c>
      <c r="U12" s="17">
        <f>'廃棄物事業経費（市町村）'!U12</f>
        <v>26488</v>
      </c>
      <c r="V12" s="17">
        <f t="shared" si="4"/>
        <v>259253</v>
      </c>
      <c r="W12" s="17">
        <f t="shared" si="5"/>
        <v>0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0</v>
      </c>
      <c r="AB12" s="17" t="s">
        <v>191</v>
      </c>
      <c r="AC12" s="17">
        <f t="shared" si="10"/>
        <v>0</v>
      </c>
      <c r="AD12" s="17">
        <f t="shared" si="11"/>
        <v>259253</v>
      </c>
    </row>
    <row r="13" spans="1:30" ht="13.5" customHeight="1">
      <c r="A13" s="74" t="s">
        <v>141</v>
      </c>
      <c r="B13" s="74" t="s">
        <v>154</v>
      </c>
      <c r="C13" s="101" t="s">
        <v>155</v>
      </c>
      <c r="D13" s="17">
        <f>E13+L13</f>
        <v>324896</v>
      </c>
      <c r="E13" s="17">
        <f>F13+G13+H13+I13+K13</f>
        <v>204</v>
      </c>
      <c r="F13" s="17">
        <f>'廃棄物事業経費（市町村）'!F13</f>
        <v>0</v>
      </c>
      <c r="G13" s="17">
        <f>'廃棄物事業経費（市町村）'!G13</f>
        <v>0</v>
      </c>
      <c r="H13" s="17">
        <f>'廃棄物事業経費（市町村）'!H13</f>
        <v>0</v>
      </c>
      <c r="I13" s="17">
        <f>'廃棄物事業経費（市町村）'!I13</f>
        <v>0</v>
      </c>
      <c r="J13" s="17" t="str">
        <f>'廃棄物事業経費（市町村）'!J13</f>
        <v>－</v>
      </c>
      <c r="K13" s="17">
        <f>'廃棄物事業経費（市町村）'!K13</f>
        <v>204</v>
      </c>
      <c r="L13" s="17">
        <f>'廃棄物事業経費（市町村）'!L13</f>
        <v>324692</v>
      </c>
      <c r="M13" s="17">
        <f>N13+U13</f>
        <v>31301</v>
      </c>
      <c r="N13" s="17">
        <f>O13+P13+Q13+R13+T13</f>
        <v>0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0</v>
      </c>
      <c r="S13" s="17" t="str">
        <f>'廃棄物事業経費（市町村）'!S13</f>
        <v>－</v>
      </c>
      <c r="T13" s="17">
        <f>'廃棄物事業経費（市町村）'!T13</f>
        <v>0</v>
      </c>
      <c r="U13" s="17">
        <f>'廃棄物事業経費（市町村）'!U13</f>
        <v>31301</v>
      </c>
      <c r="V13" s="17">
        <f aca="true" t="shared" si="12" ref="V13:AA13">D13+M13</f>
        <v>356197</v>
      </c>
      <c r="W13" s="17">
        <f t="shared" si="12"/>
        <v>204</v>
      </c>
      <c r="X13" s="17">
        <f t="shared" si="12"/>
        <v>0</v>
      </c>
      <c r="Y13" s="17">
        <f t="shared" si="12"/>
        <v>0</v>
      </c>
      <c r="Z13" s="17">
        <f t="shared" si="12"/>
        <v>0</v>
      </c>
      <c r="AA13" s="17">
        <f t="shared" si="12"/>
        <v>0</v>
      </c>
      <c r="AB13" s="17" t="s">
        <v>191</v>
      </c>
      <c r="AC13" s="17">
        <f>K13+T13</f>
        <v>204</v>
      </c>
      <c r="AD13" s="17">
        <f>L13+U13</f>
        <v>355993</v>
      </c>
    </row>
    <row r="14" spans="1:30" ht="13.5" customHeight="1">
      <c r="A14" s="74" t="s">
        <v>141</v>
      </c>
      <c r="B14" s="74" t="s">
        <v>224</v>
      </c>
      <c r="C14" s="101" t="s">
        <v>225</v>
      </c>
      <c r="D14" s="17">
        <f t="shared" si="0"/>
        <v>892646</v>
      </c>
      <c r="E14" s="17">
        <f t="shared" si="1"/>
        <v>39</v>
      </c>
      <c r="F14" s="17">
        <f>'廃棄物事業経費（市町村）'!F14</f>
        <v>0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0</v>
      </c>
      <c r="J14" s="17" t="str">
        <f>'廃棄物事業経費（市町村）'!J14</f>
        <v>－</v>
      </c>
      <c r="K14" s="17">
        <f>'廃棄物事業経費（市町村）'!K14</f>
        <v>39</v>
      </c>
      <c r="L14" s="17">
        <f>'廃棄物事業経費（市町村）'!L14</f>
        <v>892607</v>
      </c>
      <c r="M14" s="17">
        <f t="shared" si="2"/>
        <v>228833</v>
      </c>
      <c r="N14" s="17">
        <f t="shared" si="3"/>
        <v>0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228833</v>
      </c>
      <c r="V14" s="17">
        <f t="shared" si="4"/>
        <v>1121479</v>
      </c>
      <c r="W14" s="17">
        <f t="shared" si="5"/>
        <v>39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0</v>
      </c>
      <c r="AB14" s="17" t="s">
        <v>191</v>
      </c>
      <c r="AC14" s="17">
        <f t="shared" si="10"/>
        <v>39</v>
      </c>
      <c r="AD14" s="17">
        <f t="shared" si="11"/>
        <v>1121440</v>
      </c>
    </row>
    <row r="15" spans="1:30" ht="13.5" customHeight="1">
      <c r="A15" s="74" t="s">
        <v>141</v>
      </c>
      <c r="B15" s="74" t="s">
        <v>1</v>
      </c>
      <c r="C15" s="101" t="s">
        <v>2</v>
      </c>
      <c r="D15" s="17">
        <f t="shared" si="0"/>
        <v>389719</v>
      </c>
      <c r="E15" s="17">
        <f t="shared" si="1"/>
        <v>8423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5788</v>
      </c>
      <c r="J15" s="17" t="str">
        <f>'廃棄物事業経費（市町村）'!J15</f>
        <v>－</v>
      </c>
      <c r="K15" s="17">
        <f>'廃棄物事業経費（市町村）'!K15</f>
        <v>2635</v>
      </c>
      <c r="L15" s="17">
        <f>'廃棄物事業経費（市町村）'!L15</f>
        <v>381296</v>
      </c>
      <c r="M15" s="17">
        <f t="shared" si="2"/>
        <v>33342</v>
      </c>
      <c r="N15" s="17">
        <f t="shared" si="3"/>
        <v>0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0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33342</v>
      </c>
      <c r="V15" s="17">
        <f t="shared" si="4"/>
        <v>423061</v>
      </c>
      <c r="W15" s="17">
        <f t="shared" si="5"/>
        <v>8423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5788</v>
      </c>
      <c r="AB15" s="17" t="s">
        <v>191</v>
      </c>
      <c r="AC15" s="17">
        <f t="shared" si="10"/>
        <v>2635</v>
      </c>
      <c r="AD15" s="17">
        <f t="shared" si="11"/>
        <v>414638</v>
      </c>
    </row>
    <row r="16" spans="1:30" ht="13.5" customHeight="1">
      <c r="A16" s="74" t="s">
        <v>141</v>
      </c>
      <c r="B16" s="74" t="s">
        <v>3</v>
      </c>
      <c r="C16" s="101" t="s">
        <v>4</v>
      </c>
      <c r="D16" s="17">
        <f t="shared" si="0"/>
        <v>654523</v>
      </c>
      <c r="E16" s="17">
        <f t="shared" si="1"/>
        <v>20827</v>
      </c>
      <c r="F16" s="17">
        <f>'廃棄物事業経費（市町村）'!F16</f>
        <v>0</v>
      </c>
      <c r="G16" s="17">
        <f>'廃棄物事業経費（市町村）'!G16</f>
        <v>4930</v>
      </c>
      <c r="H16" s="17">
        <f>'廃棄物事業経費（市町村）'!H16</f>
        <v>0</v>
      </c>
      <c r="I16" s="17">
        <f>'廃棄物事業経費（市町村）'!I16</f>
        <v>0</v>
      </c>
      <c r="J16" s="17" t="str">
        <f>'廃棄物事業経費（市町村）'!J16</f>
        <v>－</v>
      </c>
      <c r="K16" s="17">
        <f>'廃棄物事業経費（市町村）'!K16</f>
        <v>15897</v>
      </c>
      <c r="L16" s="17">
        <f>'廃棄物事業経費（市町村）'!L16</f>
        <v>633696</v>
      </c>
      <c r="M16" s="17">
        <f t="shared" si="2"/>
        <v>117120</v>
      </c>
      <c r="N16" s="17">
        <f t="shared" si="3"/>
        <v>13448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13448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103672</v>
      </c>
      <c r="V16" s="17">
        <f t="shared" si="4"/>
        <v>771643</v>
      </c>
      <c r="W16" s="17">
        <f t="shared" si="5"/>
        <v>34275</v>
      </c>
      <c r="X16" s="17">
        <f t="shared" si="6"/>
        <v>0</v>
      </c>
      <c r="Y16" s="17">
        <f t="shared" si="7"/>
        <v>4930</v>
      </c>
      <c r="Z16" s="17">
        <f t="shared" si="8"/>
        <v>0</v>
      </c>
      <c r="AA16" s="17">
        <f t="shared" si="9"/>
        <v>13448</v>
      </c>
      <c r="AB16" s="17" t="s">
        <v>191</v>
      </c>
      <c r="AC16" s="17">
        <f t="shared" si="10"/>
        <v>15897</v>
      </c>
      <c r="AD16" s="17">
        <f t="shared" si="11"/>
        <v>737368</v>
      </c>
    </row>
    <row r="17" spans="1:30" ht="13.5" customHeight="1">
      <c r="A17" s="74" t="s">
        <v>141</v>
      </c>
      <c r="B17" s="74" t="s">
        <v>5</v>
      </c>
      <c r="C17" s="101" t="s">
        <v>6</v>
      </c>
      <c r="D17" s="17">
        <f t="shared" si="0"/>
        <v>489391</v>
      </c>
      <c r="E17" s="17">
        <f t="shared" si="1"/>
        <v>1203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55</v>
      </c>
      <c r="J17" s="17" t="str">
        <f>'廃棄物事業経費（市町村）'!J17</f>
        <v>－</v>
      </c>
      <c r="K17" s="17">
        <f>'廃棄物事業経費（市町村）'!K17</f>
        <v>1148</v>
      </c>
      <c r="L17" s="17">
        <f>'廃棄物事業経費（市町村）'!L17</f>
        <v>488188</v>
      </c>
      <c r="M17" s="17">
        <f t="shared" si="2"/>
        <v>86919</v>
      </c>
      <c r="N17" s="17">
        <f t="shared" si="3"/>
        <v>6528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6528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80391</v>
      </c>
      <c r="V17" s="17">
        <f t="shared" si="4"/>
        <v>576310</v>
      </c>
      <c r="W17" s="17">
        <f t="shared" si="5"/>
        <v>7731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6583</v>
      </c>
      <c r="AB17" s="17" t="s">
        <v>191</v>
      </c>
      <c r="AC17" s="17">
        <f t="shared" si="10"/>
        <v>1148</v>
      </c>
      <c r="AD17" s="17">
        <f t="shared" si="11"/>
        <v>568579</v>
      </c>
    </row>
    <row r="18" spans="1:30" ht="13.5" customHeight="1">
      <c r="A18" s="74" t="s">
        <v>141</v>
      </c>
      <c r="B18" s="74" t="s">
        <v>7</v>
      </c>
      <c r="C18" s="101" t="s">
        <v>8</v>
      </c>
      <c r="D18" s="17">
        <f t="shared" si="0"/>
        <v>386292</v>
      </c>
      <c r="E18" s="17">
        <f t="shared" si="1"/>
        <v>59660</v>
      </c>
      <c r="F18" s="17">
        <f>'廃棄物事業経費（市町村）'!F18</f>
        <v>0</v>
      </c>
      <c r="G18" s="17">
        <f>'廃棄物事業経費（市町村）'!G18</f>
        <v>0</v>
      </c>
      <c r="H18" s="17">
        <f>'廃棄物事業経費（市町村）'!H18</f>
        <v>0</v>
      </c>
      <c r="I18" s="17">
        <f>'廃棄物事業経費（市町村）'!I18</f>
        <v>26881</v>
      </c>
      <c r="J18" s="17" t="str">
        <f>'廃棄物事業経費（市町村）'!J18</f>
        <v>－</v>
      </c>
      <c r="K18" s="17">
        <f>'廃棄物事業経費（市町村）'!K18</f>
        <v>32779</v>
      </c>
      <c r="L18" s="17">
        <f>'廃棄物事業経費（市町村）'!L18</f>
        <v>326632</v>
      </c>
      <c r="M18" s="17">
        <f t="shared" si="2"/>
        <v>66105</v>
      </c>
      <c r="N18" s="17">
        <f t="shared" si="3"/>
        <v>11617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11617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54488</v>
      </c>
      <c r="V18" s="17">
        <f t="shared" si="4"/>
        <v>452397</v>
      </c>
      <c r="W18" s="17">
        <f t="shared" si="5"/>
        <v>71277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38498</v>
      </c>
      <c r="AB18" s="17" t="s">
        <v>191</v>
      </c>
      <c r="AC18" s="17">
        <f t="shared" si="10"/>
        <v>32779</v>
      </c>
      <c r="AD18" s="17">
        <f t="shared" si="11"/>
        <v>381120</v>
      </c>
    </row>
    <row r="19" spans="1:30" ht="13.5" customHeight="1">
      <c r="A19" s="74" t="s">
        <v>141</v>
      </c>
      <c r="B19" s="74" t="s">
        <v>156</v>
      </c>
      <c r="C19" s="101" t="s">
        <v>157</v>
      </c>
      <c r="D19" s="17">
        <f t="shared" si="0"/>
        <v>57104</v>
      </c>
      <c r="E19" s="17">
        <f t="shared" si="1"/>
        <v>0</v>
      </c>
      <c r="F19" s="17">
        <f>'廃棄物事業経費（市町村）'!F19</f>
        <v>0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0</v>
      </c>
      <c r="J19" s="17" t="str">
        <f>'廃棄物事業経費（市町村）'!J19</f>
        <v>－</v>
      </c>
      <c r="K19" s="17">
        <f>'廃棄物事業経費（市町村）'!K19</f>
        <v>0</v>
      </c>
      <c r="L19" s="17">
        <f>'廃棄物事業経費（市町村）'!L19</f>
        <v>57104</v>
      </c>
      <c r="M19" s="17">
        <f t="shared" si="2"/>
        <v>23243</v>
      </c>
      <c r="N19" s="17">
        <f t="shared" si="3"/>
        <v>0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0</v>
      </c>
      <c r="S19" s="17" t="str">
        <f>'廃棄物事業経費（市町村）'!S19</f>
        <v>－</v>
      </c>
      <c r="T19" s="17">
        <f>'廃棄物事業経費（市町村）'!T19</f>
        <v>0</v>
      </c>
      <c r="U19" s="17">
        <f>'廃棄物事業経費（市町村）'!U19</f>
        <v>23243</v>
      </c>
      <c r="V19" s="17">
        <f t="shared" si="4"/>
        <v>80347</v>
      </c>
      <c r="W19" s="17">
        <f t="shared" si="5"/>
        <v>0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0</v>
      </c>
      <c r="AB19" s="17" t="s">
        <v>191</v>
      </c>
      <c r="AC19" s="17">
        <f>K19+T19</f>
        <v>0</v>
      </c>
      <c r="AD19" s="17">
        <f aca="true" t="shared" si="13" ref="V19:AD44">L19+U19</f>
        <v>80347</v>
      </c>
    </row>
    <row r="20" spans="1:30" ht="13.5" customHeight="1">
      <c r="A20" s="74" t="s">
        <v>141</v>
      </c>
      <c r="B20" s="74" t="s">
        <v>158</v>
      </c>
      <c r="C20" s="101" t="s">
        <v>197</v>
      </c>
      <c r="D20" s="17">
        <f t="shared" si="0"/>
        <v>12592</v>
      </c>
      <c r="E20" s="17">
        <f t="shared" si="1"/>
        <v>0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0</v>
      </c>
      <c r="J20" s="17" t="str">
        <f>'廃棄物事業経費（市町村）'!J20</f>
        <v>－</v>
      </c>
      <c r="K20" s="17">
        <f>'廃棄物事業経費（市町村）'!K20</f>
        <v>0</v>
      </c>
      <c r="L20" s="17">
        <f>'廃棄物事業経費（市町村）'!L20</f>
        <v>12592</v>
      </c>
      <c r="M20" s="17">
        <f t="shared" si="2"/>
        <v>3000</v>
      </c>
      <c r="N20" s="17">
        <f t="shared" si="3"/>
        <v>0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0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3000</v>
      </c>
      <c r="V20" s="17">
        <f t="shared" si="13"/>
        <v>15592</v>
      </c>
      <c r="W20" s="17">
        <f t="shared" si="13"/>
        <v>0</v>
      </c>
      <c r="X20" s="17">
        <f t="shared" si="13"/>
        <v>0</v>
      </c>
      <c r="Y20" s="17">
        <f t="shared" si="13"/>
        <v>0</v>
      </c>
      <c r="Z20" s="17">
        <f t="shared" si="13"/>
        <v>0</v>
      </c>
      <c r="AA20" s="17">
        <f t="shared" si="13"/>
        <v>0</v>
      </c>
      <c r="AB20" s="17" t="s">
        <v>191</v>
      </c>
      <c r="AC20" s="17">
        <f t="shared" si="13"/>
        <v>0</v>
      </c>
      <c r="AD20" s="17">
        <f t="shared" si="13"/>
        <v>15592</v>
      </c>
    </row>
    <row r="21" spans="1:30" ht="13.5" customHeight="1">
      <c r="A21" s="74" t="s">
        <v>141</v>
      </c>
      <c r="B21" s="74" t="s">
        <v>159</v>
      </c>
      <c r="C21" s="101" t="s">
        <v>160</v>
      </c>
      <c r="D21" s="17">
        <f t="shared" si="0"/>
        <v>88758</v>
      </c>
      <c r="E21" s="17">
        <f t="shared" si="1"/>
        <v>9396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9376</v>
      </c>
      <c r="J21" s="17" t="str">
        <f>'廃棄物事業経費（市町村）'!J21</f>
        <v>－</v>
      </c>
      <c r="K21" s="17">
        <f>'廃棄物事業経費（市町村）'!K21</f>
        <v>20</v>
      </c>
      <c r="L21" s="17">
        <f>'廃棄物事業経費（市町村）'!L21</f>
        <v>79362</v>
      </c>
      <c r="M21" s="17">
        <f t="shared" si="2"/>
        <v>5319</v>
      </c>
      <c r="N21" s="17">
        <f t="shared" si="3"/>
        <v>0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0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5319</v>
      </c>
      <c r="V21" s="17">
        <f t="shared" si="13"/>
        <v>94077</v>
      </c>
      <c r="W21" s="17">
        <f t="shared" si="13"/>
        <v>9396</v>
      </c>
      <c r="X21" s="17">
        <f t="shared" si="13"/>
        <v>0</v>
      </c>
      <c r="Y21" s="17">
        <f t="shared" si="13"/>
        <v>0</v>
      </c>
      <c r="Z21" s="17">
        <f t="shared" si="13"/>
        <v>0</v>
      </c>
      <c r="AA21" s="17">
        <f t="shared" si="13"/>
        <v>9376</v>
      </c>
      <c r="AB21" s="17" t="s">
        <v>191</v>
      </c>
      <c r="AC21" s="17">
        <f t="shared" si="13"/>
        <v>20</v>
      </c>
      <c r="AD21" s="17">
        <f t="shared" si="13"/>
        <v>84681</v>
      </c>
    </row>
    <row r="22" spans="1:30" ht="13.5" customHeight="1">
      <c r="A22" s="74" t="s">
        <v>141</v>
      </c>
      <c r="B22" s="74" t="s">
        <v>161</v>
      </c>
      <c r="C22" s="101" t="s">
        <v>162</v>
      </c>
      <c r="D22" s="17">
        <f t="shared" si="0"/>
        <v>9491</v>
      </c>
      <c r="E22" s="17">
        <f t="shared" si="1"/>
        <v>0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0</v>
      </c>
      <c r="J22" s="17" t="str">
        <f>'廃棄物事業経費（市町村）'!J22</f>
        <v>－</v>
      </c>
      <c r="K22" s="17">
        <f>'廃棄物事業経費（市町村）'!K22</f>
        <v>0</v>
      </c>
      <c r="L22" s="17">
        <f>'廃棄物事業経費（市町村）'!L22</f>
        <v>9491</v>
      </c>
      <c r="M22" s="17">
        <f t="shared" si="2"/>
        <v>216</v>
      </c>
      <c r="N22" s="17">
        <f t="shared" si="3"/>
        <v>0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216</v>
      </c>
      <c r="V22" s="17">
        <f t="shared" si="13"/>
        <v>9707</v>
      </c>
      <c r="W22" s="17">
        <f t="shared" si="13"/>
        <v>0</v>
      </c>
      <c r="X22" s="17">
        <f t="shared" si="13"/>
        <v>0</v>
      </c>
      <c r="Y22" s="17">
        <f t="shared" si="13"/>
        <v>0</v>
      </c>
      <c r="Z22" s="17">
        <f t="shared" si="13"/>
        <v>0</v>
      </c>
      <c r="AA22" s="17">
        <f t="shared" si="13"/>
        <v>0</v>
      </c>
      <c r="AB22" s="17" t="s">
        <v>191</v>
      </c>
      <c r="AC22" s="17">
        <f t="shared" si="13"/>
        <v>0</v>
      </c>
      <c r="AD22" s="17">
        <f t="shared" si="13"/>
        <v>9707</v>
      </c>
    </row>
    <row r="23" spans="1:30" ht="13.5" customHeight="1">
      <c r="A23" s="74" t="s">
        <v>141</v>
      </c>
      <c r="B23" s="74" t="s">
        <v>163</v>
      </c>
      <c r="C23" s="101" t="s">
        <v>164</v>
      </c>
      <c r="D23" s="17">
        <f t="shared" si="0"/>
        <v>63801</v>
      </c>
      <c r="E23" s="17">
        <f t="shared" si="1"/>
        <v>0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0</v>
      </c>
      <c r="J23" s="17" t="str">
        <f>'廃棄物事業経費（市町村）'!J23</f>
        <v>－</v>
      </c>
      <c r="K23" s="17">
        <f>'廃棄物事業経費（市町村）'!K23</f>
        <v>0</v>
      </c>
      <c r="L23" s="17">
        <f>'廃棄物事業経費（市町村）'!L23</f>
        <v>63801</v>
      </c>
      <c r="M23" s="17">
        <f t="shared" si="2"/>
        <v>7302</v>
      </c>
      <c r="N23" s="17">
        <f t="shared" si="3"/>
        <v>0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0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7302</v>
      </c>
      <c r="V23" s="17">
        <f t="shared" si="13"/>
        <v>71103</v>
      </c>
      <c r="W23" s="17">
        <f t="shared" si="13"/>
        <v>0</v>
      </c>
      <c r="X23" s="17">
        <f t="shared" si="13"/>
        <v>0</v>
      </c>
      <c r="Y23" s="17">
        <f t="shared" si="13"/>
        <v>0</v>
      </c>
      <c r="Z23" s="17">
        <f t="shared" si="13"/>
        <v>0</v>
      </c>
      <c r="AA23" s="17">
        <f t="shared" si="13"/>
        <v>0</v>
      </c>
      <c r="AB23" s="17" t="s">
        <v>191</v>
      </c>
      <c r="AC23" s="17">
        <f t="shared" si="13"/>
        <v>0</v>
      </c>
      <c r="AD23" s="17">
        <f t="shared" si="13"/>
        <v>71103</v>
      </c>
    </row>
    <row r="24" spans="1:30" ht="13.5" customHeight="1">
      <c r="A24" s="74" t="s">
        <v>141</v>
      </c>
      <c r="B24" s="74" t="s">
        <v>165</v>
      </c>
      <c r="C24" s="101" t="s">
        <v>166</v>
      </c>
      <c r="D24" s="17">
        <f t="shared" si="0"/>
        <v>15764</v>
      </c>
      <c r="E24" s="17">
        <f t="shared" si="1"/>
        <v>0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0</v>
      </c>
      <c r="J24" s="17" t="str">
        <f>'廃棄物事業経費（市町村）'!J24</f>
        <v>－</v>
      </c>
      <c r="K24" s="17">
        <f>'廃棄物事業経費（市町村）'!K24</f>
        <v>0</v>
      </c>
      <c r="L24" s="17">
        <f>'廃棄物事業経費（市町村）'!L24</f>
        <v>15764</v>
      </c>
      <c r="M24" s="17">
        <f t="shared" si="2"/>
        <v>4008</v>
      </c>
      <c r="N24" s="17">
        <f t="shared" si="3"/>
        <v>2459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2459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1549</v>
      </c>
      <c r="V24" s="17">
        <f t="shared" si="13"/>
        <v>19772</v>
      </c>
      <c r="W24" s="17">
        <f t="shared" si="13"/>
        <v>2459</v>
      </c>
      <c r="X24" s="17">
        <f t="shared" si="13"/>
        <v>0</v>
      </c>
      <c r="Y24" s="17">
        <f t="shared" si="13"/>
        <v>0</v>
      </c>
      <c r="Z24" s="17">
        <f t="shared" si="13"/>
        <v>0</v>
      </c>
      <c r="AA24" s="17">
        <f t="shared" si="13"/>
        <v>2459</v>
      </c>
      <c r="AB24" s="17" t="s">
        <v>191</v>
      </c>
      <c r="AC24" s="17">
        <f t="shared" si="13"/>
        <v>0</v>
      </c>
      <c r="AD24" s="17">
        <f t="shared" si="13"/>
        <v>17313</v>
      </c>
    </row>
    <row r="25" spans="1:30" ht="13.5" customHeight="1">
      <c r="A25" s="74" t="s">
        <v>141</v>
      </c>
      <c r="B25" s="74" t="s">
        <v>167</v>
      </c>
      <c r="C25" s="101" t="s">
        <v>168</v>
      </c>
      <c r="D25" s="17">
        <f t="shared" si="0"/>
        <v>37749</v>
      </c>
      <c r="E25" s="17">
        <f t="shared" si="1"/>
        <v>0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0</v>
      </c>
      <c r="J25" s="17" t="str">
        <f>'廃棄物事業経費（市町村）'!J25</f>
        <v>－</v>
      </c>
      <c r="K25" s="17">
        <f>'廃棄物事業経費（市町村）'!K25</f>
        <v>0</v>
      </c>
      <c r="L25" s="17">
        <f>'廃棄物事業経費（市町村）'!L25</f>
        <v>37749</v>
      </c>
      <c r="M25" s="17">
        <f t="shared" si="2"/>
        <v>11437</v>
      </c>
      <c r="N25" s="17">
        <f t="shared" si="3"/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11437</v>
      </c>
      <c r="V25" s="17">
        <f t="shared" si="13"/>
        <v>49186</v>
      </c>
      <c r="W25" s="17">
        <f t="shared" si="13"/>
        <v>0</v>
      </c>
      <c r="X25" s="17">
        <f t="shared" si="13"/>
        <v>0</v>
      </c>
      <c r="Y25" s="17">
        <f t="shared" si="13"/>
        <v>0</v>
      </c>
      <c r="Z25" s="17">
        <f t="shared" si="13"/>
        <v>0</v>
      </c>
      <c r="AA25" s="17">
        <f t="shared" si="13"/>
        <v>0</v>
      </c>
      <c r="AB25" s="17" t="s">
        <v>191</v>
      </c>
      <c r="AC25" s="17">
        <f t="shared" si="13"/>
        <v>0</v>
      </c>
      <c r="AD25" s="17">
        <f t="shared" si="13"/>
        <v>49186</v>
      </c>
    </row>
    <row r="26" spans="1:30" ht="13.5" customHeight="1">
      <c r="A26" s="74" t="s">
        <v>141</v>
      </c>
      <c r="B26" s="74" t="s">
        <v>169</v>
      </c>
      <c r="C26" s="101" t="s">
        <v>170</v>
      </c>
      <c r="D26" s="17">
        <f t="shared" si="0"/>
        <v>81289</v>
      </c>
      <c r="E26" s="17">
        <f t="shared" si="1"/>
        <v>0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0</v>
      </c>
      <c r="J26" s="17" t="str">
        <f>'廃棄物事業経費（市町村）'!J26</f>
        <v>－</v>
      </c>
      <c r="K26" s="17">
        <f>'廃棄物事業経費（市町村）'!K26</f>
        <v>0</v>
      </c>
      <c r="L26" s="17">
        <f>'廃棄物事業経費（市町村）'!L26</f>
        <v>81289</v>
      </c>
      <c r="M26" s="17">
        <f t="shared" si="2"/>
        <v>23138</v>
      </c>
      <c r="N26" s="17">
        <f t="shared" si="3"/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23138</v>
      </c>
      <c r="V26" s="17">
        <f t="shared" si="13"/>
        <v>104427</v>
      </c>
      <c r="W26" s="17">
        <f t="shared" si="13"/>
        <v>0</v>
      </c>
      <c r="X26" s="17">
        <f t="shared" si="13"/>
        <v>0</v>
      </c>
      <c r="Y26" s="17">
        <f t="shared" si="13"/>
        <v>0</v>
      </c>
      <c r="Z26" s="17">
        <f t="shared" si="13"/>
        <v>0</v>
      </c>
      <c r="AA26" s="17">
        <f t="shared" si="13"/>
        <v>0</v>
      </c>
      <c r="AB26" s="17" t="s">
        <v>191</v>
      </c>
      <c r="AC26" s="17">
        <f t="shared" si="13"/>
        <v>0</v>
      </c>
      <c r="AD26" s="17">
        <f t="shared" si="13"/>
        <v>104427</v>
      </c>
    </row>
    <row r="27" spans="1:30" ht="13.5" customHeight="1">
      <c r="A27" s="74" t="s">
        <v>141</v>
      </c>
      <c r="B27" s="74" t="s">
        <v>171</v>
      </c>
      <c r="C27" s="101" t="s">
        <v>269</v>
      </c>
      <c r="D27" s="17">
        <f t="shared" si="0"/>
        <v>16191</v>
      </c>
      <c r="E27" s="17">
        <f t="shared" si="1"/>
        <v>0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0</v>
      </c>
      <c r="J27" s="17" t="str">
        <f>'廃棄物事業経費（市町村）'!J27</f>
        <v>－</v>
      </c>
      <c r="K27" s="17">
        <f>'廃棄物事業経費（市町村）'!K27</f>
        <v>0</v>
      </c>
      <c r="L27" s="17">
        <f>'廃棄物事業経費（市町村）'!L27</f>
        <v>16191</v>
      </c>
      <c r="M27" s="17">
        <f t="shared" si="2"/>
        <v>2819</v>
      </c>
      <c r="N27" s="17">
        <f t="shared" si="3"/>
        <v>0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0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2819</v>
      </c>
      <c r="V27" s="17">
        <f t="shared" si="13"/>
        <v>19010</v>
      </c>
      <c r="W27" s="17">
        <f t="shared" si="13"/>
        <v>0</v>
      </c>
      <c r="X27" s="17">
        <f t="shared" si="13"/>
        <v>0</v>
      </c>
      <c r="Y27" s="17">
        <f t="shared" si="13"/>
        <v>0</v>
      </c>
      <c r="Z27" s="17">
        <f t="shared" si="13"/>
        <v>0</v>
      </c>
      <c r="AA27" s="17">
        <f t="shared" si="13"/>
        <v>0</v>
      </c>
      <c r="AB27" s="17" t="s">
        <v>191</v>
      </c>
      <c r="AC27" s="17">
        <f t="shared" si="13"/>
        <v>0</v>
      </c>
      <c r="AD27" s="17">
        <f t="shared" si="13"/>
        <v>19010</v>
      </c>
    </row>
    <row r="28" spans="1:30" ht="13.5" customHeight="1">
      <c r="A28" s="74" t="s">
        <v>141</v>
      </c>
      <c r="B28" s="74" t="s">
        <v>172</v>
      </c>
      <c r="C28" s="101" t="s">
        <v>173</v>
      </c>
      <c r="D28" s="17">
        <f t="shared" si="0"/>
        <v>94352</v>
      </c>
      <c r="E28" s="17">
        <f t="shared" si="1"/>
        <v>0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0</v>
      </c>
      <c r="J28" s="17" t="str">
        <f>'廃棄物事業経費（市町村）'!J28</f>
        <v>－</v>
      </c>
      <c r="K28" s="17">
        <f>'廃棄物事業経費（市町村）'!K28</f>
        <v>0</v>
      </c>
      <c r="L28" s="17">
        <f>'廃棄物事業経費（市町村）'!L28</f>
        <v>94352</v>
      </c>
      <c r="M28" s="17">
        <f t="shared" si="2"/>
        <v>27439</v>
      </c>
      <c r="N28" s="17">
        <f t="shared" si="3"/>
        <v>0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0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27439</v>
      </c>
      <c r="V28" s="17">
        <f t="shared" si="13"/>
        <v>121791</v>
      </c>
      <c r="W28" s="17">
        <f t="shared" si="13"/>
        <v>0</v>
      </c>
      <c r="X28" s="17">
        <f t="shared" si="13"/>
        <v>0</v>
      </c>
      <c r="Y28" s="17">
        <f t="shared" si="13"/>
        <v>0</v>
      </c>
      <c r="Z28" s="17">
        <f t="shared" si="13"/>
        <v>0</v>
      </c>
      <c r="AA28" s="17">
        <f t="shared" si="13"/>
        <v>0</v>
      </c>
      <c r="AB28" s="17" t="s">
        <v>191</v>
      </c>
      <c r="AC28" s="17">
        <f t="shared" si="13"/>
        <v>0</v>
      </c>
      <c r="AD28" s="17">
        <f t="shared" si="13"/>
        <v>121791</v>
      </c>
    </row>
    <row r="29" spans="1:30" ht="13.5" customHeight="1">
      <c r="A29" s="74" t="s">
        <v>141</v>
      </c>
      <c r="B29" s="74" t="s">
        <v>174</v>
      </c>
      <c r="C29" s="101" t="s">
        <v>175</v>
      </c>
      <c r="D29" s="17">
        <f t="shared" si="0"/>
        <v>39860</v>
      </c>
      <c r="E29" s="17">
        <f t="shared" si="1"/>
        <v>0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0</v>
      </c>
      <c r="J29" s="17" t="str">
        <f>'廃棄物事業経費（市町村）'!J29</f>
        <v>－</v>
      </c>
      <c r="K29" s="17">
        <f>'廃棄物事業経費（市町村）'!K29</f>
        <v>0</v>
      </c>
      <c r="L29" s="17">
        <f>'廃棄物事業経費（市町村）'!L29</f>
        <v>39860</v>
      </c>
      <c r="M29" s="17">
        <f t="shared" si="2"/>
        <v>11403</v>
      </c>
      <c r="N29" s="17">
        <f t="shared" si="3"/>
        <v>0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0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11403</v>
      </c>
      <c r="V29" s="17">
        <f t="shared" si="13"/>
        <v>51263</v>
      </c>
      <c r="W29" s="17">
        <f t="shared" si="13"/>
        <v>0</v>
      </c>
      <c r="X29" s="17">
        <f t="shared" si="13"/>
        <v>0</v>
      </c>
      <c r="Y29" s="17">
        <f t="shared" si="13"/>
        <v>0</v>
      </c>
      <c r="Z29" s="17">
        <f t="shared" si="13"/>
        <v>0</v>
      </c>
      <c r="AA29" s="17">
        <f t="shared" si="13"/>
        <v>0</v>
      </c>
      <c r="AB29" s="17" t="s">
        <v>191</v>
      </c>
      <c r="AC29" s="17">
        <f t="shared" si="13"/>
        <v>0</v>
      </c>
      <c r="AD29" s="17">
        <f t="shared" si="13"/>
        <v>51263</v>
      </c>
    </row>
    <row r="30" spans="1:30" ht="13.5" customHeight="1">
      <c r="A30" s="74" t="s">
        <v>141</v>
      </c>
      <c r="B30" s="74" t="s">
        <v>176</v>
      </c>
      <c r="C30" s="101" t="s">
        <v>177</v>
      </c>
      <c r="D30" s="17">
        <f t="shared" si="0"/>
        <v>8795</v>
      </c>
      <c r="E30" s="17">
        <f t="shared" si="1"/>
        <v>0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0</v>
      </c>
      <c r="J30" s="17" t="str">
        <f>'廃棄物事業経費（市町村）'!J30</f>
        <v>－</v>
      </c>
      <c r="K30" s="17">
        <f>'廃棄物事業経費（市町村）'!K30</f>
        <v>0</v>
      </c>
      <c r="L30" s="17">
        <f>'廃棄物事業経費（市町村）'!L30</f>
        <v>8795</v>
      </c>
      <c r="M30" s="17">
        <f t="shared" si="2"/>
        <v>1531</v>
      </c>
      <c r="N30" s="17">
        <f t="shared" si="3"/>
        <v>0</v>
      </c>
      <c r="O30" s="17">
        <f>'廃棄物事業経費（市町村）'!O30</f>
        <v>0</v>
      </c>
      <c r="P30" s="17">
        <f>'廃棄物事業経費（市町村）'!P30</f>
        <v>0</v>
      </c>
      <c r="Q30" s="17">
        <f>'廃棄物事業経費（市町村）'!Q30</f>
        <v>0</v>
      </c>
      <c r="R30" s="17">
        <f>'廃棄物事業経費（市町村）'!R30</f>
        <v>0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1531</v>
      </c>
      <c r="V30" s="17">
        <f t="shared" si="13"/>
        <v>10326</v>
      </c>
      <c r="W30" s="17">
        <f t="shared" si="13"/>
        <v>0</v>
      </c>
      <c r="X30" s="17">
        <f t="shared" si="13"/>
        <v>0</v>
      </c>
      <c r="Y30" s="17">
        <f t="shared" si="13"/>
        <v>0</v>
      </c>
      <c r="Z30" s="17">
        <f t="shared" si="13"/>
        <v>0</v>
      </c>
      <c r="AA30" s="17">
        <f t="shared" si="13"/>
        <v>0</v>
      </c>
      <c r="AB30" s="17" t="s">
        <v>191</v>
      </c>
      <c r="AC30" s="17">
        <f t="shared" si="13"/>
        <v>0</v>
      </c>
      <c r="AD30" s="17">
        <f t="shared" si="13"/>
        <v>10326</v>
      </c>
    </row>
    <row r="31" spans="1:30" ht="13.5" customHeight="1">
      <c r="A31" s="74" t="s">
        <v>141</v>
      </c>
      <c r="B31" s="74" t="s">
        <v>178</v>
      </c>
      <c r="C31" s="101" t="s">
        <v>179</v>
      </c>
      <c r="D31" s="17">
        <f t="shared" si="0"/>
        <v>69671</v>
      </c>
      <c r="E31" s="17">
        <f t="shared" si="1"/>
        <v>0</v>
      </c>
      <c r="F31" s="17">
        <f>'廃棄物事業経費（市町村）'!F31</f>
        <v>0</v>
      </c>
      <c r="G31" s="17">
        <f>'廃棄物事業経費（市町村）'!G31</f>
        <v>0</v>
      </c>
      <c r="H31" s="17">
        <f>'廃棄物事業経費（市町村）'!H31</f>
        <v>0</v>
      </c>
      <c r="I31" s="17">
        <f>'廃棄物事業経費（市町村）'!I31</f>
        <v>0</v>
      </c>
      <c r="J31" s="17" t="str">
        <f>'廃棄物事業経費（市町村）'!J31</f>
        <v>－</v>
      </c>
      <c r="K31" s="17">
        <f>'廃棄物事業経費（市町村）'!K31</f>
        <v>0</v>
      </c>
      <c r="L31" s="17">
        <f>'廃棄物事業経費（市町村）'!L31</f>
        <v>69671</v>
      </c>
      <c r="M31" s="17">
        <f t="shared" si="2"/>
        <v>12131</v>
      </c>
      <c r="N31" s="17">
        <f t="shared" si="3"/>
        <v>0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0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12131</v>
      </c>
      <c r="V31" s="17">
        <f t="shared" si="13"/>
        <v>81802</v>
      </c>
      <c r="W31" s="17">
        <f t="shared" si="13"/>
        <v>0</v>
      </c>
      <c r="X31" s="17">
        <f t="shared" si="13"/>
        <v>0</v>
      </c>
      <c r="Y31" s="17">
        <f t="shared" si="13"/>
        <v>0</v>
      </c>
      <c r="Z31" s="17">
        <f t="shared" si="13"/>
        <v>0</v>
      </c>
      <c r="AA31" s="17">
        <f t="shared" si="13"/>
        <v>0</v>
      </c>
      <c r="AB31" s="17" t="s">
        <v>191</v>
      </c>
      <c r="AC31" s="17">
        <f t="shared" si="13"/>
        <v>0</v>
      </c>
      <c r="AD31" s="17">
        <f t="shared" si="13"/>
        <v>81802</v>
      </c>
    </row>
    <row r="32" spans="1:30" ht="13.5" customHeight="1">
      <c r="A32" s="74" t="s">
        <v>141</v>
      </c>
      <c r="B32" s="74" t="s">
        <v>180</v>
      </c>
      <c r="C32" s="101" t="s">
        <v>74</v>
      </c>
      <c r="D32" s="17">
        <f t="shared" si="0"/>
        <v>157037</v>
      </c>
      <c r="E32" s="17">
        <f t="shared" si="1"/>
        <v>14299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14299</v>
      </c>
      <c r="J32" s="17" t="str">
        <f>'廃棄物事業経費（市町村）'!J32</f>
        <v>－</v>
      </c>
      <c r="K32" s="17">
        <f>'廃棄物事業経費（市町村）'!K32</f>
        <v>0</v>
      </c>
      <c r="L32" s="17">
        <f>'廃棄物事業経費（市町村）'!L32</f>
        <v>142738</v>
      </c>
      <c r="M32" s="17">
        <f t="shared" si="2"/>
        <v>255322</v>
      </c>
      <c r="N32" s="17">
        <f t="shared" si="3"/>
        <v>68533</v>
      </c>
      <c r="O32" s="17">
        <f>'廃棄物事業経費（市町村）'!O32</f>
        <v>62938</v>
      </c>
      <c r="P32" s="17">
        <f>'廃棄物事業経費（市町村）'!P32</f>
        <v>852</v>
      </c>
      <c r="Q32" s="17">
        <f>'廃棄物事業経費（市町村）'!Q32</f>
        <v>0</v>
      </c>
      <c r="R32" s="17">
        <f>'廃棄物事業経費（市町村）'!R32</f>
        <v>4743</v>
      </c>
      <c r="S32" s="17" t="str">
        <f>'廃棄物事業経費（市町村）'!S32</f>
        <v>－</v>
      </c>
      <c r="T32" s="17">
        <f>'廃棄物事業経費（市町村）'!T32</f>
        <v>0</v>
      </c>
      <c r="U32" s="17">
        <f>'廃棄物事業経費（市町村）'!U32</f>
        <v>186789</v>
      </c>
      <c r="V32" s="17">
        <f t="shared" si="13"/>
        <v>412359</v>
      </c>
      <c r="W32" s="17">
        <f t="shared" si="13"/>
        <v>82832</v>
      </c>
      <c r="X32" s="17">
        <f t="shared" si="13"/>
        <v>62938</v>
      </c>
      <c r="Y32" s="17">
        <f t="shared" si="13"/>
        <v>852</v>
      </c>
      <c r="Z32" s="17">
        <f t="shared" si="13"/>
        <v>0</v>
      </c>
      <c r="AA32" s="17">
        <f t="shared" si="13"/>
        <v>19042</v>
      </c>
      <c r="AB32" s="17" t="s">
        <v>191</v>
      </c>
      <c r="AC32" s="17">
        <f t="shared" si="13"/>
        <v>0</v>
      </c>
      <c r="AD32" s="17">
        <f t="shared" si="13"/>
        <v>329527</v>
      </c>
    </row>
    <row r="33" spans="1:30" ht="13.5" customHeight="1">
      <c r="A33" s="74" t="s">
        <v>141</v>
      </c>
      <c r="B33" s="74" t="s">
        <v>181</v>
      </c>
      <c r="C33" s="101" t="s">
        <v>182</v>
      </c>
      <c r="D33" s="17">
        <f t="shared" si="0"/>
        <v>152461</v>
      </c>
      <c r="E33" s="17">
        <f t="shared" si="1"/>
        <v>803</v>
      </c>
      <c r="F33" s="17">
        <f>'廃棄物事業経費（市町村）'!F33</f>
        <v>0</v>
      </c>
      <c r="G33" s="17">
        <f>'廃棄物事業経費（市町村）'!G33</f>
        <v>778</v>
      </c>
      <c r="H33" s="17">
        <f>'廃棄物事業経費（市町村）'!H33</f>
        <v>0</v>
      </c>
      <c r="I33" s="17">
        <f>'廃棄物事業経費（市町村）'!I33</f>
        <v>25</v>
      </c>
      <c r="J33" s="17" t="str">
        <f>'廃棄物事業経費（市町村）'!J33</f>
        <v>－</v>
      </c>
      <c r="K33" s="17">
        <f>'廃棄物事業経費（市町村）'!K33</f>
        <v>0</v>
      </c>
      <c r="L33" s="17">
        <f>'廃棄物事業経費（市町村）'!L33</f>
        <v>151658</v>
      </c>
      <c r="M33" s="17">
        <f t="shared" si="2"/>
        <v>20382</v>
      </c>
      <c r="N33" s="17">
        <f t="shared" si="3"/>
        <v>0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0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20382</v>
      </c>
      <c r="V33" s="17">
        <f t="shared" si="13"/>
        <v>172843</v>
      </c>
      <c r="W33" s="17">
        <f t="shared" si="13"/>
        <v>803</v>
      </c>
      <c r="X33" s="17">
        <f t="shared" si="13"/>
        <v>0</v>
      </c>
      <c r="Y33" s="17">
        <f t="shared" si="13"/>
        <v>778</v>
      </c>
      <c r="Z33" s="17">
        <f t="shared" si="13"/>
        <v>0</v>
      </c>
      <c r="AA33" s="17">
        <f t="shared" si="13"/>
        <v>25</v>
      </c>
      <c r="AB33" s="17" t="s">
        <v>191</v>
      </c>
      <c r="AC33" s="17">
        <f t="shared" si="13"/>
        <v>0</v>
      </c>
      <c r="AD33" s="17">
        <f t="shared" si="13"/>
        <v>172040</v>
      </c>
    </row>
    <row r="34" spans="1:30" ht="13.5" customHeight="1">
      <c r="A34" s="74" t="s">
        <v>141</v>
      </c>
      <c r="B34" s="74" t="s">
        <v>183</v>
      </c>
      <c r="C34" s="101" t="s">
        <v>222</v>
      </c>
      <c r="D34" s="17">
        <f t="shared" si="0"/>
        <v>139410</v>
      </c>
      <c r="E34" s="17">
        <f t="shared" si="1"/>
        <v>22425</v>
      </c>
      <c r="F34" s="17">
        <f>'廃棄物事業経費（市町村）'!F34</f>
        <v>0</v>
      </c>
      <c r="G34" s="17">
        <f>'廃棄物事業経費（市町村）'!G34</f>
        <v>4000</v>
      </c>
      <c r="H34" s="17">
        <f>'廃棄物事業経費（市町村）'!H34</f>
        <v>0</v>
      </c>
      <c r="I34" s="17">
        <f>'廃棄物事業経費（市町村）'!I34</f>
        <v>0</v>
      </c>
      <c r="J34" s="17" t="str">
        <f>'廃棄物事業経費（市町村）'!J34</f>
        <v>－</v>
      </c>
      <c r="K34" s="17">
        <f>'廃棄物事業経費（市町村）'!K34</f>
        <v>18425</v>
      </c>
      <c r="L34" s="17">
        <f>'廃棄物事業経費（市町村）'!L34</f>
        <v>116985</v>
      </c>
      <c r="M34" s="17">
        <f t="shared" si="2"/>
        <v>30275</v>
      </c>
      <c r="N34" s="17">
        <f t="shared" si="3"/>
        <v>0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0</v>
      </c>
      <c r="S34" s="17" t="str">
        <f>'廃棄物事業経費（市町村）'!S34</f>
        <v>－</v>
      </c>
      <c r="T34" s="17">
        <f>'廃棄物事業経費（市町村）'!T34</f>
        <v>0</v>
      </c>
      <c r="U34" s="17">
        <f>'廃棄物事業経費（市町村）'!U34</f>
        <v>30275</v>
      </c>
      <c r="V34" s="17">
        <f t="shared" si="13"/>
        <v>169685</v>
      </c>
      <c r="W34" s="17">
        <f t="shared" si="13"/>
        <v>22425</v>
      </c>
      <c r="X34" s="17">
        <f t="shared" si="13"/>
        <v>0</v>
      </c>
      <c r="Y34" s="17">
        <f t="shared" si="13"/>
        <v>4000</v>
      </c>
      <c r="Z34" s="17">
        <f t="shared" si="13"/>
        <v>0</v>
      </c>
      <c r="AA34" s="17">
        <f t="shared" si="13"/>
        <v>0</v>
      </c>
      <c r="AB34" s="17" t="s">
        <v>191</v>
      </c>
      <c r="AC34" s="17">
        <f t="shared" si="13"/>
        <v>18425</v>
      </c>
      <c r="AD34" s="17">
        <f t="shared" si="13"/>
        <v>147260</v>
      </c>
    </row>
    <row r="35" spans="1:30" ht="13.5" customHeight="1">
      <c r="A35" s="74" t="s">
        <v>141</v>
      </c>
      <c r="B35" s="74" t="s">
        <v>184</v>
      </c>
      <c r="C35" s="101" t="s">
        <v>185</v>
      </c>
      <c r="D35" s="17">
        <f t="shared" si="0"/>
        <v>168531</v>
      </c>
      <c r="E35" s="17">
        <f t="shared" si="1"/>
        <v>1739</v>
      </c>
      <c r="F35" s="17">
        <f>'廃棄物事業経費（市町村）'!F35</f>
        <v>0</v>
      </c>
      <c r="G35" s="17">
        <f>'廃棄物事業経費（市町村）'!G35</f>
        <v>270</v>
      </c>
      <c r="H35" s="17">
        <f>'廃棄物事業経費（市町村）'!H35</f>
        <v>0</v>
      </c>
      <c r="I35" s="17">
        <f>'廃棄物事業経費（市町村）'!I35</f>
        <v>28</v>
      </c>
      <c r="J35" s="17" t="str">
        <f>'廃棄物事業経費（市町村）'!J35</f>
        <v>－</v>
      </c>
      <c r="K35" s="17">
        <f>'廃棄物事業経費（市町村）'!K35</f>
        <v>1441</v>
      </c>
      <c r="L35" s="17">
        <f>'廃棄物事業経費（市町村）'!L35</f>
        <v>166792</v>
      </c>
      <c r="M35" s="17">
        <f t="shared" si="2"/>
        <v>30990</v>
      </c>
      <c r="N35" s="17">
        <f t="shared" si="3"/>
        <v>0</v>
      </c>
      <c r="O35" s="17">
        <f>'廃棄物事業経費（市町村）'!O35</f>
        <v>0</v>
      </c>
      <c r="P35" s="17">
        <f>'廃棄物事業経費（市町村）'!P35</f>
        <v>0</v>
      </c>
      <c r="Q35" s="17">
        <f>'廃棄物事業経費（市町村）'!Q35</f>
        <v>0</v>
      </c>
      <c r="R35" s="17">
        <f>'廃棄物事業経費（市町村）'!R35</f>
        <v>0</v>
      </c>
      <c r="S35" s="17" t="str">
        <f>'廃棄物事業経費（市町村）'!S35</f>
        <v>－</v>
      </c>
      <c r="T35" s="17">
        <f>'廃棄物事業経費（市町村）'!T35</f>
        <v>0</v>
      </c>
      <c r="U35" s="17">
        <f>'廃棄物事業経費（市町村）'!U35</f>
        <v>30990</v>
      </c>
      <c r="V35" s="17">
        <f t="shared" si="13"/>
        <v>199521</v>
      </c>
      <c r="W35" s="17">
        <f t="shared" si="13"/>
        <v>1739</v>
      </c>
      <c r="X35" s="17">
        <f t="shared" si="13"/>
        <v>0</v>
      </c>
      <c r="Y35" s="17">
        <f t="shared" si="13"/>
        <v>270</v>
      </c>
      <c r="Z35" s="17">
        <f t="shared" si="13"/>
        <v>0</v>
      </c>
      <c r="AA35" s="17">
        <f t="shared" si="13"/>
        <v>28</v>
      </c>
      <c r="AB35" s="17" t="s">
        <v>191</v>
      </c>
      <c r="AC35" s="17">
        <f t="shared" si="13"/>
        <v>1441</v>
      </c>
      <c r="AD35" s="17">
        <f t="shared" si="13"/>
        <v>197782</v>
      </c>
    </row>
    <row r="36" spans="1:30" ht="13.5" customHeight="1">
      <c r="A36" s="74" t="s">
        <v>141</v>
      </c>
      <c r="B36" s="74" t="s">
        <v>186</v>
      </c>
      <c r="C36" s="101" t="s">
        <v>233</v>
      </c>
      <c r="D36" s="17">
        <f aca="true" t="shared" si="14" ref="D36:D56">E36+L36</f>
        <v>30907</v>
      </c>
      <c r="E36" s="17">
        <f aca="true" t="shared" si="15" ref="E36:E56">F36+G36+H36+I36+K36</f>
        <v>0</v>
      </c>
      <c r="F36" s="17">
        <f>'廃棄物事業経費（市町村）'!F36</f>
        <v>0</v>
      </c>
      <c r="G36" s="17">
        <f>'廃棄物事業経費（市町村）'!G36</f>
        <v>0</v>
      </c>
      <c r="H36" s="17">
        <f>'廃棄物事業経費（市町村）'!H36</f>
        <v>0</v>
      </c>
      <c r="I36" s="17">
        <f>'廃棄物事業経費（市町村）'!I36</f>
        <v>0</v>
      </c>
      <c r="J36" s="17" t="str">
        <f>'廃棄物事業経費（市町村）'!J36</f>
        <v>－</v>
      </c>
      <c r="K36" s="17">
        <f>'廃棄物事業経費（市町村）'!K36</f>
        <v>0</v>
      </c>
      <c r="L36" s="17">
        <f>'廃棄物事業経費（市町村）'!L36</f>
        <v>30907</v>
      </c>
      <c r="M36" s="17">
        <f aca="true" t="shared" si="16" ref="M36:M56">N36+U36</f>
        <v>0</v>
      </c>
      <c r="N36" s="17">
        <f aca="true" t="shared" si="17" ref="N36:N56">O36+P36+Q36+R36+T36</f>
        <v>0</v>
      </c>
      <c r="O36" s="17">
        <f>'廃棄物事業経費（市町村）'!O36</f>
        <v>0</v>
      </c>
      <c r="P36" s="17">
        <f>'廃棄物事業経費（市町村）'!P36</f>
        <v>0</v>
      </c>
      <c r="Q36" s="17">
        <f>'廃棄物事業経費（市町村）'!Q36</f>
        <v>0</v>
      </c>
      <c r="R36" s="17">
        <f>'廃棄物事業経費（市町村）'!R36</f>
        <v>0</v>
      </c>
      <c r="S36" s="17" t="str">
        <f>'廃棄物事業経費（市町村）'!S36</f>
        <v>－</v>
      </c>
      <c r="T36" s="17">
        <f>'廃棄物事業経費（市町村）'!T36</f>
        <v>0</v>
      </c>
      <c r="U36" s="17">
        <f>'廃棄物事業経費（市町村）'!U36</f>
        <v>0</v>
      </c>
      <c r="V36" s="17">
        <f t="shared" si="13"/>
        <v>30907</v>
      </c>
      <c r="W36" s="17">
        <f t="shared" si="13"/>
        <v>0</v>
      </c>
      <c r="X36" s="17">
        <f t="shared" si="13"/>
        <v>0</v>
      </c>
      <c r="Y36" s="17">
        <f t="shared" si="13"/>
        <v>0</v>
      </c>
      <c r="Z36" s="17">
        <f t="shared" si="13"/>
        <v>0</v>
      </c>
      <c r="AA36" s="17">
        <f t="shared" si="13"/>
        <v>0</v>
      </c>
      <c r="AB36" s="17" t="s">
        <v>191</v>
      </c>
      <c r="AC36" s="17">
        <f t="shared" si="13"/>
        <v>0</v>
      </c>
      <c r="AD36" s="17">
        <f t="shared" si="13"/>
        <v>30907</v>
      </c>
    </row>
    <row r="37" spans="1:30" ht="13.5" customHeight="1">
      <c r="A37" s="74" t="s">
        <v>141</v>
      </c>
      <c r="B37" s="74" t="s">
        <v>234</v>
      </c>
      <c r="C37" s="101" t="s">
        <v>235</v>
      </c>
      <c r="D37" s="17">
        <f t="shared" si="14"/>
        <v>25824</v>
      </c>
      <c r="E37" s="17">
        <f t="shared" si="15"/>
        <v>0</v>
      </c>
      <c r="F37" s="17">
        <f>'廃棄物事業経費（市町村）'!F37</f>
        <v>0</v>
      </c>
      <c r="G37" s="17">
        <f>'廃棄物事業経費（市町村）'!G37</f>
        <v>0</v>
      </c>
      <c r="H37" s="17">
        <f>'廃棄物事業経費（市町村）'!H37</f>
        <v>0</v>
      </c>
      <c r="I37" s="17">
        <f>'廃棄物事業経費（市町村）'!I37</f>
        <v>0</v>
      </c>
      <c r="J37" s="17" t="str">
        <f>'廃棄物事業経費（市町村）'!J37</f>
        <v>－</v>
      </c>
      <c r="K37" s="17">
        <f>'廃棄物事業経費（市町村）'!K37</f>
        <v>0</v>
      </c>
      <c r="L37" s="17">
        <f>'廃棄物事業経費（市町村）'!L37</f>
        <v>25824</v>
      </c>
      <c r="M37" s="17">
        <f t="shared" si="16"/>
        <v>3688</v>
      </c>
      <c r="N37" s="17">
        <f t="shared" si="17"/>
        <v>0</v>
      </c>
      <c r="O37" s="17">
        <f>'廃棄物事業経費（市町村）'!O37</f>
        <v>0</v>
      </c>
      <c r="P37" s="17">
        <f>'廃棄物事業経費（市町村）'!P37</f>
        <v>0</v>
      </c>
      <c r="Q37" s="17">
        <f>'廃棄物事業経費（市町村）'!Q37</f>
        <v>0</v>
      </c>
      <c r="R37" s="17">
        <f>'廃棄物事業経費（市町村）'!R37</f>
        <v>0</v>
      </c>
      <c r="S37" s="17" t="str">
        <f>'廃棄物事業経費（市町村）'!S37</f>
        <v>－</v>
      </c>
      <c r="T37" s="17">
        <f>'廃棄物事業経費（市町村）'!T37</f>
        <v>0</v>
      </c>
      <c r="U37" s="17">
        <f>'廃棄物事業経費（市町村）'!U37</f>
        <v>3688</v>
      </c>
      <c r="V37" s="17">
        <f t="shared" si="13"/>
        <v>29512</v>
      </c>
      <c r="W37" s="17">
        <f t="shared" si="13"/>
        <v>0</v>
      </c>
      <c r="X37" s="17">
        <f t="shared" si="13"/>
        <v>0</v>
      </c>
      <c r="Y37" s="17">
        <f t="shared" si="13"/>
        <v>0</v>
      </c>
      <c r="Z37" s="17">
        <f t="shared" si="13"/>
        <v>0</v>
      </c>
      <c r="AA37" s="17">
        <f t="shared" si="13"/>
        <v>0</v>
      </c>
      <c r="AB37" s="17" t="s">
        <v>191</v>
      </c>
      <c r="AC37" s="17">
        <f t="shared" si="13"/>
        <v>0</v>
      </c>
      <c r="AD37" s="17">
        <f t="shared" si="13"/>
        <v>29512</v>
      </c>
    </row>
    <row r="38" spans="1:30" ht="13.5" customHeight="1">
      <c r="A38" s="74" t="s">
        <v>141</v>
      </c>
      <c r="B38" s="74" t="s">
        <v>236</v>
      </c>
      <c r="C38" s="101" t="s">
        <v>237</v>
      </c>
      <c r="D38" s="17">
        <f t="shared" si="14"/>
        <v>66660</v>
      </c>
      <c r="E38" s="17">
        <f t="shared" si="15"/>
        <v>0</v>
      </c>
      <c r="F38" s="17">
        <f>'廃棄物事業経費（市町村）'!F38</f>
        <v>0</v>
      </c>
      <c r="G38" s="17">
        <f>'廃棄物事業経費（市町村）'!G38</f>
        <v>0</v>
      </c>
      <c r="H38" s="17">
        <f>'廃棄物事業経費（市町村）'!H38</f>
        <v>0</v>
      </c>
      <c r="I38" s="17">
        <f>'廃棄物事業経費（市町村）'!I38</f>
        <v>0</v>
      </c>
      <c r="J38" s="17" t="str">
        <f>'廃棄物事業経費（市町村）'!J38</f>
        <v>－</v>
      </c>
      <c r="K38" s="17">
        <f>'廃棄物事業経費（市町村）'!K38</f>
        <v>0</v>
      </c>
      <c r="L38" s="17">
        <f>'廃棄物事業経費（市町村）'!L38</f>
        <v>66660</v>
      </c>
      <c r="M38" s="17">
        <f t="shared" si="16"/>
        <v>16884</v>
      </c>
      <c r="N38" s="17">
        <f t="shared" si="17"/>
        <v>0</v>
      </c>
      <c r="O38" s="17">
        <f>'廃棄物事業経費（市町村）'!O38</f>
        <v>0</v>
      </c>
      <c r="P38" s="17">
        <f>'廃棄物事業経費（市町村）'!P38</f>
        <v>0</v>
      </c>
      <c r="Q38" s="17">
        <f>'廃棄物事業経費（市町村）'!Q38</f>
        <v>0</v>
      </c>
      <c r="R38" s="17">
        <f>'廃棄物事業経費（市町村）'!R38</f>
        <v>0</v>
      </c>
      <c r="S38" s="17" t="str">
        <f>'廃棄物事業経費（市町村）'!S38</f>
        <v>－</v>
      </c>
      <c r="T38" s="17">
        <f>'廃棄物事業経費（市町村）'!T38</f>
        <v>0</v>
      </c>
      <c r="U38" s="17">
        <f>'廃棄物事業経費（市町村）'!U38</f>
        <v>16884</v>
      </c>
      <c r="V38" s="17">
        <f t="shared" si="13"/>
        <v>83544</v>
      </c>
      <c r="W38" s="17">
        <f t="shared" si="13"/>
        <v>0</v>
      </c>
      <c r="X38" s="17">
        <f t="shared" si="13"/>
        <v>0</v>
      </c>
      <c r="Y38" s="17">
        <f t="shared" si="13"/>
        <v>0</v>
      </c>
      <c r="Z38" s="17">
        <f t="shared" si="13"/>
        <v>0</v>
      </c>
      <c r="AA38" s="17">
        <f t="shared" si="13"/>
        <v>0</v>
      </c>
      <c r="AB38" s="17" t="s">
        <v>191</v>
      </c>
      <c r="AC38" s="17">
        <f t="shared" si="13"/>
        <v>0</v>
      </c>
      <c r="AD38" s="17">
        <f t="shared" si="13"/>
        <v>83544</v>
      </c>
    </row>
    <row r="39" spans="1:30" ht="13.5" customHeight="1">
      <c r="A39" s="74" t="s">
        <v>141</v>
      </c>
      <c r="B39" s="74" t="s">
        <v>238</v>
      </c>
      <c r="C39" s="101" t="s">
        <v>239</v>
      </c>
      <c r="D39" s="17">
        <f t="shared" si="14"/>
        <v>155391</v>
      </c>
      <c r="E39" s="17">
        <f t="shared" si="15"/>
        <v>0</v>
      </c>
      <c r="F39" s="17">
        <f>'廃棄物事業経費（市町村）'!F39</f>
        <v>0</v>
      </c>
      <c r="G39" s="17">
        <f>'廃棄物事業経費（市町村）'!G39</f>
        <v>0</v>
      </c>
      <c r="H39" s="17">
        <f>'廃棄物事業経費（市町村）'!H39</f>
        <v>0</v>
      </c>
      <c r="I39" s="17">
        <f>'廃棄物事業経費（市町村）'!I39</f>
        <v>0</v>
      </c>
      <c r="J39" s="17" t="str">
        <f>'廃棄物事業経費（市町村）'!J39</f>
        <v>－</v>
      </c>
      <c r="K39" s="17">
        <f>'廃棄物事業経費（市町村）'!K39</f>
        <v>0</v>
      </c>
      <c r="L39" s="17">
        <f>'廃棄物事業経費（市町村）'!L39</f>
        <v>155391</v>
      </c>
      <c r="M39" s="17">
        <f t="shared" si="16"/>
        <v>13638</v>
      </c>
      <c r="N39" s="17">
        <f t="shared" si="17"/>
        <v>0</v>
      </c>
      <c r="O39" s="17">
        <f>'廃棄物事業経費（市町村）'!O39</f>
        <v>0</v>
      </c>
      <c r="P39" s="17">
        <f>'廃棄物事業経費（市町村）'!P39</f>
        <v>0</v>
      </c>
      <c r="Q39" s="17">
        <f>'廃棄物事業経費（市町村）'!Q39</f>
        <v>0</v>
      </c>
      <c r="R39" s="17">
        <f>'廃棄物事業経費（市町村）'!R39</f>
        <v>0</v>
      </c>
      <c r="S39" s="17" t="str">
        <f>'廃棄物事業経費（市町村）'!S39</f>
        <v>－</v>
      </c>
      <c r="T39" s="17">
        <f>'廃棄物事業経費（市町村）'!T39</f>
        <v>0</v>
      </c>
      <c r="U39" s="17">
        <f>'廃棄物事業経費（市町村）'!U39</f>
        <v>13638</v>
      </c>
      <c r="V39" s="17">
        <f t="shared" si="13"/>
        <v>169029</v>
      </c>
      <c r="W39" s="17">
        <f t="shared" si="13"/>
        <v>0</v>
      </c>
      <c r="X39" s="17">
        <f t="shared" si="13"/>
        <v>0</v>
      </c>
      <c r="Y39" s="17">
        <f t="shared" si="13"/>
        <v>0</v>
      </c>
      <c r="Z39" s="17">
        <f t="shared" si="13"/>
        <v>0</v>
      </c>
      <c r="AA39" s="17">
        <f t="shared" si="13"/>
        <v>0</v>
      </c>
      <c r="AB39" s="17" t="s">
        <v>191</v>
      </c>
      <c r="AC39" s="17">
        <f t="shared" si="13"/>
        <v>0</v>
      </c>
      <c r="AD39" s="17">
        <f t="shared" si="13"/>
        <v>169029</v>
      </c>
    </row>
    <row r="40" spans="1:30" ht="13.5" customHeight="1">
      <c r="A40" s="74" t="s">
        <v>141</v>
      </c>
      <c r="B40" s="74" t="s">
        <v>240</v>
      </c>
      <c r="C40" s="101" t="s">
        <v>105</v>
      </c>
      <c r="D40" s="17">
        <f t="shared" si="14"/>
        <v>200573</v>
      </c>
      <c r="E40" s="17">
        <f t="shared" si="15"/>
        <v>22142</v>
      </c>
      <c r="F40" s="17">
        <f>'廃棄物事業経費（市町村）'!F40</f>
        <v>0</v>
      </c>
      <c r="G40" s="17">
        <f>'廃棄物事業経費（市町村）'!G40</f>
        <v>0</v>
      </c>
      <c r="H40" s="17">
        <f>'廃棄物事業経費（市町村）'!H40</f>
        <v>0</v>
      </c>
      <c r="I40" s="17">
        <f>'廃棄物事業経費（市町村）'!I40</f>
        <v>22142</v>
      </c>
      <c r="J40" s="17" t="str">
        <f>'廃棄物事業経費（市町村）'!J40</f>
        <v>－</v>
      </c>
      <c r="K40" s="17">
        <f>'廃棄物事業経費（市町村）'!K40</f>
        <v>0</v>
      </c>
      <c r="L40" s="17">
        <f>'廃棄物事業経費（市町村）'!L40</f>
        <v>178431</v>
      </c>
      <c r="M40" s="17">
        <f t="shared" si="16"/>
        <v>44043</v>
      </c>
      <c r="N40" s="17">
        <f t="shared" si="17"/>
        <v>0</v>
      </c>
      <c r="O40" s="17">
        <f>'廃棄物事業経費（市町村）'!O40</f>
        <v>0</v>
      </c>
      <c r="P40" s="17">
        <f>'廃棄物事業経費（市町村）'!P40</f>
        <v>0</v>
      </c>
      <c r="Q40" s="17">
        <f>'廃棄物事業経費（市町村）'!Q40</f>
        <v>0</v>
      </c>
      <c r="R40" s="17">
        <f>'廃棄物事業経費（市町村）'!R40</f>
        <v>0</v>
      </c>
      <c r="S40" s="17" t="str">
        <f>'廃棄物事業経費（市町村）'!S40</f>
        <v>－</v>
      </c>
      <c r="T40" s="17">
        <f>'廃棄物事業経費（市町村）'!T40</f>
        <v>0</v>
      </c>
      <c r="U40" s="17">
        <f>'廃棄物事業経費（市町村）'!U40</f>
        <v>44043</v>
      </c>
      <c r="V40" s="17">
        <f t="shared" si="13"/>
        <v>244616</v>
      </c>
      <c r="W40" s="17">
        <f t="shared" si="13"/>
        <v>22142</v>
      </c>
      <c r="X40" s="17">
        <f t="shared" si="13"/>
        <v>0</v>
      </c>
      <c r="Y40" s="17">
        <f t="shared" si="13"/>
        <v>0</v>
      </c>
      <c r="Z40" s="17">
        <f t="shared" si="13"/>
        <v>0</v>
      </c>
      <c r="AA40" s="17">
        <f t="shared" si="13"/>
        <v>22142</v>
      </c>
      <c r="AB40" s="17" t="s">
        <v>191</v>
      </c>
      <c r="AC40" s="17">
        <f t="shared" si="13"/>
        <v>0</v>
      </c>
      <c r="AD40" s="17">
        <f t="shared" si="13"/>
        <v>222474</v>
      </c>
    </row>
    <row r="41" spans="1:30" ht="13.5" customHeight="1">
      <c r="A41" s="74" t="s">
        <v>141</v>
      </c>
      <c r="B41" s="74" t="s">
        <v>106</v>
      </c>
      <c r="C41" s="101" t="s">
        <v>107</v>
      </c>
      <c r="D41" s="17">
        <f t="shared" si="14"/>
        <v>52424</v>
      </c>
      <c r="E41" s="17">
        <f t="shared" si="15"/>
        <v>12874</v>
      </c>
      <c r="F41" s="17">
        <f>'廃棄物事業経費（市町村）'!F41</f>
        <v>0</v>
      </c>
      <c r="G41" s="17">
        <f>'廃棄物事業経費（市町村）'!G41</f>
        <v>0</v>
      </c>
      <c r="H41" s="17">
        <f>'廃棄物事業経費（市町村）'!H41</f>
        <v>0</v>
      </c>
      <c r="I41" s="17">
        <f>'廃棄物事業経費（市町村）'!I41</f>
        <v>12874</v>
      </c>
      <c r="J41" s="17" t="str">
        <f>'廃棄物事業経費（市町村）'!J41</f>
        <v>－</v>
      </c>
      <c r="K41" s="17">
        <f>'廃棄物事業経費（市町村）'!K41</f>
        <v>0</v>
      </c>
      <c r="L41" s="17">
        <f>'廃棄物事業経費（市町村）'!L41</f>
        <v>39550</v>
      </c>
      <c r="M41" s="17">
        <f t="shared" si="16"/>
        <v>3147</v>
      </c>
      <c r="N41" s="17">
        <f t="shared" si="17"/>
        <v>0</v>
      </c>
      <c r="O41" s="17">
        <f>'廃棄物事業経費（市町村）'!O41</f>
        <v>0</v>
      </c>
      <c r="P41" s="17">
        <f>'廃棄物事業経費（市町村）'!P41</f>
        <v>0</v>
      </c>
      <c r="Q41" s="17">
        <f>'廃棄物事業経費（市町村）'!Q41</f>
        <v>0</v>
      </c>
      <c r="R41" s="17">
        <f>'廃棄物事業経費（市町村）'!R41</f>
        <v>0</v>
      </c>
      <c r="S41" s="17" t="str">
        <f>'廃棄物事業経費（市町村）'!S41</f>
        <v>－</v>
      </c>
      <c r="T41" s="17">
        <f>'廃棄物事業経費（市町村）'!T41</f>
        <v>0</v>
      </c>
      <c r="U41" s="17">
        <f>'廃棄物事業経費（市町村）'!U41</f>
        <v>3147</v>
      </c>
      <c r="V41" s="17">
        <f t="shared" si="13"/>
        <v>55571</v>
      </c>
      <c r="W41" s="17">
        <f t="shared" si="13"/>
        <v>12874</v>
      </c>
      <c r="X41" s="17">
        <f t="shared" si="13"/>
        <v>0</v>
      </c>
      <c r="Y41" s="17">
        <f t="shared" si="13"/>
        <v>0</v>
      </c>
      <c r="Z41" s="17">
        <f t="shared" si="13"/>
        <v>0</v>
      </c>
      <c r="AA41" s="17">
        <f t="shared" si="13"/>
        <v>12874</v>
      </c>
      <c r="AB41" s="17" t="s">
        <v>191</v>
      </c>
      <c r="AC41" s="17">
        <f t="shared" si="13"/>
        <v>0</v>
      </c>
      <c r="AD41" s="17">
        <f t="shared" si="13"/>
        <v>42697</v>
      </c>
    </row>
    <row r="42" spans="1:30" ht="13.5" customHeight="1">
      <c r="A42" s="74" t="s">
        <v>141</v>
      </c>
      <c r="B42" s="74" t="s">
        <v>226</v>
      </c>
      <c r="C42" s="101" t="s">
        <v>227</v>
      </c>
      <c r="D42" s="17">
        <f t="shared" si="14"/>
        <v>436864</v>
      </c>
      <c r="E42" s="17">
        <f t="shared" si="15"/>
        <v>14805</v>
      </c>
      <c r="F42" s="17">
        <f>'廃棄物事業経費（市町村）'!F42</f>
        <v>0</v>
      </c>
      <c r="G42" s="17">
        <f>'廃棄物事業経費（市町村）'!G42</f>
        <v>0</v>
      </c>
      <c r="H42" s="17">
        <f>'廃棄物事業経費（市町村）'!H42</f>
        <v>0</v>
      </c>
      <c r="I42" s="17">
        <f>'廃棄物事業経費（市町村）'!I42</f>
        <v>7102</v>
      </c>
      <c r="J42" s="17" t="str">
        <f>'廃棄物事業経費（市町村）'!J42</f>
        <v>－</v>
      </c>
      <c r="K42" s="17">
        <f>'廃棄物事業経費（市町村）'!K42</f>
        <v>7703</v>
      </c>
      <c r="L42" s="17">
        <f>'廃棄物事業経費（市町村）'!L42</f>
        <v>422059</v>
      </c>
      <c r="M42" s="17">
        <f t="shared" si="16"/>
        <v>11424</v>
      </c>
      <c r="N42" s="17">
        <f t="shared" si="17"/>
        <v>0</v>
      </c>
      <c r="O42" s="17">
        <f>'廃棄物事業経費（市町村）'!O42</f>
        <v>0</v>
      </c>
      <c r="P42" s="17">
        <f>'廃棄物事業経費（市町村）'!P42</f>
        <v>0</v>
      </c>
      <c r="Q42" s="17">
        <f>'廃棄物事業経費（市町村）'!Q42</f>
        <v>0</v>
      </c>
      <c r="R42" s="17">
        <f>'廃棄物事業経費（市町村）'!R42</f>
        <v>0</v>
      </c>
      <c r="S42" s="17" t="str">
        <f>'廃棄物事業経費（市町村）'!S42</f>
        <v>－</v>
      </c>
      <c r="T42" s="17">
        <f>'廃棄物事業経費（市町村）'!T42</f>
        <v>0</v>
      </c>
      <c r="U42" s="17">
        <f>'廃棄物事業経費（市町村）'!U42</f>
        <v>11424</v>
      </c>
      <c r="V42" s="17">
        <f t="shared" si="13"/>
        <v>448288</v>
      </c>
      <c r="W42" s="17">
        <f t="shared" si="13"/>
        <v>14805</v>
      </c>
      <c r="X42" s="17">
        <f t="shared" si="13"/>
        <v>0</v>
      </c>
      <c r="Y42" s="17">
        <f t="shared" si="13"/>
        <v>0</v>
      </c>
      <c r="Z42" s="17">
        <f t="shared" si="13"/>
        <v>0</v>
      </c>
      <c r="AA42" s="17">
        <f t="shared" si="13"/>
        <v>7102</v>
      </c>
      <c r="AB42" s="17" t="s">
        <v>191</v>
      </c>
      <c r="AC42" s="17">
        <f t="shared" si="13"/>
        <v>7703</v>
      </c>
      <c r="AD42" s="17">
        <f t="shared" si="13"/>
        <v>433483</v>
      </c>
    </row>
    <row r="43" spans="1:30" ht="13.5" customHeight="1">
      <c r="A43" s="74" t="s">
        <v>141</v>
      </c>
      <c r="B43" s="74" t="s">
        <v>108</v>
      </c>
      <c r="C43" s="101" t="s">
        <v>109</v>
      </c>
      <c r="D43" s="17">
        <f t="shared" si="14"/>
        <v>23119</v>
      </c>
      <c r="E43" s="17">
        <f t="shared" si="15"/>
        <v>277</v>
      </c>
      <c r="F43" s="17">
        <f>'廃棄物事業経費（市町村）'!F43</f>
        <v>0</v>
      </c>
      <c r="G43" s="17">
        <f>'廃棄物事業経費（市町村）'!G43</f>
        <v>0</v>
      </c>
      <c r="H43" s="17">
        <f>'廃棄物事業経費（市町村）'!H43</f>
        <v>0</v>
      </c>
      <c r="I43" s="17">
        <f>'廃棄物事業経費（市町村）'!I43</f>
        <v>0</v>
      </c>
      <c r="J43" s="17" t="str">
        <f>'廃棄物事業経費（市町村）'!J43</f>
        <v>－</v>
      </c>
      <c r="K43" s="17">
        <f>'廃棄物事業経費（市町村）'!K43</f>
        <v>277</v>
      </c>
      <c r="L43" s="17">
        <f>'廃棄物事業経費（市町村）'!L43</f>
        <v>22842</v>
      </c>
      <c r="M43" s="17">
        <f t="shared" si="16"/>
        <v>0</v>
      </c>
      <c r="N43" s="17">
        <f t="shared" si="17"/>
        <v>0</v>
      </c>
      <c r="O43" s="17">
        <f>'廃棄物事業経費（市町村）'!O43</f>
        <v>0</v>
      </c>
      <c r="P43" s="17">
        <f>'廃棄物事業経費（市町村）'!P43</f>
        <v>0</v>
      </c>
      <c r="Q43" s="17">
        <f>'廃棄物事業経費（市町村）'!Q43</f>
        <v>0</v>
      </c>
      <c r="R43" s="17">
        <f>'廃棄物事業経費（市町村）'!R43</f>
        <v>0</v>
      </c>
      <c r="S43" s="17" t="str">
        <f>'廃棄物事業経費（市町村）'!S43</f>
        <v>－</v>
      </c>
      <c r="T43" s="17">
        <f>'廃棄物事業経費（市町村）'!T43</f>
        <v>0</v>
      </c>
      <c r="U43" s="17">
        <f>'廃棄物事業経費（市町村）'!U43</f>
        <v>0</v>
      </c>
      <c r="V43" s="17">
        <f t="shared" si="13"/>
        <v>23119</v>
      </c>
      <c r="W43" s="17">
        <f t="shared" si="13"/>
        <v>277</v>
      </c>
      <c r="X43" s="17">
        <f t="shared" si="13"/>
        <v>0</v>
      </c>
      <c r="Y43" s="17">
        <f t="shared" si="13"/>
        <v>0</v>
      </c>
      <c r="Z43" s="17">
        <f t="shared" si="13"/>
        <v>0</v>
      </c>
      <c r="AA43" s="17">
        <f t="shared" si="13"/>
        <v>0</v>
      </c>
      <c r="AB43" s="17" t="s">
        <v>191</v>
      </c>
      <c r="AC43" s="17">
        <f t="shared" si="13"/>
        <v>277</v>
      </c>
      <c r="AD43" s="17">
        <f t="shared" si="13"/>
        <v>22842</v>
      </c>
    </row>
    <row r="44" spans="1:30" ht="13.5" customHeight="1">
      <c r="A44" s="74" t="s">
        <v>141</v>
      </c>
      <c r="B44" s="74" t="s">
        <v>110</v>
      </c>
      <c r="C44" s="101" t="s">
        <v>111</v>
      </c>
      <c r="D44" s="17">
        <f t="shared" si="14"/>
        <v>23424</v>
      </c>
      <c r="E44" s="17">
        <f t="shared" si="15"/>
        <v>0</v>
      </c>
      <c r="F44" s="17">
        <f>'廃棄物事業経費（市町村）'!F44</f>
        <v>0</v>
      </c>
      <c r="G44" s="17">
        <f>'廃棄物事業経費（市町村）'!G44</f>
        <v>0</v>
      </c>
      <c r="H44" s="17">
        <f>'廃棄物事業経費（市町村）'!H44</f>
        <v>0</v>
      </c>
      <c r="I44" s="17">
        <f>'廃棄物事業経費（市町村）'!I44</f>
        <v>0</v>
      </c>
      <c r="J44" s="17" t="str">
        <f>'廃棄物事業経費（市町村）'!J44</f>
        <v>－</v>
      </c>
      <c r="K44" s="17">
        <f>'廃棄物事業経費（市町村）'!K44</f>
        <v>0</v>
      </c>
      <c r="L44" s="17">
        <f>'廃棄物事業経費（市町村）'!L44</f>
        <v>23424</v>
      </c>
      <c r="M44" s="17">
        <f t="shared" si="16"/>
        <v>469</v>
      </c>
      <c r="N44" s="17">
        <f t="shared" si="17"/>
        <v>0</v>
      </c>
      <c r="O44" s="17">
        <f>'廃棄物事業経費（市町村）'!O44</f>
        <v>0</v>
      </c>
      <c r="P44" s="17">
        <f>'廃棄物事業経費（市町村）'!P44</f>
        <v>0</v>
      </c>
      <c r="Q44" s="17">
        <f>'廃棄物事業経費（市町村）'!Q44</f>
        <v>0</v>
      </c>
      <c r="R44" s="17">
        <f>'廃棄物事業経費（市町村）'!R44</f>
        <v>0</v>
      </c>
      <c r="S44" s="17" t="str">
        <f>'廃棄物事業経費（市町村）'!S44</f>
        <v>－</v>
      </c>
      <c r="T44" s="17">
        <f>'廃棄物事業経費（市町村）'!T44</f>
        <v>0</v>
      </c>
      <c r="U44" s="17">
        <f>'廃棄物事業経費（市町村）'!U44</f>
        <v>469</v>
      </c>
      <c r="V44" s="17">
        <f t="shared" si="13"/>
        <v>23893</v>
      </c>
      <c r="W44" s="17">
        <f t="shared" si="13"/>
        <v>0</v>
      </c>
      <c r="X44" s="17">
        <f t="shared" si="13"/>
        <v>0</v>
      </c>
      <c r="Y44" s="17">
        <f t="shared" si="13"/>
        <v>0</v>
      </c>
      <c r="Z44" s="17">
        <f t="shared" si="13"/>
        <v>0</v>
      </c>
      <c r="AA44" s="17">
        <f t="shared" si="13"/>
        <v>0</v>
      </c>
      <c r="AB44" s="17" t="s">
        <v>191</v>
      </c>
      <c r="AC44" s="17">
        <f t="shared" si="13"/>
        <v>0</v>
      </c>
      <c r="AD44" s="17">
        <f t="shared" si="13"/>
        <v>23893</v>
      </c>
    </row>
    <row r="45" spans="1:30" ht="13.5" customHeight="1">
      <c r="A45" s="74" t="s">
        <v>141</v>
      </c>
      <c r="B45" s="74" t="s">
        <v>112</v>
      </c>
      <c r="C45" s="101" t="s">
        <v>113</v>
      </c>
      <c r="D45" s="17">
        <f t="shared" si="14"/>
        <v>106906</v>
      </c>
      <c r="E45" s="17">
        <f t="shared" si="15"/>
        <v>52621</v>
      </c>
      <c r="F45" s="17">
        <f>'廃棄物事業経費（組合）'!F7</f>
        <v>0</v>
      </c>
      <c r="G45" s="17">
        <f>'廃棄物事業経費（組合）'!G7</f>
        <v>0</v>
      </c>
      <c r="H45" s="17">
        <f>'廃棄物事業経費（組合）'!H7</f>
        <v>0</v>
      </c>
      <c r="I45" s="17">
        <f>'廃棄物事業経費（組合）'!I7</f>
        <v>52621</v>
      </c>
      <c r="J45" s="17">
        <f>'廃棄物事業経費（組合）'!J7</f>
        <v>94657</v>
      </c>
      <c r="K45" s="17">
        <f>'廃棄物事業経費（組合）'!K7</f>
        <v>0</v>
      </c>
      <c r="L45" s="17">
        <f>'廃棄物事業経費（組合）'!L7</f>
        <v>54285</v>
      </c>
      <c r="M45" s="17">
        <f t="shared" si="16"/>
        <v>17621</v>
      </c>
      <c r="N45" s="17">
        <f t="shared" si="17"/>
        <v>7468</v>
      </c>
      <c r="O45" s="17">
        <f>'廃棄物事業経費（組合）'!O7</f>
        <v>0</v>
      </c>
      <c r="P45" s="17">
        <f>'廃棄物事業経費（組合）'!P7</f>
        <v>0</v>
      </c>
      <c r="Q45" s="17">
        <f>'廃棄物事業経費（組合）'!Q7</f>
        <v>0</v>
      </c>
      <c r="R45" s="17">
        <f>'廃棄物事業経費（組合）'!R7</f>
        <v>7468</v>
      </c>
      <c r="S45" s="17">
        <f>'廃棄物事業経費（組合）'!S7</f>
        <v>16481</v>
      </c>
      <c r="T45" s="17">
        <f>'廃棄物事業経費（組合）'!T7</f>
        <v>0</v>
      </c>
      <c r="U45" s="17">
        <f>'廃棄物事業経費（組合）'!U7</f>
        <v>10153</v>
      </c>
      <c r="V45" s="17">
        <f aca="true" t="shared" si="18" ref="V45:V56">D45+M45</f>
        <v>124527</v>
      </c>
      <c r="W45" s="17">
        <f aca="true" t="shared" si="19" ref="W45:W56">E45+N45</f>
        <v>60089</v>
      </c>
      <c r="X45" s="17">
        <f aca="true" t="shared" si="20" ref="X45:X56">F45+O45</f>
        <v>0</v>
      </c>
      <c r="Y45" s="17">
        <f aca="true" t="shared" si="21" ref="Y45:Y56">G45+P45</f>
        <v>0</v>
      </c>
      <c r="Z45" s="17">
        <f aca="true" t="shared" si="22" ref="Z45:Z56">H45+Q45</f>
        <v>0</v>
      </c>
      <c r="AA45" s="17">
        <f aca="true" t="shared" si="23" ref="AA45:AA56">I45+R45</f>
        <v>60089</v>
      </c>
      <c r="AB45" s="17">
        <f aca="true" t="shared" si="24" ref="AB45:AB56">J45+S45</f>
        <v>111138</v>
      </c>
      <c r="AC45" s="17">
        <f aca="true" t="shared" si="25" ref="AC45:AC56">K45+T45</f>
        <v>0</v>
      </c>
      <c r="AD45" s="17">
        <f aca="true" t="shared" si="26" ref="AD45:AD56">L45+U45</f>
        <v>64438</v>
      </c>
    </row>
    <row r="46" spans="1:30" ht="13.5" customHeight="1">
      <c r="A46" s="74" t="s">
        <v>141</v>
      </c>
      <c r="B46" s="74" t="s">
        <v>114</v>
      </c>
      <c r="C46" s="101" t="s">
        <v>115</v>
      </c>
      <c r="D46" s="17">
        <f t="shared" si="14"/>
        <v>93453</v>
      </c>
      <c r="E46" s="17">
        <f t="shared" si="15"/>
        <v>11803</v>
      </c>
      <c r="F46" s="17">
        <f>'廃棄物事業経費（組合）'!F8</f>
        <v>0</v>
      </c>
      <c r="G46" s="17">
        <f>'廃棄物事業経費（組合）'!G8</f>
        <v>0</v>
      </c>
      <c r="H46" s="17">
        <f>'廃棄物事業経費（組合）'!H8</f>
        <v>0</v>
      </c>
      <c r="I46" s="17">
        <f>'廃棄物事業経費（組合）'!I8</f>
        <v>11802</v>
      </c>
      <c r="J46" s="17">
        <f>'廃棄物事業経費（組合）'!J8</f>
        <v>0</v>
      </c>
      <c r="K46" s="17">
        <f>'廃棄物事業経費（組合）'!K8</f>
        <v>1</v>
      </c>
      <c r="L46" s="17">
        <f>'廃棄物事業経費（組合）'!L8</f>
        <v>81650</v>
      </c>
      <c r="M46" s="17">
        <f t="shared" si="16"/>
        <v>0</v>
      </c>
      <c r="N46" s="17">
        <f t="shared" si="17"/>
        <v>0</v>
      </c>
      <c r="O46" s="17">
        <f>'廃棄物事業経費（組合）'!O8</f>
        <v>0</v>
      </c>
      <c r="P46" s="17">
        <f>'廃棄物事業経費（組合）'!P8</f>
        <v>0</v>
      </c>
      <c r="Q46" s="17">
        <f>'廃棄物事業経費（組合）'!Q8</f>
        <v>0</v>
      </c>
      <c r="R46" s="17">
        <f>'廃棄物事業経費（組合）'!R8</f>
        <v>0</v>
      </c>
      <c r="S46" s="17">
        <f>'廃棄物事業経費（組合）'!S8</f>
        <v>0</v>
      </c>
      <c r="T46" s="17">
        <f>'廃棄物事業経費（組合）'!T8</f>
        <v>0</v>
      </c>
      <c r="U46" s="17">
        <f>'廃棄物事業経費（組合）'!U8</f>
        <v>0</v>
      </c>
      <c r="V46" s="17">
        <f t="shared" si="18"/>
        <v>93453</v>
      </c>
      <c r="W46" s="17">
        <f t="shared" si="19"/>
        <v>11803</v>
      </c>
      <c r="X46" s="17">
        <f t="shared" si="20"/>
        <v>0</v>
      </c>
      <c r="Y46" s="17">
        <f t="shared" si="21"/>
        <v>0</v>
      </c>
      <c r="Z46" s="17">
        <f t="shared" si="22"/>
        <v>0</v>
      </c>
      <c r="AA46" s="17">
        <f t="shared" si="23"/>
        <v>11802</v>
      </c>
      <c r="AB46" s="17">
        <f t="shared" si="24"/>
        <v>0</v>
      </c>
      <c r="AC46" s="17">
        <f t="shared" si="25"/>
        <v>1</v>
      </c>
      <c r="AD46" s="17">
        <f t="shared" si="26"/>
        <v>81650</v>
      </c>
    </row>
    <row r="47" spans="1:30" ht="13.5" customHeight="1">
      <c r="A47" s="74" t="s">
        <v>141</v>
      </c>
      <c r="B47" s="74" t="s">
        <v>116</v>
      </c>
      <c r="C47" s="101" t="s">
        <v>117</v>
      </c>
      <c r="D47" s="17">
        <f t="shared" si="14"/>
        <v>0</v>
      </c>
      <c r="E47" s="17">
        <f t="shared" si="15"/>
        <v>0</v>
      </c>
      <c r="F47" s="17">
        <f>'廃棄物事業経費（組合）'!F9</f>
        <v>0</v>
      </c>
      <c r="G47" s="17">
        <f>'廃棄物事業経費（組合）'!G9</f>
        <v>0</v>
      </c>
      <c r="H47" s="17">
        <f>'廃棄物事業経費（組合）'!H9</f>
        <v>0</v>
      </c>
      <c r="I47" s="17">
        <f>'廃棄物事業経費（組合）'!I9</f>
        <v>0</v>
      </c>
      <c r="J47" s="17">
        <f>'廃棄物事業経費（組合）'!J9</f>
        <v>0</v>
      </c>
      <c r="K47" s="17">
        <f>'廃棄物事業経費（組合）'!K9</f>
        <v>0</v>
      </c>
      <c r="L47" s="17">
        <f>'廃棄物事業経費（組合）'!L9</f>
        <v>0</v>
      </c>
      <c r="M47" s="17">
        <f t="shared" si="16"/>
        <v>28496</v>
      </c>
      <c r="N47" s="17">
        <f t="shared" si="17"/>
        <v>28496</v>
      </c>
      <c r="O47" s="17">
        <f>'廃棄物事業経費（組合）'!O9</f>
        <v>0</v>
      </c>
      <c r="P47" s="17">
        <f>'廃棄物事業経費（組合）'!P9</f>
        <v>0</v>
      </c>
      <c r="Q47" s="17">
        <f>'廃棄物事業経費（組合）'!Q9</f>
        <v>0</v>
      </c>
      <c r="R47" s="17">
        <f>'廃棄物事業経費（組合）'!R9</f>
        <v>25127</v>
      </c>
      <c r="S47" s="17">
        <f>'廃棄物事業経費（組合）'!S9</f>
        <v>250784</v>
      </c>
      <c r="T47" s="17">
        <f>'廃棄物事業経費（組合）'!T9</f>
        <v>3369</v>
      </c>
      <c r="U47" s="17">
        <f>'廃棄物事業経費（組合）'!U9</f>
        <v>0</v>
      </c>
      <c r="V47" s="17">
        <f t="shared" si="18"/>
        <v>28496</v>
      </c>
      <c r="W47" s="17">
        <f t="shared" si="19"/>
        <v>28496</v>
      </c>
      <c r="X47" s="17">
        <f t="shared" si="20"/>
        <v>0</v>
      </c>
      <c r="Y47" s="17">
        <f t="shared" si="21"/>
        <v>0</v>
      </c>
      <c r="Z47" s="17">
        <f t="shared" si="22"/>
        <v>0</v>
      </c>
      <c r="AA47" s="17">
        <f t="shared" si="23"/>
        <v>25127</v>
      </c>
      <c r="AB47" s="17">
        <f t="shared" si="24"/>
        <v>250784</v>
      </c>
      <c r="AC47" s="17">
        <f t="shared" si="25"/>
        <v>3369</v>
      </c>
      <c r="AD47" s="17">
        <f t="shared" si="26"/>
        <v>0</v>
      </c>
    </row>
    <row r="48" spans="1:30" ht="13.5" customHeight="1">
      <c r="A48" s="74" t="s">
        <v>141</v>
      </c>
      <c r="B48" s="74" t="s">
        <v>118</v>
      </c>
      <c r="C48" s="101" t="s">
        <v>119</v>
      </c>
      <c r="D48" s="17">
        <f t="shared" si="14"/>
        <v>291522</v>
      </c>
      <c r="E48" s="17">
        <f t="shared" si="15"/>
        <v>102647</v>
      </c>
      <c r="F48" s="17">
        <f>'廃棄物事業経費（組合）'!F10</f>
        <v>750</v>
      </c>
      <c r="G48" s="17">
        <f>'廃棄物事業経費（組合）'!G10</f>
        <v>0</v>
      </c>
      <c r="H48" s="17">
        <f>'廃棄物事業経費（組合）'!H10</f>
        <v>0</v>
      </c>
      <c r="I48" s="17">
        <f>'廃棄物事業経費（組合）'!I10</f>
        <v>13782</v>
      </c>
      <c r="J48" s="17">
        <f>'廃棄物事業経費（組合）'!J10</f>
        <v>465530</v>
      </c>
      <c r="K48" s="17">
        <f>'廃棄物事業経費（組合）'!K10</f>
        <v>88115</v>
      </c>
      <c r="L48" s="17">
        <f>'廃棄物事業経費（組合）'!L10</f>
        <v>188875</v>
      </c>
      <c r="M48" s="17">
        <f t="shared" si="16"/>
        <v>41807</v>
      </c>
      <c r="N48" s="17">
        <f t="shared" si="17"/>
        <v>21896</v>
      </c>
      <c r="O48" s="17">
        <f>'廃棄物事業経費（組合）'!O10</f>
        <v>0</v>
      </c>
      <c r="P48" s="17">
        <f>'廃棄物事業経費（組合）'!P10</f>
        <v>0</v>
      </c>
      <c r="Q48" s="17">
        <f>'廃棄物事業経費（組合）'!Q10</f>
        <v>0</v>
      </c>
      <c r="R48" s="17">
        <f>'廃棄物事業経費（組合）'!R10</f>
        <v>13388</v>
      </c>
      <c r="S48" s="17">
        <f>'廃棄物事業経費（組合）'!S10</f>
        <v>52976</v>
      </c>
      <c r="T48" s="17">
        <f>'廃棄物事業経費（組合）'!T10</f>
        <v>8508</v>
      </c>
      <c r="U48" s="17">
        <f>'廃棄物事業経費（組合）'!U10</f>
        <v>19911</v>
      </c>
      <c r="V48" s="17">
        <f t="shared" si="18"/>
        <v>333329</v>
      </c>
      <c r="W48" s="17">
        <f t="shared" si="19"/>
        <v>124543</v>
      </c>
      <c r="X48" s="17">
        <f t="shared" si="20"/>
        <v>750</v>
      </c>
      <c r="Y48" s="17">
        <f t="shared" si="21"/>
        <v>0</v>
      </c>
      <c r="Z48" s="17">
        <f t="shared" si="22"/>
        <v>0</v>
      </c>
      <c r="AA48" s="17">
        <f t="shared" si="23"/>
        <v>27170</v>
      </c>
      <c r="AB48" s="17">
        <f t="shared" si="24"/>
        <v>518506</v>
      </c>
      <c r="AC48" s="17">
        <f t="shared" si="25"/>
        <v>96623</v>
      </c>
      <c r="AD48" s="17">
        <f t="shared" si="26"/>
        <v>208786</v>
      </c>
    </row>
    <row r="49" spans="1:30" ht="13.5" customHeight="1">
      <c r="A49" s="74" t="s">
        <v>141</v>
      </c>
      <c r="B49" s="74" t="s">
        <v>120</v>
      </c>
      <c r="C49" s="101" t="s">
        <v>121</v>
      </c>
      <c r="D49" s="17">
        <f t="shared" si="14"/>
        <v>0</v>
      </c>
      <c r="E49" s="17">
        <f t="shared" si="15"/>
        <v>0</v>
      </c>
      <c r="F49" s="17">
        <f>'廃棄物事業経費（組合）'!F11</f>
        <v>0</v>
      </c>
      <c r="G49" s="17">
        <f>'廃棄物事業経費（組合）'!G11</f>
        <v>0</v>
      </c>
      <c r="H49" s="17">
        <f>'廃棄物事業経費（組合）'!H11</f>
        <v>0</v>
      </c>
      <c r="I49" s="17">
        <f>'廃棄物事業経費（組合）'!I11</f>
        <v>0</v>
      </c>
      <c r="J49" s="17">
        <f>'廃棄物事業経費（組合）'!J11</f>
        <v>0</v>
      </c>
      <c r="K49" s="17">
        <f>'廃棄物事業経費（組合）'!K11</f>
        <v>0</v>
      </c>
      <c r="L49" s="17">
        <f>'廃棄物事業経費（組合）'!L11</f>
        <v>0</v>
      </c>
      <c r="M49" s="17">
        <f t="shared" si="16"/>
        <v>0</v>
      </c>
      <c r="N49" s="17">
        <f t="shared" si="17"/>
        <v>0</v>
      </c>
      <c r="O49" s="17">
        <f>'廃棄物事業経費（組合）'!O11</f>
        <v>0</v>
      </c>
      <c r="P49" s="17">
        <f>'廃棄物事業経費（組合）'!P11</f>
        <v>0</v>
      </c>
      <c r="Q49" s="17">
        <f>'廃棄物事業経費（組合）'!Q11</f>
        <v>0</v>
      </c>
      <c r="R49" s="17">
        <f>'廃棄物事業経費（組合）'!R11</f>
        <v>0</v>
      </c>
      <c r="S49" s="17">
        <f>'廃棄物事業経費（組合）'!S11</f>
        <v>0</v>
      </c>
      <c r="T49" s="17">
        <f>'廃棄物事業経費（組合）'!T11</f>
        <v>0</v>
      </c>
      <c r="U49" s="17">
        <f>'廃棄物事業経費（組合）'!U11</f>
        <v>0</v>
      </c>
      <c r="V49" s="17">
        <f t="shared" si="18"/>
        <v>0</v>
      </c>
      <c r="W49" s="17">
        <f t="shared" si="19"/>
        <v>0</v>
      </c>
      <c r="X49" s="17">
        <f t="shared" si="20"/>
        <v>0</v>
      </c>
      <c r="Y49" s="17">
        <f t="shared" si="21"/>
        <v>0</v>
      </c>
      <c r="Z49" s="17">
        <f t="shared" si="22"/>
        <v>0</v>
      </c>
      <c r="AA49" s="17">
        <f t="shared" si="23"/>
        <v>0</v>
      </c>
      <c r="AB49" s="17">
        <f t="shared" si="24"/>
        <v>0</v>
      </c>
      <c r="AC49" s="17">
        <f t="shared" si="25"/>
        <v>0</v>
      </c>
      <c r="AD49" s="17">
        <f t="shared" si="26"/>
        <v>0</v>
      </c>
    </row>
    <row r="50" spans="1:30" ht="13.5" customHeight="1">
      <c r="A50" s="74" t="s">
        <v>141</v>
      </c>
      <c r="B50" s="74" t="s">
        <v>122</v>
      </c>
      <c r="C50" s="101" t="s">
        <v>123</v>
      </c>
      <c r="D50" s="17">
        <f t="shared" si="14"/>
        <v>0</v>
      </c>
      <c r="E50" s="17">
        <f t="shared" si="15"/>
        <v>0</v>
      </c>
      <c r="F50" s="17">
        <f>'廃棄物事業経費（組合）'!F12</f>
        <v>0</v>
      </c>
      <c r="G50" s="17">
        <f>'廃棄物事業経費（組合）'!G12</f>
        <v>0</v>
      </c>
      <c r="H50" s="17">
        <f>'廃棄物事業経費（組合）'!H12</f>
        <v>0</v>
      </c>
      <c r="I50" s="17">
        <f>'廃棄物事業経費（組合）'!I12</f>
        <v>0</v>
      </c>
      <c r="J50" s="17">
        <f>'廃棄物事業経費（組合）'!J12</f>
        <v>0</v>
      </c>
      <c r="K50" s="17">
        <f>'廃棄物事業経費（組合）'!K12</f>
        <v>0</v>
      </c>
      <c r="L50" s="17">
        <f>'廃棄物事業経費（組合）'!L12</f>
        <v>0</v>
      </c>
      <c r="M50" s="17">
        <f t="shared" si="16"/>
        <v>54706</v>
      </c>
      <c r="N50" s="17">
        <f t="shared" si="17"/>
        <v>54706</v>
      </c>
      <c r="O50" s="17">
        <f>'廃棄物事業経費（組合）'!O12</f>
        <v>0</v>
      </c>
      <c r="P50" s="17">
        <f>'廃棄物事業経費（組合）'!P12</f>
        <v>0</v>
      </c>
      <c r="Q50" s="17">
        <f>'廃棄物事業経費（組合）'!Q12</f>
        <v>0</v>
      </c>
      <c r="R50" s="17">
        <f>'廃棄物事業経費（組合）'!R12</f>
        <v>3479</v>
      </c>
      <c r="S50" s="17">
        <f>'廃棄物事業経費（組合）'!S12</f>
        <v>16000</v>
      </c>
      <c r="T50" s="17">
        <f>'廃棄物事業経費（組合）'!T12</f>
        <v>51227</v>
      </c>
      <c r="U50" s="17">
        <f>'廃棄物事業経費（組合）'!U12</f>
        <v>0</v>
      </c>
      <c r="V50" s="17">
        <f t="shared" si="18"/>
        <v>54706</v>
      </c>
      <c r="W50" s="17">
        <f t="shared" si="19"/>
        <v>54706</v>
      </c>
      <c r="X50" s="17">
        <f t="shared" si="20"/>
        <v>0</v>
      </c>
      <c r="Y50" s="17">
        <f t="shared" si="21"/>
        <v>0</v>
      </c>
      <c r="Z50" s="17">
        <f t="shared" si="22"/>
        <v>0</v>
      </c>
      <c r="AA50" s="17">
        <f t="shared" si="23"/>
        <v>3479</v>
      </c>
      <c r="AB50" s="17">
        <f t="shared" si="24"/>
        <v>16000</v>
      </c>
      <c r="AC50" s="17">
        <f t="shared" si="25"/>
        <v>51227</v>
      </c>
      <c r="AD50" s="17">
        <f t="shared" si="26"/>
        <v>0</v>
      </c>
    </row>
    <row r="51" spans="1:30" ht="13.5" customHeight="1">
      <c r="A51" s="74" t="s">
        <v>141</v>
      </c>
      <c r="B51" s="74" t="s">
        <v>124</v>
      </c>
      <c r="C51" s="101" t="s">
        <v>125</v>
      </c>
      <c r="D51" s="17">
        <f t="shared" si="14"/>
        <v>26611</v>
      </c>
      <c r="E51" s="17">
        <f t="shared" si="15"/>
        <v>17709</v>
      </c>
      <c r="F51" s="17">
        <f>'廃棄物事業経費（組合）'!F13</f>
        <v>0</v>
      </c>
      <c r="G51" s="17">
        <f>'廃棄物事業経費（組合）'!G13</f>
        <v>535</v>
      </c>
      <c r="H51" s="17">
        <f>'廃棄物事業経費（組合）'!H13</f>
        <v>0</v>
      </c>
      <c r="I51" s="17">
        <f>'廃棄物事業経費（組合）'!I13</f>
        <v>17174</v>
      </c>
      <c r="J51" s="17">
        <f>'廃棄物事業経費（組合）'!J13</f>
        <v>160988</v>
      </c>
      <c r="K51" s="17">
        <f>'廃棄物事業経費（組合）'!K13</f>
        <v>0</v>
      </c>
      <c r="L51" s="17">
        <f>'廃棄物事業経費（組合）'!L13</f>
        <v>8902</v>
      </c>
      <c r="M51" s="17">
        <f t="shared" si="16"/>
        <v>0</v>
      </c>
      <c r="N51" s="17">
        <f t="shared" si="17"/>
        <v>0</v>
      </c>
      <c r="O51" s="17">
        <f>'廃棄物事業経費（組合）'!O13</f>
        <v>0</v>
      </c>
      <c r="P51" s="17">
        <f>'廃棄物事業経費（組合）'!P13</f>
        <v>0</v>
      </c>
      <c r="Q51" s="17">
        <f>'廃棄物事業経費（組合）'!Q13</f>
        <v>0</v>
      </c>
      <c r="R51" s="17">
        <f>'廃棄物事業経費（組合）'!R13</f>
        <v>0</v>
      </c>
      <c r="S51" s="17">
        <f>'廃棄物事業経費（組合）'!S13</f>
        <v>0</v>
      </c>
      <c r="T51" s="17">
        <f>'廃棄物事業経費（組合）'!T13</f>
        <v>0</v>
      </c>
      <c r="U51" s="17">
        <f>'廃棄物事業経費（組合）'!U13</f>
        <v>0</v>
      </c>
      <c r="V51" s="17">
        <f t="shared" si="18"/>
        <v>26611</v>
      </c>
      <c r="W51" s="17">
        <f t="shared" si="19"/>
        <v>17709</v>
      </c>
      <c r="X51" s="17">
        <f t="shared" si="20"/>
        <v>0</v>
      </c>
      <c r="Y51" s="17">
        <f t="shared" si="21"/>
        <v>535</v>
      </c>
      <c r="Z51" s="17">
        <f t="shared" si="22"/>
        <v>0</v>
      </c>
      <c r="AA51" s="17">
        <f t="shared" si="23"/>
        <v>17174</v>
      </c>
      <c r="AB51" s="17">
        <f t="shared" si="24"/>
        <v>160988</v>
      </c>
      <c r="AC51" s="17">
        <f t="shared" si="25"/>
        <v>0</v>
      </c>
      <c r="AD51" s="17">
        <f t="shared" si="26"/>
        <v>8902</v>
      </c>
    </row>
    <row r="52" spans="1:30" ht="13.5" customHeight="1">
      <c r="A52" s="74" t="s">
        <v>141</v>
      </c>
      <c r="B52" s="74" t="s">
        <v>126</v>
      </c>
      <c r="C52" s="101" t="s">
        <v>127</v>
      </c>
      <c r="D52" s="17">
        <f t="shared" si="14"/>
        <v>9465</v>
      </c>
      <c r="E52" s="17">
        <f t="shared" si="15"/>
        <v>1932</v>
      </c>
      <c r="F52" s="17">
        <f>'廃棄物事業経費（組合）'!F14</f>
        <v>0</v>
      </c>
      <c r="G52" s="17">
        <f>'廃棄物事業経費（組合）'!G14</f>
        <v>0</v>
      </c>
      <c r="H52" s="17">
        <f>'廃棄物事業経費（組合）'!H14</f>
        <v>0</v>
      </c>
      <c r="I52" s="17">
        <f>'廃棄物事業経費（組合）'!I14</f>
        <v>1932</v>
      </c>
      <c r="J52" s="17">
        <f>'廃棄物事業経費（組合）'!J14</f>
        <v>35507</v>
      </c>
      <c r="K52" s="17">
        <f>'廃棄物事業経費（組合）'!K14</f>
        <v>0</v>
      </c>
      <c r="L52" s="17">
        <f>'廃棄物事業経費（組合）'!L14</f>
        <v>7533</v>
      </c>
      <c r="M52" s="17">
        <f t="shared" si="16"/>
        <v>0</v>
      </c>
      <c r="N52" s="17">
        <f t="shared" si="17"/>
        <v>0</v>
      </c>
      <c r="O52" s="17">
        <f>'廃棄物事業経費（組合）'!O14</f>
        <v>0</v>
      </c>
      <c r="P52" s="17">
        <f>'廃棄物事業経費（組合）'!P14</f>
        <v>0</v>
      </c>
      <c r="Q52" s="17">
        <f>'廃棄物事業経費（組合）'!Q14</f>
        <v>0</v>
      </c>
      <c r="R52" s="17">
        <f>'廃棄物事業経費（組合）'!R14</f>
        <v>0</v>
      </c>
      <c r="S52" s="17">
        <f>'廃棄物事業経費（組合）'!S14</f>
        <v>0</v>
      </c>
      <c r="T52" s="17">
        <f>'廃棄物事業経費（組合）'!T14</f>
        <v>0</v>
      </c>
      <c r="U52" s="17">
        <f>'廃棄物事業経費（組合）'!U14</f>
        <v>0</v>
      </c>
      <c r="V52" s="17">
        <f t="shared" si="18"/>
        <v>9465</v>
      </c>
      <c r="W52" s="17">
        <f t="shared" si="19"/>
        <v>1932</v>
      </c>
      <c r="X52" s="17">
        <f t="shared" si="20"/>
        <v>0</v>
      </c>
      <c r="Y52" s="17">
        <f t="shared" si="21"/>
        <v>0</v>
      </c>
      <c r="Z52" s="17">
        <f t="shared" si="22"/>
        <v>0</v>
      </c>
      <c r="AA52" s="17">
        <f t="shared" si="23"/>
        <v>1932</v>
      </c>
      <c r="AB52" s="17">
        <f t="shared" si="24"/>
        <v>35507</v>
      </c>
      <c r="AC52" s="17">
        <f t="shared" si="25"/>
        <v>0</v>
      </c>
      <c r="AD52" s="17">
        <f t="shared" si="26"/>
        <v>7533</v>
      </c>
    </row>
    <row r="53" spans="1:30" ht="13.5" customHeight="1">
      <c r="A53" s="74" t="s">
        <v>141</v>
      </c>
      <c r="B53" s="74" t="s">
        <v>128</v>
      </c>
      <c r="C53" s="101" t="s">
        <v>129</v>
      </c>
      <c r="D53" s="17">
        <f t="shared" si="14"/>
        <v>339702</v>
      </c>
      <c r="E53" s="17">
        <f t="shared" si="15"/>
        <v>219288</v>
      </c>
      <c r="F53" s="17">
        <f>'廃棄物事業経費（組合）'!F15</f>
        <v>0</v>
      </c>
      <c r="G53" s="17">
        <f>'廃棄物事業経費（組合）'!G15</f>
        <v>0</v>
      </c>
      <c r="H53" s="17">
        <f>'廃棄物事業経費（組合）'!H15</f>
        <v>0</v>
      </c>
      <c r="I53" s="17">
        <f>'廃棄物事業経費（組合）'!I15</f>
        <v>214370</v>
      </c>
      <c r="J53" s="17">
        <f>'廃棄物事業経費（組合）'!J15</f>
        <v>787095</v>
      </c>
      <c r="K53" s="17">
        <f>'廃棄物事業経費（組合）'!K15</f>
        <v>4918</v>
      </c>
      <c r="L53" s="17">
        <f>'廃棄物事業経費（組合）'!L15</f>
        <v>120414</v>
      </c>
      <c r="M53" s="17">
        <f t="shared" si="16"/>
        <v>24068</v>
      </c>
      <c r="N53" s="17">
        <f t="shared" si="17"/>
        <v>23009</v>
      </c>
      <c r="O53" s="17">
        <f>'廃棄物事業経費（組合）'!O15</f>
        <v>0</v>
      </c>
      <c r="P53" s="17">
        <f>'廃棄物事業経費（組合）'!P15</f>
        <v>0</v>
      </c>
      <c r="Q53" s="17">
        <f>'廃棄物事業経費（組合）'!Q15</f>
        <v>0</v>
      </c>
      <c r="R53" s="17">
        <f>'廃棄物事業経費（組合）'!R15</f>
        <v>23009</v>
      </c>
      <c r="S53" s="17">
        <f>'廃棄物事業経費（組合）'!S15</f>
        <v>199365</v>
      </c>
      <c r="T53" s="17">
        <f>'廃棄物事業経費（組合）'!T15</f>
        <v>0</v>
      </c>
      <c r="U53" s="17">
        <f>'廃棄物事業経費（組合）'!U15</f>
        <v>1059</v>
      </c>
      <c r="V53" s="17">
        <f t="shared" si="18"/>
        <v>363770</v>
      </c>
      <c r="W53" s="17">
        <f t="shared" si="19"/>
        <v>242297</v>
      </c>
      <c r="X53" s="17">
        <f t="shared" si="20"/>
        <v>0</v>
      </c>
      <c r="Y53" s="17">
        <f t="shared" si="21"/>
        <v>0</v>
      </c>
      <c r="Z53" s="17">
        <f t="shared" si="22"/>
        <v>0</v>
      </c>
      <c r="AA53" s="17">
        <f t="shared" si="23"/>
        <v>237379</v>
      </c>
      <c r="AB53" s="17">
        <f t="shared" si="24"/>
        <v>986460</v>
      </c>
      <c r="AC53" s="17">
        <f t="shared" si="25"/>
        <v>4918</v>
      </c>
      <c r="AD53" s="17">
        <f t="shared" si="26"/>
        <v>121473</v>
      </c>
    </row>
    <row r="54" spans="1:30" ht="13.5" customHeight="1">
      <c r="A54" s="74" t="s">
        <v>141</v>
      </c>
      <c r="B54" s="74" t="s">
        <v>130</v>
      </c>
      <c r="C54" s="101" t="s">
        <v>0</v>
      </c>
      <c r="D54" s="17">
        <f>E54+L54</f>
        <v>0</v>
      </c>
      <c r="E54" s="17">
        <f>F54+G54+H54+I54+K54</f>
        <v>0</v>
      </c>
      <c r="F54" s="17">
        <f>'廃棄物事業経費（組合）'!F16</f>
        <v>0</v>
      </c>
      <c r="G54" s="17">
        <f>'廃棄物事業経費（組合）'!G16</f>
        <v>0</v>
      </c>
      <c r="H54" s="17">
        <f>'廃棄物事業経費（組合）'!H16</f>
        <v>0</v>
      </c>
      <c r="I54" s="17">
        <f>'廃棄物事業経費（組合）'!I16</f>
        <v>0</v>
      </c>
      <c r="J54" s="17">
        <f>'廃棄物事業経費（組合）'!J16</f>
        <v>0</v>
      </c>
      <c r="K54" s="17">
        <f>'廃棄物事業経費（組合）'!K16</f>
        <v>0</v>
      </c>
      <c r="L54" s="17">
        <f>'廃棄物事業経費（組合）'!L16</f>
        <v>0</v>
      </c>
      <c r="M54" s="17">
        <f>N54+U54</f>
        <v>117502</v>
      </c>
      <c r="N54" s="17">
        <f>O54+P54+Q54+R54+T54</f>
        <v>96122</v>
      </c>
      <c r="O54" s="17">
        <f>'廃棄物事業経費（組合）'!O16</f>
        <v>0</v>
      </c>
      <c r="P54" s="17">
        <f>'廃棄物事業経費（組合）'!P16</f>
        <v>0</v>
      </c>
      <c r="Q54" s="17">
        <f>'廃棄物事業経費（組合）'!Q16</f>
        <v>0</v>
      </c>
      <c r="R54" s="17">
        <f>'廃棄物事業経費（組合）'!R16</f>
        <v>96122</v>
      </c>
      <c r="S54" s="17">
        <f>'廃棄物事業経費（組合）'!S16</f>
        <v>0</v>
      </c>
      <c r="T54" s="17">
        <f>'廃棄物事業経費（組合）'!T16</f>
        <v>0</v>
      </c>
      <c r="U54" s="17">
        <f>'廃棄物事業経費（組合）'!U16</f>
        <v>21380</v>
      </c>
      <c r="V54" s="17">
        <f aca="true" t="shared" si="27" ref="V54:AD54">D54+M54</f>
        <v>117502</v>
      </c>
      <c r="W54" s="17">
        <f t="shared" si="27"/>
        <v>96122</v>
      </c>
      <c r="X54" s="17">
        <f t="shared" si="27"/>
        <v>0</v>
      </c>
      <c r="Y54" s="17">
        <f t="shared" si="27"/>
        <v>0</v>
      </c>
      <c r="Z54" s="17">
        <f t="shared" si="27"/>
        <v>0</v>
      </c>
      <c r="AA54" s="17">
        <f t="shared" si="27"/>
        <v>96122</v>
      </c>
      <c r="AB54" s="17">
        <f t="shared" si="27"/>
        <v>0</v>
      </c>
      <c r="AC54" s="17">
        <f t="shared" si="27"/>
        <v>0</v>
      </c>
      <c r="AD54" s="17">
        <f t="shared" si="27"/>
        <v>21380</v>
      </c>
    </row>
    <row r="55" spans="1:30" ht="13.5" customHeight="1">
      <c r="A55" s="74" t="s">
        <v>141</v>
      </c>
      <c r="B55" s="74" t="s">
        <v>131</v>
      </c>
      <c r="C55" s="101" t="s">
        <v>132</v>
      </c>
      <c r="D55" s="17">
        <f t="shared" si="14"/>
        <v>5970</v>
      </c>
      <c r="E55" s="17">
        <f t="shared" si="15"/>
        <v>5970</v>
      </c>
      <c r="F55" s="17">
        <f>'廃棄物事業経費（組合）'!F17</f>
        <v>0</v>
      </c>
      <c r="G55" s="17">
        <f>'廃棄物事業経費（組合）'!G17</f>
        <v>0</v>
      </c>
      <c r="H55" s="17">
        <f>'廃棄物事業経費（組合）'!H17</f>
        <v>0</v>
      </c>
      <c r="I55" s="17">
        <f>'廃棄物事業経費（組合）'!I17</f>
        <v>0</v>
      </c>
      <c r="J55" s="17">
        <f>'廃棄物事業経費（組合）'!J17</f>
        <v>25406</v>
      </c>
      <c r="K55" s="17">
        <f>'廃棄物事業経費（組合）'!K17</f>
        <v>5970</v>
      </c>
      <c r="L55" s="17">
        <f>'廃棄物事業経費（組合）'!L17</f>
        <v>0</v>
      </c>
      <c r="M55" s="17">
        <f t="shared" si="16"/>
        <v>0</v>
      </c>
      <c r="N55" s="17">
        <f t="shared" si="17"/>
        <v>0</v>
      </c>
      <c r="O55" s="17">
        <f>'廃棄物事業経費（組合）'!O17</f>
        <v>0</v>
      </c>
      <c r="P55" s="17">
        <f>'廃棄物事業経費（組合）'!P17</f>
        <v>0</v>
      </c>
      <c r="Q55" s="17">
        <f>'廃棄物事業経費（組合）'!Q17</f>
        <v>0</v>
      </c>
      <c r="R55" s="17">
        <f>'廃棄物事業経費（組合）'!R17</f>
        <v>0</v>
      </c>
      <c r="S55" s="17">
        <f>'廃棄物事業経費（組合）'!S17</f>
        <v>0</v>
      </c>
      <c r="T55" s="17">
        <f>'廃棄物事業経費（組合）'!T17</f>
        <v>0</v>
      </c>
      <c r="U55" s="17">
        <f>'廃棄物事業経費（組合）'!U17</f>
        <v>0</v>
      </c>
      <c r="V55" s="17">
        <f t="shared" si="18"/>
        <v>5970</v>
      </c>
      <c r="W55" s="17">
        <f t="shared" si="19"/>
        <v>5970</v>
      </c>
      <c r="X55" s="17">
        <f t="shared" si="20"/>
        <v>0</v>
      </c>
      <c r="Y55" s="17">
        <f t="shared" si="21"/>
        <v>0</v>
      </c>
      <c r="Z55" s="17">
        <f t="shared" si="22"/>
        <v>0</v>
      </c>
      <c r="AA55" s="17">
        <f t="shared" si="23"/>
        <v>0</v>
      </c>
      <c r="AB55" s="17">
        <f t="shared" si="24"/>
        <v>25406</v>
      </c>
      <c r="AC55" s="17">
        <f t="shared" si="25"/>
        <v>5970</v>
      </c>
      <c r="AD55" s="17">
        <f t="shared" si="26"/>
        <v>0</v>
      </c>
    </row>
    <row r="56" spans="1:30" ht="13.5" customHeight="1">
      <c r="A56" s="74" t="s">
        <v>141</v>
      </c>
      <c r="B56" s="74" t="s">
        <v>133</v>
      </c>
      <c r="C56" s="101" t="s">
        <v>134</v>
      </c>
      <c r="D56" s="17">
        <f t="shared" si="14"/>
        <v>806976</v>
      </c>
      <c r="E56" s="17">
        <f t="shared" si="15"/>
        <v>780935</v>
      </c>
      <c r="F56" s="17">
        <f>'廃棄物事業経費（組合）'!F18</f>
        <v>283963</v>
      </c>
      <c r="G56" s="17">
        <f>'廃棄物事業経費（組合）'!G18</f>
        <v>0</v>
      </c>
      <c r="H56" s="17">
        <f>'廃棄物事業経費（組合）'!H18</f>
        <v>288300</v>
      </c>
      <c r="I56" s="17">
        <f>'廃棄物事業経費（組合）'!I18</f>
        <v>180867</v>
      </c>
      <c r="J56" s="17">
        <f>'廃棄物事業経費（組合）'!J18</f>
        <v>655821</v>
      </c>
      <c r="K56" s="17">
        <f>'廃棄物事業経費（組合）'!K18</f>
        <v>27805</v>
      </c>
      <c r="L56" s="17">
        <f>'廃棄物事業経費（組合）'!L18</f>
        <v>26041</v>
      </c>
      <c r="M56" s="17">
        <f t="shared" si="16"/>
        <v>16390</v>
      </c>
      <c r="N56" s="17">
        <f t="shared" si="17"/>
        <v>7503</v>
      </c>
      <c r="O56" s="17">
        <f>'廃棄物事業経費（組合）'!O18</f>
        <v>0</v>
      </c>
      <c r="P56" s="17">
        <f>'廃棄物事業経費（組合）'!P18</f>
        <v>0</v>
      </c>
      <c r="Q56" s="17">
        <f>'廃棄物事業経費（組合）'!Q18</f>
        <v>0</v>
      </c>
      <c r="R56" s="17">
        <f>'廃棄物事業経費（組合）'!R18</f>
        <v>7503</v>
      </c>
      <c r="S56" s="17">
        <f>'廃棄物事業経費（組合）'!S18</f>
        <v>76875</v>
      </c>
      <c r="T56" s="17">
        <f>'廃棄物事業経費（組合）'!T18</f>
        <v>0</v>
      </c>
      <c r="U56" s="17">
        <f>'廃棄物事業経費（組合）'!U18</f>
        <v>8887</v>
      </c>
      <c r="V56" s="17">
        <f t="shared" si="18"/>
        <v>823366</v>
      </c>
      <c r="W56" s="17">
        <f t="shared" si="19"/>
        <v>788438</v>
      </c>
      <c r="X56" s="17">
        <f t="shared" si="20"/>
        <v>283963</v>
      </c>
      <c r="Y56" s="17">
        <f t="shared" si="21"/>
        <v>0</v>
      </c>
      <c r="Z56" s="17">
        <f t="shared" si="22"/>
        <v>288300</v>
      </c>
      <c r="AA56" s="17">
        <f t="shared" si="23"/>
        <v>188370</v>
      </c>
      <c r="AB56" s="17">
        <f t="shared" si="24"/>
        <v>732696</v>
      </c>
      <c r="AC56" s="17">
        <f t="shared" si="25"/>
        <v>27805</v>
      </c>
      <c r="AD56" s="17">
        <f t="shared" si="26"/>
        <v>34928</v>
      </c>
    </row>
    <row r="57" spans="1:30" ht="13.5">
      <c r="A57" s="114" t="s">
        <v>228</v>
      </c>
      <c r="B57" s="114"/>
      <c r="C57" s="114"/>
      <c r="D57" s="17">
        <f aca="true" t="shared" si="28" ref="D57:AD57">SUM(D7:D56)</f>
        <v>11644813</v>
      </c>
      <c r="E57" s="17">
        <f t="shared" si="28"/>
        <v>2722135</v>
      </c>
      <c r="F57" s="17">
        <f t="shared" si="28"/>
        <v>284713</v>
      </c>
      <c r="G57" s="17">
        <f t="shared" si="28"/>
        <v>10513</v>
      </c>
      <c r="H57" s="17">
        <f t="shared" si="28"/>
        <v>318700</v>
      </c>
      <c r="I57" s="17">
        <f t="shared" si="28"/>
        <v>1383726</v>
      </c>
      <c r="J57" s="17">
        <f t="shared" si="28"/>
        <v>2225004</v>
      </c>
      <c r="K57" s="17">
        <f t="shared" si="28"/>
        <v>724483</v>
      </c>
      <c r="L57" s="17">
        <f t="shared" si="28"/>
        <v>8922678</v>
      </c>
      <c r="M57" s="17">
        <f t="shared" si="28"/>
        <v>1920313</v>
      </c>
      <c r="N57" s="17">
        <f t="shared" si="28"/>
        <v>420930</v>
      </c>
      <c r="O57" s="17">
        <f t="shared" si="28"/>
        <v>62938</v>
      </c>
      <c r="P57" s="17">
        <f t="shared" si="28"/>
        <v>852</v>
      </c>
      <c r="Q57" s="17">
        <f t="shared" si="28"/>
        <v>0</v>
      </c>
      <c r="R57" s="17">
        <f t="shared" si="28"/>
        <v>257554</v>
      </c>
      <c r="S57" s="17">
        <f t="shared" si="28"/>
        <v>612481</v>
      </c>
      <c r="T57" s="17">
        <f t="shared" si="28"/>
        <v>99586</v>
      </c>
      <c r="U57" s="17">
        <f t="shared" si="28"/>
        <v>1499383</v>
      </c>
      <c r="V57" s="17">
        <f t="shared" si="28"/>
        <v>13565126</v>
      </c>
      <c r="W57" s="17">
        <f t="shared" si="28"/>
        <v>3143065</v>
      </c>
      <c r="X57" s="17">
        <f t="shared" si="28"/>
        <v>347651</v>
      </c>
      <c r="Y57" s="17">
        <f t="shared" si="28"/>
        <v>11365</v>
      </c>
      <c r="Z57" s="17">
        <f t="shared" si="28"/>
        <v>318700</v>
      </c>
      <c r="AA57" s="17">
        <f t="shared" si="28"/>
        <v>1641280</v>
      </c>
      <c r="AB57" s="17">
        <f t="shared" si="28"/>
        <v>2837485</v>
      </c>
      <c r="AC57" s="17">
        <f t="shared" si="28"/>
        <v>824069</v>
      </c>
      <c r="AD57" s="17">
        <f t="shared" si="28"/>
        <v>10422061</v>
      </c>
    </row>
  </sheetData>
  <mergeCells count="4">
    <mergeCell ref="A2:A6"/>
    <mergeCell ref="B2:B6"/>
    <mergeCell ref="C2:C6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57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14</v>
      </c>
    </row>
    <row r="2" spans="1:60" s="68" customFormat="1" ht="22.5" customHeight="1">
      <c r="A2" s="128" t="s">
        <v>198</v>
      </c>
      <c r="B2" s="130" t="s">
        <v>192</v>
      </c>
      <c r="C2" s="115" t="s">
        <v>56</v>
      </c>
      <c r="D2" s="24" t="s">
        <v>57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199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200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6"/>
      <c r="B3" s="131"/>
      <c r="C3" s="116"/>
      <c r="D3" s="27" t="s">
        <v>58</v>
      </c>
      <c r="E3" s="25"/>
      <c r="F3" s="25"/>
      <c r="G3" s="25"/>
      <c r="H3" s="25"/>
      <c r="I3" s="28"/>
      <c r="J3" s="117" t="s">
        <v>59</v>
      </c>
      <c r="K3" s="27" t="s">
        <v>210</v>
      </c>
      <c r="L3" s="25"/>
      <c r="M3" s="25"/>
      <c r="N3" s="25"/>
      <c r="O3" s="25"/>
      <c r="P3" s="25"/>
      <c r="Q3" s="25"/>
      <c r="R3" s="25"/>
      <c r="S3" s="28"/>
      <c r="T3" s="115" t="s">
        <v>60</v>
      </c>
      <c r="U3" s="115" t="s">
        <v>61</v>
      </c>
      <c r="V3" s="26" t="s">
        <v>211</v>
      </c>
      <c r="W3" s="27" t="s">
        <v>62</v>
      </c>
      <c r="X3" s="25"/>
      <c r="Y3" s="25"/>
      <c r="Z3" s="25"/>
      <c r="AA3" s="25"/>
      <c r="AB3" s="28"/>
      <c r="AC3" s="117" t="s">
        <v>63</v>
      </c>
      <c r="AD3" s="27" t="s">
        <v>210</v>
      </c>
      <c r="AE3" s="25"/>
      <c r="AF3" s="25"/>
      <c r="AG3" s="25"/>
      <c r="AH3" s="25"/>
      <c r="AI3" s="25"/>
      <c r="AJ3" s="25"/>
      <c r="AK3" s="25"/>
      <c r="AL3" s="28"/>
      <c r="AM3" s="115" t="s">
        <v>60</v>
      </c>
      <c r="AN3" s="115" t="s">
        <v>61</v>
      </c>
      <c r="AO3" s="26" t="s">
        <v>211</v>
      </c>
      <c r="AP3" s="27" t="s">
        <v>62</v>
      </c>
      <c r="AQ3" s="25"/>
      <c r="AR3" s="25"/>
      <c r="AS3" s="25"/>
      <c r="AT3" s="25"/>
      <c r="AU3" s="28"/>
      <c r="AV3" s="117" t="s">
        <v>63</v>
      </c>
      <c r="AW3" s="27" t="s">
        <v>210</v>
      </c>
      <c r="AX3" s="25"/>
      <c r="AY3" s="25"/>
      <c r="AZ3" s="25"/>
      <c r="BA3" s="25"/>
      <c r="BB3" s="25"/>
      <c r="BC3" s="25"/>
      <c r="BD3" s="25"/>
      <c r="BE3" s="28"/>
      <c r="BF3" s="115" t="s">
        <v>60</v>
      </c>
      <c r="BG3" s="115" t="s">
        <v>61</v>
      </c>
      <c r="BH3" s="26" t="s">
        <v>211</v>
      </c>
    </row>
    <row r="4" spans="1:60" s="68" customFormat="1" ht="22.5" customHeight="1">
      <c r="A4" s="116"/>
      <c r="B4" s="131"/>
      <c r="C4" s="116"/>
      <c r="D4" s="26" t="s">
        <v>205</v>
      </c>
      <c r="E4" s="29" t="s">
        <v>212</v>
      </c>
      <c r="F4" s="30"/>
      <c r="G4" s="31"/>
      <c r="H4" s="28"/>
      <c r="I4" s="119" t="s">
        <v>64</v>
      </c>
      <c r="J4" s="118"/>
      <c r="K4" s="26" t="s">
        <v>205</v>
      </c>
      <c r="L4" s="115" t="s">
        <v>65</v>
      </c>
      <c r="M4" s="27" t="s">
        <v>213</v>
      </c>
      <c r="N4" s="25"/>
      <c r="O4" s="25"/>
      <c r="P4" s="28"/>
      <c r="Q4" s="115" t="s">
        <v>66</v>
      </c>
      <c r="R4" s="115" t="s">
        <v>67</v>
      </c>
      <c r="S4" s="115" t="s">
        <v>68</v>
      </c>
      <c r="T4" s="116"/>
      <c r="U4" s="116"/>
      <c r="V4" s="33"/>
      <c r="W4" s="26" t="s">
        <v>205</v>
      </c>
      <c r="X4" s="29" t="s">
        <v>212</v>
      </c>
      <c r="Y4" s="30"/>
      <c r="Z4" s="31"/>
      <c r="AA4" s="28"/>
      <c r="AB4" s="119" t="s">
        <v>64</v>
      </c>
      <c r="AC4" s="118"/>
      <c r="AD4" s="26" t="s">
        <v>205</v>
      </c>
      <c r="AE4" s="115" t="s">
        <v>65</v>
      </c>
      <c r="AF4" s="27" t="s">
        <v>213</v>
      </c>
      <c r="AG4" s="25"/>
      <c r="AH4" s="25"/>
      <c r="AI4" s="28"/>
      <c r="AJ4" s="115" t="s">
        <v>66</v>
      </c>
      <c r="AK4" s="115" t="s">
        <v>67</v>
      </c>
      <c r="AL4" s="115" t="s">
        <v>68</v>
      </c>
      <c r="AM4" s="116"/>
      <c r="AN4" s="116"/>
      <c r="AO4" s="33"/>
      <c r="AP4" s="26" t="s">
        <v>205</v>
      </c>
      <c r="AQ4" s="29" t="s">
        <v>212</v>
      </c>
      <c r="AR4" s="30"/>
      <c r="AS4" s="31"/>
      <c r="AT4" s="28"/>
      <c r="AU4" s="119" t="s">
        <v>64</v>
      </c>
      <c r="AV4" s="118"/>
      <c r="AW4" s="26" t="s">
        <v>205</v>
      </c>
      <c r="AX4" s="115" t="s">
        <v>65</v>
      </c>
      <c r="AY4" s="27" t="s">
        <v>213</v>
      </c>
      <c r="AZ4" s="25"/>
      <c r="BA4" s="25"/>
      <c r="BB4" s="28"/>
      <c r="BC4" s="115" t="s">
        <v>66</v>
      </c>
      <c r="BD4" s="115" t="s">
        <v>67</v>
      </c>
      <c r="BE4" s="115" t="s">
        <v>68</v>
      </c>
      <c r="BF4" s="116"/>
      <c r="BG4" s="116"/>
      <c r="BH4" s="33"/>
    </row>
    <row r="5" spans="1:60" s="68" customFormat="1" ht="22.5" customHeight="1">
      <c r="A5" s="116"/>
      <c r="B5" s="131"/>
      <c r="C5" s="116"/>
      <c r="D5" s="33"/>
      <c r="E5" s="26" t="s">
        <v>205</v>
      </c>
      <c r="F5" s="32" t="s">
        <v>69</v>
      </c>
      <c r="G5" s="32" t="s">
        <v>70</v>
      </c>
      <c r="H5" s="32" t="s">
        <v>71</v>
      </c>
      <c r="I5" s="120"/>
      <c r="J5" s="118"/>
      <c r="K5" s="33"/>
      <c r="L5" s="116"/>
      <c r="M5" s="26" t="s">
        <v>205</v>
      </c>
      <c r="N5" s="23" t="s">
        <v>72</v>
      </c>
      <c r="O5" s="23" t="s">
        <v>270</v>
      </c>
      <c r="P5" s="23" t="s">
        <v>271</v>
      </c>
      <c r="Q5" s="116"/>
      <c r="R5" s="116"/>
      <c r="S5" s="116"/>
      <c r="T5" s="116"/>
      <c r="U5" s="116"/>
      <c r="V5" s="33"/>
      <c r="W5" s="33"/>
      <c r="X5" s="26" t="s">
        <v>205</v>
      </c>
      <c r="Y5" s="32" t="s">
        <v>69</v>
      </c>
      <c r="Z5" s="32" t="s">
        <v>70</v>
      </c>
      <c r="AA5" s="32" t="s">
        <v>71</v>
      </c>
      <c r="AB5" s="120"/>
      <c r="AC5" s="118"/>
      <c r="AD5" s="33"/>
      <c r="AE5" s="116"/>
      <c r="AF5" s="26" t="s">
        <v>205</v>
      </c>
      <c r="AG5" s="23" t="s">
        <v>72</v>
      </c>
      <c r="AH5" s="23" t="s">
        <v>270</v>
      </c>
      <c r="AI5" s="23" t="s">
        <v>271</v>
      </c>
      <c r="AJ5" s="116"/>
      <c r="AK5" s="116"/>
      <c r="AL5" s="116"/>
      <c r="AM5" s="116"/>
      <c r="AN5" s="116"/>
      <c r="AO5" s="33"/>
      <c r="AP5" s="33"/>
      <c r="AQ5" s="26" t="s">
        <v>205</v>
      </c>
      <c r="AR5" s="32" t="s">
        <v>69</v>
      </c>
      <c r="AS5" s="32" t="s">
        <v>70</v>
      </c>
      <c r="AT5" s="32" t="s">
        <v>71</v>
      </c>
      <c r="AU5" s="120"/>
      <c r="AV5" s="118"/>
      <c r="AW5" s="33"/>
      <c r="AX5" s="116"/>
      <c r="AY5" s="26" t="s">
        <v>205</v>
      </c>
      <c r="AZ5" s="23" t="s">
        <v>72</v>
      </c>
      <c r="BA5" s="23" t="s">
        <v>270</v>
      </c>
      <c r="BB5" s="23" t="s">
        <v>271</v>
      </c>
      <c r="BC5" s="116"/>
      <c r="BD5" s="116"/>
      <c r="BE5" s="116"/>
      <c r="BF5" s="116"/>
      <c r="BG5" s="116"/>
      <c r="BH5" s="33"/>
    </row>
    <row r="6" spans="1:60" s="68" customFormat="1" ht="22.5" customHeight="1">
      <c r="A6" s="129"/>
      <c r="B6" s="132"/>
      <c r="C6" s="133"/>
      <c r="D6" s="34" t="s">
        <v>208</v>
      </c>
      <c r="E6" s="34" t="s">
        <v>209</v>
      </c>
      <c r="F6" s="35" t="s">
        <v>209</v>
      </c>
      <c r="G6" s="35" t="s">
        <v>209</v>
      </c>
      <c r="H6" s="35" t="s">
        <v>209</v>
      </c>
      <c r="I6" s="38" t="s">
        <v>209</v>
      </c>
      <c r="J6" s="38" t="s">
        <v>209</v>
      </c>
      <c r="K6" s="34" t="s">
        <v>209</v>
      </c>
      <c r="L6" s="34" t="s">
        <v>209</v>
      </c>
      <c r="M6" s="34" t="s">
        <v>209</v>
      </c>
      <c r="N6" s="39" t="s">
        <v>209</v>
      </c>
      <c r="O6" s="39" t="s">
        <v>209</v>
      </c>
      <c r="P6" s="39" t="s">
        <v>209</v>
      </c>
      <c r="Q6" s="34" t="s">
        <v>209</v>
      </c>
      <c r="R6" s="34" t="s">
        <v>209</v>
      </c>
      <c r="S6" s="34" t="s">
        <v>209</v>
      </c>
      <c r="T6" s="34" t="s">
        <v>209</v>
      </c>
      <c r="U6" s="34" t="s">
        <v>209</v>
      </c>
      <c r="V6" s="34" t="s">
        <v>209</v>
      </c>
      <c r="W6" s="34" t="s">
        <v>208</v>
      </c>
      <c r="X6" s="34" t="s">
        <v>209</v>
      </c>
      <c r="Y6" s="35" t="s">
        <v>209</v>
      </c>
      <c r="Z6" s="35" t="s">
        <v>209</v>
      </c>
      <c r="AA6" s="35" t="s">
        <v>209</v>
      </c>
      <c r="AB6" s="38" t="s">
        <v>209</v>
      </c>
      <c r="AC6" s="38" t="s">
        <v>209</v>
      </c>
      <c r="AD6" s="34" t="s">
        <v>209</v>
      </c>
      <c r="AE6" s="34" t="s">
        <v>209</v>
      </c>
      <c r="AF6" s="34" t="s">
        <v>209</v>
      </c>
      <c r="AG6" s="39" t="s">
        <v>209</v>
      </c>
      <c r="AH6" s="39" t="s">
        <v>209</v>
      </c>
      <c r="AI6" s="39" t="s">
        <v>209</v>
      </c>
      <c r="AJ6" s="34" t="s">
        <v>209</v>
      </c>
      <c r="AK6" s="34" t="s">
        <v>209</v>
      </c>
      <c r="AL6" s="34" t="s">
        <v>209</v>
      </c>
      <c r="AM6" s="34" t="s">
        <v>209</v>
      </c>
      <c r="AN6" s="34" t="s">
        <v>209</v>
      </c>
      <c r="AO6" s="34" t="s">
        <v>209</v>
      </c>
      <c r="AP6" s="34" t="s">
        <v>208</v>
      </c>
      <c r="AQ6" s="34" t="s">
        <v>209</v>
      </c>
      <c r="AR6" s="35" t="s">
        <v>209</v>
      </c>
      <c r="AS6" s="35" t="s">
        <v>209</v>
      </c>
      <c r="AT6" s="35" t="s">
        <v>209</v>
      </c>
      <c r="AU6" s="38" t="s">
        <v>209</v>
      </c>
      <c r="AV6" s="38" t="s">
        <v>209</v>
      </c>
      <c r="AW6" s="34" t="s">
        <v>209</v>
      </c>
      <c r="AX6" s="34" t="s">
        <v>209</v>
      </c>
      <c r="AY6" s="34" t="s">
        <v>209</v>
      </c>
      <c r="AZ6" s="39" t="s">
        <v>209</v>
      </c>
      <c r="BA6" s="39" t="s">
        <v>209</v>
      </c>
      <c r="BB6" s="39" t="s">
        <v>209</v>
      </c>
      <c r="BC6" s="34" t="s">
        <v>209</v>
      </c>
      <c r="BD6" s="34" t="s">
        <v>209</v>
      </c>
      <c r="BE6" s="34" t="s">
        <v>209</v>
      </c>
      <c r="BF6" s="34" t="s">
        <v>209</v>
      </c>
      <c r="BG6" s="34" t="s">
        <v>209</v>
      </c>
      <c r="BH6" s="34" t="s">
        <v>209</v>
      </c>
    </row>
    <row r="7" spans="1:60" ht="13.5">
      <c r="A7" s="74" t="s">
        <v>141</v>
      </c>
      <c r="B7" s="74" t="s">
        <v>142</v>
      </c>
      <c r="C7" s="101" t="s">
        <v>143</v>
      </c>
      <c r="D7" s="17">
        <f aca="true" t="shared" si="0" ref="D7:D34">E7+I7</f>
        <v>30826</v>
      </c>
      <c r="E7" s="17">
        <f aca="true" t="shared" si="1" ref="E7:E34">SUM(F7:H7)</f>
        <v>30826</v>
      </c>
      <c r="F7" s="17">
        <f>'廃棄物事業経費（市町村）'!AG7</f>
        <v>29400</v>
      </c>
      <c r="G7" s="17">
        <f>'廃棄物事業経費（市町村）'!AH7</f>
        <v>1426</v>
      </c>
      <c r="H7" s="17">
        <f>'廃棄物事業経費（市町村）'!AI7</f>
        <v>0</v>
      </c>
      <c r="I7" s="17">
        <f>'廃棄物事業経費（市町村）'!AJ7</f>
        <v>0</v>
      </c>
      <c r="J7" s="17">
        <f>'廃棄物事業経費（市町村）'!AK7</f>
        <v>0</v>
      </c>
      <c r="K7" s="17">
        <f aca="true" t="shared" si="2" ref="K7:K12">L7+M7+Q7+R7+S7</f>
        <v>2363549</v>
      </c>
      <c r="L7" s="17">
        <f>'廃棄物事業経費（市町村）'!AM7</f>
        <v>1159591</v>
      </c>
      <c r="M7" s="75">
        <f aca="true" t="shared" si="3" ref="M7:M12">SUM(N7:P7)</f>
        <v>509822</v>
      </c>
      <c r="N7" s="17">
        <f>'廃棄物事業経費（市町村）'!AO7</f>
        <v>204675</v>
      </c>
      <c r="O7" s="17">
        <f>'廃棄物事業経費（市町村）'!AP7</f>
        <v>294130</v>
      </c>
      <c r="P7" s="17">
        <f>'廃棄物事業経費（市町村）'!AQ7</f>
        <v>11017</v>
      </c>
      <c r="Q7" s="17">
        <f>'廃棄物事業経費（市町村）'!AR7</f>
        <v>770</v>
      </c>
      <c r="R7" s="17">
        <f>'廃棄物事業経費（市町村）'!AS7</f>
        <v>693366</v>
      </c>
      <c r="S7" s="17">
        <f>'廃棄物事業経費（市町村）'!AT7</f>
        <v>0</v>
      </c>
      <c r="T7" s="17">
        <f>'廃棄物事業経費（市町村）'!AU7</f>
        <v>0</v>
      </c>
      <c r="U7" s="17">
        <f>'廃棄物事業経費（市町村）'!AV7</f>
        <v>0</v>
      </c>
      <c r="V7" s="17">
        <f aca="true" t="shared" si="4" ref="V7:V12">D7+K7+U7</f>
        <v>2394375</v>
      </c>
      <c r="W7" s="17">
        <f aca="true" t="shared" si="5" ref="W7:W12">X7+AB7</f>
        <v>0</v>
      </c>
      <c r="X7" s="17">
        <f aca="true" t="shared" si="6" ref="X7:X12">SUM(Y7:AA7)</f>
        <v>0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0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12">AE7+AF7+AJ7+AK7+AL7</f>
        <v>106298</v>
      </c>
      <c r="AE7" s="17">
        <f>'廃棄物事業経費（市町村）'!BF7</f>
        <v>54892</v>
      </c>
      <c r="AF7" s="75">
        <f aca="true" t="shared" si="8" ref="AF7:AF12">SUM(AG7:AI7)</f>
        <v>32048</v>
      </c>
      <c r="AG7" s="17">
        <f>'廃棄物事業経費（市町村）'!BH7</f>
        <v>312</v>
      </c>
      <c r="AH7" s="17">
        <f>'廃棄物事業経費（市町村）'!BI7</f>
        <v>31736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19358</v>
      </c>
      <c r="AL7" s="17">
        <f>'廃棄物事業経費（市町村）'!BM7</f>
        <v>0</v>
      </c>
      <c r="AM7" s="17">
        <f>'廃棄物事業経費（市町村）'!BN7</f>
        <v>0</v>
      </c>
      <c r="AN7" s="17">
        <f>'廃棄物事業経費（市町村）'!BO7</f>
        <v>0</v>
      </c>
      <c r="AO7" s="17">
        <f aca="true" t="shared" si="9" ref="AO7:AO12">W7+AD7+AN7</f>
        <v>106298</v>
      </c>
      <c r="AP7" s="17">
        <f aca="true" t="shared" si="10" ref="AP7:AP12">D7+W7</f>
        <v>30826</v>
      </c>
      <c r="AQ7" s="17">
        <f aca="true" t="shared" si="11" ref="AQ7:AQ12">E7+X7</f>
        <v>30826</v>
      </c>
      <c r="AR7" s="17">
        <f aca="true" t="shared" si="12" ref="AR7:AR12">F7+Y7</f>
        <v>29400</v>
      </c>
      <c r="AS7" s="17">
        <f aca="true" t="shared" si="13" ref="AS7:AS12">G7+Z7</f>
        <v>1426</v>
      </c>
      <c r="AT7" s="17">
        <f aca="true" t="shared" si="14" ref="AT7:AT12">H7+AA7</f>
        <v>0</v>
      </c>
      <c r="AU7" s="17">
        <f aca="true" t="shared" si="15" ref="AU7:AV12">I7+AB7</f>
        <v>0</v>
      </c>
      <c r="AV7" s="17">
        <f t="shared" si="15"/>
        <v>0</v>
      </c>
      <c r="AW7" s="17">
        <f aca="true" t="shared" si="16" ref="AW7:AW12">K7+AD7</f>
        <v>2469847</v>
      </c>
      <c r="AX7" s="17">
        <f aca="true" t="shared" si="17" ref="AX7:AX12">L7+AE7</f>
        <v>1214483</v>
      </c>
      <c r="AY7" s="17">
        <f aca="true" t="shared" si="18" ref="AY7:AY12">M7+AF7</f>
        <v>541870</v>
      </c>
      <c r="AZ7" s="17">
        <f aca="true" t="shared" si="19" ref="AZ7:AZ12">N7+AG7</f>
        <v>204987</v>
      </c>
      <c r="BA7" s="17">
        <f aca="true" t="shared" si="20" ref="BA7:BA12">O7+AH7</f>
        <v>325866</v>
      </c>
      <c r="BB7" s="17">
        <f aca="true" t="shared" si="21" ref="BB7:BB12">P7+AI7</f>
        <v>11017</v>
      </c>
      <c r="BC7" s="17">
        <f aca="true" t="shared" si="22" ref="BC7:BC12">Q7+AJ7</f>
        <v>770</v>
      </c>
      <c r="BD7" s="17">
        <f aca="true" t="shared" si="23" ref="BD7:BD12">R7+AK7</f>
        <v>712724</v>
      </c>
      <c r="BE7" s="17">
        <f aca="true" t="shared" si="24" ref="BE7:BF12">S7+AL7</f>
        <v>0</v>
      </c>
      <c r="BF7" s="17">
        <f t="shared" si="24"/>
        <v>0</v>
      </c>
      <c r="BG7" s="17">
        <f aca="true" t="shared" si="25" ref="BG7:BG12">U7+AN7</f>
        <v>0</v>
      </c>
      <c r="BH7" s="17">
        <f aca="true" t="shared" si="26" ref="BH7:BH12">V7+AO7</f>
        <v>2500673</v>
      </c>
    </row>
    <row r="8" spans="1:60" ht="13.5">
      <c r="A8" s="74" t="s">
        <v>141</v>
      </c>
      <c r="B8" s="74" t="s">
        <v>144</v>
      </c>
      <c r="C8" s="101" t="s">
        <v>145</v>
      </c>
      <c r="D8" s="17">
        <f t="shared" si="0"/>
        <v>0</v>
      </c>
      <c r="E8" s="17">
        <f t="shared" si="1"/>
        <v>0</v>
      </c>
      <c r="F8" s="17">
        <f>'廃棄物事業経費（市町村）'!AG8</f>
        <v>0</v>
      </c>
      <c r="G8" s="17">
        <f>'廃棄物事業経費（市町村）'!AH8</f>
        <v>0</v>
      </c>
      <c r="H8" s="17">
        <f>'廃棄物事業経費（市町村）'!AI8</f>
        <v>0</v>
      </c>
      <c r="I8" s="17">
        <f>'廃棄物事業経費（市町村）'!AJ8</f>
        <v>0</v>
      </c>
      <c r="J8" s="17">
        <f>'廃棄物事業経費（市町村）'!AK8</f>
        <v>0</v>
      </c>
      <c r="K8" s="17">
        <f t="shared" si="2"/>
        <v>926695</v>
      </c>
      <c r="L8" s="17">
        <f>'廃棄物事業経費（市町村）'!AM8</f>
        <v>93968</v>
      </c>
      <c r="M8" s="75">
        <f t="shared" si="3"/>
        <v>224607</v>
      </c>
      <c r="N8" s="17">
        <f>'廃棄物事業経費（市町村）'!AO8</f>
        <v>0</v>
      </c>
      <c r="O8" s="17">
        <f>'廃棄物事業経費（市町村）'!AP8</f>
        <v>224607</v>
      </c>
      <c r="P8" s="17">
        <f>'廃棄物事業経費（市町村）'!AQ8</f>
        <v>0</v>
      </c>
      <c r="Q8" s="17">
        <f>'廃棄物事業経費（市町村）'!AR8</f>
        <v>0</v>
      </c>
      <c r="R8" s="17">
        <f>'廃棄物事業経費（市町村）'!AS8</f>
        <v>608120</v>
      </c>
      <c r="S8" s="17">
        <f>'廃棄物事業経費（市町村）'!AT8</f>
        <v>0</v>
      </c>
      <c r="T8" s="17">
        <f>'廃棄物事業経費（市町村）'!AU8</f>
        <v>0</v>
      </c>
      <c r="U8" s="17">
        <f>'廃棄物事業経費（市町村）'!AV8</f>
        <v>0</v>
      </c>
      <c r="V8" s="17">
        <f t="shared" si="4"/>
        <v>926695</v>
      </c>
      <c r="W8" s="17">
        <f t="shared" si="5"/>
        <v>0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130425</v>
      </c>
      <c r="AE8" s="17">
        <f>'廃棄物事業経費（市町村）'!BF8</f>
        <v>29538</v>
      </c>
      <c r="AF8" s="75">
        <f t="shared" si="8"/>
        <v>76243</v>
      </c>
      <c r="AG8" s="17">
        <f>'廃棄物事業経費（市町村）'!BH8</f>
        <v>0</v>
      </c>
      <c r="AH8" s="17">
        <f>'廃棄物事業経費（市町村）'!BI8</f>
        <v>76243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24644</v>
      </c>
      <c r="AL8" s="17">
        <f>'廃棄物事業経費（市町村）'!BM8</f>
        <v>0</v>
      </c>
      <c r="AM8" s="17">
        <f>'廃棄物事業経費（市町村）'!BN8</f>
        <v>0</v>
      </c>
      <c r="AN8" s="17">
        <f>'廃棄物事業経費（市町村）'!BO8</f>
        <v>0</v>
      </c>
      <c r="AO8" s="17">
        <f t="shared" si="9"/>
        <v>130425</v>
      </c>
      <c r="AP8" s="17">
        <f t="shared" si="10"/>
        <v>0</v>
      </c>
      <c r="AQ8" s="17">
        <f t="shared" si="11"/>
        <v>0</v>
      </c>
      <c r="AR8" s="17">
        <f t="shared" si="12"/>
        <v>0</v>
      </c>
      <c r="AS8" s="17">
        <f t="shared" si="13"/>
        <v>0</v>
      </c>
      <c r="AT8" s="17">
        <f t="shared" si="14"/>
        <v>0</v>
      </c>
      <c r="AU8" s="17">
        <f t="shared" si="15"/>
        <v>0</v>
      </c>
      <c r="AV8" s="17">
        <f t="shared" si="15"/>
        <v>0</v>
      </c>
      <c r="AW8" s="17">
        <f t="shared" si="16"/>
        <v>1057120</v>
      </c>
      <c r="AX8" s="17">
        <f t="shared" si="17"/>
        <v>123506</v>
      </c>
      <c r="AY8" s="17">
        <f t="shared" si="18"/>
        <v>300850</v>
      </c>
      <c r="AZ8" s="17">
        <f t="shared" si="19"/>
        <v>0</v>
      </c>
      <c r="BA8" s="17">
        <f t="shared" si="20"/>
        <v>300850</v>
      </c>
      <c r="BB8" s="17">
        <f t="shared" si="21"/>
        <v>0</v>
      </c>
      <c r="BC8" s="17">
        <f t="shared" si="22"/>
        <v>0</v>
      </c>
      <c r="BD8" s="17">
        <f t="shared" si="23"/>
        <v>632764</v>
      </c>
      <c r="BE8" s="17">
        <f t="shared" si="24"/>
        <v>0</v>
      </c>
      <c r="BF8" s="17">
        <f t="shared" si="24"/>
        <v>0</v>
      </c>
      <c r="BG8" s="17">
        <f t="shared" si="25"/>
        <v>0</v>
      </c>
      <c r="BH8" s="17">
        <f t="shared" si="26"/>
        <v>1057120</v>
      </c>
    </row>
    <row r="9" spans="1:60" ht="13.5">
      <c r="A9" s="74" t="s">
        <v>141</v>
      </c>
      <c r="B9" s="74" t="s">
        <v>146</v>
      </c>
      <c r="C9" s="101" t="s">
        <v>147</v>
      </c>
      <c r="D9" s="17">
        <f t="shared" si="0"/>
        <v>0</v>
      </c>
      <c r="E9" s="17">
        <f t="shared" si="1"/>
        <v>0</v>
      </c>
      <c r="F9" s="17">
        <f>'廃棄物事業経費（市町村）'!AG9</f>
        <v>0</v>
      </c>
      <c r="G9" s="17">
        <f>'廃棄物事業経費（市町村）'!AH9</f>
        <v>0</v>
      </c>
      <c r="H9" s="17">
        <f>'廃棄物事業経費（市町村）'!AI9</f>
        <v>0</v>
      </c>
      <c r="I9" s="17">
        <f>'廃棄物事業経費（市町村）'!AJ9</f>
        <v>0</v>
      </c>
      <c r="J9" s="17">
        <f>'廃棄物事業経費（市町村）'!AK9</f>
        <v>0</v>
      </c>
      <c r="K9" s="17">
        <f t="shared" si="2"/>
        <v>366284</v>
      </c>
      <c r="L9" s="17">
        <f>'廃棄物事業経費（市町村）'!AM9</f>
        <v>54377</v>
      </c>
      <c r="M9" s="75">
        <f t="shared" si="3"/>
        <v>33048</v>
      </c>
      <c r="N9" s="17">
        <f>'廃棄物事業経費（市町村）'!AO9</f>
        <v>0</v>
      </c>
      <c r="O9" s="17">
        <f>'廃棄物事業経費（市町村）'!AP9</f>
        <v>33048</v>
      </c>
      <c r="P9" s="17">
        <f>'廃棄物事業経費（市町村）'!AQ9</f>
        <v>0</v>
      </c>
      <c r="Q9" s="17">
        <f>'廃棄物事業経費（市町村）'!AR9</f>
        <v>0</v>
      </c>
      <c r="R9" s="17">
        <f>'廃棄物事業経費（市町村）'!AS9</f>
        <v>278859</v>
      </c>
      <c r="S9" s="17">
        <f>'廃棄物事業経費（市町村）'!AT9</f>
        <v>0</v>
      </c>
      <c r="T9" s="17">
        <f>'廃棄物事業経費（市町村）'!AU9</f>
        <v>0</v>
      </c>
      <c r="U9" s="17">
        <f>'廃棄物事業経費（市町村）'!AV9</f>
        <v>0</v>
      </c>
      <c r="V9" s="17">
        <f t="shared" si="4"/>
        <v>366284</v>
      </c>
      <c r="W9" s="17">
        <f t="shared" si="5"/>
        <v>0</v>
      </c>
      <c r="X9" s="17">
        <f t="shared" si="6"/>
        <v>0</v>
      </c>
      <c r="Y9" s="17">
        <f>'廃棄物事業経費（市町村）'!AZ9</f>
        <v>0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t="shared" si="7"/>
        <v>42823</v>
      </c>
      <c r="AE9" s="17">
        <f>'廃棄物事業経費（市町村）'!BF9</f>
        <v>23304</v>
      </c>
      <c r="AF9" s="75">
        <f t="shared" si="8"/>
        <v>13849</v>
      </c>
      <c r="AG9" s="17">
        <f>'廃棄物事業経費（市町村）'!BH9</f>
        <v>0</v>
      </c>
      <c r="AH9" s="17">
        <f>'廃棄物事業経費（市町村）'!BI9</f>
        <v>13849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5670</v>
      </c>
      <c r="AL9" s="17">
        <f>'廃棄物事業経費（市町村）'!BM9</f>
        <v>0</v>
      </c>
      <c r="AM9" s="17">
        <f>'廃棄物事業経費（市町村）'!BN9</f>
        <v>0</v>
      </c>
      <c r="AN9" s="17">
        <f>'廃棄物事業経費（市町村）'!BO9</f>
        <v>3607</v>
      </c>
      <c r="AO9" s="17">
        <f t="shared" si="9"/>
        <v>46430</v>
      </c>
      <c r="AP9" s="17">
        <f t="shared" si="10"/>
        <v>0</v>
      </c>
      <c r="AQ9" s="17">
        <f t="shared" si="11"/>
        <v>0</v>
      </c>
      <c r="AR9" s="17">
        <f t="shared" si="12"/>
        <v>0</v>
      </c>
      <c r="AS9" s="17">
        <f t="shared" si="13"/>
        <v>0</v>
      </c>
      <c r="AT9" s="17">
        <f t="shared" si="14"/>
        <v>0</v>
      </c>
      <c r="AU9" s="17">
        <f t="shared" si="15"/>
        <v>0</v>
      </c>
      <c r="AV9" s="17">
        <f t="shared" si="15"/>
        <v>0</v>
      </c>
      <c r="AW9" s="17">
        <f t="shared" si="16"/>
        <v>409107</v>
      </c>
      <c r="AX9" s="17">
        <f t="shared" si="17"/>
        <v>77681</v>
      </c>
      <c r="AY9" s="17">
        <f t="shared" si="18"/>
        <v>46897</v>
      </c>
      <c r="AZ9" s="17">
        <f t="shared" si="19"/>
        <v>0</v>
      </c>
      <c r="BA9" s="17">
        <f t="shared" si="20"/>
        <v>46897</v>
      </c>
      <c r="BB9" s="17">
        <f t="shared" si="21"/>
        <v>0</v>
      </c>
      <c r="BC9" s="17">
        <f t="shared" si="22"/>
        <v>0</v>
      </c>
      <c r="BD9" s="17">
        <f t="shared" si="23"/>
        <v>284529</v>
      </c>
      <c r="BE9" s="17">
        <f t="shared" si="24"/>
        <v>0</v>
      </c>
      <c r="BF9" s="17">
        <f t="shared" si="24"/>
        <v>0</v>
      </c>
      <c r="BG9" s="17">
        <f t="shared" si="25"/>
        <v>3607</v>
      </c>
      <c r="BH9" s="17">
        <f t="shared" si="26"/>
        <v>412714</v>
      </c>
    </row>
    <row r="10" spans="1:60" ht="13.5">
      <c r="A10" s="74" t="s">
        <v>141</v>
      </c>
      <c r="B10" s="74" t="s">
        <v>148</v>
      </c>
      <c r="C10" s="101" t="s">
        <v>149</v>
      </c>
      <c r="D10" s="17">
        <f t="shared" si="0"/>
        <v>0</v>
      </c>
      <c r="E10" s="17">
        <f t="shared" si="1"/>
        <v>0</v>
      </c>
      <c r="F10" s="17">
        <f>'廃棄物事業経費（市町村）'!AG10</f>
        <v>0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0</v>
      </c>
      <c r="K10" s="17">
        <f t="shared" si="2"/>
        <v>0</v>
      </c>
      <c r="L10" s="17">
        <f>'廃棄物事業経費（市町村）'!AM10</f>
        <v>0</v>
      </c>
      <c r="M10" s="75">
        <f t="shared" si="3"/>
        <v>0</v>
      </c>
      <c r="N10" s="17">
        <f>'廃棄物事業経費（市町村）'!AO10</f>
        <v>0</v>
      </c>
      <c r="O10" s="17">
        <f>'廃棄物事業経費（市町村）'!AP10</f>
        <v>0</v>
      </c>
      <c r="P10" s="17">
        <f>'廃棄物事業経費（市町村）'!AQ10</f>
        <v>0</v>
      </c>
      <c r="Q10" s="17">
        <f>'廃棄物事業経費（市町村）'!AR10</f>
        <v>0</v>
      </c>
      <c r="R10" s="17">
        <f>'廃棄物事業経費（市町村）'!AS10</f>
        <v>0</v>
      </c>
      <c r="S10" s="17">
        <f>'廃棄物事業経費（市町村）'!AT10</f>
        <v>0</v>
      </c>
      <c r="T10" s="17">
        <f>'廃棄物事業経費（市町村）'!AU10</f>
        <v>232765</v>
      </c>
      <c r="U10" s="17">
        <f>'廃棄物事業経費（市町村）'!AV10</f>
        <v>0</v>
      </c>
      <c r="V10" s="17">
        <f t="shared" si="4"/>
        <v>0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0</v>
      </c>
      <c r="AE10" s="17">
        <f>'廃棄物事業経費（市町村）'!BF10</f>
        <v>0</v>
      </c>
      <c r="AF10" s="75">
        <f t="shared" si="8"/>
        <v>0</v>
      </c>
      <c r="AG10" s="17">
        <f>'廃棄物事業経費（市町村）'!BH10</f>
        <v>0</v>
      </c>
      <c r="AH10" s="17">
        <f>'廃棄物事業経費（市町村）'!BI10</f>
        <v>0</v>
      </c>
      <c r="AI10" s="17">
        <f>'廃棄物事業経費（市町村）'!BJ10</f>
        <v>0</v>
      </c>
      <c r="AJ10" s="17">
        <f>'廃棄物事業経費（市町村）'!BK10</f>
        <v>0</v>
      </c>
      <c r="AK10" s="17">
        <f>'廃棄物事業経費（市町村）'!BL10</f>
        <v>0</v>
      </c>
      <c r="AL10" s="17">
        <f>'廃棄物事業経費（市町村）'!BM10</f>
        <v>0</v>
      </c>
      <c r="AM10" s="17">
        <f>'廃棄物事業経費（市町村）'!BN10</f>
        <v>26488</v>
      </c>
      <c r="AN10" s="17">
        <f>'廃棄物事業経費（市町村）'!BO10</f>
        <v>0</v>
      </c>
      <c r="AO10" s="17">
        <f t="shared" si="9"/>
        <v>0</v>
      </c>
      <c r="AP10" s="17">
        <f t="shared" si="10"/>
        <v>0</v>
      </c>
      <c r="AQ10" s="17">
        <f t="shared" si="11"/>
        <v>0</v>
      </c>
      <c r="AR10" s="17">
        <f t="shared" si="12"/>
        <v>0</v>
      </c>
      <c r="AS10" s="17">
        <f t="shared" si="13"/>
        <v>0</v>
      </c>
      <c r="AT10" s="17">
        <f t="shared" si="14"/>
        <v>0</v>
      </c>
      <c r="AU10" s="17">
        <f t="shared" si="15"/>
        <v>0</v>
      </c>
      <c r="AV10" s="17">
        <f t="shared" si="15"/>
        <v>0</v>
      </c>
      <c r="AW10" s="17">
        <f t="shared" si="16"/>
        <v>0</v>
      </c>
      <c r="AX10" s="17">
        <f t="shared" si="17"/>
        <v>0</v>
      </c>
      <c r="AY10" s="17">
        <f t="shared" si="18"/>
        <v>0</v>
      </c>
      <c r="AZ10" s="17">
        <f t="shared" si="19"/>
        <v>0</v>
      </c>
      <c r="BA10" s="17">
        <f t="shared" si="20"/>
        <v>0</v>
      </c>
      <c r="BB10" s="17">
        <f t="shared" si="21"/>
        <v>0</v>
      </c>
      <c r="BC10" s="17">
        <f t="shared" si="22"/>
        <v>0</v>
      </c>
      <c r="BD10" s="17">
        <f t="shared" si="23"/>
        <v>0</v>
      </c>
      <c r="BE10" s="17">
        <f t="shared" si="24"/>
        <v>0</v>
      </c>
      <c r="BF10" s="17">
        <f t="shared" si="24"/>
        <v>259253</v>
      </c>
      <c r="BG10" s="17">
        <f t="shared" si="25"/>
        <v>0</v>
      </c>
      <c r="BH10" s="17">
        <f t="shared" si="26"/>
        <v>0</v>
      </c>
    </row>
    <row r="11" spans="1:60" ht="13.5">
      <c r="A11" s="74" t="s">
        <v>141</v>
      </c>
      <c r="B11" s="74" t="s">
        <v>150</v>
      </c>
      <c r="C11" s="101" t="s">
        <v>151</v>
      </c>
      <c r="D11" s="17">
        <f t="shared" si="0"/>
        <v>26784</v>
      </c>
      <c r="E11" s="17">
        <f t="shared" si="1"/>
        <v>26784</v>
      </c>
      <c r="F11" s="17">
        <f>'廃棄物事業経費（市町村）'!AG11</f>
        <v>26784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0</v>
      </c>
      <c r="J11" s="17">
        <f>'廃棄物事業経費（市町村）'!AK11</f>
        <v>0</v>
      </c>
      <c r="K11" s="17">
        <f t="shared" si="2"/>
        <v>356552</v>
      </c>
      <c r="L11" s="17">
        <f>'廃棄物事業経費（市町村）'!AM11</f>
        <v>35055</v>
      </c>
      <c r="M11" s="75">
        <f t="shared" si="3"/>
        <v>62021</v>
      </c>
      <c r="N11" s="17">
        <f>'廃棄物事業経費（市町村）'!AO11</f>
        <v>0</v>
      </c>
      <c r="O11" s="17">
        <f>'廃棄物事業経費（市町村）'!AP11</f>
        <v>62021</v>
      </c>
      <c r="P11" s="17">
        <f>'廃棄物事業経費（市町村）'!AQ11</f>
        <v>0</v>
      </c>
      <c r="Q11" s="17">
        <f>'廃棄物事業経費（市町村）'!AR11</f>
        <v>0</v>
      </c>
      <c r="R11" s="17">
        <f>'廃棄物事業経費（市町村）'!AS11</f>
        <v>175262</v>
      </c>
      <c r="S11" s="17">
        <f>'廃棄物事業経費（市町村）'!AT11</f>
        <v>84214</v>
      </c>
      <c r="T11" s="17">
        <f>'廃棄物事業経費（市町村）'!AU11</f>
        <v>54235</v>
      </c>
      <c r="U11" s="17">
        <f>'廃棄物事業経費（市町村）'!AV11</f>
        <v>8244</v>
      </c>
      <c r="V11" s="17">
        <f t="shared" si="4"/>
        <v>391580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7"/>
        <v>156726</v>
      </c>
      <c r="AE11" s="17">
        <f>'廃棄物事業経費（市町村）'!BF11</f>
        <v>33776</v>
      </c>
      <c r="AF11" s="75">
        <f t="shared" si="8"/>
        <v>69597</v>
      </c>
      <c r="AG11" s="17">
        <f>'廃棄物事業経費（市町村）'!BH11</f>
        <v>0</v>
      </c>
      <c r="AH11" s="17">
        <f>'廃棄物事業経費（市町村）'!BI11</f>
        <v>69597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53353</v>
      </c>
      <c r="AL11" s="17">
        <f>'廃棄物事業経費（市町村）'!BM11</f>
        <v>0</v>
      </c>
      <c r="AM11" s="17">
        <f>'廃棄物事業経費（市町村）'!BN11</f>
        <v>0</v>
      </c>
      <c r="AN11" s="17">
        <f>'廃棄物事業経費（市町村）'!BO11</f>
        <v>0</v>
      </c>
      <c r="AO11" s="17">
        <f t="shared" si="9"/>
        <v>156726</v>
      </c>
      <c r="AP11" s="17">
        <f t="shared" si="10"/>
        <v>26784</v>
      </c>
      <c r="AQ11" s="17">
        <f t="shared" si="11"/>
        <v>26784</v>
      </c>
      <c r="AR11" s="17">
        <f t="shared" si="12"/>
        <v>26784</v>
      </c>
      <c r="AS11" s="17">
        <f t="shared" si="13"/>
        <v>0</v>
      </c>
      <c r="AT11" s="17">
        <f t="shared" si="14"/>
        <v>0</v>
      </c>
      <c r="AU11" s="17">
        <f t="shared" si="15"/>
        <v>0</v>
      </c>
      <c r="AV11" s="17">
        <f t="shared" si="15"/>
        <v>0</v>
      </c>
      <c r="AW11" s="17">
        <f t="shared" si="16"/>
        <v>513278</v>
      </c>
      <c r="AX11" s="17">
        <f t="shared" si="17"/>
        <v>68831</v>
      </c>
      <c r="AY11" s="17">
        <f t="shared" si="18"/>
        <v>131618</v>
      </c>
      <c r="AZ11" s="17">
        <f t="shared" si="19"/>
        <v>0</v>
      </c>
      <c r="BA11" s="17">
        <f t="shared" si="20"/>
        <v>131618</v>
      </c>
      <c r="BB11" s="17">
        <f t="shared" si="21"/>
        <v>0</v>
      </c>
      <c r="BC11" s="17">
        <f t="shared" si="22"/>
        <v>0</v>
      </c>
      <c r="BD11" s="17">
        <f t="shared" si="23"/>
        <v>228615</v>
      </c>
      <c r="BE11" s="17">
        <f t="shared" si="24"/>
        <v>84214</v>
      </c>
      <c r="BF11" s="17">
        <f t="shared" si="24"/>
        <v>54235</v>
      </c>
      <c r="BG11" s="17">
        <f t="shared" si="25"/>
        <v>8244</v>
      </c>
      <c r="BH11" s="17">
        <f t="shared" si="26"/>
        <v>548306</v>
      </c>
    </row>
    <row r="12" spans="1:60" ht="13.5">
      <c r="A12" s="74" t="s">
        <v>141</v>
      </c>
      <c r="B12" s="74" t="s">
        <v>152</v>
      </c>
      <c r="C12" s="101" t="s">
        <v>153</v>
      </c>
      <c r="D12" s="17">
        <f t="shared" si="0"/>
        <v>0</v>
      </c>
      <c r="E12" s="17">
        <f t="shared" si="1"/>
        <v>0</v>
      </c>
      <c r="F12" s="17">
        <f>'廃棄物事業経費（市町村）'!AG12</f>
        <v>0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0</v>
      </c>
      <c r="L12" s="17">
        <f>'廃棄物事業経費（市町村）'!AM12</f>
        <v>0</v>
      </c>
      <c r="M12" s="75">
        <f t="shared" si="3"/>
        <v>0</v>
      </c>
      <c r="N12" s="17">
        <f>'廃棄物事業経費（市町村）'!AO12</f>
        <v>0</v>
      </c>
      <c r="O12" s="17">
        <f>'廃棄物事業経費（市町村）'!AP12</f>
        <v>0</v>
      </c>
      <c r="P12" s="17">
        <f>'廃棄物事業経費（市町村）'!AQ12</f>
        <v>0</v>
      </c>
      <c r="Q12" s="17">
        <f>'廃棄物事業経費（市町村）'!AR12</f>
        <v>0</v>
      </c>
      <c r="R12" s="17">
        <f>'廃棄物事業経費（市町村）'!AS12</f>
        <v>0</v>
      </c>
      <c r="S12" s="17">
        <f>'廃棄物事業経費（市町村）'!AT12</f>
        <v>0</v>
      </c>
      <c r="T12" s="17">
        <f>'廃棄物事業経費（市町村）'!AU12</f>
        <v>232765</v>
      </c>
      <c r="U12" s="17">
        <f>'廃棄物事業経費（市町村）'!AV12</f>
        <v>0</v>
      </c>
      <c r="V12" s="17">
        <f t="shared" si="4"/>
        <v>0</v>
      </c>
      <c r="W12" s="17">
        <f t="shared" si="5"/>
        <v>0</v>
      </c>
      <c r="X12" s="17">
        <f t="shared" si="6"/>
        <v>0</v>
      </c>
      <c r="Y12" s="17">
        <f>'廃棄物事業経費（市町村）'!AZ12</f>
        <v>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0</v>
      </c>
      <c r="AE12" s="17">
        <f>'廃棄物事業経費（市町村）'!BF12</f>
        <v>0</v>
      </c>
      <c r="AF12" s="75">
        <f t="shared" si="8"/>
        <v>0</v>
      </c>
      <c r="AG12" s="17">
        <f>'廃棄物事業経費（市町村）'!BH12</f>
        <v>0</v>
      </c>
      <c r="AH12" s="17">
        <f>'廃棄物事業経費（市町村）'!BI12</f>
        <v>0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0</v>
      </c>
      <c r="AL12" s="17">
        <f>'廃棄物事業経費（市町村）'!BM12</f>
        <v>0</v>
      </c>
      <c r="AM12" s="17">
        <f>'廃棄物事業経費（市町村）'!BN12</f>
        <v>26488</v>
      </c>
      <c r="AN12" s="17">
        <f>'廃棄物事業経費（市町村）'!BO12</f>
        <v>0</v>
      </c>
      <c r="AO12" s="17">
        <f t="shared" si="9"/>
        <v>0</v>
      </c>
      <c r="AP12" s="17">
        <f t="shared" si="10"/>
        <v>0</v>
      </c>
      <c r="AQ12" s="17">
        <f t="shared" si="11"/>
        <v>0</v>
      </c>
      <c r="AR12" s="17">
        <f t="shared" si="12"/>
        <v>0</v>
      </c>
      <c r="AS12" s="17">
        <f t="shared" si="13"/>
        <v>0</v>
      </c>
      <c r="AT12" s="17">
        <f t="shared" si="14"/>
        <v>0</v>
      </c>
      <c r="AU12" s="17">
        <f t="shared" si="15"/>
        <v>0</v>
      </c>
      <c r="AV12" s="17">
        <f t="shared" si="15"/>
        <v>0</v>
      </c>
      <c r="AW12" s="17">
        <f t="shared" si="16"/>
        <v>0</v>
      </c>
      <c r="AX12" s="17">
        <f t="shared" si="17"/>
        <v>0</v>
      </c>
      <c r="AY12" s="17">
        <f t="shared" si="18"/>
        <v>0</v>
      </c>
      <c r="AZ12" s="17">
        <f t="shared" si="19"/>
        <v>0</v>
      </c>
      <c r="BA12" s="17">
        <f t="shared" si="20"/>
        <v>0</v>
      </c>
      <c r="BB12" s="17">
        <f t="shared" si="21"/>
        <v>0</v>
      </c>
      <c r="BC12" s="17">
        <f t="shared" si="22"/>
        <v>0</v>
      </c>
      <c r="BD12" s="17">
        <f t="shared" si="23"/>
        <v>0</v>
      </c>
      <c r="BE12" s="17">
        <f t="shared" si="24"/>
        <v>0</v>
      </c>
      <c r="BF12" s="17">
        <f t="shared" si="24"/>
        <v>259253</v>
      </c>
      <c r="BG12" s="17">
        <f t="shared" si="25"/>
        <v>0</v>
      </c>
      <c r="BH12" s="17">
        <f t="shared" si="26"/>
        <v>0</v>
      </c>
    </row>
    <row r="13" spans="1:60" ht="13.5">
      <c r="A13" s="74" t="s">
        <v>141</v>
      </c>
      <c r="B13" s="74" t="s">
        <v>154</v>
      </c>
      <c r="C13" s="101" t="s">
        <v>155</v>
      </c>
      <c r="D13" s="17">
        <f t="shared" si="0"/>
        <v>0</v>
      </c>
      <c r="E13" s="17">
        <f t="shared" si="1"/>
        <v>0</v>
      </c>
      <c r="F13" s="17">
        <f>'廃棄物事業経費（市町村）'!AG13</f>
        <v>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143642</v>
      </c>
      <c r="K13" s="17">
        <f aca="true" t="shared" si="27" ref="K13:K44">L13+M13+Q13+R13+S13</f>
        <v>68305</v>
      </c>
      <c r="L13" s="17">
        <f>'廃棄物事業経費（市町村）'!AM13</f>
        <v>204</v>
      </c>
      <c r="M13" s="75">
        <f aca="true" t="shared" si="28" ref="M13:M44">SUM(N13:P13)</f>
        <v>0</v>
      </c>
      <c r="N13" s="17">
        <f>'廃棄物事業経費（市町村）'!AO13</f>
        <v>0</v>
      </c>
      <c r="O13" s="17">
        <f>'廃棄物事業経費（市町村）'!AP13</f>
        <v>0</v>
      </c>
      <c r="P13" s="17">
        <f>'廃棄物事業経費（市町村）'!AQ13</f>
        <v>0</v>
      </c>
      <c r="Q13" s="17">
        <f>'廃棄物事業経費（市町村）'!AR13</f>
        <v>0</v>
      </c>
      <c r="R13" s="17">
        <f>'廃棄物事業経費（市町村）'!AS13</f>
        <v>68101</v>
      </c>
      <c r="S13" s="17">
        <f>'廃棄物事業経費（市町村）'!AT13</f>
        <v>0</v>
      </c>
      <c r="T13" s="17">
        <f>'廃棄物事業経費（市町村）'!AU13</f>
        <v>112949</v>
      </c>
      <c r="U13" s="17">
        <f>'廃棄物事業経費（市町村）'!AV13</f>
        <v>0</v>
      </c>
      <c r="V13" s="17">
        <f aca="true" t="shared" si="29" ref="V13:V44">D13+K13+U13</f>
        <v>68305</v>
      </c>
      <c r="W13" s="17">
        <f aca="true" t="shared" si="30" ref="W13:W44">X13+AB13</f>
        <v>0</v>
      </c>
      <c r="X13" s="17">
        <f aca="true" t="shared" si="31" ref="X13:X44">SUM(Y13:AA13)</f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aca="true" t="shared" si="32" ref="AD13:AD44">AE13+AF13+AJ13+AK13+AL13</f>
        <v>0</v>
      </c>
      <c r="AE13" s="17">
        <f>'廃棄物事業経費（市町村）'!BF13</f>
        <v>0</v>
      </c>
      <c r="AF13" s="75">
        <f aca="true" t="shared" si="33" ref="AF13:AF44">SUM(AG13:AI13)</f>
        <v>0</v>
      </c>
      <c r="AG13" s="17">
        <f>'廃棄物事業経費（市町村）'!BH13</f>
        <v>0</v>
      </c>
      <c r="AH13" s="17">
        <f>'廃棄物事業経費（市町村）'!BI13</f>
        <v>0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0</v>
      </c>
      <c r="AL13" s="17">
        <f>'廃棄物事業経費（市町村）'!BM13</f>
        <v>0</v>
      </c>
      <c r="AM13" s="17">
        <f>'廃棄物事業経費（市町村）'!BN13</f>
        <v>31301</v>
      </c>
      <c r="AN13" s="17">
        <f>'廃棄物事業経費（市町村）'!BO13</f>
        <v>0</v>
      </c>
      <c r="AO13" s="17">
        <f aca="true" t="shared" si="34" ref="AO13:AO44">W13+AD13+AN13</f>
        <v>0</v>
      </c>
      <c r="AP13" s="17">
        <f aca="true" t="shared" si="35" ref="AP13:AP44">D13+W13</f>
        <v>0</v>
      </c>
      <c r="AQ13" s="17">
        <f aca="true" t="shared" si="36" ref="AQ13:AQ44">E13+X13</f>
        <v>0</v>
      </c>
      <c r="AR13" s="17">
        <f aca="true" t="shared" si="37" ref="AR13:AR44">F13+Y13</f>
        <v>0</v>
      </c>
      <c r="AS13" s="17">
        <f aca="true" t="shared" si="38" ref="AS13:AS44">G13+Z13</f>
        <v>0</v>
      </c>
      <c r="AT13" s="17">
        <f aca="true" t="shared" si="39" ref="AT13:AT44">H13+AA13</f>
        <v>0</v>
      </c>
      <c r="AU13" s="17">
        <f aca="true" t="shared" si="40" ref="AU13:AU44">I13+AB13</f>
        <v>0</v>
      </c>
      <c r="AV13" s="17">
        <f aca="true" t="shared" si="41" ref="AV13:AV44">J13+AC13</f>
        <v>143642</v>
      </c>
      <c r="AW13" s="17">
        <f aca="true" t="shared" si="42" ref="AW13:AW44">K13+AD13</f>
        <v>68305</v>
      </c>
      <c r="AX13" s="17">
        <f aca="true" t="shared" si="43" ref="AX13:AX44">L13+AE13</f>
        <v>204</v>
      </c>
      <c r="AY13" s="17">
        <f aca="true" t="shared" si="44" ref="AY13:AY44">M13+AF13</f>
        <v>0</v>
      </c>
      <c r="AZ13" s="17">
        <f aca="true" t="shared" si="45" ref="AZ13:AZ44">N13+AG13</f>
        <v>0</v>
      </c>
      <c r="BA13" s="17">
        <f aca="true" t="shared" si="46" ref="BA13:BA44">O13+AH13</f>
        <v>0</v>
      </c>
      <c r="BB13" s="17">
        <f aca="true" t="shared" si="47" ref="BB13:BB44">P13+AI13</f>
        <v>0</v>
      </c>
      <c r="BC13" s="17">
        <f aca="true" t="shared" si="48" ref="BC13:BC44">Q13+AJ13</f>
        <v>0</v>
      </c>
      <c r="BD13" s="17">
        <f aca="true" t="shared" si="49" ref="BD13:BD44">R13+AK13</f>
        <v>68101</v>
      </c>
      <c r="BE13" s="17">
        <f aca="true" t="shared" si="50" ref="BE13:BE44">S13+AL13</f>
        <v>0</v>
      </c>
      <c r="BF13" s="17">
        <f aca="true" t="shared" si="51" ref="BF13:BF44">T13+AM13</f>
        <v>144250</v>
      </c>
      <c r="BG13" s="17">
        <f aca="true" t="shared" si="52" ref="BG13:BG44">U13+AN13</f>
        <v>0</v>
      </c>
      <c r="BH13" s="17">
        <f aca="true" t="shared" si="53" ref="BH13:BH44">V13+AO13</f>
        <v>68305</v>
      </c>
    </row>
    <row r="14" spans="1:60" ht="13.5">
      <c r="A14" s="74" t="s">
        <v>141</v>
      </c>
      <c r="B14" s="74" t="s">
        <v>224</v>
      </c>
      <c r="C14" s="101" t="s">
        <v>225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0</v>
      </c>
      <c r="K14" s="17">
        <f t="shared" si="27"/>
        <v>528998</v>
      </c>
      <c r="L14" s="17">
        <f>'廃棄物事業経費（市町村）'!AM14</f>
        <v>0</v>
      </c>
      <c r="M14" s="75">
        <f t="shared" si="28"/>
        <v>0</v>
      </c>
      <c r="N14" s="17">
        <f>'廃棄物事業経費（市町村）'!AO14</f>
        <v>0</v>
      </c>
      <c r="O14" s="17">
        <f>'廃棄物事業経費（市町村）'!AP14</f>
        <v>0</v>
      </c>
      <c r="P14" s="17">
        <f>'廃棄物事業経費（市町村）'!AQ14</f>
        <v>0</v>
      </c>
      <c r="Q14" s="17">
        <f>'廃棄物事業経費（市町村）'!AR14</f>
        <v>0</v>
      </c>
      <c r="R14" s="17">
        <f>'廃棄物事業経費（市町村）'!AS14</f>
        <v>114574</v>
      </c>
      <c r="S14" s="17">
        <f>'廃棄物事業経費（市町村）'!AT14</f>
        <v>414424</v>
      </c>
      <c r="T14" s="17">
        <f>'廃棄物事業経費（市町村）'!AU14</f>
        <v>260500</v>
      </c>
      <c r="U14" s="17">
        <f>'廃棄物事業経費（市町村）'!AV14</f>
        <v>103148</v>
      </c>
      <c r="V14" s="17">
        <f t="shared" si="29"/>
        <v>632146</v>
      </c>
      <c r="W14" s="17">
        <f t="shared" si="30"/>
        <v>0</v>
      </c>
      <c r="X14" s="17">
        <f t="shared" si="31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32"/>
        <v>0</v>
      </c>
      <c r="AE14" s="17">
        <f>'廃棄物事業経費（市町村）'!BF14</f>
        <v>0</v>
      </c>
      <c r="AF14" s="75">
        <f t="shared" si="33"/>
        <v>0</v>
      </c>
      <c r="AG14" s="17">
        <f>'廃棄物事業経費（市町村）'!BH14</f>
        <v>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0</v>
      </c>
      <c r="AL14" s="17">
        <f>'廃棄物事業経費（市町村）'!BM14</f>
        <v>0</v>
      </c>
      <c r="AM14" s="17">
        <f>'廃棄物事業経費（市町村）'!BN14</f>
        <v>226297</v>
      </c>
      <c r="AN14" s="17">
        <f>'廃棄物事業経費（市町村）'!BO14</f>
        <v>2536</v>
      </c>
      <c r="AO14" s="17">
        <f t="shared" si="34"/>
        <v>2536</v>
      </c>
      <c r="AP14" s="17">
        <f t="shared" si="35"/>
        <v>0</v>
      </c>
      <c r="AQ14" s="17">
        <f t="shared" si="36"/>
        <v>0</v>
      </c>
      <c r="AR14" s="17">
        <f t="shared" si="37"/>
        <v>0</v>
      </c>
      <c r="AS14" s="17">
        <f t="shared" si="38"/>
        <v>0</v>
      </c>
      <c r="AT14" s="17">
        <f t="shared" si="39"/>
        <v>0</v>
      </c>
      <c r="AU14" s="17">
        <f t="shared" si="40"/>
        <v>0</v>
      </c>
      <c r="AV14" s="17">
        <f t="shared" si="41"/>
        <v>0</v>
      </c>
      <c r="AW14" s="17">
        <f t="shared" si="42"/>
        <v>528998</v>
      </c>
      <c r="AX14" s="17">
        <f t="shared" si="43"/>
        <v>0</v>
      </c>
      <c r="AY14" s="17">
        <f t="shared" si="44"/>
        <v>0</v>
      </c>
      <c r="AZ14" s="17">
        <f t="shared" si="45"/>
        <v>0</v>
      </c>
      <c r="BA14" s="17">
        <f t="shared" si="46"/>
        <v>0</v>
      </c>
      <c r="BB14" s="17">
        <f t="shared" si="47"/>
        <v>0</v>
      </c>
      <c r="BC14" s="17">
        <f t="shared" si="48"/>
        <v>0</v>
      </c>
      <c r="BD14" s="17">
        <f t="shared" si="49"/>
        <v>114574</v>
      </c>
      <c r="BE14" s="17">
        <f t="shared" si="50"/>
        <v>414424</v>
      </c>
      <c r="BF14" s="17">
        <f t="shared" si="51"/>
        <v>486797</v>
      </c>
      <c r="BG14" s="17">
        <f t="shared" si="52"/>
        <v>105684</v>
      </c>
      <c r="BH14" s="17">
        <f t="shared" si="53"/>
        <v>634682</v>
      </c>
    </row>
    <row r="15" spans="1:60" ht="13.5">
      <c r="A15" s="74" t="s">
        <v>141</v>
      </c>
      <c r="B15" s="74" t="s">
        <v>1</v>
      </c>
      <c r="C15" s="101" t="s">
        <v>2</v>
      </c>
      <c r="D15" s="17">
        <f t="shared" si="0"/>
        <v>2690</v>
      </c>
      <c r="E15" s="17">
        <f t="shared" si="1"/>
        <v>2690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2690</v>
      </c>
      <c r="I15" s="17">
        <f>'廃棄物事業経費（市町村）'!AJ15</f>
        <v>0</v>
      </c>
      <c r="J15" s="17">
        <f>'廃棄物事業経費（市町村）'!AK15</f>
        <v>73958</v>
      </c>
      <c r="K15" s="17">
        <f t="shared" si="27"/>
        <v>181158</v>
      </c>
      <c r="L15" s="17">
        <f>'廃棄物事業経費（市町村）'!AM15</f>
        <v>21343</v>
      </c>
      <c r="M15" s="75">
        <f t="shared" si="28"/>
        <v>785</v>
      </c>
      <c r="N15" s="17">
        <f>'廃棄物事業経費（市町村）'!AO15</f>
        <v>785</v>
      </c>
      <c r="O15" s="17">
        <f>'廃棄物事業経費（市町村）'!AP15</f>
        <v>0</v>
      </c>
      <c r="P15" s="17">
        <f>'廃棄物事業経費（市町村）'!AQ15</f>
        <v>0</v>
      </c>
      <c r="Q15" s="17">
        <f>'廃棄物事業経費（市町村）'!AR15</f>
        <v>0</v>
      </c>
      <c r="R15" s="17">
        <f>'廃棄物事業経費（市町村）'!AS15</f>
        <v>155702</v>
      </c>
      <c r="S15" s="17">
        <f>'廃棄物事業経費（市町村）'!AT15</f>
        <v>3328</v>
      </c>
      <c r="T15" s="17">
        <f>'廃棄物事業経費（市町村）'!AU15</f>
        <v>130423</v>
      </c>
      <c r="U15" s="17">
        <f>'廃棄物事業経費（市町村）'!AV15</f>
        <v>1490</v>
      </c>
      <c r="V15" s="17">
        <f t="shared" si="29"/>
        <v>185338</v>
      </c>
      <c r="W15" s="17">
        <f t="shared" si="30"/>
        <v>0</v>
      </c>
      <c r="X15" s="17">
        <f t="shared" si="31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32"/>
        <v>7005</v>
      </c>
      <c r="AE15" s="17">
        <f>'廃棄物事業経費（市町村）'!BF15</f>
        <v>6839</v>
      </c>
      <c r="AF15" s="75">
        <f t="shared" si="33"/>
        <v>0</v>
      </c>
      <c r="AG15" s="17">
        <f>'廃棄物事業経費（市町村）'!BH15</f>
        <v>0</v>
      </c>
      <c r="AH15" s="17">
        <f>'廃棄物事業経費（市町村）'!BI15</f>
        <v>0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166</v>
      </c>
      <c r="AL15" s="17">
        <f>'廃棄物事業経費（市町村）'!BM15</f>
        <v>0</v>
      </c>
      <c r="AM15" s="17">
        <f>'廃棄物事業経費（市町村）'!BN15</f>
        <v>26337</v>
      </c>
      <c r="AN15" s="17">
        <f>'廃棄物事業経費（市町村）'!BO15</f>
        <v>0</v>
      </c>
      <c r="AO15" s="17">
        <f t="shared" si="34"/>
        <v>7005</v>
      </c>
      <c r="AP15" s="17">
        <f t="shared" si="35"/>
        <v>2690</v>
      </c>
      <c r="AQ15" s="17">
        <f t="shared" si="36"/>
        <v>2690</v>
      </c>
      <c r="AR15" s="17">
        <f t="shared" si="37"/>
        <v>0</v>
      </c>
      <c r="AS15" s="17">
        <f t="shared" si="38"/>
        <v>0</v>
      </c>
      <c r="AT15" s="17">
        <f t="shared" si="39"/>
        <v>2690</v>
      </c>
      <c r="AU15" s="17">
        <f t="shared" si="40"/>
        <v>0</v>
      </c>
      <c r="AV15" s="17">
        <f t="shared" si="41"/>
        <v>73958</v>
      </c>
      <c r="AW15" s="17">
        <f t="shared" si="42"/>
        <v>188163</v>
      </c>
      <c r="AX15" s="17">
        <f t="shared" si="43"/>
        <v>28182</v>
      </c>
      <c r="AY15" s="17">
        <f t="shared" si="44"/>
        <v>785</v>
      </c>
      <c r="AZ15" s="17">
        <f t="shared" si="45"/>
        <v>785</v>
      </c>
      <c r="BA15" s="17">
        <f t="shared" si="46"/>
        <v>0</v>
      </c>
      <c r="BB15" s="17">
        <f t="shared" si="47"/>
        <v>0</v>
      </c>
      <c r="BC15" s="17">
        <f t="shared" si="48"/>
        <v>0</v>
      </c>
      <c r="BD15" s="17">
        <f t="shared" si="49"/>
        <v>155868</v>
      </c>
      <c r="BE15" s="17">
        <f t="shared" si="50"/>
        <v>3328</v>
      </c>
      <c r="BF15" s="17">
        <f t="shared" si="51"/>
        <v>156760</v>
      </c>
      <c r="BG15" s="17">
        <f t="shared" si="52"/>
        <v>1490</v>
      </c>
      <c r="BH15" s="17">
        <f t="shared" si="53"/>
        <v>192343</v>
      </c>
    </row>
    <row r="16" spans="1:60" ht="13.5">
      <c r="A16" s="74" t="s">
        <v>141</v>
      </c>
      <c r="B16" s="74" t="s">
        <v>3</v>
      </c>
      <c r="C16" s="101" t="s">
        <v>4</v>
      </c>
      <c r="D16" s="17">
        <f t="shared" si="0"/>
        <v>0</v>
      </c>
      <c r="E16" s="17">
        <f t="shared" si="1"/>
        <v>0</v>
      </c>
      <c r="F16" s="17">
        <f>'廃棄物事業経費（市町村）'!AG16</f>
        <v>0</v>
      </c>
      <c r="G16" s="17">
        <f>'廃棄物事業経費（市町村）'!AH16</f>
        <v>0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49404</v>
      </c>
      <c r="K16" s="17">
        <f t="shared" si="27"/>
        <v>266756</v>
      </c>
      <c r="L16" s="17">
        <f>'廃棄物事業経費（市町村）'!AM16</f>
        <v>45715</v>
      </c>
      <c r="M16" s="75">
        <f t="shared" si="28"/>
        <v>0</v>
      </c>
      <c r="N16" s="17">
        <f>'廃棄物事業経費（市町村）'!AO16</f>
        <v>0</v>
      </c>
      <c r="O16" s="17">
        <f>'廃棄物事業経費（市町村）'!AP16</f>
        <v>0</v>
      </c>
      <c r="P16" s="17">
        <f>'廃棄物事業経費（市町村）'!AQ16</f>
        <v>0</v>
      </c>
      <c r="Q16" s="17">
        <f>'廃棄物事業経費（市町村）'!AR16</f>
        <v>0</v>
      </c>
      <c r="R16" s="17">
        <f>'廃棄物事業経費（市町村）'!AS16</f>
        <v>221041</v>
      </c>
      <c r="S16" s="17">
        <f>'廃棄物事業経費（市町村）'!AT16</f>
        <v>0</v>
      </c>
      <c r="T16" s="17">
        <f>'廃棄物事業経費（市町村）'!AU16</f>
        <v>289314</v>
      </c>
      <c r="U16" s="17">
        <f>'廃棄物事業経費（市町村）'!AV16</f>
        <v>49049</v>
      </c>
      <c r="V16" s="17">
        <f t="shared" si="29"/>
        <v>315805</v>
      </c>
      <c r="W16" s="17">
        <f t="shared" si="30"/>
        <v>0</v>
      </c>
      <c r="X16" s="17">
        <f t="shared" si="31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32"/>
        <v>29095</v>
      </c>
      <c r="AE16" s="17">
        <f>'廃棄物事業経費（市町村）'!BF16</f>
        <v>19045</v>
      </c>
      <c r="AF16" s="75">
        <f t="shared" si="33"/>
        <v>6406</v>
      </c>
      <c r="AG16" s="17">
        <f>'廃棄物事業経費（市町村）'!BH16</f>
        <v>0</v>
      </c>
      <c r="AH16" s="17">
        <f>'廃棄物事業経費（市町村）'!BI16</f>
        <v>6406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3644</v>
      </c>
      <c r="AL16" s="17">
        <f>'廃棄物事業経費（市町村）'!BM16</f>
        <v>0</v>
      </c>
      <c r="AM16" s="17">
        <f>'廃棄物事業経費（市町村）'!BN16</f>
        <v>88025</v>
      </c>
      <c r="AN16" s="17">
        <f>'廃棄物事業経費（市町村）'!BO16</f>
        <v>0</v>
      </c>
      <c r="AO16" s="17">
        <f t="shared" si="34"/>
        <v>29095</v>
      </c>
      <c r="AP16" s="17">
        <f t="shared" si="35"/>
        <v>0</v>
      </c>
      <c r="AQ16" s="17">
        <f t="shared" si="36"/>
        <v>0</v>
      </c>
      <c r="AR16" s="17">
        <f t="shared" si="37"/>
        <v>0</v>
      </c>
      <c r="AS16" s="17">
        <f t="shared" si="38"/>
        <v>0</v>
      </c>
      <c r="AT16" s="17">
        <f t="shared" si="39"/>
        <v>0</v>
      </c>
      <c r="AU16" s="17">
        <f t="shared" si="40"/>
        <v>0</v>
      </c>
      <c r="AV16" s="17">
        <f t="shared" si="41"/>
        <v>49404</v>
      </c>
      <c r="AW16" s="17">
        <f t="shared" si="42"/>
        <v>295851</v>
      </c>
      <c r="AX16" s="17">
        <f t="shared" si="43"/>
        <v>64760</v>
      </c>
      <c r="AY16" s="17">
        <f t="shared" si="44"/>
        <v>6406</v>
      </c>
      <c r="AZ16" s="17">
        <f t="shared" si="45"/>
        <v>0</v>
      </c>
      <c r="BA16" s="17">
        <f t="shared" si="46"/>
        <v>6406</v>
      </c>
      <c r="BB16" s="17">
        <f t="shared" si="47"/>
        <v>0</v>
      </c>
      <c r="BC16" s="17">
        <f t="shared" si="48"/>
        <v>0</v>
      </c>
      <c r="BD16" s="17">
        <f t="shared" si="49"/>
        <v>224685</v>
      </c>
      <c r="BE16" s="17">
        <f t="shared" si="50"/>
        <v>0</v>
      </c>
      <c r="BF16" s="17">
        <f t="shared" si="51"/>
        <v>377339</v>
      </c>
      <c r="BG16" s="17">
        <f t="shared" si="52"/>
        <v>49049</v>
      </c>
      <c r="BH16" s="17">
        <f t="shared" si="53"/>
        <v>344900</v>
      </c>
    </row>
    <row r="17" spans="1:60" ht="13.5">
      <c r="A17" s="74" t="s">
        <v>141</v>
      </c>
      <c r="B17" s="74" t="s">
        <v>5</v>
      </c>
      <c r="C17" s="101" t="s">
        <v>6</v>
      </c>
      <c r="D17" s="17">
        <f t="shared" si="0"/>
        <v>0</v>
      </c>
      <c r="E17" s="17">
        <f t="shared" si="1"/>
        <v>0</v>
      </c>
      <c r="F17" s="17">
        <f>'廃棄物事業経費（市町村）'!AG17</f>
        <v>0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0</v>
      </c>
      <c r="K17" s="17">
        <f t="shared" si="27"/>
        <v>438275</v>
      </c>
      <c r="L17" s="17">
        <f>'廃棄物事業経費（市町村）'!AM17</f>
        <v>32862</v>
      </c>
      <c r="M17" s="75">
        <f t="shared" si="28"/>
        <v>0</v>
      </c>
      <c r="N17" s="17">
        <f>'廃棄物事業経費（市町村）'!AO17</f>
        <v>0</v>
      </c>
      <c r="O17" s="17">
        <f>'廃棄物事業経費（市町村）'!AP17</f>
        <v>0</v>
      </c>
      <c r="P17" s="17">
        <f>'廃棄物事業経費（市町村）'!AQ17</f>
        <v>0</v>
      </c>
      <c r="Q17" s="17">
        <f>'廃棄物事業経費（市町村）'!AR17</f>
        <v>0</v>
      </c>
      <c r="R17" s="17">
        <f>'廃棄物事業経費（市町村）'!AS17</f>
        <v>405413</v>
      </c>
      <c r="S17" s="17">
        <f>'廃棄物事業経費（市町村）'!AT17</f>
        <v>0</v>
      </c>
      <c r="T17" s="17">
        <f>'廃棄物事業経費（市町村）'!AU17</f>
        <v>51116</v>
      </c>
      <c r="U17" s="17">
        <f>'廃棄物事業経費（市町村）'!AV17</f>
        <v>0</v>
      </c>
      <c r="V17" s="17">
        <f t="shared" si="29"/>
        <v>438275</v>
      </c>
      <c r="W17" s="17">
        <f t="shared" si="30"/>
        <v>81</v>
      </c>
      <c r="X17" s="17">
        <f t="shared" si="31"/>
        <v>81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81</v>
      </c>
      <c r="AB17" s="17">
        <f>'廃棄物事業経費（市町村）'!BC17</f>
        <v>0</v>
      </c>
      <c r="AC17" s="17">
        <f>'廃棄物事業経費（市町村）'!BD17</f>
        <v>0</v>
      </c>
      <c r="AD17" s="17">
        <f t="shared" si="32"/>
        <v>86838</v>
      </c>
      <c r="AE17" s="17">
        <f>'廃棄物事業経費（市町村）'!BF17</f>
        <v>29152</v>
      </c>
      <c r="AF17" s="75">
        <f t="shared" si="33"/>
        <v>0</v>
      </c>
      <c r="AG17" s="17">
        <f>'廃棄物事業経費（市町村）'!BH17</f>
        <v>0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17101</v>
      </c>
      <c r="AL17" s="17">
        <f>'廃棄物事業経費（市町村）'!BM17</f>
        <v>40585</v>
      </c>
      <c r="AM17" s="17">
        <f>'廃棄物事業経費（市町村）'!BN17</f>
        <v>0</v>
      </c>
      <c r="AN17" s="17">
        <f>'廃棄物事業経費（市町村）'!BO17</f>
        <v>0</v>
      </c>
      <c r="AO17" s="17">
        <f t="shared" si="34"/>
        <v>86919</v>
      </c>
      <c r="AP17" s="17">
        <f t="shared" si="35"/>
        <v>81</v>
      </c>
      <c r="AQ17" s="17">
        <f t="shared" si="36"/>
        <v>81</v>
      </c>
      <c r="AR17" s="17">
        <f t="shared" si="37"/>
        <v>0</v>
      </c>
      <c r="AS17" s="17">
        <f t="shared" si="38"/>
        <v>0</v>
      </c>
      <c r="AT17" s="17">
        <f t="shared" si="39"/>
        <v>81</v>
      </c>
      <c r="AU17" s="17">
        <f t="shared" si="40"/>
        <v>0</v>
      </c>
      <c r="AV17" s="17">
        <f t="shared" si="41"/>
        <v>0</v>
      </c>
      <c r="AW17" s="17">
        <f t="shared" si="42"/>
        <v>525113</v>
      </c>
      <c r="AX17" s="17">
        <f t="shared" si="43"/>
        <v>62014</v>
      </c>
      <c r="AY17" s="17">
        <f t="shared" si="44"/>
        <v>0</v>
      </c>
      <c r="AZ17" s="17">
        <f t="shared" si="45"/>
        <v>0</v>
      </c>
      <c r="BA17" s="17">
        <f t="shared" si="46"/>
        <v>0</v>
      </c>
      <c r="BB17" s="17">
        <f t="shared" si="47"/>
        <v>0</v>
      </c>
      <c r="BC17" s="17">
        <f t="shared" si="48"/>
        <v>0</v>
      </c>
      <c r="BD17" s="17">
        <f t="shared" si="49"/>
        <v>422514</v>
      </c>
      <c r="BE17" s="17">
        <f t="shared" si="50"/>
        <v>40585</v>
      </c>
      <c r="BF17" s="17">
        <f t="shared" si="51"/>
        <v>51116</v>
      </c>
      <c r="BG17" s="17">
        <f t="shared" si="52"/>
        <v>0</v>
      </c>
      <c r="BH17" s="17">
        <f t="shared" si="53"/>
        <v>525194</v>
      </c>
    </row>
    <row r="18" spans="1:60" ht="13.5">
      <c r="A18" s="74" t="s">
        <v>141</v>
      </c>
      <c r="B18" s="74" t="s">
        <v>7</v>
      </c>
      <c r="C18" s="101" t="s">
        <v>8</v>
      </c>
      <c r="D18" s="17">
        <f t="shared" si="0"/>
        <v>0</v>
      </c>
      <c r="E18" s="17">
        <f t="shared" si="1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0</v>
      </c>
      <c r="K18" s="17">
        <f t="shared" si="27"/>
        <v>386292</v>
      </c>
      <c r="L18" s="17">
        <f>'廃棄物事業経費（市町村）'!AM18</f>
        <v>93776</v>
      </c>
      <c r="M18" s="75">
        <f t="shared" si="28"/>
        <v>96594</v>
      </c>
      <c r="N18" s="17">
        <f>'廃棄物事業経費（市町村）'!AO18</f>
        <v>0</v>
      </c>
      <c r="O18" s="17">
        <f>'廃棄物事業経費（市町村）'!AP18</f>
        <v>96594</v>
      </c>
      <c r="P18" s="17">
        <f>'廃棄物事業経費（市町村）'!AQ18</f>
        <v>0</v>
      </c>
      <c r="Q18" s="17">
        <f>'廃棄物事業経費（市町村）'!AR18</f>
        <v>0</v>
      </c>
      <c r="R18" s="17">
        <f>'廃棄物事業経費（市町村）'!AS18</f>
        <v>195922</v>
      </c>
      <c r="S18" s="17">
        <f>'廃棄物事業経費（市町村）'!AT18</f>
        <v>0</v>
      </c>
      <c r="T18" s="17">
        <f>'廃棄物事業経費（市町村）'!AU18</f>
        <v>0</v>
      </c>
      <c r="U18" s="17">
        <f>'廃棄物事業経費（市町村）'!AV18</f>
        <v>0</v>
      </c>
      <c r="V18" s="17">
        <f t="shared" si="29"/>
        <v>386292</v>
      </c>
      <c r="W18" s="17">
        <f t="shared" si="30"/>
        <v>0</v>
      </c>
      <c r="X18" s="17">
        <f t="shared" si="31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32"/>
        <v>66105</v>
      </c>
      <c r="AE18" s="17">
        <f>'廃棄物事業経費（市町村）'!BF18</f>
        <v>23925</v>
      </c>
      <c r="AF18" s="75">
        <f t="shared" si="33"/>
        <v>35874</v>
      </c>
      <c r="AG18" s="17">
        <f>'廃棄物事業経費（市町村）'!BH18</f>
        <v>0</v>
      </c>
      <c r="AH18" s="17">
        <f>'廃棄物事業経費（市町村）'!BI18</f>
        <v>35874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2772</v>
      </c>
      <c r="AL18" s="17">
        <f>'廃棄物事業経費（市町村）'!BM18</f>
        <v>3534</v>
      </c>
      <c r="AM18" s="17">
        <f>'廃棄物事業経費（市町村）'!BN18</f>
        <v>0</v>
      </c>
      <c r="AN18" s="17">
        <f>'廃棄物事業経費（市町村）'!BO18</f>
        <v>0</v>
      </c>
      <c r="AO18" s="17">
        <f t="shared" si="34"/>
        <v>66105</v>
      </c>
      <c r="AP18" s="17">
        <f t="shared" si="35"/>
        <v>0</v>
      </c>
      <c r="AQ18" s="17">
        <f t="shared" si="36"/>
        <v>0</v>
      </c>
      <c r="AR18" s="17">
        <f t="shared" si="37"/>
        <v>0</v>
      </c>
      <c r="AS18" s="17">
        <f t="shared" si="38"/>
        <v>0</v>
      </c>
      <c r="AT18" s="17">
        <f t="shared" si="39"/>
        <v>0</v>
      </c>
      <c r="AU18" s="17">
        <f t="shared" si="40"/>
        <v>0</v>
      </c>
      <c r="AV18" s="17">
        <f t="shared" si="41"/>
        <v>0</v>
      </c>
      <c r="AW18" s="17">
        <f t="shared" si="42"/>
        <v>452397</v>
      </c>
      <c r="AX18" s="17">
        <f t="shared" si="43"/>
        <v>117701</v>
      </c>
      <c r="AY18" s="17">
        <f t="shared" si="44"/>
        <v>132468</v>
      </c>
      <c r="AZ18" s="17">
        <f t="shared" si="45"/>
        <v>0</v>
      </c>
      <c r="BA18" s="17">
        <f t="shared" si="46"/>
        <v>132468</v>
      </c>
      <c r="BB18" s="17">
        <f t="shared" si="47"/>
        <v>0</v>
      </c>
      <c r="BC18" s="17">
        <f t="shared" si="48"/>
        <v>0</v>
      </c>
      <c r="BD18" s="17">
        <f t="shared" si="49"/>
        <v>198694</v>
      </c>
      <c r="BE18" s="17">
        <f t="shared" si="50"/>
        <v>3534</v>
      </c>
      <c r="BF18" s="17">
        <f t="shared" si="51"/>
        <v>0</v>
      </c>
      <c r="BG18" s="17">
        <f t="shared" si="52"/>
        <v>0</v>
      </c>
      <c r="BH18" s="17">
        <f t="shared" si="53"/>
        <v>452397</v>
      </c>
    </row>
    <row r="19" spans="1:60" ht="13.5">
      <c r="A19" s="74" t="s">
        <v>141</v>
      </c>
      <c r="B19" s="74" t="s">
        <v>156</v>
      </c>
      <c r="C19" s="101" t="s">
        <v>157</v>
      </c>
      <c r="D19" s="17">
        <f t="shared" si="0"/>
        <v>0</v>
      </c>
      <c r="E19" s="17">
        <f t="shared" si="1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7"/>
        <v>4564</v>
      </c>
      <c r="L19" s="17">
        <f>'廃棄物事業経費（市町村）'!AM19</f>
        <v>0</v>
      </c>
      <c r="M19" s="75">
        <f t="shared" si="28"/>
        <v>0</v>
      </c>
      <c r="N19" s="17">
        <f>'廃棄物事業経費（市町村）'!AO19</f>
        <v>0</v>
      </c>
      <c r="O19" s="17">
        <f>'廃棄物事業経費（市町村）'!AP19</f>
        <v>0</v>
      </c>
      <c r="P19" s="17">
        <f>'廃棄物事業経費（市町村）'!AQ19</f>
        <v>0</v>
      </c>
      <c r="Q19" s="17">
        <f>'廃棄物事業経費（市町村）'!AR19</f>
        <v>0</v>
      </c>
      <c r="R19" s="17">
        <f>'廃棄物事業経費（市町村）'!AS19</f>
        <v>4564</v>
      </c>
      <c r="S19" s="17">
        <f>'廃棄物事業経費（市町村）'!AT19</f>
        <v>0</v>
      </c>
      <c r="T19" s="17">
        <f>'廃棄物事業経費（市町村）'!AU19</f>
        <v>52540</v>
      </c>
      <c r="U19" s="17">
        <f>'廃棄物事業経費（市町村）'!AV19</f>
        <v>0</v>
      </c>
      <c r="V19" s="17">
        <f t="shared" si="29"/>
        <v>4564</v>
      </c>
      <c r="W19" s="17">
        <f t="shared" si="30"/>
        <v>0</v>
      </c>
      <c r="X19" s="17">
        <f t="shared" si="31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32"/>
        <v>23243</v>
      </c>
      <c r="AE19" s="17">
        <f>'廃棄物事業経費（市町村）'!BF19</f>
        <v>0</v>
      </c>
      <c r="AF19" s="75">
        <f t="shared" si="33"/>
        <v>1100</v>
      </c>
      <c r="AG19" s="17">
        <f>'廃棄物事業経費（市町村）'!BH19</f>
        <v>0</v>
      </c>
      <c r="AH19" s="17">
        <f>'廃棄物事業経費（市町村）'!BI19</f>
        <v>1100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22143</v>
      </c>
      <c r="AL19" s="17">
        <f>'廃棄物事業経費（市町村）'!BM19</f>
        <v>0</v>
      </c>
      <c r="AM19" s="17">
        <f>'廃棄物事業経費（市町村）'!BN19</f>
        <v>0</v>
      </c>
      <c r="AN19" s="17">
        <f>'廃棄物事業経費（市町村）'!BO19</f>
        <v>0</v>
      </c>
      <c r="AO19" s="17">
        <f t="shared" si="34"/>
        <v>23243</v>
      </c>
      <c r="AP19" s="17">
        <f t="shared" si="35"/>
        <v>0</v>
      </c>
      <c r="AQ19" s="17">
        <f t="shared" si="36"/>
        <v>0</v>
      </c>
      <c r="AR19" s="17">
        <f t="shared" si="37"/>
        <v>0</v>
      </c>
      <c r="AS19" s="17">
        <f t="shared" si="38"/>
        <v>0</v>
      </c>
      <c r="AT19" s="17">
        <f t="shared" si="39"/>
        <v>0</v>
      </c>
      <c r="AU19" s="17">
        <f t="shared" si="40"/>
        <v>0</v>
      </c>
      <c r="AV19" s="17">
        <f t="shared" si="41"/>
        <v>0</v>
      </c>
      <c r="AW19" s="17">
        <f t="shared" si="42"/>
        <v>27807</v>
      </c>
      <c r="AX19" s="17">
        <f t="shared" si="43"/>
        <v>0</v>
      </c>
      <c r="AY19" s="17">
        <f t="shared" si="44"/>
        <v>1100</v>
      </c>
      <c r="AZ19" s="17">
        <f t="shared" si="45"/>
        <v>0</v>
      </c>
      <c r="BA19" s="17">
        <f t="shared" si="46"/>
        <v>1100</v>
      </c>
      <c r="BB19" s="17">
        <f t="shared" si="47"/>
        <v>0</v>
      </c>
      <c r="BC19" s="17">
        <f t="shared" si="48"/>
        <v>0</v>
      </c>
      <c r="BD19" s="17">
        <f t="shared" si="49"/>
        <v>26707</v>
      </c>
      <c r="BE19" s="17">
        <f t="shared" si="50"/>
        <v>0</v>
      </c>
      <c r="BF19" s="17">
        <f t="shared" si="51"/>
        <v>52540</v>
      </c>
      <c r="BG19" s="17">
        <f t="shared" si="52"/>
        <v>0</v>
      </c>
      <c r="BH19" s="17">
        <f t="shared" si="53"/>
        <v>27807</v>
      </c>
    </row>
    <row r="20" spans="1:60" ht="13.5">
      <c r="A20" s="74" t="s">
        <v>141</v>
      </c>
      <c r="B20" s="74" t="s">
        <v>158</v>
      </c>
      <c r="C20" s="101" t="s">
        <v>197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0</v>
      </c>
      <c r="K20" s="17">
        <f t="shared" si="27"/>
        <v>0</v>
      </c>
      <c r="L20" s="17">
        <f>'廃棄物事業経費（市町村）'!AM20</f>
        <v>0</v>
      </c>
      <c r="M20" s="75">
        <f t="shared" si="28"/>
        <v>0</v>
      </c>
      <c r="N20" s="17">
        <f>'廃棄物事業経費（市町村）'!AO20</f>
        <v>0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0</v>
      </c>
      <c r="R20" s="17">
        <f>'廃棄物事業経費（市町村）'!AS20</f>
        <v>0</v>
      </c>
      <c r="S20" s="17">
        <f>'廃棄物事業経費（市町村）'!AT20</f>
        <v>0</v>
      </c>
      <c r="T20" s="17">
        <f>'廃棄物事業経費（市町村）'!AU20</f>
        <v>12592</v>
      </c>
      <c r="U20" s="17">
        <f>'廃棄物事業経費（市町村）'!AV20</f>
        <v>0</v>
      </c>
      <c r="V20" s="17">
        <f t="shared" si="29"/>
        <v>0</v>
      </c>
      <c r="W20" s="17">
        <f t="shared" si="30"/>
        <v>0</v>
      </c>
      <c r="X20" s="17">
        <f t="shared" si="31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32"/>
        <v>3000</v>
      </c>
      <c r="AE20" s="17">
        <f>'廃棄物事業経費（市町村）'!BF20</f>
        <v>0</v>
      </c>
      <c r="AF20" s="75">
        <f t="shared" si="33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3000</v>
      </c>
      <c r="AL20" s="17">
        <f>'廃棄物事業経費（市町村）'!BM20</f>
        <v>0</v>
      </c>
      <c r="AM20" s="17">
        <f>'廃棄物事業経費（市町村）'!BN20</f>
        <v>0</v>
      </c>
      <c r="AN20" s="17">
        <f>'廃棄物事業経費（市町村）'!BO20</f>
        <v>0</v>
      </c>
      <c r="AO20" s="17">
        <f t="shared" si="34"/>
        <v>3000</v>
      </c>
      <c r="AP20" s="17">
        <f t="shared" si="35"/>
        <v>0</v>
      </c>
      <c r="AQ20" s="17">
        <f t="shared" si="36"/>
        <v>0</v>
      </c>
      <c r="AR20" s="17">
        <f t="shared" si="37"/>
        <v>0</v>
      </c>
      <c r="AS20" s="17">
        <f t="shared" si="38"/>
        <v>0</v>
      </c>
      <c r="AT20" s="17">
        <f t="shared" si="39"/>
        <v>0</v>
      </c>
      <c r="AU20" s="17">
        <f t="shared" si="40"/>
        <v>0</v>
      </c>
      <c r="AV20" s="17">
        <f t="shared" si="41"/>
        <v>0</v>
      </c>
      <c r="AW20" s="17">
        <f t="shared" si="42"/>
        <v>3000</v>
      </c>
      <c r="AX20" s="17">
        <f t="shared" si="43"/>
        <v>0</v>
      </c>
      <c r="AY20" s="17">
        <f t="shared" si="44"/>
        <v>0</v>
      </c>
      <c r="AZ20" s="17">
        <f t="shared" si="45"/>
        <v>0</v>
      </c>
      <c r="BA20" s="17">
        <f t="shared" si="46"/>
        <v>0</v>
      </c>
      <c r="BB20" s="17">
        <f t="shared" si="47"/>
        <v>0</v>
      </c>
      <c r="BC20" s="17">
        <f t="shared" si="48"/>
        <v>0</v>
      </c>
      <c r="BD20" s="17">
        <f t="shared" si="49"/>
        <v>3000</v>
      </c>
      <c r="BE20" s="17">
        <f t="shared" si="50"/>
        <v>0</v>
      </c>
      <c r="BF20" s="17">
        <f t="shared" si="51"/>
        <v>12592</v>
      </c>
      <c r="BG20" s="17">
        <f t="shared" si="52"/>
        <v>0</v>
      </c>
      <c r="BH20" s="17">
        <f t="shared" si="53"/>
        <v>3000</v>
      </c>
    </row>
    <row r="21" spans="1:60" ht="13.5">
      <c r="A21" s="74" t="s">
        <v>141</v>
      </c>
      <c r="B21" s="74" t="s">
        <v>159</v>
      </c>
      <c r="C21" s="101" t="s">
        <v>160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0</v>
      </c>
      <c r="K21" s="17">
        <f t="shared" si="27"/>
        <v>46911</v>
      </c>
      <c r="L21" s="17">
        <f>'廃棄物事業経費（市町村）'!AM21</f>
        <v>18167</v>
      </c>
      <c r="M21" s="75">
        <f t="shared" si="28"/>
        <v>0</v>
      </c>
      <c r="N21" s="17">
        <f>'廃棄物事業経費（市町村）'!AO21</f>
        <v>0</v>
      </c>
      <c r="O21" s="17">
        <f>'廃棄物事業経費（市町村）'!AP21</f>
        <v>0</v>
      </c>
      <c r="P21" s="17">
        <f>'廃棄物事業経費（市町村）'!AQ21</f>
        <v>0</v>
      </c>
      <c r="Q21" s="17">
        <f>'廃棄物事業経費（市町村）'!AR21</f>
        <v>0</v>
      </c>
      <c r="R21" s="17">
        <f>'廃棄物事業経費（市町村）'!AS21</f>
        <v>28744</v>
      </c>
      <c r="S21" s="17">
        <f>'廃棄物事業経費（市町村）'!AT21</f>
        <v>0</v>
      </c>
      <c r="T21" s="17">
        <f>'廃棄物事業経費（市町村）'!AU21</f>
        <v>6320</v>
      </c>
      <c r="U21" s="17">
        <f>'廃棄物事業経費（市町村）'!AV21</f>
        <v>35527</v>
      </c>
      <c r="V21" s="17">
        <f t="shared" si="29"/>
        <v>82438</v>
      </c>
      <c r="W21" s="17">
        <f t="shared" si="30"/>
        <v>0</v>
      </c>
      <c r="X21" s="17">
        <f t="shared" si="31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32"/>
        <v>5319</v>
      </c>
      <c r="AE21" s="17">
        <f>'廃棄物事業経費（市町村）'!BF21</f>
        <v>0</v>
      </c>
      <c r="AF21" s="75">
        <f t="shared" si="33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5319</v>
      </c>
      <c r="AL21" s="17">
        <f>'廃棄物事業経費（市町村）'!BM21</f>
        <v>0</v>
      </c>
      <c r="AM21" s="17">
        <f>'廃棄物事業経費（市町村）'!BN21</f>
        <v>0</v>
      </c>
      <c r="AN21" s="17">
        <f>'廃棄物事業経費（市町村）'!BO21</f>
        <v>0</v>
      </c>
      <c r="AO21" s="17">
        <f t="shared" si="34"/>
        <v>5319</v>
      </c>
      <c r="AP21" s="17">
        <f t="shared" si="35"/>
        <v>0</v>
      </c>
      <c r="AQ21" s="17">
        <f t="shared" si="36"/>
        <v>0</v>
      </c>
      <c r="AR21" s="17">
        <f t="shared" si="37"/>
        <v>0</v>
      </c>
      <c r="AS21" s="17">
        <f t="shared" si="38"/>
        <v>0</v>
      </c>
      <c r="AT21" s="17">
        <f t="shared" si="39"/>
        <v>0</v>
      </c>
      <c r="AU21" s="17">
        <f t="shared" si="40"/>
        <v>0</v>
      </c>
      <c r="AV21" s="17">
        <f t="shared" si="41"/>
        <v>0</v>
      </c>
      <c r="AW21" s="17">
        <f t="shared" si="42"/>
        <v>52230</v>
      </c>
      <c r="AX21" s="17">
        <f t="shared" si="43"/>
        <v>18167</v>
      </c>
      <c r="AY21" s="17">
        <f t="shared" si="44"/>
        <v>0</v>
      </c>
      <c r="AZ21" s="17">
        <f t="shared" si="45"/>
        <v>0</v>
      </c>
      <c r="BA21" s="17">
        <f t="shared" si="46"/>
        <v>0</v>
      </c>
      <c r="BB21" s="17">
        <f t="shared" si="47"/>
        <v>0</v>
      </c>
      <c r="BC21" s="17">
        <f t="shared" si="48"/>
        <v>0</v>
      </c>
      <c r="BD21" s="17">
        <f t="shared" si="49"/>
        <v>34063</v>
      </c>
      <c r="BE21" s="17">
        <f t="shared" si="50"/>
        <v>0</v>
      </c>
      <c r="BF21" s="17">
        <f t="shared" si="51"/>
        <v>6320</v>
      </c>
      <c r="BG21" s="17">
        <f t="shared" si="52"/>
        <v>35527</v>
      </c>
      <c r="BH21" s="17">
        <f t="shared" si="53"/>
        <v>87757</v>
      </c>
    </row>
    <row r="22" spans="1:60" ht="13.5">
      <c r="A22" s="74" t="s">
        <v>141</v>
      </c>
      <c r="B22" s="74" t="s">
        <v>161</v>
      </c>
      <c r="C22" s="101" t="s">
        <v>162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0</v>
      </c>
      <c r="K22" s="17">
        <f t="shared" si="27"/>
        <v>7821</v>
      </c>
      <c r="L22" s="17">
        <f>'廃棄物事業経費（市町村）'!AM22</f>
        <v>1759</v>
      </c>
      <c r="M22" s="75">
        <f t="shared" si="28"/>
        <v>0</v>
      </c>
      <c r="N22" s="17">
        <f>'廃棄物事業経費（市町村）'!AO22</f>
        <v>0</v>
      </c>
      <c r="O22" s="17">
        <f>'廃棄物事業経費（市町村）'!AP22</f>
        <v>0</v>
      </c>
      <c r="P22" s="17">
        <f>'廃棄物事業経費（市町村）'!AQ22</f>
        <v>0</v>
      </c>
      <c r="Q22" s="17">
        <f>'廃棄物事業経費（市町村）'!AR22</f>
        <v>0</v>
      </c>
      <c r="R22" s="17">
        <f>'廃棄物事業経費（市町村）'!AS22</f>
        <v>6062</v>
      </c>
      <c r="S22" s="17">
        <f>'廃棄物事業経費（市町村）'!AT22</f>
        <v>0</v>
      </c>
      <c r="T22" s="17">
        <f>'廃棄物事業経費（市町村）'!AU22</f>
        <v>1066</v>
      </c>
      <c r="U22" s="17">
        <f>'廃棄物事業経費（市町村）'!AV22</f>
        <v>604</v>
      </c>
      <c r="V22" s="17">
        <f t="shared" si="29"/>
        <v>8425</v>
      </c>
      <c r="W22" s="17">
        <f t="shared" si="30"/>
        <v>0</v>
      </c>
      <c r="X22" s="17">
        <f t="shared" si="31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32"/>
        <v>216</v>
      </c>
      <c r="AE22" s="17">
        <f>'廃棄物事業経費（市町村）'!BF22</f>
        <v>0</v>
      </c>
      <c r="AF22" s="75">
        <f t="shared" si="33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216</v>
      </c>
      <c r="AL22" s="17">
        <f>'廃棄物事業経費（市町村）'!BM22</f>
        <v>0</v>
      </c>
      <c r="AM22" s="17">
        <f>'廃棄物事業経費（市町村）'!BN22</f>
        <v>0</v>
      </c>
      <c r="AN22" s="17">
        <f>'廃棄物事業経費（市町村）'!BO22</f>
        <v>0</v>
      </c>
      <c r="AO22" s="17">
        <f t="shared" si="34"/>
        <v>216</v>
      </c>
      <c r="AP22" s="17">
        <f t="shared" si="35"/>
        <v>0</v>
      </c>
      <c r="AQ22" s="17">
        <f t="shared" si="36"/>
        <v>0</v>
      </c>
      <c r="AR22" s="17">
        <f t="shared" si="37"/>
        <v>0</v>
      </c>
      <c r="AS22" s="17">
        <f t="shared" si="38"/>
        <v>0</v>
      </c>
      <c r="AT22" s="17">
        <f t="shared" si="39"/>
        <v>0</v>
      </c>
      <c r="AU22" s="17">
        <f t="shared" si="40"/>
        <v>0</v>
      </c>
      <c r="AV22" s="17">
        <f t="shared" si="41"/>
        <v>0</v>
      </c>
      <c r="AW22" s="17">
        <f t="shared" si="42"/>
        <v>8037</v>
      </c>
      <c r="AX22" s="17">
        <f t="shared" si="43"/>
        <v>1759</v>
      </c>
      <c r="AY22" s="17">
        <f t="shared" si="44"/>
        <v>0</v>
      </c>
      <c r="AZ22" s="17">
        <f t="shared" si="45"/>
        <v>0</v>
      </c>
      <c r="BA22" s="17">
        <f t="shared" si="46"/>
        <v>0</v>
      </c>
      <c r="BB22" s="17">
        <f t="shared" si="47"/>
        <v>0</v>
      </c>
      <c r="BC22" s="17">
        <f t="shared" si="48"/>
        <v>0</v>
      </c>
      <c r="BD22" s="17">
        <f t="shared" si="49"/>
        <v>6278</v>
      </c>
      <c r="BE22" s="17">
        <f t="shared" si="50"/>
        <v>0</v>
      </c>
      <c r="BF22" s="17">
        <f t="shared" si="51"/>
        <v>1066</v>
      </c>
      <c r="BG22" s="17">
        <f t="shared" si="52"/>
        <v>604</v>
      </c>
      <c r="BH22" s="17">
        <f t="shared" si="53"/>
        <v>8641</v>
      </c>
    </row>
    <row r="23" spans="1:60" ht="13.5">
      <c r="A23" s="74" t="s">
        <v>141</v>
      </c>
      <c r="B23" s="74" t="s">
        <v>163</v>
      </c>
      <c r="C23" s="101" t="s">
        <v>164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0</v>
      </c>
      <c r="K23" s="17">
        <f t="shared" si="27"/>
        <v>58279</v>
      </c>
      <c r="L23" s="17">
        <f>'廃棄物事業経費（市町村）'!AM23</f>
        <v>12660</v>
      </c>
      <c r="M23" s="75">
        <f t="shared" si="28"/>
        <v>0</v>
      </c>
      <c r="N23" s="17">
        <f>'廃棄物事業経費（市町村）'!AO23</f>
        <v>0</v>
      </c>
      <c r="O23" s="17">
        <f>'廃棄物事業経費（市町村）'!AP23</f>
        <v>0</v>
      </c>
      <c r="P23" s="17">
        <f>'廃棄物事業経費（市町村）'!AQ23</f>
        <v>0</v>
      </c>
      <c r="Q23" s="17">
        <f>'廃棄物事業経費（市町村）'!AR23</f>
        <v>0</v>
      </c>
      <c r="R23" s="17">
        <f>'廃棄物事業経費（市町村）'!AS23</f>
        <v>45619</v>
      </c>
      <c r="S23" s="17">
        <f>'廃棄物事業経費（市町村）'!AT23</f>
        <v>0</v>
      </c>
      <c r="T23" s="17">
        <f>'廃棄物事業経費（市町村）'!AU23</f>
        <v>4490</v>
      </c>
      <c r="U23" s="17">
        <f>'廃棄物事業経費（市町村）'!AV23</f>
        <v>1032</v>
      </c>
      <c r="V23" s="17">
        <f t="shared" si="29"/>
        <v>59311</v>
      </c>
      <c r="W23" s="17">
        <f t="shared" si="30"/>
        <v>0</v>
      </c>
      <c r="X23" s="17">
        <f t="shared" si="31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32"/>
        <v>7302</v>
      </c>
      <c r="AE23" s="17">
        <f>'廃棄物事業経費（市町村）'!BF23</f>
        <v>6330</v>
      </c>
      <c r="AF23" s="75">
        <f t="shared" si="33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972</v>
      </c>
      <c r="AL23" s="17">
        <f>'廃棄物事業経費（市町村）'!BM23</f>
        <v>0</v>
      </c>
      <c r="AM23" s="17">
        <f>'廃棄物事業経費（市町村）'!BN23</f>
        <v>0</v>
      </c>
      <c r="AN23" s="17">
        <f>'廃棄物事業経費（市町村）'!BO23</f>
        <v>0</v>
      </c>
      <c r="AO23" s="17">
        <f t="shared" si="34"/>
        <v>7302</v>
      </c>
      <c r="AP23" s="17">
        <f t="shared" si="35"/>
        <v>0</v>
      </c>
      <c r="AQ23" s="17">
        <f t="shared" si="36"/>
        <v>0</v>
      </c>
      <c r="AR23" s="17">
        <f t="shared" si="37"/>
        <v>0</v>
      </c>
      <c r="AS23" s="17">
        <f t="shared" si="38"/>
        <v>0</v>
      </c>
      <c r="AT23" s="17">
        <f t="shared" si="39"/>
        <v>0</v>
      </c>
      <c r="AU23" s="17">
        <f t="shared" si="40"/>
        <v>0</v>
      </c>
      <c r="AV23" s="17">
        <f t="shared" si="41"/>
        <v>0</v>
      </c>
      <c r="AW23" s="17">
        <f t="shared" si="42"/>
        <v>65581</v>
      </c>
      <c r="AX23" s="17">
        <f t="shared" si="43"/>
        <v>18990</v>
      </c>
      <c r="AY23" s="17">
        <f t="shared" si="44"/>
        <v>0</v>
      </c>
      <c r="AZ23" s="17">
        <f t="shared" si="45"/>
        <v>0</v>
      </c>
      <c r="BA23" s="17">
        <f t="shared" si="46"/>
        <v>0</v>
      </c>
      <c r="BB23" s="17">
        <f t="shared" si="47"/>
        <v>0</v>
      </c>
      <c r="BC23" s="17">
        <f t="shared" si="48"/>
        <v>0</v>
      </c>
      <c r="BD23" s="17">
        <f t="shared" si="49"/>
        <v>46591</v>
      </c>
      <c r="BE23" s="17">
        <f t="shared" si="50"/>
        <v>0</v>
      </c>
      <c r="BF23" s="17">
        <f t="shared" si="51"/>
        <v>4490</v>
      </c>
      <c r="BG23" s="17">
        <f t="shared" si="52"/>
        <v>1032</v>
      </c>
      <c r="BH23" s="17">
        <f t="shared" si="53"/>
        <v>66613</v>
      </c>
    </row>
    <row r="24" spans="1:60" ht="13.5">
      <c r="A24" s="74" t="s">
        <v>141</v>
      </c>
      <c r="B24" s="74" t="s">
        <v>165</v>
      </c>
      <c r="C24" s="101" t="s">
        <v>166</v>
      </c>
      <c r="D24" s="17">
        <f t="shared" si="0"/>
        <v>0</v>
      </c>
      <c r="E24" s="17">
        <f t="shared" si="1"/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0</v>
      </c>
      <c r="K24" s="17">
        <f t="shared" si="27"/>
        <v>13078</v>
      </c>
      <c r="L24" s="17">
        <f>'廃棄物事業経費（市町村）'!AM24</f>
        <v>0</v>
      </c>
      <c r="M24" s="75">
        <f t="shared" si="28"/>
        <v>0</v>
      </c>
      <c r="N24" s="17">
        <f>'廃棄物事業経費（市町村）'!AO24</f>
        <v>0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13078</v>
      </c>
      <c r="S24" s="17">
        <f>'廃棄物事業経費（市町村）'!AT24</f>
        <v>0</v>
      </c>
      <c r="T24" s="17">
        <f>'廃棄物事業経費（市町村）'!AU24</f>
        <v>2686</v>
      </c>
      <c r="U24" s="17">
        <f>'廃棄物事業経費（市町村）'!AV24</f>
        <v>0</v>
      </c>
      <c r="V24" s="17">
        <f t="shared" si="29"/>
        <v>13078</v>
      </c>
      <c r="W24" s="17">
        <f t="shared" si="30"/>
        <v>0</v>
      </c>
      <c r="X24" s="17">
        <f t="shared" si="31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32"/>
        <v>2459</v>
      </c>
      <c r="AE24" s="17">
        <f>'廃棄物事業経費（市町村）'!BF24</f>
        <v>0</v>
      </c>
      <c r="AF24" s="75">
        <f t="shared" si="33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2459</v>
      </c>
      <c r="AL24" s="17">
        <f>'廃棄物事業経費（市町村）'!BM24</f>
        <v>0</v>
      </c>
      <c r="AM24" s="17">
        <f>'廃棄物事業経費（市町村）'!BN24</f>
        <v>1549</v>
      </c>
      <c r="AN24" s="17">
        <f>'廃棄物事業経費（市町村）'!BO24</f>
        <v>0</v>
      </c>
      <c r="AO24" s="17">
        <f t="shared" si="34"/>
        <v>2459</v>
      </c>
      <c r="AP24" s="17">
        <f t="shared" si="35"/>
        <v>0</v>
      </c>
      <c r="AQ24" s="17">
        <f t="shared" si="36"/>
        <v>0</v>
      </c>
      <c r="AR24" s="17">
        <f t="shared" si="37"/>
        <v>0</v>
      </c>
      <c r="AS24" s="17">
        <f t="shared" si="38"/>
        <v>0</v>
      </c>
      <c r="AT24" s="17">
        <f t="shared" si="39"/>
        <v>0</v>
      </c>
      <c r="AU24" s="17">
        <f t="shared" si="40"/>
        <v>0</v>
      </c>
      <c r="AV24" s="17">
        <f t="shared" si="41"/>
        <v>0</v>
      </c>
      <c r="AW24" s="17">
        <f t="shared" si="42"/>
        <v>15537</v>
      </c>
      <c r="AX24" s="17">
        <f t="shared" si="43"/>
        <v>0</v>
      </c>
      <c r="AY24" s="17">
        <f t="shared" si="44"/>
        <v>0</v>
      </c>
      <c r="AZ24" s="17">
        <f t="shared" si="45"/>
        <v>0</v>
      </c>
      <c r="BA24" s="17">
        <f t="shared" si="46"/>
        <v>0</v>
      </c>
      <c r="BB24" s="17">
        <f t="shared" si="47"/>
        <v>0</v>
      </c>
      <c r="BC24" s="17">
        <f t="shared" si="48"/>
        <v>0</v>
      </c>
      <c r="BD24" s="17">
        <f t="shared" si="49"/>
        <v>15537</v>
      </c>
      <c r="BE24" s="17">
        <f t="shared" si="50"/>
        <v>0</v>
      </c>
      <c r="BF24" s="17">
        <f t="shared" si="51"/>
        <v>4235</v>
      </c>
      <c r="BG24" s="17">
        <f t="shared" si="52"/>
        <v>0</v>
      </c>
      <c r="BH24" s="17">
        <f t="shared" si="53"/>
        <v>15537</v>
      </c>
    </row>
    <row r="25" spans="1:60" ht="13.5">
      <c r="A25" s="74" t="s">
        <v>141</v>
      </c>
      <c r="B25" s="74" t="s">
        <v>167</v>
      </c>
      <c r="C25" s="101" t="s">
        <v>168</v>
      </c>
      <c r="D25" s="17">
        <f t="shared" si="0"/>
        <v>0</v>
      </c>
      <c r="E25" s="17">
        <f t="shared" si="1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27"/>
        <v>13966</v>
      </c>
      <c r="L25" s="17">
        <f>'廃棄物事業経費（市町村）'!AM25</f>
        <v>0</v>
      </c>
      <c r="M25" s="75">
        <f t="shared" si="28"/>
        <v>13966</v>
      </c>
      <c r="N25" s="17">
        <f>'廃棄物事業経費（市町村）'!AO25</f>
        <v>12307</v>
      </c>
      <c r="O25" s="17">
        <f>'廃棄物事業経費（市町村）'!AP25</f>
        <v>0</v>
      </c>
      <c r="P25" s="17">
        <f>'廃棄物事業経費（市町村）'!AQ25</f>
        <v>1659</v>
      </c>
      <c r="Q25" s="17">
        <f>'廃棄物事業経費（市町村）'!AR25</f>
        <v>0</v>
      </c>
      <c r="R25" s="17">
        <f>'廃棄物事業経費（市町村）'!AS25</f>
        <v>0</v>
      </c>
      <c r="S25" s="17">
        <f>'廃棄物事業経費（市町村）'!AT25</f>
        <v>0</v>
      </c>
      <c r="T25" s="17">
        <f>'廃棄物事業経費（市町村）'!AU25</f>
        <v>23783</v>
      </c>
      <c r="U25" s="17">
        <f>'廃棄物事業経費（市町村）'!AV25</f>
        <v>0</v>
      </c>
      <c r="V25" s="17">
        <f t="shared" si="29"/>
        <v>13966</v>
      </c>
      <c r="W25" s="17">
        <f t="shared" si="30"/>
        <v>0</v>
      </c>
      <c r="X25" s="17">
        <f t="shared" si="31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32"/>
        <v>0</v>
      </c>
      <c r="AE25" s="17">
        <f>'廃棄物事業経費（市町村）'!BF25</f>
        <v>0</v>
      </c>
      <c r="AF25" s="75">
        <f t="shared" si="33"/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0</v>
      </c>
      <c r="AM25" s="17">
        <f>'廃棄物事業経費（市町村）'!BN25</f>
        <v>11437</v>
      </c>
      <c r="AN25" s="17">
        <f>'廃棄物事業経費（市町村）'!BO25</f>
        <v>0</v>
      </c>
      <c r="AO25" s="17">
        <f t="shared" si="34"/>
        <v>0</v>
      </c>
      <c r="AP25" s="17">
        <f t="shared" si="35"/>
        <v>0</v>
      </c>
      <c r="AQ25" s="17">
        <f t="shared" si="36"/>
        <v>0</v>
      </c>
      <c r="AR25" s="17">
        <f t="shared" si="37"/>
        <v>0</v>
      </c>
      <c r="AS25" s="17">
        <f t="shared" si="38"/>
        <v>0</v>
      </c>
      <c r="AT25" s="17">
        <f t="shared" si="39"/>
        <v>0</v>
      </c>
      <c r="AU25" s="17">
        <f t="shared" si="40"/>
        <v>0</v>
      </c>
      <c r="AV25" s="17">
        <f t="shared" si="41"/>
        <v>0</v>
      </c>
      <c r="AW25" s="17">
        <f t="shared" si="42"/>
        <v>13966</v>
      </c>
      <c r="AX25" s="17">
        <f t="shared" si="43"/>
        <v>0</v>
      </c>
      <c r="AY25" s="17">
        <f t="shared" si="44"/>
        <v>13966</v>
      </c>
      <c r="AZ25" s="17">
        <f t="shared" si="45"/>
        <v>12307</v>
      </c>
      <c r="BA25" s="17">
        <f t="shared" si="46"/>
        <v>0</v>
      </c>
      <c r="BB25" s="17">
        <f t="shared" si="47"/>
        <v>1659</v>
      </c>
      <c r="BC25" s="17">
        <f t="shared" si="48"/>
        <v>0</v>
      </c>
      <c r="BD25" s="17">
        <f t="shared" si="49"/>
        <v>0</v>
      </c>
      <c r="BE25" s="17">
        <f t="shared" si="50"/>
        <v>0</v>
      </c>
      <c r="BF25" s="17">
        <f t="shared" si="51"/>
        <v>35220</v>
      </c>
      <c r="BG25" s="17">
        <f t="shared" si="52"/>
        <v>0</v>
      </c>
      <c r="BH25" s="17">
        <f t="shared" si="53"/>
        <v>13966</v>
      </c>
    </row>
    <row r="26" spans="1:60" ht="13.5">
      <c r="A26" s="74" t="s">
        <v>141</v>
      </c>
      <c r="B26" s="74" t="s">
        <v>169</v>
      </c>
      <c r="C26" s="101" t="s">
        <v>170</v>
      </c>
      <c r="D26" s="17">
        <f t="shared" si="0"/>
        <v>0</v>
      </c>
      <c r="E26" s="17">
        <f t="shared" si="1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27"/>
        <v>35427</v>
      </c>
      <c r="L26" s="17">
        <f>'廃棄物事業経費（市町村）'!AM26</f>
        <v>0</v>
      </c>
      <c r="M26" s="75">
        <f t="shared" si="28"/>
        <v>35427</v>
      </c>
      <c r="N26" s="17">
        <f>'廃棄物事業経費（市町村）'!AO26</f>
        <v>32524</v>
      </c>
      <c r="O26" s="17">
        <f>'廃棄物事業経費（市町村）'!AP26</f>
        <v>0</v>
      </c>
      <c r="P26" s="17">
        <f>'廃棄物事業経費（市町村）'!AQ26</f>
        <v>2903</v>
      </c>
      <c r="Q26" s="17">
        <f>'廃棄物事業経費（市町村）'!AR26</f>
        <v>0</v>
      </c>
      <c r="R26" s="17">
        <f>'廃棄物事業経費（市町村）'!AS26</f>
        <v>0</v>
      </c>
      <c r="S26" s="17">
        <f>'廃棄物事業経費（市町村）'!AT26</f>
        <v>0</v>
      </c>
      <c r="T26" s="17">
        <f>'廃棄物事業経費（市町村）'!AU26</f>
        <v>45862</v>
      </c>
      <c r="U26" s="17">
        <f>'廃棄物事業経費（市町村）'!AV26</f>
        <v>0</v>
      </c>
      <c r="V26" s="17">
        <f t="shared" si="29"/>
        <v>35427</v>
      </c>
      <c r="W26" s="17">
        <f t="shared" si="30"/>
        <v>0</v>
      </c>
      <c r="X26" s="17">
        <f t="shared" si="31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32"/>
        <v>0</v>
      </c>
      <c r="AE26" s="17">
        <f>'廃棄物事業経費（市町村）'!BF26</f>
        <v>0</v>
      </c>
      <c r="AF26" s="75">
        <f t="shared" si="33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0</v>
      </c>
      <c r="AL26" s="17">
        <f>'廃棄物事業経費（市町村）'!BM26</f>
        <v>0</v>
      </c>
      <c r="AM26" s="17">
        <f>'廃棄物事業経費（市町村）'!BN26</f>
        <v>23138</v>
      </c>
      <c r="AN26" s="17">
        <f>'廃棄物事業経費（市町村）'!BO26</f>
        <v>0</v>
      </c>
      <c r="AO26" s="17">
        <f t="shared" si="34"/>
        <v>0</v>
      </c>
      <c r="AP26" s="17">
        <f t="shared" si="35"/>
        <v>0</v>
      </c>
      <c r="AQ26" s="17">
        <f t="shared" si="36"/>
        <v>0</v>
      </c>
      <c r="AR26" s="17">
        <f t="shared" si="37"/>
        <v>0</v>
      </c>
      <c r="AS26" s="17">
        <f t="shared" si="38"/>
        <v>0</v>
      </c>
      <c r="AT26" s="17">
        <f t="shared" si="39"/>
        <v>0</v>
      </c>
      <c r="AU26" s="17">
        <f t="shared" si="40"/>
        <v>0</v>
      </c>
      <c r="AV26" s="17">
        <f t="shared" si="41"/>
        <v>0</v>
      </c>
      <c r="AW26" s="17">
        <f t="shared" si="42"/>
        <v>35427</v>
      </c>
      <c r="AX26" s="17">
        <f t="shared" si="43"/>
        <v>0</v>
      </c>
      <c r="AY26" s="17">
        <f t="shared" si="44"/>
        <v>35427</v>
      </c>
      <c r="AZ26" s="17">
        <f t="shared" si="45"/>
        <v>32524</v>
      </c>
      <c r="BA26" s="17">
        <f t="shared" si="46"/>
        <v>0</v>
      </c>
      <c r="BB26" s="17">
        <f t="shared" si="47"/>
        <v>2903</v>
      </c>
      <c r="BC26" s="17">
        <f t="shared" si="48"/>
        <v>0</v>
      </c>
      <c r="BD26" s="17">
        <f t="shared" si="49"/>
        <v>0</v>
      </c>
      <c r="BE26" s="17">
        <f t="shared" si="50"/>
        <v>0</v>
      </c>
      <c r="BF26" s="17">
        <f t="shared" si="51"/>
        <v>69000</v>
      </c>
      <c r="BG26" s="17">
        <f t="shared" si="52"/>
        <v>0</v>
      </c>
      <c r="BH26" s="17">
        <f t="shared" si="53"/>
        <v>35427</v>
      </c>
    </row>
    <row r="27" spans="1:60" ht="13.5">
      <c r="A27" s="74" t="s">
        <v>141</v>
      </c>
      <c r="B27" s="74" t="s">
        <v>171</v>
      </c>
      <c r="C27" s="101" t="s">
        <v>269</v>
      </c>
      <c r="D27" s="17">
        <f t="shared" si="0"/>
        <v>0</v>
      </c>
      <c r="E27" s="17">
        <f t="shared" si="1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0</v>
      </c>
      <c r="K27" s="17">
        <f t="shared" si="27"/>
        <v>0</v>
      </c>
      <c r="L27" s="17">
        <f>'廃棄物事業経費（市町村）'!AM27</f>
        <v>0</v>
      </c>
      <c r="M27" s="75">
        <f t="shared" si="28"/>
        <v>0</v>
      </c>
      <c r="N27" s="17">
        <f>'廃棄物事業経費（市町村）'!AO27</f>
        <v>0</v>
      </c>
      <c r="O27" s="17">
        <f>'廃棄物事業経費（市町村）'!AP27</f>
        <v>0</v>
      </c>
      <c r="P27" s="17">
        <f>'廃棄物事業経費（市町村）'!AQ27</f>
        <v>0</v>
      </c>
      <c r="Q27" s="17">
        <f>'廃棄物事業経費（市町村）'!AR27</f>
        <v>0</v>
      </c>
      <c r="R27" s="17">
        <f>'廃棄物事業経費（市町村）'!AS27</f>
        <v>0</v>
      </c>
      <c r="S27" s="17">
        <f>'廃棄物事業経費（市町村）'!AT27</f>
        <v>0</v>
      </c>
      <c r="T27" s="17">
        <f>'廃棄物事業経費（市町村）'!AU27</f>
        <v>16191</v>
      </c>
      <c r="U27" s="17">
        <f>'廃棄物事業経費（市町村）'!AV27</f>
        <v>0</v>
      </c>
      <c r="V27" s="17">
        <f t="shared" si="29"/>
        <v>0</v>
      </c>
      <c r="W27" s="17">
        <f t="shared" si="30"/>
        <v>0</v>
      </c>
      <c r="X27" s="17">
        <f t="shared" si="31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2819</v>
      </c>
      <c r="AD27" s="17">
        <f t="shared" si="32"/>
        <v>0</v>
      </c>
      <c r="AE27" s="17">
        <f>'廃棄物事業経費（市町村）'!BF27</f>
        <v>0</v>
      </c>
      <c r="AF27" s="75">
        <f t="shared" si="33"/>
        <v>0</v>
      </c>
      <c r="AG27" s="17">
        <f>'廃棄物事業経費（市町村）'!BH27</f>
        <v>0</v>
      </c>
      <c r="AH27" s="17">
        <f>'廃棄物事業経費（市町村）'!BI27</f>
        <v>0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0</v>
      </c>
      <c r="AL27" s="17">
        <f>'廃棄物事業経費（市町村）'!BM27</f>
        <v>0</v>
      </c>
      <c r="AM27" s="17">
        <f>'廃棄物事業経費（市町村）'!BN27</f>
        <v>0</v>
      </c>
      <c r="AN27" s="17">
        <f>'廃棄物事業経費（市町村）'!BO27</f>
        <v>0</v>
      </c>
      <c r="AO27" s="17">
        <f t="shared" si="34"/>
        <v>0</v>
      </c>
      <c r="AP27" s="17">
        <f t="shared" si="35"/>
        <v>0</v>
      </c>
      <c r="AQ27" s="17">
        <f t="shared" si="36"/>
        <v>0</v>
      </c>
      <c r="AR27" s="17">
        <f t="shared" si="37"/>
        <v>0</v>
      </c>
      <c r="AS27" s="17">
        <f t="shared" si="38"/>
        <v>0</v>
      </c>
      <c r="AT27" s="17">
        <f t="shared" si="39"/>
        <v>0</v>
      </c>
      <c r="AU27" s="17">
        <f t="shared" si="40"/>
        <v>0</v>
      </c>
      <c r="AV27" s="17">
        <f t="shared" si="41"/>
        <v>2819</v>
      </c>
      <c r="AW27" s="17">
        <f t="shared" si="42"/>
        <v>0</v>
      </c>
      <c r="AX27" s="17">
        <f t="shared" si="43"/>
        <v>0</v>
      </c>
      <c r="AY27" s="17">
        <f t="shared" si="44"/>
        <v>0</v>
      </c>
      <c r="AZ27" s="17">
        <f t="shared" si="45"/>
        <v>0</v>
      </c>
      <c r="BA27" s="17">
        <f t="shared" si="46"/>
        <v>0</v>
      </c>
      <c r="BB27" s="17">
        <f t="shared" si="47"/>
        <v>0</v>
      </c>
      <c r="BC27" s="17">
        <f t="shared" si="48"/>
        <v>0</v>
      </c>
      <c r="BD27" s="17">
        <f t="shared" si="49"/>
        <v>0</v>
      </c>
      <c r="BE27" s="17">
        <f t="shared" si="50"/>
        <v>0</v>
      </c>
      <c r="BF27" s="17">
        <f t="shared" si="51"/>
        <v>16191</v>
      </c>
      <c r="BG27" s="17">
        <f t="shared" si="52"/>
        <v>0</v>
      </c>
      <c r="BH27" s="17">
        <f t="shared" si="53"/>
        <v>0</v>
      </c>
    </row>
    <row r="28" spans="1:60" ht="13.5">
      <c r="A28" s="74" t="s">
        <v>141</v>
      </c>
      <c r="B28" s="74" t="s">
        <v>172</v>
      </c>
      <c r="C28" s="101" t="s">
        <v>173</v>
      </c>
      <c r="D28" s="17">
        <f t="shared" si="0"/>
        <v>0</v>
      </c>
      <c r="E28" s="17">
        <f t="shared" si="1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0</v>
      </c>
      <c r="K28" s="17">
        <f t="shared" si="27"/>
        <v>40328</v>
      </c>
      <c r="L28" s="17">
        <f>'廃棄物事業経費（市町村）'!AM28</f>
        <v>0</v>
      </c>
      <c r="M28" s="75">
        <f t="shared" si="28"/>
        <v>0</v>
      </c>
      <c r="N28" s="17">
        <f>'廃棄物事業経費（市町村）'!AO28</f>
        <v>0</v>
      </c>
      <c r="O28" s="17">
        <f>'廃棄物事業経費（市町村）'!AP28</f>
        <v>0</v>
      </c>
      <c r="P28" s="17">
        <f>'廃棄物事業経費（市町村）'!AQ28</f>
        <v>0</v>
      </c>
      <c r="Q28" s="17">
        <f>'廃棄物事業経費（市町村）'!AR28</f>
        <v>0</v>
      </c>
      <c r="R28" s="17">
        <f>'廃棄物事業経費（市町村）'!AS28</f>
        <v>40328</v>
      </c>
      <c r="S28" s="17">
        <f>'廃棄物事業経費（市町村）'!AT28</f>
        <v>0</v>
      </c>
      <c r="T28" s="17">
        <f>'廃棄物事業経費（市町村）'!AU28</f>
        <v>54024</v>
      </c>
      <c r="U28" s="17">
        <f>'廃棄物事業経費（市町村）'!AV28</f>
        <v>0</v>
      </c>
      <c r="V28" s="17">
        <f t="shared" si="29"/>
        <v>40328</v>
      </c>
      <c r="W28" s="17">
        <f t="shared" si="30"/>
        <v>0</v>
      </c>
      <c r="X28" s="17">
        <f t="shared" si="31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32"/>
        <v>0</v>
      </c>
      <c r="AE28" s="17">
        <f>'廃棄物事業経費（市町村）'!BF28</f>
        <v>0</v>
      </c>
      <c r="AF28" s="75">
        <f t="shared" si="33"/>
        <v>0</v>
      </c>
      <c r="AG28" s="17">
        <f>'廃棄物事業経費（市町村）'!BH28</f>
        <v>0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0</v>
      </c>
      <c r="AL28" s="17">
        <f>'廃棄物事業経費（市町村）'!BM28</f>
        <v>0</v>
      </c>
      <c r="AM28" s="17">
        <f>'廃棄物事業経費（市町村）'!BN28</f>
        <v>27439</v>
      </c>
      <c r="AN28" s="17">
        <f>'廃棄物事業経費（市町村）'!BO28</f>
        <v>0</v>
      </c>
      <c r="AO28" s="17">
        <f t="shared" si="34"/>
        <v>0</v>
      </c>
      <c r="AP28" s="17">
        <f t="shared" si="35"/>
        <v>0</v>
      </c>
      <c r="AQ28" s="17">
        <f t="shared" si="36"/>
        <v>0</v>
      </c>
      <c r="AR28" s="17">
        <f t="shared" si="37"/>
        <v>0</v>
      </c>
      <c r="AS28" s="17">
        <f t="shared" si="38"/>
        <v>0</v>
      </c>
      <c r="AT28" s="17">
        <f t="shared" si="39"/>
        <v>0</v>
      </c>
      <c r="AU28" s="17">
        <f t="shared" si="40"/>
        <v>0</v>
      </c>
      <c r="AV28" s="17">
        <f t="shared" si="41"/>
        <v>0</v>
      </c>
      <c r="AW28" s="17">
        <f t="shared" si="42"/>
        <v>40328</v>
      </c>
      <c r="AX28" s="17">
        <f t="shared" si="43"/>
        <v>0</v>
      </c>
      <c r="AY28" s="17">
        <f t="shared" si="44"/>
        <v>0</v>
      </c>
      <c r="AZ28" s="17">
        <f t="shared" si="45"/>
        <v>0</v>
      </c>
      <c r="BA28" s="17">
        <f t="shared" si="46"/>
        <v>0</v>
      </c>
      <c r="BB28" s="17">
        <f t="shared" si="47"/>
        <v>0</v>
      </c>
      <c r="BC28" s="17">
        <f t="shared" si="48"/>
        <v>0</v>
      </c>
      <c r="BD28" s="17">
        <f t="shared" si="49"/>
        <v>40328</v>
      </c>
      <c r="BE28" s="17">
        <f t="shared" si="50"/>
        <v>0</v>
      </c>
      <c r="BF28" s="17">
        <f t="shared" si="51"/>
        <v>81463</v>
      </c>
      <c r="BG28" s="17">
        <f t="shared" si="52"/>
        <v>0</v>
      </c>
      <c r="BH28" s="17">
        <f t="shared" si="53"/>
        <v>40328</v>
      </c>
    </row>
    <row r="29" spans="1:60" ht="13.5">
      <c r="A29" s="74" t="s">
        <v>141</v>
      </c>
      <c r="B29" s="74" t="s">
        <v>174</v>
      </c>
      <c r="C29" s="101" t="s">
        <v>175</v>
      </c>
      <c r="D29" s="17">
        <f t="shared" si="0"/>
        <v>0</v>
      </c>
      <c r="E29" s="17">
        <f t="shared" si="1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0</v>
      </c>
      <c r="K29" s="17">
        <f t="shared" si="27"/>
        <v>15401</v>
      </c>
      <c r="L29" s="17">
        <f>'廃棄物事業経費（市町村）'!AM29</f>
        <v>0</v>
      </c>
      <c r="M29" s="75">
        <f t="shared" si="28"/>
        <v>0</v>
      </c>
      <c r="N29" s="17">
        <f>'廃棄物事業経費（市町村）'!AO29</f>
        <v>0</v>
      </c>
      <c r="O29" s="17">
        <f>'廃棄物事業経費（市町村）'!AP29</f>
        <v>0</v>
      </c>
      <c r="P29" s="17">
        <f>'廃棄物事業経費（市町村）'!AQ29</f>
        <v>0</v>
      </c>
      <c r="Q29" s="17">
        <f>'廃棄物事業経費（市町村）'!AR29</f>
        <v>0</v>
      </c>
      <c r="R29" s="17">
        <f>'廃棄物事業経費（市町村）'!AS29</f>
        <v>15401</v>
      </c>
      <c r="S29" s="17">
        <f>'廃棄物事業経費（市町村）'!AT29</f>
        <v>0</v>
      </c>
      <c r="T29" s="17">
        <f>'廃棄物事業経費（市町村）'!AU29</f>
        <v>24459</v>
      </c>
      <c r="U29" s="17">
        <f>'廃棄物事業経費（市町村）'!AV29</f>
        <v>0</v>
      </c>
      <c r="V29" s="17">
        <f t="shared" si="29"/>
        <v>15401</v>
      </c>
      <c r="W29" s="17">
        <f t="shared" si="30"/>
        <v>0</v>
      </c>
      <c r="X29" s="17">
        <f t="shared" si="31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0</v>
      </c>
      <c r="AD29" s="17">
        <f t="shared" si="32"/>
        <v>0</v>
      </c>
      <c r="AE29" s="17">
        <f>'廃棄物事業経費（市町村）'!BF29</f>
        <v>0</v>
      </c>
      <c r="AF29" s="75">
        <f t="shared" si="33"/>
        <v>0</v>
      </c>
      <c r="AG29" s="17">
        <f>'廃棄物事業経費（市町村）'!BH29</f>
        <v>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0</v>
      </c>
      <c r="AL29" s="17">
        <f>'廃棄物事業経費（市町村）'!BM29</f>
        <v>0</v>
      </c>
      <c r="AM29" s="17">
        <f>'廃棄物事業経費（市町村）'!BN29</f>
        <v>11403</v>
      </c>
      <c r="AN29" s="17">
        <f>'廃棄物事業経費（市町村）'!BO29</f>
        <v>0</v>
      </c>
      <c r="AO29" s="17">
        <f t="shared" si="34"/>
        <v>0</v>
      </c>
      <c r="AP29" s="17">
        <f t="shared" si="35"/>
        <v>0</v>
      </c>
      <c r="AQ29" s="17">
        <f t="shared" si="36"/>
        <v>0</v>
      </c>
      <c r="AR29" s="17">
        <f t="shared" si="37"/>
        <v>0</v>
      </c>
      <c r="AS29" s="17">
        <f t="shared" si="38"/>
        <v>0</v>
      </c>
      <c r="AT29" s="17">
        <f t="shared" si="39"/>
        <v>0</v>
      </c>
      <c r="AU29" s="17">
        <f t="shared" si="40"/>
        <v>0</v>
      </c>
      <c r="AV29" s="17">
        <f t="shared" si="41"/>
        <v>0</v>
      </c>
      <c r="AW29" s="17">
        <f t="shared" si="42"/>
        <v>15401</v>
      </c>
      <c r="AX29" s="17">
        <f t="shared" si="43"/>
        <v>0</v>
      </c>
      <c r="AY29" s="17">
        <f t="shared" si="44"/>
        <v>0</v>
      </c>
      <c r="AZ29" s="17">
        <f t="shared" si="45"/>
        <v>0</v>
      </c>
      <c r="BA29" s="17">
        <f t="shared" si="46"/>
        <v>0</v>
      </c>
      <c r="BB29" s="17">
        <f t="shared" si="47"/>
        <v>0</v>
      </c>
      <c r="BC29" s="17">
        <f t="shared" si="48"/>
        <v>0</v>
      </c>
      <c r="BD29" s="17">
        <f t="shared" si="49"/>
        <v>15401</v>
      </c>
      <c r="BE29" s="17">
        <f t="shared" si="50"/>
        <v>0</v>
      </c>
      <c r="BF29" s="17">
        <f t="shared" si="51"/>
        <v>35862</v>
      </c>
      <c r="BG29" s="17">
        <f t="shared" si="52"/>
        <v>0</v>
      </c>
      <c r="BH29" s="17">
        <f t="shared" si="53"/>
        <v>15401</v>
      </c>
    </row>
    <row r="30" spans="1:60" ht="13.5">
      <c r="A30" s="74" t="s">
        <v>141</v>
      </c>
      <c r="B30" s="74" t="s">
        <v>176</v>
      </c>
      <c r="C30" s="101" t="s">
        <v>177</v>
      </c>
      <c r="D30" s="17">
        <f t="shared" si="0"/>
        <v>0</v>
      </c>
      <c r="E30" s="17">
        <f t="shared" si="1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8795</v>
      </c>
      <c r="K30" s="17">
        <f t="shared" si="27"/>
        <v>0</v>
      </c>
      <c r="L30" s="17">
        <f>'廃棄物事業経費（市町村）'!AM30</f>
        <v>0</v>
      </c>
      <c r="M30" s="75">
        <f t="shared" si="28"/>
        <v>0</v>
      </c>
      <c r="N30" s="17">
        <f>'廃棄物事業経費（市町村）'!AO30</f>
        <v>0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0</v>
      </c>
      <c r="S30" s="17">
        <f>'廃棄物事業経費（市町村）'!AT30</f>
        <v>0</v>
      </c>
      <c r="T30" s="17">
        <f>'廃棄物事業経費（市町村）'!AU30</f>
        <v>0</v>
      </c>
      <c r="U30" s="17">
        <f>'廃棄物事業経費（市町村）'!AV30</f>
        <v>0</v>
      </c>
      <c r="V30" s="17">
        <f t="shared" si="29"/>
        <v>0</v>
      </c>
      <c r="W30" s="17">
        <f t="shared" si="30"/>
        <v>0</v>
      </c>
      <c r="X30" s="17">
        <f t="shared" si="31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0</v>
      </c>
      <c r="AD30" s="17">
        <f t="shared" si="32"/>
        <v>0</v>
      </c>
      <c r="AE30" s="17">
        <f>'廃棄物事業経費（市町村）'!BF30</f>
        <v>0</v>
      </c>
      <c r="AF30" s="75">
        <f t="shared" si="33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0</v>
      </c>
      <c r="AL30" s="17">
        <f>'廃棄物事業経費（市町村）'!BM30</f>
        <v>0</v>
      </c>
      <c r="AM30" s="17">
        <f>'廃棄物事業経費（市町村）'!BN30</f>
        <v>1531</v>
      </c>
      <c r="AN30" s="17">
        <f>'廃棄物事業経費（市町村）'!BO30</f>
        <v>0</v>
      </c>
      <c r="AO30" s="17">
        <f t="shared" si="34"/>
        <v>0</v>
      </c>
      <c r="AP30" s="17">
        <f t="shared" si="35"/>
        <v>0</v>
      </c>
      <c r="AQ30" s="17">
        <f t="shared" si="36"/>
        <v>0</v>
      </c>
      <c r="AR30" s="17">
        <f t="shared" si="37"/>
        <v>0</v>
      </c>
      <c r="AS30" s="17">
        <f t="shared" si="38"/>
        <v>0</v>
      </c>
      <c r="AT30" s="17">
        <f t="shared" si="39"/>
        <v>0</v>
      </c>
      <c r="AU30" s="17">
        <f t="shared" si="40"/>
        <v>0</v>
      </c>
      <c r="AV30" s="17">
        <f t="shared" si="41"/>
        <v>8795</v>
      </c>
      <c r="AW30" s="17">
        <f t="shared" si="42"/>
        <v>0</v>
      </c>
      <c r="AX30" s="17">
        <f t="shared" si="43"/>
        <v>0</v>
      </c>
      <c r="AY30" s="17">
        <f t="shared" si="44"/>
        <v>0</v>
      </c>
      <c r="AZ30" s="17">
        <f t="shared" si="45"/>
        <v>0</v>
      </c>
      <c r="BA30" s="17">
        <f t="shared" si="46"/>
        <v>0</v>
      </c>
      <c r="BB30" s="17">
        <f t="shared" si="47"/>
        <v>0</v>
      </c>
      <c r="BC30" s="17">
        <f t="shared" si="48"/>
        <v>0</v>
      </c>
      <c r="BD30" s="17">
        <f t="shared" si="49"/>
        <v>0</v>
      </c>
      <c r="BE30" s="17">
        <f t="shared" si="50"/>
        <v>0</v>
      </c>
      <c r="BF30" s="17">
        <f t="shared" si="51"/>
        <v>1531</v>
      </c>
      <c r="BG30" s="17">
        <f t="shared" si="52"/>
        <v>0</v>
      </c>
      <c r="BH30" s="17">
        <f t="shared" si="53"/>
        <v>0</v>
      </c>
    </row>
    <row r="31" spans="1:60" ht="13.5">
      <c r="A31" s="74" t="s">
        <v>141</v>
      </c>
      <c r="B31" s="74" t="s">
        <v>178</v>
      </c>
      <c r="C31" s="101" t="s">
        <v>179</v>
      </c>
      <c r="D31" s="17">
        <f t="shared" si="0"/>
        <v>0</v>
      </c>
      <c r="E31" s="17">
        <f t="shared" si="1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0</v>
      </c>
      <c r="K31" s="17">
        <f t="shared" si="27"/>
        <v>0</v>
      </c>
      <c r="L31" s="17">
        <f>'廃棄物事業経費（市町村）'!AM31</f>
        <v>0</v>
      </c>
      <c r="M31" s="75">
        <f t="shared" si="28"/>
        <v>0</v>
      </c>
      <c r="N31" s="17">
        <f>'廃棄物事業経費（市町村）'!AO31</f>
        <v>0</v>
      </c>
      <c r="O31" s="17">
        <f>'廃棄物事業経費（市町村）'!AP31</f>
        <v>0</v>
      </c>
      <c r="P31" s="17">
        <f>'廃棄物事業経費（市町村）'!AQ31</f>
        <v>0</v>
      </c>
      <c r="Q31" s="17">
        <f>'廃棄物事業経費（市町村）'!AR31</f>
        <v>0</v>
      </c>
      <c r="R31" s="17">
        <f>'廃棄物事業経費（市町村）'!AS31</f>
        <v>0</v>
      </c>
      <c r="S31" s="17">
        <f>'廃棄物事業経費（市町村）'!AT31</f>
        <v>0</v>
      </c>
      <c r="T31" s="17">
        <f>'廃棄物事業経費（市町村）'!AU31</f>
        <v>69671</v>
      </c>
      <c r="U31" s="17">
        <f>'廃棄物事業経費（市町村）'!AV31</f>
        <v>0</v>
      </c>
      <c r="V31" s="17">
        <f t="shared" si="29"/>
        <v>0</v>
      </c>
      <c r="W31" s="17">
        <f t="shared" si="30"/>
        <v>0</v>
      </c>
      <c r="X31" s="17">
        <f t="shared" si="31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0</v>
      </c>
      <c r="AD31" s="17">
        <f t="shared" si="32"/>
        <v>0</v>
      </c>
      <c r="AE31" s="17">
        <f>'廃棄物事業経費（市町村）'!BF31</f>
        <v>0</v>
      </c>
      <c r="AF31" s="75">
        <f t="shared" si="33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0</v>
      </c>
      <c r="AL31" s="17">
        <f>'廃棄物事業経費（市町村）'!BM31</f>
        <v>0</v>
      </c>
      <c r="AM31" s="17">
        <f>'廃棄物事業経費（市町村）'!BN31</f>
        <v>12131</v>
      </c>
      <c r="AN31" s="17">
        <f>'廃棄物事業経費（市町村）'!BO31</f>
        <v>0</v>
      </c>
      <c r="AO31" s="17">
        <f t="shared" si="34"/>
        <v>0</v>
      </c>
      <c r="AP31" s="17">
        <f t="shared" si="35"/>
        <v>0</v>
      </c>
      <c r="AQ31" s="17">
        <f t="shared" si="36"/>
        <v>0</v>
      </c>
      <c r="AR31" s="17">
        <f t="shared" si="37"/>
        <v>0</v>
      </c>
      <c r="AS31" s="17">
        <f t="shared" si="38"/>
        <v>0</v>
      </c>
      <c r="AT31" s="17">
        <f t="shared" si="39"/>
        <v>0</v>
      </c>
      <c r="AU31" s="17">
        <f t="shared" si="40"/>
        <v>0</v>
      </c>
      <c r="AV31" s="17">
        <f t="shared" si="41"/>
        <v>0</v>
      </c>
      <c r="AW31" s="17">
        <f t="shared" si="42"/>
        <v>0</v>
      </c>
      <c r="AX31" s="17">
        <f t="shared" si="43"/>
        <v>0</v>
      </c>
      <c r="AY31" s="17">
        <f t="shared" si="44"/>
        <v>0</v>
      </c>
      <c r="AZ31" s="17">
        <f t="shared" si="45"/>
        <v>0</v>
      </c>
      <c r="BA31" s="17">
        <f t="shared" si="46"/>
        <v>0</v>
      </c>
      <c r="BB31" s="17">
        <f t="shared" si="47"/>
        <v>0</v>
      </c>
      <c r="BC31" s="17">
        <f t="shared" si="48"/>
        <v>0</v>
      </c>
      <c r="BD31" s="17">
        <f t="shared" si="49"/>
        <v>0</v>
      </c>
      <c r="BE31" s="17">
        <f t="shared" si="50"/>
        <v>0</v>
      </c>
      <c r="BF31" s="17">
        <f t="shared" si="51"/>
        <v>81802</v>
      </c>
      <c r="BG31" s="17">
        <f t="shared" si="52"/>
        <v>0</v>
      </c>
      <c r="BH31" s="17">
        <f t="shared" si="53"/>
        <v>0</v>
      </c>
    </row>
    <row r="32" spans="1:60" ht="13.5">
      <c r="A32" s="74" t="s">
        <v>141</v>
      </c>
      <c r="B32" s="74" t="s">
        <v>180</v>
      </c>
      <c r="C32" s="101" t="s">
        <v>74</v>
      </c>
      <c r="D32" s="17">
        <f t="shared" si="0"/>
        <v>0</v>
      </c>
      <c r="E32" s="17">
        <f t="shared" si="1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0</v>
      </c>
      <c r="K32" s="17">
        <f t="shared" si="27"/>
        <v>154721</v>
      </c>
      <c r="L32" s="17">
        <f>'廃棄物事業経費（市町村）'!AM32</f>
        <v>40596</v>
      </c>
      <c r="M32" s="75">
        <f t="shared" si="28"/>
        <v>62610</v>
      </c>
      <c r="N32" s="17">
        <f>'廃棄物事業経費（市町村）'!AO32</f>
        <v>2519</v>
      </c>
      <c r="O32" s="17">
        <f>'廃棄物事業経費（市町村）'!AP32</f>
        <v>60091</v>
      </c>
      <c r="P32" s="17">
        <f>'廃棄物事業経費（市町村）'!AQ32</f>
        <v>0</v>
      </c>
      <c r="Q32" s="17">
        <f>'廃棄物事業経費（市町村）'!AR32</f>
        <v>0</v>
      </c>
      <c r="R32" s="17">
        <f>'廃棄物事業経費（市町村）'!AS32</f>
        <v>51515</v>
      </c>
      <c r="S32" s="17">
        <f>'廃棄物事業経費（市町村）'!AT32</f>
        <v>0</v>
      </c>
      <c r="T32" s="17">
        <f>'廃棄物事業経費（市町村）'!AU32</f>
        <v>0</v>
      </c>
      <c r="U32" s="17">
        <f>'廃棄物事業経費（市町村）'!AV32</f>
        <v>2316</v>
      </c>
      <c r="V32" s="17">
        <f t="shared" si="29"/>
        <v>157037</v>
      </c>
      <c r="W32" s="17">
        <f t="shared" si="30"/>
        <v>208979</v>
      </c>
      <c r="X32" s="17">
        <f t="shared" si="31"/>
        <v>208979</v>
      </c>
      <c r="Y32" s="17">
        <f>'廃棄物事業経費（市町村）'!AZ32</f>
        <v>207708</v>
      </c>
      <c r="Z32" s="17">
        <f>'廃棄物事業経費（市町村）'!BA32</f>
        <v>0</v>
      </c>
      <c r="AA32" s="17">
        <f>'廃棄物事業経費（市町村）'!BB32</f>
        <v>1271</v>
      </c>
      <c r="AB32" s="17">
        <f>'廃棄物事業経費（市町村）'!BC32</f>
        <v>0</v>
      </c>
      <c r="AC32" s="17">
        <f>'廃棄物事業経費（市町村）'!BD32</f>
        <v>0</v>
      </c>
      <c r="AD32" s="17">
        <f t="shared" si="32"/>
        <v>46343</v>
      </c>
      <c r="AE32" s="17">
        <f>'廃棄物事業経費（市町村）'!BF32</f>
        <v>24936</v>
      </c>
      <c r="AF32" s="75">
        <f t="shared" si="33"/>
        <v>6903</v>
      </c>
      <c r="AG32" s="17">
        <f>'廃棄物事業経費（市町村）'!BH32</f>
        <v>0</v>
      </c>
      <c r="AH32" s="17">
        <f>'廃棄物事業経費（市町村）'!BI32</f>
        <v>6903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14504</v>
      </c>
      <c r="AL32" s="17">
        <f>'廃棄物事業経費（市町村）'!BM32</f>
        <v>0</v>
      </c>
      <c r="AM32" s="17">
        <f>'廃棄物事業経費（市町村）'!BN32</f>
        <v>0</v>
      </c>
      <c r="AN32" s="17">
        <f>'廃棄物事業経費（市町村）'!BO32</f>
        <v>0</v>
      </c>
      <c r="AO32" s="17">
        <f t="shared" si="34"/>
        <v>255322</v>
      </c>
      <c r="AP32" s="17">
        <f t="shared" si="35"/>
        <v>208979</v>
      </c>
      <c r="AQ32" s="17">
        <f t="shared" si="36"/>
        <v>208979</v>
      </c>
      <c r="AR32" s="17">
        <f t="shared" si="37"/>
        <v>207708</v>
      </c>
      <c r="AS32" s="17">
        <f t="shared" si="38"/>
        <v>0</v>
      </c>
      <c r="AT32" s="17">
        <f t="shared" si="39"/>
        <v>1271</v>
      </c>
      <c r="AU32" s="17">
        <f t="shared" si="40"/>
        <v>0</v>
      </c>
      <c r="AV32" s="17">
        <f t="shared" si="41"/>
        <v>0</v>
      </c>
      <c r="AW32" s="17">
        <f t="shared" si="42"/>
        <v>201064</v>
      </c>
      <c r="AX32" s="17">
        <f t="shared" si="43"/>
        <v>65532</v>
      </c>
      <c r="AY32" s="17">
        <f t="shared" si="44"/>
        <v>69513</v>
      </c>
      <c r="AZ32" s="17">
        <f t="shared" si="45"/>
        <v>2519</v>
      </c>
      <c r="BA32" s="17">
        <f t="shared" si="46"/>
        <v>66994</v>
      </c>
      <c r="BB32" s="17">
        <f t="shared" si="47"/>
        <v>0</v>
      </c>
      <c r="BC32" s="17">
        <f t="shared" si="48"/>
        <v>0</v>
      </c>
      <c r="BD32" s="17">
        <f t="shared" si="49"/>
        <v>66019</v>
      </c>
      <c r="BE32" s="17">
        <f t="shared" si="50"/>
        <v>0</v>
      </c>
      <c r="BF32" s="17">
        <f t="shared" si="51"/>
        <v>0</v>
      </c>
      <c r="BG32" s="17">
        <f t="shared" si="52"/>
        <v>2316</v>
      </c>
      <c r="BH32" s="17">
        <f t="shared" si="53"/>
        <v>412359</v>
      </c>
    </row>
    <row r="33" spans="1:60" ht="13.5">
      <c r="A33" s="74" t="s">
        <v>141</v>
      </c>
      <c r="B33" s="74" t="s">
        <v>181</v>
      </c>
      <c r="C33" s="101" t="s">
        <v>182</v>
      </c>
      <c r="D33" s="17">
        <f t="shared" si="0"/>
        <v>0</v>
      </c>
      <c r="E33" s="17">
        <f t="shared" si="1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0</v>
      </c>
      <c r="K33" s="17">
        <f t="shared" si="27"/>
        <v>102885</v>
      </c>
      <c r="L33" s="17">
        <f>'廃棄物事業経費（市町村）'!AM33</f>
        <v>9883</v>
      </c>
      <c r="M33" s="75">
        <f t="shared" si="28"/>
        <v>0</v>
      </c>
      <c r="N33" s="17">
        <f>'廃棄物事業経費（市町村）'!AO33</f>
        <v>0</v>
      </c>
      <c r="O33" s="17">
        <f>'廃棄物事業経費（市町村）'!AP33</f>
        <v>0</v>
      </c>
      <c r="P33" s="17">
        <f>'廃棄物事業経費（市町村）'!AQ33</f>
        <v>0</v>
      </c>
      <c r="Q33" s="17">
        <f>'廃棄物事業経費（市町村）'!AR33</f>
        <v>0</v>
      </c>
      <c r="R33" s="17">
        <f>'廃棄物事業経費（市町村）'!AS33</f>
        <v>15812</v>
      </c>
      <c r="S33" s="17">
        <f>'廃棄物事業経費（市町村）'!AT33</f>
        <v>77190</v>
      </c>
      <c r="T33" s="17">
        <f>'廃棄物事業経費（市町村）'!AU33</f>
        <v>49576</v>
      </c>
      <c r="U33" s="17">
        <f>'廃棄物事業経費（市町村）'!AV33</f>
        <v>0</v>
      </c>
      <c r="V33" s="17">
        <f t="shared" si="29"/>
        <v>102885</v>
      </c>
      <c r="W33" s="17">
        <f t="shared" si="30"/>
        <v>0</v>
      </c>
      <c r="X33" s="17">
        <f t="shared" si="31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0</v>
      </c>
      <c r="AD33" s="17">
        <f t="shared" si="32"/>
        <v>0</v>
      </c>
      <c r="AE33" s="17">
        <f>'廃棄物事業経費（市町村）'!BF33</f>
        <v>0</v>
      </c>
      <c r="AF33" s="75">
        <f t="shared" si="33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0</v>
      </c>
      <c r="AL33" s="17">
        <f>'廃棄物事業経費（市町村）'!BM33</f>
        <v>0</v>
      </c>
      <c r="AM33" s="17">
        <f>'廃棄物事業経費（市町村）'!BN33</f>
        <v>20382</v>
      </c>
      <c r="AN33" s="17">
        <f>'廃棄物事業経費（市町村）'!BO33</f>
        <v>0</v>
      </c>
      <c r="AO33" s="17">
        <f t="shared" si="34"/>
        <v>0</v>
      </c>
      <c r="AP33" s="17">
        <f t="shared" si="35"/>
        <v>0</v>
      </c>
      <c r="AQ33" s="17">
        <f t="shared" si="36"/>
        <v>0</v>
      </c>
      <c r="AR33" s="17">
        <f t="shared" si="37"/>
        <v>0</v>
      </c>
      <c r="AS33" s="17">
        <f t="shared" si="38"/>
        <v>0</v>
      </c>
      <c r="AT33" s="17">
        <f t="shared" si="39"/>
        <v>0</v>
      </c>
      <c r="AU33" s="17">
        <f t="shared" si="40"/>
        <v>0</v>
      </c>
      <c r="AV33" s="17">
        <f t="shared" si="41"/>
        <v>0</v>
      </c>
      <c r="AW33" s="17">
        <f t="shared" si="42"/>
        <v>102885</v>
      </c>
      <c r="AX33" s="17">
        <f t="shared" si="43"/>
        <v>9883</v>
      </c>
      <c r="AY33" s="17">
        <f t="shared" si="44"/>
        <v>0</v>
      </c>
      <c r="AZ33" s="17">
        <f t="shared" si="45"/>
        <v>0</v>
      </c>
      <c r="BA33" s="17">
        <f t="shared" si="46"/>
        <v>0</v>
      </c>
      <c r="BB33" s="17">
        <f t="shared" si="47"/>
        <v>0</v>
      </c>
      <c r="BC33" s="17">
        <f t="shared" si="48"/>
        <v>0</v>
      </c>
      <c r="BD33" s="17">
        <f t="shared" si="49"/>
        <v>15812</v>
      </c>
      <c r="BE33" s="17">
        <f t="shared" si="50"/>
        <v>77190</v>
      </c>
      <c r="BF33" s="17">
        <f t="shared" si="51"/>
        <v>69958</v>
      </c>
      <c r="BG33" s="17">
        <f t="shared" si="52"/>
        <v>0</v>
      </c>
      <c r="BH33" s="17">
        <f t="shared" si="53"/>
        <v>102885</v>
      </c>
    </row>
    <row r="34" spans="1:60" ht="13.5">
      <c r="A34" s="74" t="s">
        <v>141</v>
      </c>
      <c r="B34" s="74" t="s">
        <v>183</v>
      </c>
      <c r="C34" s="101" t="s">
        <v>222</v>
      </c>
      <c r="D34" s="17">
        <f t="shared" si="0"/>
        <v>0</v>
      </c>
      <c r="E34" s="17">
        <f t="shared" si="1"/>
        <v>0</v>
      </c>
      <c r="F34" s="17">
        <f>'廃棄物事業経費（市町村）'!AG34</f>
        <v>0</v>
      </c>
      <c r="G34" s="17">
        <f>'廃棄物事業経費（市町村）'!AH34</f>
        <v>0</v>
      </c>
      <c r="H34" s="17">
        <f>'廃棄物事業経費（市町村）'!AI34</f>
        <v>0</v>
      </c>
      <c r="I34" s="17">
        <f>'廃棄物事業経費（市町村）'!AJ34</f>
        <v>0</v>
      </c>
      <c r="J34" s="17">
        <f>'廃棄物事業経費（市町村）'!AK34</f>
        <v>0</v>
      </c>
      <c r="K34" s="17">
        <f t="shared" si="27"/>
        <v>66055</v>
      </c>
      <c r="L34" s="17">
        <f>'廃棄物事業経費（市町村）'!AM34</f>
        <v>13573</v>
      </c>
      <c r="M34" s="75">
        <f t="shared" si="28"/>
        <v>0</v>
      </c>
      <c r="N34" s="17">
        <f>'廃棄物事業経費（市町村）'!AO34</f>
        <v>0</v>
      </c>
      <c r="O34" s="17">
        <f>'廃棄物事業経費（市町村）'!AP34</f>
        <v>0</v>
      </c>
      <c r="P34" s="17">
        <f>'廃棄物事業経費（市町村）'!AQ34</f>
        <v>0</v>
      </c>
      <c r="Q34" s="17">
        <f>'廃棄物事業経費（市町村）'!AR34</f>
        <v>8266</v>
      </c>
      <c r="R34" s="17">
        <f>'廃棄物事業経費（市町村）'!AS34</f>
        <v>44216</v>
      </c>
      <c r="S34" s="17">
        <f>'廃棄物事業経費（市町村）'!AT34</f>
        <v>0</v>
      </c>
      <c r="T34" s="17">
        <f>'廃棄物事業経費（市町村）'!AU34</f>
        <v>73355</v>
      </c>
      <c r="U34" s="17">
        <f>'廃棄物事業経費（市町村）'!AV34</f>
        <v>0</v>
      </c>
      <c r="V34" s="17">
        <f t="shared" si="29"/>
        <v>66055</v>
      </c>
      <c r="W34" s="17">
        <f t="shared" si="30"/>
        <v>0</v>
      </c>
      <c r="X34" s="17">
        <f t="shared" si="31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0</v>
      </c>
      <c r="AD34" s="17">
        <f t="shared" si="32"/>
        <v>0</v>
      </c>
      <c r="AE34" s="17">
        <f>'廃棄物事業経費（市町村）'!BF34</f>
        <v>0</v>
      </c>
      <c r="AF34" s="75">
        <f t="shared" si="33"/>
        <v>0</v>
      </c>
      <c r="AG34" s="17">
        <f>'廃棄物事業経費（市町村）'!BH34</f>
        <v>0</v>
      </c>
      <c r="AH34" s="17">
        <f>'廃棄物事業経費（市町村）'!BI34</f>
        <v>0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0</v>
      </c>
      <c r="AL34" s="17">
        <f>'廃棄物事業経費（市町村）'!BM34</f>
        <v>0</v>
      </c>
      <c r="AM34" s="17">
        <f>'廃棄物事業経費（市町村）'!BN34</f>
        <v>30275</v>
      </c>
      <c r="AN34" s="17">
        <f>'廃棄物事業経費（市町村）'!BO34</f>
        <v>0</v>
      </c>
      <c r="AO34" s="17">
        <f t="shared" si="34"/>
        <v>0</v>
      </c>
      <c r="AP34" s="17">
        <f t="shared" si="35"/>
        <v>0</v>
      </c>
      <c r="AQ34" s="17">
        <f t="shared" si="36"/>
        <v>0</v>
      </c>
      <c r="AR34" s="17">
        <f t="shared" si="37"/>
        <v>0</v>
      </c>
      <c r="AS34" s="17">
        <f t="shared" si="38"/>
        <v>0</v>
      </c>
      <c r="AT34" s="17">
        <f t="shared" si="39"/>
        <v>0</v>
      </c>
      <c r="AU34" s="17">
        <f t="shared" si="40"/>
        <v>0</v>
      </c>
      <c r="AV34" s="17">
        <f t="shared" si="41"/>
        <v>0</v>
      </c>
      <c r="AW34" s="17">
        <f t="shared" si="42"/>
        <v>66055</v>
      </c>
      <c r="AX34" s="17">
        <f t="shared" si="43"/>
        <v>13573</v>
      </c>
      <c r="AY34" s="17">
        <f t="shared" si="44"/>
        <v>0</v>
      </c>
      <c r="AZ34" s="17">
        <f t="shared" si="45"/>
        <v>0</v>
      </c>
      <c r="BA34" s="17">
        <f t="shared" si="46"/>
        <v>0</v>
      </c>
      <c r="BB34" s="17">
        <f t="shared" si="47"/>
        <v>0</v>
      </c>
      <c r="BC34" s="17">
        <f t="shared" si="48"/>
        <v>8266</v>
      </c>
      <c r="BD34" s="17">
        <f t="shared" si="49"/>
        <v>44216</v>
      </c>
      <c r="BE34" s="17">
        <f t="shared" si="50"/>
        <v>0</v>
      </c>
      <c r="BF34" s="17">
        <f t="shared" si="51"/>
        <v>103630</v>
      </c>
      <c r="BG34" s="17">
        <f t="shared" si="52"/>
        <v>0</v>
      </c>
      <c r="BH34" s="17">
        <f t="shared" si="53"/>
        <v>66055</v>
      </c>
    </row>
    <row r="35" spans="1:60" ht="13.5">
      <c r="A35" s="74" t="s">
        <v>141</v>
      </c>
      <c r="B35" s="74" t="s">
        <v>184</v>
      </c>
      <c r="C35" s="101" t="s">
        <v>185</v>
      </c>
      <c r="D35" s="17">
        <f aca="true" t="shared" si="54" ref="D35:D56">E35+I35</f>
        <v>0</v>
      </c>
      <c r="E35" s="17">
        <f aca="true" t="shared" si="55" ref="E35:E56">SUM(F35:H35)</f>
        <v>0</v>
      </c>
      <c r="F35" s="17">
        <f>'廃棄物事業経費（市町村）'!AG35</f>
        <v>0</v>
      </c>
      <c r="G35" s="17">
        <f>'廃棄物事業経費（市町村）'!AH35</f>
        <v>0</v>
      </c>
      <c r="H35" s="17">
        <f>'廃棄物事業経費（市町村）'!AI35</f>
        <v>0</v>
      </c>
      <c r="I35" s="17">
        <f>'廃棄物事業経費（市町村）'!AJ35</f>
        <v>0</v>
      </c>
      <c r="J35" s="17">
        <f>'廃棄物事業経費（市町村）'!AK35</f>
        <v>0</v>
      </c>
      <c r="K35" s="17">
        <f t="shared" si="27"/>
        <v>87761</v>
      </c>
      <c r="L35" s="17">
        <f>'廃棄物事業経費（市町村）'!AM35</f>
        <v>18557</v>
      </c>
      <c r="M35" s="75">
        <f t="shared" si="28"/>
        <v>0</v>
      </c>
      <c r="N35" s="17">
        <f>'廃棄物事業経費（市町村）'!AO35</f>
        <v>0</v>
      </c>
      <c r="O35" s="17">
        <f>'廃棄物事業経費（市町村）'!AP35</f>
        <v>0</v>
      </c>
      <c r="P35" s="17">
        <f>'廃棄物事業経費（市町村）'!AQ35</f>
        <v>0</v>
      </c>
      <c r="Q35" s="17">
        <f>'廃棄物事業経費（市町村）'!AR35</f>
        <v>0</v>
      </c>
      <c r="R35" s="17">
        <f>'廃棄物事業経費（市町村）'!AS35</f>
        <v>69204</v>
      </c>
      <c r="S35" s="17">
        <f>'廃棄物事業経費（市町村）'!AT35</f>
        <v>0</v>
      </c>
      <c r="T35" s="17">
        <f>'廃棄物事業経費（市町村）'!AU35</f>
        <v>80760</v>
      </c>
      <c r="U35" s="17">
        <f>'廃棄物事業経費（市町村）'!AV35</f>
        <v>10</v>
      </c>
      <c r="V35" s="17">
        <f t="shared" si="29"/>
        <v>87771</v>
      </c>
      <c r="W35" s="17">
        <f t="shared" si="30"/>
        <v>0</v>
      </c>
      <c r="X35" s="17">
        <f t="shared" si="31"/>
        <v>0</v>
      </c>
      <c r="Y35" s="17">
        <f>'廃棄物事業経費（市町村）'!AZ35</f>
        <v>0</v>
      </c>
      <c r="Z35" s="17">
        <f>'廃棄物事業経費（市町村）'!BA35</f>
        <v>0</v>
      </c>
      <c r="AA35" s="17">
        <f>'廃棄物事業経費（市町村）'!BB35</f>
        <v>0</v>
      </c>
      <c r="AB35" s="17">
        <f>'廃棄物事業経費（市町村）'!BC35</f>
        <v>0</v>
      </c>
      <c r="AC35" s="17">
        <f>'廃棄物事業経費（市町村）'!BD35</f>
        <v>0</v>
      </c>
      <c r="AD35" s="17">
        <f t="shared" si="32"/>
        <v>0</v>
      </c>
      <c r="AE35" s="17">
        <f>'廃棄物事業経費（市町村）'!BF35</f>
        <v>0</v>
      </c>
      <c r="AF35" s="75">
        <f t="shared" si="33"/>
        <v>0</v>
      </c>
      <c r="AG35" s="17">
        <f>'廃棄物事業経費（市町村）'!BH35</f>
        <v>0</v>
      </c>
      <c r="AH35" s="17">
        <f>'廃棄物事業経費（市町村）'!BI35</f>
        <v>0</v>
      </c>
      <c r="AI35" s="17">
        <f>'廃棄物事業経費（市町村）'!BJ35</f>
        <v>0</v>
      </c>
      <c r="AJ35" s="17">
        <f>'廃棄物事業経費（市町村）'!BK35</f>
        <v>0</v>
      </c>
      <c r="AK35" s="17">
        <f>'廃棄物事業経費（市町村）'!BL35</f>
        <v>0</v>
      </c>
      <c r="AL35" s="17">
        <f>'廃棄物事業経費（市町村）'!BM35</f>
        <v>0</v>
      </c>
      <c r="AM35" s="17">
        <f>'廃棄物事業経費（市町村）'!BN35</f>
        <v>30990</v>
      </c>
      <c r="AN35" s="17">
        <f>'廃棄物事業経費（市町村）'!BO35</f>
        <v>0</v>
      </c>
      <c r="AO35" s="17">
        <f t="shared" si="34"/>
        <v>0</v>
      </c>
      <c r="AP35" s="17">
        <f t="shared" si="35"/>
        <v>0</v>
      </c>
      <c r="AQ35" s="17">
        <f t="shared" si="36"/>
        <v>0</v>
      </c>
      <c r="AR35" s="17">
        <f t="shared" si="37"/>
        <v>0</v>
      </c>
      <c r="AS35" s="17">
        <f t="shared" si="38"/>
        <v>0</v>
      </c>
      <c r="AT35" s="17">
        <f t="shared" si="39"/>
        <v>0</v>
      </c>
      <c r="AU35" s="17">
        <f t="shared" si="40"/>
        <v>0</v>
      </c>
      <c r="AV35" s="17">
        <f t="shared" si="41"/>
        <v>0</v>
      </c>
      <c r="AW35" s="17">
        <f t="shared" si="42"/>
        <v>87761</v>
      </c>
      <c r="AX35" s="17">
        <f t="shared" si="43"/>
        <v>18557</v>
      </c>
      <c r="AY35" s="17">
        <f t="shared" si="44"/>
        <v>0</v>
      </c>
      <c r="AZ35" s="17">
        <f t="shared" si="45"/>
        <v>0</v>
      </c>
      <c r="BA35" s="17">
        <f t="shared" si="46"/>
        <v>0</v>
      </c>
      <c r="BB35" s="17">
        <f t="shared" si="47"/>
        <v>0</v>
      </c>
      <c r="BC35" s="17">
        <f t="shared" si="48"/>
        <v>0</v>
      </c>
      <c r="BD35" s="17">
        <f t="shared" si="49"/>
        <v>69204</v>
      </c>
      <c r="BE35" s="17">
        <f t="shared" si="50"/>
        <v>0</v>
      </c>
      <c r="BF35" s="17">
        <f t="shared" si="51"/>
        <v>111750</v>
      </c>
      <c r="BG35" s="17">
        <f t="shared" si="52"/>
        <v>10</v>
      </c>
      <c r="BH35" s="17">
        <f t="shared" si="53"/>
        <v>87771</v>
      </c>
    </row>
    <row r="36" spans="1:60" ht="13.5">
      <c r="A36" s="74" t="s">
        <v>141</v>
      </c>
      <c r="B36" s="74" t="s">
        <v>186</v>
      </c>
      <c r="C36" s="101" t="s">
        <v>233</v>
      </c>
      <c r="D36" s="17">
        <f t="shared" si="54"/>
        <v>0</v>
      </c>
      <c r="E36" s="17">
        <f t="shared" si="55"/>
        <v>0</v>
      </c>
      <c r="F36" s="17">
        <f>'廃棄物事業経費（市町村）'!AG36</f>
        <v>0</v>
      </c>
      <c r="G36" s="17">
        <f>'廃棄物事業経費（市町村）'!AH36</f>
        <v>0</v>
      </c>
      <c r="H36" s="17">
        <f>'廃棄物事業経費（市町村）'!AI36</f>
        <v>0</v>
      </c>
      <c r="I36" s="17">
        <f>'廃棄物事業経費（市町村）'!AJ36</f>
        <v>0</v>
      </c>
      <c r="J36" s="17">
        <f>'廃棄物事業経費（市町村）'!AK36</f>
        <v>8860</v>
      </c>
      <c r="K36" s="17">
        <f t="shared" si="27"/>
        <v>0</v>
      </c>
      <c r="L36" s="17">
        <f>'廃棄物事業経費（市町村）'!AM36</f>
        <v>0</v>
      </c>
      <c r="M36" s="75">
        <f t="shared" si="28"/>
        <v>0</v>
      </c>
      <c r="N36" s="17">
        <f>'廃棄物事業経費（市町村）'!AO36</f>
        <v>0</v>
      </c>
      <c r="O36" s="17">
        <f>'廃棄物事業経費（市町村）'!AP36</f>
        <v>0</v>
      </c>
      <c r="P36" s="17">
        <f>'廃棄物事業経費（市町村）'!AQ36</f>
        <v>0</v>
      </c>
      <c r="Q36" s="17">
        <f>'廃棄物事業経費（市町村）'!AR36</f>
        <v>0</v>
      </c>
      <c r="R36" s="17">
        <f>'廃棄物事業経費（市町村）'!AS36</f>
        <v>0</v>
      </c>
      <c r="S36" s="17">
        <f>'廃棄物事業経費（市町村）'!AT36</f>
        <v>0</v>
      </c>
      <c r="T36" s="17">
        <f>'廃棄物事業経費（市町村）'!AU36</f>
        <v>22047</v>
      </c>
      <c r="U36" s="17">
        <f>'廃棄物事業経費（市町村）'!AV36</f>
        <v>0</v>
      </c>
      <c r="V36" s="17">
        <f t="shared" si="29"/>
        <v>0</v>
      </c>
      <c r="W36" s="17">
        <f t="shared" si="30"/>
        <v>0</v>
      </c>
      <c r="X36" s="17">
        <f t="shared" si="31"/>
        <v>0</v>
      </c>
      <c r="Y36" s="17">
        <f>'廃棄物事業経費（市町村）'!AZ36</f>
        <v>0</v>
      </c>
      <c r="Z36" s="17">
        <f>'廃棄物事業経費（市町村）'!BA36</f>
        <v>0</v>
      </c>
      <c r="AA36" s="17">
        <f>'廃棄物事業経費（市町村）'!BB36</f>
        <v>0</v>
      </c>
      <c r="AB36" s="17">
        <f>'廃棄物事業経費（市町村）'!BC36</f>
        <v>0</v>
      </c>
      <c r="AC36" s="17">
        <f>'廃棄物事業経費（市町村）'!BD36</f>
        <v>0</v>
      </c>
      <c r="AD36" s="17">
        <f t="shared" si="32"/>
        <v>0</v>
      </c>
      <c r="AE36" s="17">
        <f>'廃棄物事業経費（市町村）'!BF36</f>
        <v>0</v>
      </c>
      <c r="AF36" s="75">
        <f t="shared" si="33"/>
        <v>0</v>
      </c>
      <c r="AG36" s="17">
        <f>'廃棄物事業経費（市町村）'!BH36</f>
        <v>0</v>
      </c>
      <c r="AH36" s="17">
        <f>'廃棄物事業経費（市町村）'!BI36</f>
        <v>0</v>
      </c>
      <c r="AI36" s="17">
        <f>'廃棄物事業経費（市町村）'!BJ36</f>
        <v>0</v>
      </c>
      <c r="AJ36" s="17">
        <f>'廃棄物事業経費（市町村）'!BK36</f>
        <v>0</v>
      </c>
      <c r="AK36" s="17">
        <f>'廃棄物事業経費（市町村）'!BL36</f>
        <v>0</v>
      </c>
      <c r="AL36" s="17">
        <f>'廃棄物事業経費（市町村）'!BM36</f>
        <v>0</v>
      </c>
      <c r="AM36" s="17">
        <f>'廃棄物事業経費（市町村）'!BN36</f>
        <v>0</v>
      </c>
      <c r="AN36" s="17">
        <f>'廃棄物事業経費（市町村）'!BO36</f>
        <v>0</v>
      </c>
      <c r="AO36" s="17">
        <f t="shared" si="34"/>
        <v>0</v>
      </c>
      <c r="AP36" s="17">
        <f t="shared" si="35"/>
        <v>0</v>
      </c>
      <c r="AQ36" s="17">
        <f t="shared" si="36"/>
        <v>0</v>
      </c>
      <c r="AR36" s="17">
        <f t="shared" si="37"/>
        <v>0</v>
      </c>
      <c r="AS36" s="17">
        <f t="shared" si="38"/>
        <v>0</v>
      </c>
      <c r="AT36" s="17">
        <f t="shared" si="39"/>
        <v>0</v>
      </c>
      <c r="AU36" s="17">
        <f t="shared" si="40"/>
        <v>0</v>
      </c>
      <c r="AV36" s="17">
        <f t="shared" si="41"/>
        <v>8860</v>
      </c>
      <c r="AW36" s="17">
        <f t="shared" si="42"/>
        <v>0</v>
      </c>
      <c r="AX36" s="17">
        <f t="shared" si="43"/>
        <v>0</v>
      </c>
      <c r="AY36" s="17">
        <f t="shared" si="44"/>
        <v>0</v>
      </c>
      <c r="AZ36" s="17">
        <f t="shared" si="45"/>
        <v>0</v>
      </c>
      <c r="BA36" s="17">
        <f t="shared" si="46"/>
        <v>0</v>
      </c>
      <c r="BB36" s="17">
        <f t="shared" si="47"/>
        <v>0</v>
      </c>
      <c r="BC36" s="17">
        <f t="shared" si="48"/>
        <v>0</v>
      </c>
      <c r="BD36" s="17">
        <f t="shared" si="49"/>
        <v>0</v>
      </c>
      <c r="BE36" s="17">
        <f t="shared" si="50"/>
        <v>0</v>
      </c>
      <c r="BF36" s="17">
        <f t="shared" si="51"/>
        <v>22047</v>
      </c>
      <c r="BG36" s="17">
        <f t="shared" si="52"/>
        <v>0</v>
      </c>
      <c r="BH36" s="17">
        <f t="shared" si="53"/>
        <v>0</v>
      </c>
    </row>
    <row r="37" spans="1:60" ht="13.5">
      <c r="A37" s="74" t="s">
        <v>141</v>
      </c>
      <c r="B37" s="74" t="s">
        <v>234</v>
      </c>
      <c r="C37" s="101" t="s">
        <v>235</v>
      </c>
      <c r="D37" s="17">
        <f t="shared" si="54"/>
        <v>0</v>
      </c>
      <c r="E37" s="17">
        <f t="shared" si="55"/>
        <v>0</v>
      </c>
      <c r="F37" s="17">
        <f>'廃棄物事業経費（市町村）'!AG37</f>
        <v>0</v>
      </c>
      <c r="G37" s="17">
        <f>'廃棄物事業経費（市町村）'!AH37</f>
        <v>0</v>
      </c>
      <c r="H37" s="17">
        <f>'廃棄物事業経費（市町村）'!AI37</f>
        <v>0</v>
      </c>
      <c r="I37" s="17">
        <f>'廃棄物事業経費（市町村）'!AJ37</f>
        <v>0</v>
      </c>
      <c r="J37" s="17">
        <f>'廃棄物事業経費（市町村）'!AK37</f>
        <v>0</v>
      </c>
      <c r="K37" s="17">
        <f t="shared" si="27"/>
        <v>25824</v>
      </c>
      <c r="L37" s="17">
        <f>'廃棄物事業経費（市町村）'!AM37</f>
        <v>0</v>
      </c>
      <c r="M37" s="75">
        <f t="shared" si="28"/>
        <v>0</v>
      </c>
      <c r="N37" s="17">
        <f>'廃棄物事業経費（市町村）'!AO37</f>
        <v>0</v>
      </c>
      <c r="O37" s="17">
        <f>'廃棄物事業経費（市町村）'!AP37</f>
        <v>0</v>
      </c>
      <c r="P37" s="17">
        <f>'廃棄物事業経費（市町村）'!AQ37</f>
        <v>0</v>
      </c>
      <c r="Q37" s="17">
        <f>'廃棄物事業経費（市町村）'!AR37</f>
        <v>0</v>
      </c>
      <c r="R37" s="17">
        <f>'廃棄物事業経費（市町村）'!AS37</f>
        <v>25824</v>
      </c>
      <c r="S37" s="17">
        <f>'廃棄物事業経費（市町村）'!AT37</f>
        <v>0</v>
      </c>
      <c r="T37" s="17">
        <f>'廃棄物事業経費（市町村）'!AU37</f>
        <v>0</v>
      </c>
      <c r="U37" s="17">
        <f>'廃棄物事業経費（市町村）'!AV37</f>
        <v>0</v>
      </c>
      <c r="V37" s="17">
        <f t="shared" si="29"/>
        <v>25824</v>
      </c>
      <c r="W37" s="17">
        <f t="shared" si="30"/>
        <v>0</v>
      </c>
      <c r="X37" s="17">
        <f t="shared" si="31"/>
        <v>0</v>
      </c>
      <c r="Y37" s="17">
        <f>'廃棄物事業経費（市町村）'!AZ37</f>
        <v>0</v>
      </c>
      <c r="Z37" s="17">
        <f>'廃棄物事業経費（市町村）'!BA37</f>
        <v>0</v>
      </c>
      <c r="AA37" s="17">
        <f>'廃棄物事業経費（市町村）'!BB37</f>
        <v>0</v>
      </c>
      <c r="AB37" s="17">
        <f>'廃棄物事業経費（市町村）'!BC37</f>
        <v>0</v>
      </c>
      <c r="AC37" s="17">
        <f>'廃棄物事業経費（市町村）'!BD37</f>
        <v>0</v>
      </c>
      <c r="AD37" s="17">
        <f t="shared" si="32"/>
        <v>3688</v>
      </c>
      <c r="AE37" s="17">
        <f>'廃棄物事業経費（市町村）'!BF37</f>
        <v>0</v>
      </c>
      <c r="AF37" s="75">
        <f t="shared" si="33"/>
        <v>0</v>
      </c>
      <c r="AG37" s="17">
        <f>'廃棄物事業経費（市町村）'!BH37</f>
        <v>0</v>
      </c>
      <c r="AH37" s="17">
        <f>'廃棄物事業経費（市町村）'!BI37</f>
        <v>0</v>
      </c>
      <c r="AI37" s="17">
        <f>'廃棄物事業経費（市町村）'!BJ37</f>
        <v>0</v>
      </c>
      <c r="AJ37" s="17">
        <f>'廃棄物事業経費（市町村）'!BK37</f>
        <v>0</v>
      </c>
      <c r="AK37" s="17">
        <f>'廃棄物事業経費（市町村）'!BL37</f>
        <v>3688</v>
      </c>
      <c r="AL37" s="17">
        <f>'廃棄物事業経費（市町村）'!BM37</f>
        <v>0</v>
      </c>
      <c r="AM37" s="17">
        <f>'廃棄物事業経費（市町村）'!BN37</f>
        <v>0</v>
      </c>
      <c r="AN37" s="17">
        <f>'廃棄物事業経費（市町村）'!BO37</f>
        <v>0</v>
      </c>
      <c r="AO37" s="17">
        <f t="shared" si="34"/>
        <v>3688</v>
      </c>
      <c r="AP37" s="17">
        <f t="shared" si="35"/>
        <v>0</v>
      </c>
      <c r="AQ37" s="17">
        <f t="shared" si="36"/>
        <v>0</v>
      </c>
      <c r="AR37" s="17">
        <f t="shared" si="37"/>
        <v>0</v>
      </c>
      <c r="AS37" s="17">
        <f t="shared" si="38"/>
        <v>0</v>
      </c>
      <c r="AT37" s="17">
        <f t="shared" si="39"/>
        <v>0</v>
      </c>
      <c r="AU37" s="17">
        <f t="shared" si="40"/>
        <v>0</v>
      </c>
      <c r="AV37" s="17">
        <f t="shared" si="41"/>
        <v>0</v>
      </c>
      <c r="AW37" s="17">
        <f t="shared" si="42"/>
        <v>29512</v>
      </c>
      <c r="AX37" s="17">
        <f t="shared" si="43"/>
        <v>0</v>
      </c>
      <c r="AY37" s="17">
        <f t="shared" si="44"/>
        <v>0</v>
      </c>
      <c r="AZ37" s="17">
        <f t="shared" si="45"/>
        <v>0</v>
      </c>
      <c r="BA37" s="17">
        <f t="shared" si="46"/>
        <v>0</v>
      </c>
      <c r="BB37" s="17">
        <f t="shared" si="47"/>
        <v>0</v>
      </c>
      <c r="BC37" s="17">
        <f t="shared" si="48"/>
        <v>0</v>
      </c>
      <c r="BD37" s="17">
        <f t="shared" si="49"/>
        <v>29512</v>
      </c>
      <c r="BE37" s="17">
        <f t="shared" si="50"/>
        <v>0</v>
      </c>
      <c r="BF37" s="17">
        <f t="shared" si="51"/>
        <v>0</v>
      </c>
      <c r="BG37" s="17">
        <f t="shared" si="52"/>
        <v>0</v>
      </c>
      <c r="BH37" s="17">
        <f t="shared" si="53"/>
        <v>29512</v>
      </c>
    </row>
    <row r="38" spans="1:60" ht="13.5">
      <c r="A38" s="74" t="s">
        <v>141</v>
      </c>
      <c r="B38" s="74" t="s">
        <v>236</v>
      </c>
      <c r="C38" s="101" t="s">
        <v>237</v>
      </c>
      <c r="D38" s="17">
        <f t="shared" si="54"/>
        <v>0</v>
      </c>
      <c r="E38" s="17">
        <f t="shared" si="55"/>
        <v>0</v>
      </c>
      <c r="F38" s="17">
        <f>'廃棄物事業経費（市町村）'!AG38</f>
        <v>0</v>
      </c>
      <c r="G38" s="17">
        <f>'廃棄物事業経費（市町村）'!AH38</f>
        <v>0</v>
      </c>
      <c r="H38" s="17">
        <f>'廃棄物事業経費（市町村）'!AI38</f>
        <v>0</v>
      </c>
      <c r="I38" s="17">
        <f>'廃棄物事業経費（市町村）'!AJ38</f>
        <v>0</v>
      </c>
      <c r="J38" s="17">
        <f>'廃棄物事業経費（市町村）'!AK38</f>
        <v>0</v>
      </c>
      <c r="K38" s="17">
        <f t="shared" si="27"/>
        <v>66660</v>
      </c>
      <c r="L38" s="17">
        <f>'廃棄物事業経費（市町村）'!AM38</f>
        <v>5031</v>
      </c>
      <c r="M38" s="75">
        <f t="shared" si="28"/>
        <v>0</v>
      </c>
      <c r="N38" s="17">
        <f>'廃棄物事業経費（市町村）'!AO38</f>
        <v>0</v>
      </c>
      <c r="O38" s="17">
        <f>'廃棄物事業経費（市町村）'!AP38</f>
        <v>0</v>
      </c>
      <c r="P38" s="17">
        <f>'廃棄物事業経費（市町村）'!AQ38</f>
        <v>0</v>
      </c>
      <c r="Q38" s="17">
        <f>'廃棄物事業経費（市町村）'!AR38</f>
        <v>0</v>
      </c>
      <c r="R38" s="17">
        <f>'廃棄物事業経費（市町村）'!AS38</f>
        <v>61629</v>
      </c>
      <c r="S38" s="17">
        <f>'廃棄物事業経費（市町村）'!AT38</f>
        <v>0</v>
      </c>
      <c r="T38" s="17">
        <f>'廃棄物事業経費（市町村）'!AU38</f>
        <v>0</v>
      </c>
      <c r="U38" s="17">
        <f>'廃棄物事業経費（市町村）'!AV38</f>
        <v>0</v>
      </c>
      <c r="V38" s="17">
        <f t="shared" si="29"/>
        <v>66660</v>
      </c>
      <c r="W38" s="17">
        <f t="shared" si="30"/>
        <v>0</v>
      </c>
      <c r="X38" s="17">
        <f t="shared" si="31"/>
        <v>0</v>
      </c>
      <c r="Y38" s="17">
        <f>'廃棄物事業経費（市町村）'!AZ38</f>
        <v>0</v>
      </c>
      <c r="Z38" s="17">
        <f>'廃棄物事業経費（市町村）'!BA38</f>
        <v>0</v>
      </c>
      <c r="AA38" s="17">
        <f>'廃棄物事業経費（市町村）'!BB38</f>
        <v>0</v>
      </c>
      <c r="AB38" s="17">
        <f>'廃棄物事業経費（市町村）'!BC38</f>
        <v>0</v>
      </c>
      <c r="AC38" s="17">
        <f>'廃棄物事業経費（市町村）'!BD38</f>
        <v>0</v>
      </c>
      <c r="AD38" s="17">
        <f t="shared" si="32"/>
        <v>16884</v>
      </c>
      <c r="AE38" s="17">
        <f>'廃棄物事業経費（市町村）'!BF38</f>
        <v>102</v>
      </c>
      <c r="AF38" s="75">
        <f t="shared" si="33"/>
        <v>0</v>
      </c>
      <c r="AG38" s="17">
        <f>'廃棄物事業経費（市町村）'!BH38</f>
        <v>0</v>
      </c>
      <c r="AH38" s="17">
        <f>'廃棄物事業経費（市町村）'!BI38</f>
        <v>0</v>
      </c>
      <c r="AI38" s="17">
        <f>'廃棄物事業経費（市町村）'!BJ38</f>
        <v>0</v>
      </c>
      <c r="AJ38" s="17">
        <f>'廃棄物事業経費（市町村）'!BK38</f>
        <v>0</v>
      </c>
      <c r="AK38" s="17">
        <f>'廃棄物事業経費（市町村）'!BL38</f>
        <v>16782</v>
      </c>
      <c r="AL38" s="17">
        <f>'廃棄物事業経費（市町村）'!BM38</f>
        <v>0</v>
      </c>
      <c r="AM38" s="17">
        <f>'廃棄物事業経費（市町村）'!BN38</f>
        <v>0</v>
      </c>
      <c r="AN38" s="17">
        <f>'廃棄物事業経費（市町村）'!BO38</f>
        <v>0</v>
      </c>
      <c r="AO38" s="17">
        <f t="shared" si="34"/>
        <v>16884</v>
      </c>
      <c r="AP38" s="17">
        <f t="shared" si="35"/>
        <v>0</v>
      </c>
      <c r="AQ38" s="17">
        <f t="shared" si="36"/>
        <v>0</v>
      </c>
      <c r="AR38" s="17">
        <f t="shared" si="37"/>
        <v>0</v>
      </c>
      <c r="AS38" s="17">
        <f t="shared" si="38"/>
        <v>0</v>
      </c>
      <c r="AT38" s="17">
        <f t="shared" si="39"/>
        <v>0</v>
      </c>
      <c r="AU38" s="17">
        <f t="shared" si="40"/>
        <v>0</v>
      </c>
      <c r="AV38" s="17">
        <f t="shared" si="41"/>
        <v>0</v>
      </c>
      <c r="AW38" s="17">
        <f t="shared" si="42"/>
        <v>83544</v>
      </c>
      <c r="AX38" s="17">
        <f t="shared" si="43"/>
        <v>5133</v>
      </c>
      <c r="AY38" s="17">
        <f t="shared" si="44"/>
        <v>0</v>
      </c>
      <c r="AZ38" s="17">
        <f t="shared" si="45"/>
        <v>0</v>
      </c>
      <c r="BA38" s="17">
        <f t="shared" si="46"/>
        <v>0</v>
      </c>
      <c r="BB38" s="17">
        <f t="shared" si="47"/>
        <v>0</v>
      </c>
      <c r="BC38" s="17">
        <f t="shared" si="48"/>
        <v>0</v>
      </c>
      <c r="BD38" s="17">
        <f t="shared" si="49"/>
        <v>78411</v>
      </c>
      <c r="BE38" s="17">
        <f t="shared" si="50"/>
        <v>0</v>
      </c>
      <c r="BF38" s="17">
        <f t="shared" si="51"/>
        <v>0</v>
      </c>
      <c r="BG38" s="17">
        <f t="shared" si="52"/>
        <v>0</v>
      </c>
      <c r="BH38" s="17">
        <f t="shared" si="53"/>
        <v>83544</v>
      </c>
    </row>
    <row r="39" spans="1:60" ht="13.5">
      <c r="A39" s="74" t="s">
        <v>141</v>
      </c>
      <c r="B39" s="74" t="s">
        <v>238</v>
      </c>
      <c r="C39" s="101" t="s">
        <v>239</v>
      </c>
      <c r="D39" s="17">
        <f t="shared" si="54"/>
        <v>0</v>
      </c>
      <c r="E39" s="17">
        <f t="shared" si="55"/>
        <v>0</v>
      </c>
      <c r="F39" s="17">
        <f>'廃棄物事業経費（市町村）'!AG39</f>
        <v>0</v>
      </c>
      <c r="G39" s="17">
        <f>'廃棄物事業経費（市町村）'!AH39</f>
        <v>0</v>
      </c>
      <c r="H39" s="17">
        <f>'廃棄物事業経費（市町村）'!AI39</f>
        <v>0</v>
      </c>
      <c r="I39" s="17">
        <f>'廃棄物事業経費（市町村）'!AJ39</f>
        <v>0</v>
      </c>
      <c r="J39" s="17">
        <f>'廃棄物事業経費（市町村）'!AK39</f>
        <v>0</v>
      </c>
      <c r="K39" s="17">
        <f t="shared" si="27"/>
        <v>155391</v>
      </c>
      <c r="L39" s="17">
        <f>'廃棄物事業経費（市町村）'!AM39</f>
        <v>0</v>
      </c>
      <c r="M39" s="75">
        <f t="shared" si="28"/>
        <v>13260</v>
      </c>
      <c r="N39" s="17">
        <f>'廃棄物事業経費（市町村）'!AO39</f>
        <v>13260</v>
      </c>
      <c r="O39" s="17">
        <f>'廃棄物事業経費（市町村）'!AP39</f>
        <v>0</v>
      </c>
      <c r="P39" s="17">
        <f>'廃棄物事業経費（市町村）'!AQ39</f>
        <v>0</v>
      </c>
      <c r="Q39" s="17">
        <f>'廃棄物事業経費（市町村）'!AR39</f>
        <v>0</v>
      </c>
      <c r="R39" s="17">
        <f>'廃棄物事業経費（市町村）'!AS39</f>
        <v>142131</v>
      </c>
      <c r="S39" s="17">
        <f>'廃棄物事業経費（市町村）'!AT39</f>
        <v>0</v>
      </c>
      <c r="T39" s="17">
        <f>'廃棄物事業経費（市町村）'!AU39</f>
        <v>0</v>
      </c>
      <c r="U39" s="17">
        <f>'廃棄物事業経費（市町村）'!AV39</f>
        <v>0</v>
      </c>
      <c r="V39" s="17">
        <f t="shared" si="29"/>
        <v>155391</v>
      </c>
      <c r="W39" s="17">
        <f t="shared" si="30"/>
        <v>0</v>
      </c>
      <c r="X39" s="17">
        <f t="shared" si="31"/>
        <v>0</v>
      </c>
      <c r="Y39" s="17">
        <f>'廃棄物事業経費（市町村）'!AZ39</f>
        <v>0</v>
      </c>
      <c r="Z39" s="17">
        <f>'廃棄物事業経費（市町村）'!BA39</f>
        <v>0</v>
      </c>
      <c r="AA39" s="17">
        <f>'廃棄物事業経費（市町村）'!BB39</f>
        <v>0</v>
      </c>
      <c r="AB39" s="17">
        <f>'廃棄物事業経費（市町村）'!BC39</f>
        <v>0</v>
      </c>
      <c r="AC39" s="17">
        <f>'廃棄物事業経費（市町村）'!BD39</f>
        <v>0</v>
      </c>
      <c r="AD39" s="17">
        <f t="shared" si="32"/>
        <v>13638</v>
      </c>
      <c r="AE39" s="17">
        <f>'廃棄物事業経費（市町村）'!BF39</f>
        <v>0</v>
      </c>
      <c r="AF39" s="75">
        <f t="shared" si="33"/>
        <v>0</v>
      </c>
      <c r="AG39" s="17">
        <f>'廃棄物事業経費（市町村）'!BH39</f>
        <v>0</v>
      </c>
      <c r="AH39" s="17">
        <f>'廃棄物事業経費（市町村）'!BI39</f>
        <v>0</v>
      </c>
      <c r="AI39" s="17">
        <f>'廃棄物事業経費（市町村）'!BJ39</f>
        <v>0</v>
      </c>
      <c r="AJ39" s="17">
        <f>'廃棄物事業経費（市町村）'!BK39</f>
        <v>0</v>
      </c>
      <c r="AK39" s="17">
        <f>'廃棄物事業経費（市町村）'!BL39</f>
        <v>13638</v>
      </c>
      <c r="AL39" s="17">
        <f>'廃棄物事業経費（市町村）'!BM39</f>
        <v>0</v>
      </c>
      <c r="AM39" s="17">
        <f>'廃棄物事業経費（市町村）'!BN39</f>
        <v>0</v>
      </c>
      <c r="AN39" s="17">
        <f>'廃棄物事業経費（市町村）'!BO39</f>
        <v>0</v>
      </c>
      <c r="AO39" s="17">
        <f t="shared" si="34"/>
        <v>13638</v>
      </c>
      <c r="AP39" s="17">
        <f t="shared" si="35"/>
        <v>0</v>
      </c>
      <c r="AQ39" s="17">
        <f t="shared" si="36"/>
        <v>0</v>
      </c>
      <c r="AR39" s="17">
        <f t="shared" si="37"/>
        <v>0</v>
      </c>
      <c r="AS39" s="17">
        <f t="shared" si="38"/>
        <v>0</v>
      </c>
      <c r="AT39" s="17">
        <f t="shared" si="39"/>
        <v>0</v>
      </c>
      <c r="AU39" s="17">
        <f t="shared" si="40"/>
        <v>0</v>
      </c>
      <c r="AV39" s="17">
        <f t="shared" si="41"/>
        <v>0</v>
      </c>
      <c r="AW39" s="17">
        <f t="shared" si="42"/>
        <v>169029</v>
      </c>
      <c r="AX39" s="17">
        <f t="shared" si="43"/>
        <v>0</v>
      </c>
      <c r="AY39" s="17">
        <f t="shared" si="44"/>
        <v>13260</v>
      </c>
      <c r="AZ39" s="17">
        <f t="shared" si="45"/>
        <v>13260</v>
      </c>
      <c r="BA39" s="17">
        <f t="shared" si="46"/>
        <v>0</v>
      </c>
      <c r="BB39" s="17">
        <f t="shared" si="47"/>
        <v>0</v>
      </c>
      <c r="BC39" s="17">
        <f t="shared" si="48"/>
        <v>0</v>
      </c>
      <c r="BD39" s="17">
        <f t="shared" si="49"/>
        <v>155769</v>
      </c>
      <c r="BE39" s="17">
        <f t="shared" si="50"/>
        <v>0</v>
      </c>
      <c r="BF39" s="17">
        <f t="shared" si="51"/>
        <v>0</v>
      </c>
      <c r="BG39" s="17">
        <f t="shared" si="52"/>
        <v>0</v>
      </c>
      <c r="BH39" s="17">
        <f t="shared" si="53"/>
        <v>169029</v>
      </c>
    </row>
    <row r="40" spans="1:60" ht="13.5">
      <c r="A40" s="74" t="s">
        <v>141</v>
      </c>
      <c r="B40" s="74" t="s">
        <v>240</v>
      </c>
      <c r="C40" s="101" t="s">
        <v>105</v>
      </c>
      <c r="D40" s="17">
        <f t="shared" si="54"/>
        <v>0</v>
      </c>
      <c r="E40" s="17">
        <f t="shared" si="55"/>
        <v>0</v>
      </c>
      <c r="F40" s="17">
        <f>'廃棄物事業経費（市町村）'!AG40</f>
        <v>0</v>
      </c>
      <c r="G40" s="17">
        <f>'廃棄物事業経費（市町村）'!AH40</f>
        <v>0</v>
      </c>
      <c r="H40" s="17">
        <f>'廃棄物事業経費（市町村）'!AI40</f>
        <v>0</v>
      </c>
      <c r="I40" s="17">
        <f>'廃棄物事業経費（市町村）'!AJ40</f>
        <v>0</v>
      </c>
      <c r="J40" s="17">
        <f>'廃棄物事業経費（市町村）'!AK40</f>
        <v>0</v>
      </c>
      <c r="K40" s="17">
        <f t="shared" si="27"/>
        <v>200573</v>
      </c>
      <c r="L40" s="17">
        <f>'廃棄物事業経費（市町村）'!AM40</f>
        <v>44456</v>
      </c>
      <c r="M40" s="75">
        <f t="shared" si="28"/>
        <v>47058</v>
      </c>
      <c r="N40" s="17">
        <f>'廃棄物事業経費（市町村）'!AO40</f>
        <v>619</v>
      </c>
      <c r="O40" s="17">
        <f>'廃棄物事業経費（市町村）'!AP40</f>
        <v>46439</v>
      </c>
      <c r="P40" s="17">
        <f>'廃棄物事業経費（市町村）'!AQ40</f>
        <v>0</v>
      </c>
      <c r="Q40" s="17">
        <f>'廃棄物事業経費（市町村）'!AR40</f>
        <v>0</v>
      </c>
      <c r="R40" s="17">
        <f>'廃棄物事業経費（市町村）'!AS40</f>
        <v>107292</v>
      </c>
      <c r="S40" s="17">
        <f>'廃棄物事業経費（市町村）'!AT40</f>
        <v>1767</v>
      </c>
      <c r="T40" s="17">
        <f>'廃棄物事業経費（市町村）'!AU40</f>
        <v>0</v>
      </c>
      <c r="U40" s="17">
        <f>'廃棄物事業経費（市町村）'!AV40</f>
        <v>0</v>
      </c>
      <c r="V40" s="17">
        <f t="shared" si="29"/>
        <v>200573</v>
      </c>
      <c r="W40" s="17">
        <f t="shared" si="30"/>
        <v>0</v>
      </c>
      <c r="X40" s="17">
        <f t="shared" si="31"/>
        <v>0</v>
      </c>
      <c r="Y40" s="17">
        <f>'廃棄物事業経費（市町村）'!AZ40</f>
        <v>0</v>
      </c>
      <c r="Z40" s="17">
        <f>'廃棄物事業経費（市町村）'!BA40</f>
        <v>0</v>
      </c>
      <c r="AA40" s="17">
        <f>'廃棄物事業経費（市町村）'!BB40</f>
        <v>0</v>
      </c>
      <c r="AB40" s="17">
        <f>'廃棄物事業経費（市町村）'!BC40</f>
        <v>0</v>
      </c>
      <c r="AC40" s="17">
        <f>'廃棄物事業経費（市町村）'!BD40</f>
        <v>0</v>
      </c>
      <c r="AD40" s="17">
        <f t="shared" si="32"/>
        <v>44043</v>
      </c>
      <c r="AE40" s="17">
        <f>'廃棄物事業経費（市町村）'!BF40</f>
        <v>0</v>
      </c>
      <c r="AF40" s="75">
        <f t="shared" si="33"/>
        <v>0</v>
      </c>
      <c r="AG40" s="17">
        <f>'廃棄物事業経費（市町村）'!BH40</f>
        <v>0</v>
      </c>
      <c r="AH40" s="17">
        <f>'廃棄物事業経費（市町村）'!BI40</f>
        <v>0</v>
      </c>
      <c r="AI40" s="17">
        <f>'廃棄物事業経費（市町村）'!BJ40</f>
        <v>0</v>
      </c>
      <c r="AJ40" s="17">
        <f>'廃棄物事業経費（市町村）'!BK40</f>
        <v>0</v>
      </c>
      <c r="AK40" s="17">
        <f>'廃棄物事業経費（市町村）'!BL40</f>
        <v>44043</v>
      </c>
      <c r="AL40" s="17">
        <f>'廃棄物事業経費（市町村）'!BM40</f>
        <v>0</v>
      </c>
      <c r="AM40" s="17">
        <f>'廃棄物事業経費（市町村）'!BN40</f>
        <v>0</v>
      </c>
      <c r="AN40" s="17">
        <f>'廃棄物事業経費（市町村）'!BO40</f>
        <v>0</v>
      </c>
      <c r="AO40" s="17">
        <f t="shared" si="34"/>
        <v>44043</v>
      </c>
      <c r="AP40" s="17">
        <f t="shared" si="35"/>
        <v>0</v>
      </c>
      <c r="AQ40" s="17">
        <f t="shared" si="36"/>
        <v>0</v>
      </c>
      <c r="AR40" s="17">
        <f t="shared" si="37"/>
        <v>0</v>
      </c>
      <c r="AS40" s="17">
        <f t="shared" si="38"/>
        <v>0</v>
      </c>
      <c r="AT40" s="17">
        <f t="shared" si="39"/>
        <v>0</v>
      </c>
      <c r="AU40" s="17">
        <f t="shared" si="40"/>
        <v>0</v>
      </c>
      <c r="AV40" s="17">
        <f t="shared" si="41"/>
        <v>0</v>
      </c>
      <c r="AW40" s="17">
        <f t="shared" si="42"/>
        <v>244616</v>
      </c>
      <c r="AX40" s="17">
        <f t="shared" si="43"/>
        <v>44456</v>
      </c>
      <c r="AY40" s="17">
        <f t="shared" si="44"/>
        <v>47058</v>
      </c>
      <c r="AZ40" s="17">
        <f t="shared" si="45"/>
        <v>619</v>
      </c>
      <c r="BA40" s="17">
        <f t="shared" si="46"/>
        <v>46439</v>
      </c>
      <c r="BB40" s="17">
        <f t="shared" si="47"/>
        <v>0</v>
      </c>
      <c r="BC40" s="17">
        <f t="shared" si="48"/>
        <v>0</v>
      </c>
      <c r="BD40" s="17">
        <f t="shared" si="49"/>
        <v>151335</v>
      </c>
      <c r="BE40" s="17">
        <f t="shared" si="50"/>
        <v>1767</v>
      </c>
      <c r="BF40" s="17">
        <f t="shared" si="51"/>
        <v>0</v>
      </c>
      <c r="BG40" s="17">
        <f t="shared" si="52"/>
        <v>0</v>
      </c>
      <c r="BH40" s="17">
        <f t="shared" si="53"/>
        <v>244616</v>
      </c>
    </row>
    <row r="41" spans="1:60" ht="13.5">
      <c r="A41" s="74" t="s">
        <v>141</v>
      </c>
      <c r="B41" s="74" t="s">
        <v>106</v>
      </c>
      <c r="C41" s="101" t="s">
        <v>107</v>
      </c>
      <c r="D41" s="17">
        <f t="shared" si="54"/>
        <v>0</v>
      </c>
      <c r="E41" s="17">
        <f t="shared" si="55"/>
        <v>0</v>
      </c>
      <c r="F41" s="17">
        <f>'廃棄物事業経費（市町村）'!AG41</f>
        <v>0</v>
      </c>
      <c r="G41" s="17">
        <f>'廃棄物事業経費（市町村）'!AH41</f>
        <v>0</v>
      </c>
      <c r="H41" s="17">
        <f>'廃棄物事業経費（市町村）'!AI41</f>
        <v>0</v>
      </c>
      <c r="I41" s="17">
        <f>'廃棄物事業経費（市町村）'!AJ41</f>
        <v>0</v>
      </c>
      <c r="J41" s="17">
        <f>'廃棄物事業経費（市町村）'!AK41</f>
        <v>0</v>
      </c>
      <c r="K41" s="17">
        <f t="shared" si="27"/>
        <v>47834</v>
      </c>
      <c r="L41" s="17">
        <f>'廃棄物事業経費（市町村）'!AM41</f>
        <v>1200</v>
      </c>
      <c r="M41" s="75">
        <f t="shared" si="28"/>
        <v>0</v>
      </c>
      <c r="N41" s="17">
        <f>'廃棄物事業経費（市町村）'!AO41</f>
        <v>0</v>
      </c>
      <c r="O41" s="17">
        <f>'廃棄物事業経費（市町村）'!AP41</f>
        <v>0</v>
      </c>
      <c r="P41" s="17">
        <f>'廃棄物事業経費（市町村）'!AQ41</f>
        <v>0</v>
      </c>
      <c r="Q41" s="17">
        <f>'廃棄物事業経費（市町村）'!AR41</f>
        <v>0</v>
      </c>
      <c r="R41" s="17">
        <f>'廃棄物事業経費（市町村）'!AS41</f>
        <v>46634</v>
      </c>
      <c r="S41" s="17">
        <f>'廃棄物事業経費（市町村）'!AT41</f>
        <v>0</v>
      </c>
      <c r="T41" s="17">
        <f>'廃棄物事業経費（市町村）'!AU41</f>
        <v>4590</v>
      </c>
      <c r="U41" s="17">
        <f>'廃棄物事業経費（市町村）'!AV41</f>
        <v>0</v>
      </c>
      <c r="V41" s="17">
        <f t="shared" si="29"/>
        <v>47834</v>
      </c>
      <c r="W41" s="17">
        <f t="shared" si="30"/>
        <v>0</v>
      </c>
      <c r="X41" s="17">
        <f t="shared" si="31"/>
        <v>0</v>
      </c>
      <c r="Y41" s="17">
        <f>'廃棄物事業経費（市町村）'!AZ41</f>
        <v>0</v>
      </c>
      <c r="Z41" s="17">
        <f>'廃棄物事業経費（市町村）'!BA41</f>
        <v>0</v>
      </c>
      <c r="AA41" s="17">
        <f>'廃棄物事業経費（市町村）'!BB41</f>
        <v>0</v>
      </c>
      <c r="AB41" s="17">
        <f>'廃棄物事業経費（市町村）'!BC41</f>
        <v>0</v>
      </c>
      <c r="AC41" s="17">
        <f>'廃棄物事業経費（市町村）'!BD41</f>
        <v>0</v>
      </c>
      <c r="AD41" s="17">
        <f t="shared" si="32"/>
        <v>120</v>
      </c>
      <c r="AE41" s="17">
        <f>'廃棄物事業経費（市町村）'!BF41</f>
        <v>120</v>
      </c>
      <c r="AF41" s="75">
        <f t="shared" si="33"/>
        <v>0</v>
      </c>
      <c r="AG41" s="17">
        <f>'廃棄物事業経費（市町村）'!BH41</f>
        <v>0</v>
      </c>
      <c r="AH41" s="17">
        <f>'廃棄物事業経費（市町村）'!BI41</f>
        <v>0</v>
      </c>
      <c r="AI41" s="17">
        <f>'廃棄物事業経費（市町村）'!BJ41</f>
        <v>0</v>
      </c>
      <c r="AJ41" s="17">
        <f>'廃棄物事業経費（市町村）'!BK41</f>
        <v>0</v>
      </c>
      <c r="AK41" s="17">
        <f>'廃棄物事業経費（市町村）'!BL41</f>
        <v>0</v>
      </c>
      <c r="AL41" s="17">
        <f>'廃棄物事業経費（市町村）'!BM41</f>
        <v>0</v>
      </c>
      <c r="AM41" s="17">
        <f>'廃棄物事業経費（市町村）'!BN41</f>
        <v>3027</v>
      </c>
      <c r="AN41" s="17">
        <f>'廃棄物事業経費（市町村）'!BO41</f>
        <v>0</v>
      </c>
      <c r="AO41" s="17">
        <f t="shared" si="34"/>
        <v>120</v>
      </c>
      <c r="AP41" s="17">
        <f t="shared" si="35"/>
        <v>0</v>
      </c>
      <c r="AQ41" s="17">
        <f t="shared" si="36"/>
        <v>0</v>
      </c>
      <c r="AR41" s="17">
        <f t="shared" si="37"/>
        <v>0</v>
      </c>
      <c r="AS41" s="17">
        <f t="shared" si="38"/>
        <v>0</v>
      </c>
      <c r="AT41" s="17">
        <f t="shared" si="39"/>
        <v>0</v>
      </c>
      <c r="AU41" s="17">
        <f t="shared" si="40"/>
        <v>0</v>
      </c>
      <c r="AV41" s="17">
        <f t="shared" si="41"/>
        <v>0</v>
      </c>
      <c r="AW41" s="17">
        <f t="shared" si="42"/>
        <v>47954</v>
      </c>
      <c r="AX41" s="17">
        <f t="shared" si="43"/>
        <v>1320</v>
      </c>
      <c r="AY41" s="17">
        <f t="shared" si="44"/>
        <v>0</v>
      </c>
      <c r="AZ41" s="17">
        <f t="shared" si="45"/>
        <v>0</v>
      </c>
      <c r="BA41" s="17">
        <f t="shared" si="46"/>
        <v>0</v>
      </c>
      <c r="BB41" s="17">
        <f t="shared" si="47"/>
        <v>0</v>
      </c>
      <c r="BC41" s="17">
        <f t="shared" si="48"/>
        <v>0</v>
      </c>
      <c r="BD41" s="17">
        <f t="shared" si="49"/>
        <v>46634</v>
      </c>
      <c r="BE41" s="17">
        <f t="shared" si="50"/>
        <v>0</v>
      </c>
      <c r="BF41" s="17">
        <f t="shared" si="51"/>
        <v>7617</v>
      </c>
      <c r="BG41" s="17">
        <f t="shared" si="52"/>
        <v>0</v>
      </c>
      <c r="BH41" s="17">
        <f t="shared" si="53"/>
        <v>47954</v>
      </c>
    </row>
    <row r="42" spans="1:60" ht="13.5">
      <c r="A42" s="74" t="s">
        <v>141</v>
      </c>
      <c r="B42" s="74" t="s">
        <v>226</v>
      </c>
      <c r="C42" s="101" t="s">
        <v>227</v>
      </c>
      <c r="D42" s="17">
        <f t="shared" si="54"/>
        <v>0</v>
      </c>
      <c r="E42" s="17">
        <f t="shared" si="55"/>
        <v>0</v>
      </c>
      <c r="F42" s="17">
        <f>'廃棄物事業経費（市町村）'!AG42</f>
        <v>0</v>
      </c>
      <c r="G42" s="17">
        <f>'廃棄物事業経費（市町村）'!AH42</f>
        <v>0</v>
      </c>
      <c r="H42" s="17">
        <f>'廃棄物事業経費（市町村）'!AI42</f>
        <v>0</v>
      </c>
      <c r="I42" s="17">
        <f>'廃棄物事業経費（市町村）'!AJ42</f>
        <v>0</v>
      </c>
      <c r="J42" s="17">
        <f>'廃棄物事業経費（市町村）'!AK42</f>
        <v>0</v>
      </c>
      <c r="K42" s="17">
        <f t="shared" si="27"/>
        <v>428409</v>
      </c>
      <c r="L42" s="17">
        <f>'廃棄物事業経費（市町村）'!AM42</f>
        <v>31004</v>
      </c>
      <c r="M42" s="75">
        <f t="shared" si="28"/>
        <v>690</v>
      </c>
      <c r="N42" s="17">
        <f>'廃棄物事業経費（市町村）'!AO42</f>
        <v>346</v>
      </c>
      <c r="O42" s="17">
        <f>'廃棄物事業経費（市町村）'!AP42</f>
        <v>344</v>
      </c>
      <c r="P42" s="17">
        <f>'廃棄物事業経費（市町村）'!AQ42</f>
        <v>0</v>
      </c>
      <c r="Q42" s="17">
        <f>'廃棄物事業経費（市町村）'!AR42</f>
        <v>0</v>
      </c>
      <c r="R42" s="17">
        <f>'廃棄物事業経費（市町村）'!AS42</f>
        <v>396715</v>
      </c>
      <c r="S42" s="17">
        <f>'廃棄物事業経費（市町村）'!AT42</f>
        <v>0</v>
      </c>
      <c r="T42" s="17">
        <f>'廃棄物事業経費（市町村）'!AU42</f>
        <v>6860</v>
      </c>
      <c r="U42" s="17">
        <f>'廃棄物事業経費（市町村）'!AV42</f>
        <v>1595</v>
      </c>
      <c r="V42" s="17">
        <f t="shared" si="29"/>
        <v>430004</v>
      </c>
      <c r="W42" s="17">
        <f t="shared" si="30"/>
        <v>0</v>
      </c>
      <c r="X42" s="17">
        <f t="shared" si="31"/>
        <v>0</v>
      </c>
      <c r="Y42" s="17">
        <f>'廃棄物事業経費（市町村）'!AZ42</f>
        <v>0</v>
      </c>
      <c r="Z42" s="17">
        <f>'廃棄物事業経費（市町村）'!BA42</f>
        <v>0</v>
      </c>
      <c r="AA42" s="17">
        <f>'廃棄物事業経費（市町村）'!BB42</f>
        <v>0</v>
      </c>
      <c r="AB42" s="17">
        <f>'廃棄物事業経費（市町村）'!BC42</f>
        <v>0</v>
      </c>
      <c r="AC42" s="17">
        <f>'廃棄物事業経費（市町村）'!BD42</f>
        <v>0</v>
      </c>
      <c r="AD42" s="17">
        <f t="shared" si="32"/>
        <v>0</v>
      </c>
      <c r="AE42" s="17">
        <f>'廃棄物事業経費（市町村）'!BF42</f>
        <v>0</v>
      </c>
      <c r="AF42" s="75">
        <f t="shared" si="33"/>
        <v>0</v>
      </c>
      <c r="AG42" s="17">
        <f>'廃棄物事業経費（市町村）'!BH42</f>
        <v>0</v>
      </c>
      <c r="AH42" s="17">
        <f>'廃棄物事業経費（市町村）'!BI42</f>
        <v>0</v>
      </c>
      <c r="AI42" s="17">
        <f>'廃棄物事業経費（市町村）'!BJ42</f>
        <v>0</v>
      </c>
      <c r="AJ42" s="17">
        <f>'廃棄物事業経費（市町村）'!BK42</f>
        <v>0</v>
      </c>
      <c r="AK42" s="17">
        <f>'廃棄物事業経費（市町村）'!BL42</f>
        <v>0</v>
      </c>
      <c r="AL42" s="17">
        <f>'廃棄物事業経費（市町村）'!BM42</f>
        <v>0</v>
      </c>
      <c r="AM42" s="17">
        <f>'廃棄物事業経費（市町村）'!BN42</f>
        <v>11424</v>
      </c>
      <c r="AN42" s="17">
        <f>'廃棄物事業経費（市町村）'!BO42</f>
        <v>0</v>
      </c>
      <c r="AO42" s="17">
        <f t="shared" si="34"/>
        <v>0</v>
      </c>
      <c r="AP42" s="17">
        <f t="shared" si="35"/>
        <v>0</v>
      </c>
      <c r="AQ42" s="17">
        <f t="shared" si="36"/>
        <v>0</v>
      </c>
      <c r="AR42" s="17">
        <f t="shared" si="37"/>
        <v>0</v>
      </c>
      <c r="AS42" s="17">
        <f t="shared" si="38"/>
        <v>0</v>
      </c>
      <c r="AT42" s="17">
        <f t="shared" si="39"/>
        <v>0</v>
      </c>
      <c r="AU42" s="17">
        <f t="shared" si="40"/>
        <v>0</v>
      </c>
      <c r="AV42" s="17">
        <f t="shared" si="41"/>
        <v>0</v>
      </c>
      <c r="AW42" s="17">
        <f t="shared" si="42"/>
        <v>428409</v>
      </c>
      <c r="AX42" s="17">
        <f t="shared" si="43"/>
        <v>31004</v>
      </c>
      <c r="AY42" s="17">
        <f t="shared" si="44"/>
        <v>690</v>
      </c>
      <c r="AZ42" s="17">
        <f t="shared" si="45"/>
        <v>346</v>
      </c>
      <c r="BA42" s="17">
        <f t="shared" si="46"/>
        <v>344</v>
      </c>
      <c r="BB42" s="17">
        <f t="shared" si="47"/>
        <v>0</v>
      </c>
      <c r="BC42" s="17">
        <f t="shared" si="48"/>
        <v>0</v>
      </c>
      <c r="BD42" s="17">
        <f t="shared" si="49"/>
        <v>396715</v>
      </c>
      <c r="BE42" s="17">
        <f t="shared" si="50"/>
        <v>0</v>
      </c>
      <c r="BF42" s="17">
        <f t="shared" si="51"/>
        <v>18284</v>
      </c>
      <c r="BG42" s="17">
        <f t="shared" si="52"/>
        <v>1595</v>
      </c>
      <c r="BH42" s="17">
        <f t="shared" si="53"/>
        <v>430004</v>
      </c>
    </row>
    <row r="43" spans="1:60" ht="13.5">
      <c r="A43" s="74" t="s">
        <v>141</v>
      </c>
      <c r="B43" s="74" t="s">
        <v>108</v>
      </c>
      <c r="C43" s="101" t="s">
        <v>109</v>
      </c>
      <c r="D43" s="17">
        <f t="shared" si="54"/>
        <v>0</v>
      </c>
      <c r="E43" s="17">
        <f t="shared" si="55"/>
        <v>0</v>
      </c>
      <c r="F43" s="17">
        <f>'廃棄物事業経費（市町村）'!AG43</f>
        <v>0</v>
      </c>
      <c r="G43" s="17">
        <f>'廃棄物事業経費（市町村）'!AH43</f>
        <v>0</v>
      </c>
      <c r="H43" s="17">
        <f>'廃棄物事業経費（市町村）'!AI43</f>
        <v>0</v>
      </c>
      <c r="I43" s="17">
        <f>'廃棄物事業経費（市町村）'!AJ43</f>
        <v>0</v>
      </c>
      <c r="J43" s="17">
        <f>'廃棄物事業経費（市町村）'!AK43</f>
        <v>0</v>
      </c>
      <c r="K43" s="17">
        <f t="shared" si="27"/>
        <v>9345</v>
      </c>
      <c r="L43" s="17">
        <f>'廃棄物事業経費（市町村）'!AM43</f>
        <v>0</v>
      </c>
      <c r="M43" s="75">
        <f t="shared" si="28"/>
        <v>0</v>
      </c>
      <c r="N43" s="17">
        <f>'廃棄物事業経費（市町村）'!AO43</f>
        <v>0</v>
      </c>
      <c r="O43" s="17">
        <f>'廃棄物事業経費（市町村）'!AP43</f>
        <v>0</v>
      </c>
      <c r="P43" s="17">
        <f>'廃棄物事業経費（市町村）'!AQ43</f>
        <v>0</v>
      </c>
      <c r="Q43" s="17">
        <f>'廃棄物事業経費（市町村）'!AR43</f>
        <v>0</v>
      </c>
      <c r="R43" s="17">
        <f>'廃棄物事業経費（市町村）'!AS43</f>
        <v>8780</v>
      </c>
      <c r="S43" s="17">
        <f>'廃棄物事業経費（市町村）'!AT43</f>
        <v>565</v>
      </c>
      <c r="T43" s="17">
        <f>'廃棄物事業経費（市町村）'!AU43</f>
        <v>13774</v>
      </c>
      <c r="U43" s="17">
        <f>'廃棄物事業経費（市町村）'!AV43</f>
        <v>0</v>
      </c>
      <c r="V43" s="17">
        <f t="shared" si="29"/>
        <v>9345</v>
      </c>
      <c r="W43" s="17">
        <f t="shared" si="30"/>
        <v>0</v>
      </c>
      <c r="X43" s="17">
        <f t="shared" si="31"/>
        <v>0</v>
      </c>
      <c r="Y43" s="17">
        <f>'廃棄物事業経費（市町村）'!AZ43</f>
        <v>0</v>
      </c>
      <c r="Z43" s="17">
        <f>'廃棄物事業経費（市町村）'!BA43</f>
        <v>0</v>
      </c>
      <c r="AA43" s="17">
        <f>'廃棄物事業経費（市町村）'!BB43</f>
        <v>0</v>
      </c>
      <c r="AB43" s="17">
        <f>'廃棄物事業経費（市町村）'!BC43</f>
        <v>0</v>
      </c>
      <c r="AC43" s="17">
        <f>'廃棄物事業経費（市町村）'!BD43</f>
        <v>0</v>
      </c>
      <c r="AD43" s="17">
        <f t="shared" si="32"/>
        <v>0</v>
      </c>
      <c r="AE43" s="17">
        <f>'廃棄物事業経費（市町村）'!BF43</f>
        <v>0</v>
      </c>
      <c r="AF43" s="75">
        <f t="shared" si="33"/>
        <v>0</v>
      </c>
      <c r="AG43" s="17">
        <f>'廃棄物事業経費（市町村）'!BH43</f>
        <v>0</v>
      </c>
      <c r="AH43" s="17">
        <f>'廃棄物事業経費（市町村）'!BI43</f>
        <v>0</v>
      </c>
      <c r="AI43" s="17">
        <f>'廃棄物事業経費（市町村）'!BJ43</f>
        <v>0</v>
      </c>
      <c r="AJ43" s="17">
        <f>'廃棄物事業経費（市町村）'!BK43</f>
        <v>0</v>
      </c>
      <c r="AK43" s="17">
        <f>'廃棄物事業経費（市町村）'!BL43</f>
        <v>0</v>
      </c>
      <c r="AL43" s="17">
        <f>'廃棄物事業経費（市町村）'!BM43</f>
        <v>0</v>
      </c>
      <c r="AM43" s="17">
        <f>'廃棄物事業経費（市町村）'!BN43</f>
        <v>0</v>
      </c>
      <c r="AN43" s="17">
        <f>'廃棄物事業経費（市町村）'!BO43</f>
        <v>0</v>
      </c>
      <c r="AO43" s="17">
        <f t="shared" si="34"/>
        <v>0</v>
      </c>
      <c r="AP43" s="17">
        <f t="shared" si="35"/>
        <v>0</v>
      </c>
      <c r="AQ43" s="17">
        <f t="shared" si="36"/>
        <v>0</v>
      </c>
      <c r="AR43" s="17">
        <f t="shared" si="37"/>
        <v>0</v>
      </c>
      <c r="AS43" s="17">
        <f t="shared" si="38"/>
        <v>0</v>
      </c>
      <c r="AT43" s="17">
        <f t="shared" si="39"/>
        <v>0</v>
      </c>
      <c r="AU43" s="17">
        <f t="shared" si="40"/>
        <v>0</v>
      </c>
      <c r="AV43" s="17">
        <f t="shared" si="41"/>
        <v>0</v>
      </c>
      <c r="AW43" s="17">
        <f t="shared" si="42"/>
        <v>9345</v>
      </c>
      <c r="AX43" s="17">
        <f t="shared" si="43"/>
        <v>0</v>
      </c>
      <c r="AY43" s="17">
        <f t="shared" si="44"/>
        <v>0</v>
      </c>
      <c r="AZ43" s="17">
        <f t="shared" si="45"/>
        <v>0</v>
      </c>
      <c r="BA43" s="17">
        <f t="shared" si="46"/>
        <v>0</v>
      </c>
      <c r="BB43" s="17">
        <f t="shared" si="47"/>
        <v>0</v>
      </c>
      <c r="BC43" s="17">
        <f t="shared" si="48"/>
        <v>0</v>
      </c>
      <c r="BD43" s="17">
        <f t="shared" si="49"/>
        <v>8780</v>
      </c>
      <c r="BE43" s="17">
        <f t="shared" si="50"/>
        <v>565</v>
      </c>
      <c r="BF43" s="17">
        <f t="shared" si="51"/>
        <v>13774</v>
      </c>
      <c r="BG43" s="17">
        <f t="shared" si="52"/>
        <v>0</v>
      </c>
      <c r="BH43" s="17">
        <f t="shared" si="53"/>
        <v>9345</v>
      </c>
    </row>
    <row r="44" spans="1:60" ht="13.5">
      <c r="A44" s="74" t="s">
        <v>141</v>
      </c>
      <c r="B44" s="74" t="s">
        <v>110</v>
      </c>
      <c r="C44" s="101" t="s">
        <v>111</v>
      </c>
      <c r="D44" s="17">
        <f t="shared" si="54"/>
        <v>0</v>
      </c>
      <c r="E44" s="17">
        <f t="shared" si="55"/>
        <v>0</v>
      </c>
      <c r="F44" s="17">
        <f>'廃棄物事業経費（市町村）'!AG44</f>
        <v>0</v>
      </c>
      <c r="G44" s="17">
        <f>'廃棄物事業経費（市町村）'!AH44</f>
        <v>0</v>
      </c>
      <c r="H44" s="17">
        <f>'廃棄物事業経費（市町村）'!AI44</f>
        <v>0</v>
      </c>
      <c r="I44" s="17">
        <f>'廃棄物事業経費（市町村）'!AJ44</f>
        <v>0</v>
      </c>
      <c r="J44" s="17">
        <f>'廃棄物事業経費（市町村）'!AK44</f>
        <v>0</v>
      </c>
      <c r="K44" s="17">
        <f t="shared" si="27"/>
        <v>11792</v>
      </c>
      <c r="L44" s="17">
        <f>'廃棄物事業経費（市町村）'!AM44</f>
        <v>0</v>
      </c>
      <c r="M44" s="75">
        <f t="shared" si="28"/>
        <v>1919</v>
      </c>
      <c r="N44" s="17">
        <f>'廃棄物事業経費（市町村）'!AO44</f>
        <v>1634</v>
      </c>
      <c r="O44" s="17">
        <f>'廃棄物事業経費（市町村）'!AP44</f>
        <v>0</v>
      </c>
      <c r="P44" s="17">
        <f>'廃棄物事業経費（市町村）'!AQ44</f>
        <v>285</v>
      </c>
      <c r="Q44" s="17">
        <f>'廃棄物事業経費（市町村）'!AR44</f>
        <v>0</v>
      </c>
      <c r="R44" s="17">
        <f>'廃棄物事業経費（市町村）'!AS44</f>
        <v>9873</v>
      </c>
      <c r="S44" s="17">
        <f>'廃棄物事業経費（市町村）'!AT44</f>
        <v>0</v>
      </c>
      <c r="T44" s="17">
        <f>'廃棄物事業経費（市町村）'!AU44</f>
        <v>11632</v>
      </c>
      <c r="U44" s="17">
        <f>'廃棄物事業経費（市町村）'!AV44</f>
        <v>0</v>
      </c>
      <c r="V44" s="17">
        <f t="shared" si="29"/>
        <v>11792</v>
      </c>
      <c r="W44" s="17">
        <f t="shared" si="30"/>
        <v>0</v>
      </c>
      <c r="X44" s="17">
        <f t="shared" si="31"/>
        <v>0</v>
      </c>
      <c r="Y44" s="17">
        <f>'廃棄物事業経費（市町村）'!AZ44</f>
        <v>0</v>
      </c>
      <c r="Z44" s="17">
        <f>'廃棄物事業経費（市町村）'!BA44</f>
        <v>0</v>
      </c>
      <c r="AA44" s="17">
        <f>'廃棄物事業経費（市町村）'!BB44</f>
        <v>0</v>
      </c>
      <c r="AB44" s="17">
        <f>'廃棄物事業経費（市町村）'!BC44</f>
        <v>0</v>
      </c>
      <c r="AC44" s="17">
        <f>'廃棄物事業経費（市町村）'!BD44</f>
        <v>0</v>
      </c>
      <c r="AD44" s="17">
        <f t="shared" si="32"/>
        <v>469</v>
      </c>
      <c r="AE44" s="17">
        <f>'廃棄物事業経費（市町村）'!BF44</f>
        <v>0</v>
      </c>
      <c r="AF44" s="75">
        <f t="shared" si="33"/>
        <v>0</v>
      </c>
      <c r="AG44" s="17">
        <f>'廃棄物事業経費（市町村）'!BH44</f>
        <v>0</v>
      </c>
      <c r="AH44" s="17">
        <f>'廃棄物事業経費（市町村）'!BI44</f>
        <v>0</v>
      </c>
      <c r="AI44" s="17">
        <f>'廃棄物事業経費（市町村）'!BJ44</f>
        <v>0</v>
      </c>
      <c r="AJ44" s="17">
        <f>'廃棄物事業経費（市町村）'!BK44</f>
        <v>0</v>
      </c>
      <c r="AK44" s="17">
        <f>'廃棄物事業経費（市町村）'!BL44</f>
        <v>469</v>
      </c>
      <c r="AL44" s="17">
        <f>'廃棄物事業経費（市町村）'!BM44</f>
        <v>0</v>
      </c>
      <c r="AM44" s="17">
        <f>'廃棄物事業経費（市町村）'!BN44</f>
        <v>0</v>
      </c>
      <c r="AN44" s="17">
        <f>'廃棄物事業経費（市町村）'!BO44</f>
        <v>0</v>
      </c>
      <c r="AO44" s="17">
        <f t="shared" si="34"/>
        <v>469</v>
      </c>
      <c r="AP44" s="17">
        <f t="shared" si="35"/>
        <v>0</v>
      </c>
      <c r="AQ44" s="17">
        <f t="shared" si="36"/>
        <v>0</v>
      </c>
      <c r="AR44" s="17">
        <f t="shared" si="37"/>
        <v>0</v>
      </c>
      <c r="AS44" s="17">
        <f t="shared" si="38"/>
        <v>0</v>
      </c>
      <c r="AT44" s="17">
        <f t="shared" si="39"/>
        <v>0</v>
      </c>
      <c r="AU44" s="17">
        <f t="shared" si="40"/>
        <v>0</v>
      </c>
      <c r="AV44" s="17">
        <f t="shared" si="41"/>
        <v>0</v>
      </c>
      <c r="AW44" s="17">
        <f t="shared" si="42"/>
        <v>12261</v>
      </c>
      <c r="AX44" s="17">
        <f t="shared" si="43"/>
        <v>0</v>
      </c>
      <c r="AY44" s="17">
        <f t="shared" si="44"/>
        <v>1919</v>
      </c>
      <c r="AZ44" s="17">
        <f t="shared" si="45"/>
        <v>1634</v>
      </c>
      <c r="BA44" s="17">
        <f t="shared" si="46"/>
        <v>0</v>
      </c>
      <c r="BB44" s="17">
        <f t="shared" si="47"/>
        <v>285</v>
      </c>
      <c r="BC44" s="17">
        <f t="shared" si="48"/>
        <v>0</v>
      </c>
      <c r="BD44" s="17">
        <f t="shared" si="49"/>
        <v>10342</v>
      </c>
      <c r="BE44" s="17">
        <f t="shared" si="50"/>
        <v>0</v>
      </c>
      <c r="BF44" s="17">
        <f t="shared" si="51"/>
        <v>11632</v>
      </c>
      <c r="BG44" s="17">
        <f t="shared" si="52"/>
        <v>0</v>
      </c>
      <c r="BH44" s="17">
        <f t="shared" si="53"/>
        <v>12261</v>
      </c>
    </row>
    <row r="45" spans="1:60" ht="13.5">
      <c r="A45" s="74" t="s">
        <v>141</v>
      </c>
      <c r="B45" s="74" t="s">
        <v>112</v>
      </c>
      <c r="C45" s="101" t="s">
        <v>113</v>
      </c>
      <c r="D45" s="17">
        <f t="shared" si="54"/>
        <v>16314</v>
      </c>
      <c r="E45" s="17">
        <f t="shared" si="55"/>
        <v>16314</v>
      </c>
      <c r="F45" s="17">
        <f>'廃棄物事業経費（組合）'!AG7</f>
        <v>16314</v>
      </c>
      <c r="G45" s="17">
        <f>'廃棄物事業経費（組合）'!AH7</f>
        <v>0</v>
      </c>
      <c r="H45" s="17">
        <f>'廃棄物事業経費（組合）'!AI7</f>
        <v>0</v>
      </c>
      <c r="I45" s="17">
        <f>'廃棄物事業経費（組合）'!AJ7</f>
        <v>0</v>
      </c>
      <c r="J45" s="17" t="str">
        <f>'廃棄物事業経費（組合）'!AK7</f>
        <v>－</v>
      </c>
      <c r="K45" s="17">
        <f>L45+M45+Q45+R45+S45</f>
        <v>185249</v>
      </c>
      <c r="L45" s="17">
        <f>'廃棄物事業経費（組合）'!AM7</f>
        <v>45242</v>
      </c>
      <c r="M45" s="75">
        <f>SUM(N45:P45)</f>
        <v>42465</v>
      </c>
      <c r="N45" s="17">
        <f>'廃棄物事業経費（組合）'!AO7</f>
        <v>6980</v>
      </c>
      <c r="O45" s="17">
        <f>'廃棄物事業経費（組合）'!AP7</f>
        <v>35485</v>
      </c>
      <c r="P45" s="17">
        <f>'廃棄物事業経費（組合）'!AQ7</f>
        <v>0</v>
      </c>
      <c r="Q45" s="17">
        <f>'廃棄物事業経費（組合）'!AR7</f>
        <v>0</v>
      </c>
      <c r="R45" s="17">
        <f>'廃棄物事業経費（組合）'!AS7</f>
        <v>58806</v>
      </c>
      <c r="S45" s="17">
        <f>'廃棄物事業経費（組合）'!AT7</f>
        <v>38736</v>
      </c>
      <c r="T45" s="17" t="str">
        <f>'廃棄物事業経費（組合）'!AU7</f>
        <v>－</v>
      </c>
      <c r="U45" s="17">
        <f>'廃棄物事業経費（組合）'!AV7</f>
        <v>0</v>
      </c>
      <c r="V45" s="17">
        <f>D45+K45+U45</f>
        <v>201563</v>
      </c>
      <c r="W45" s="17">
        <f>X45+AB45</f>
        <v>0</v>
      </c>
      <c r="X45" s="17">
        <f>SUM(Y45:AA45)</f>
        <v>0</v>
      </c>
      <c r="Y45" s="17">
        <f>'廃棄物事業経費（組合）'!AZ7</f>
        <v>0</v>
      </c>
      <c r="Z45" s="17">
        <f>'廃棄物事業経費（組合）'!BA7</f>
        <v>0</v>
      </c>
      <c r="AA45" s="17">
        <f>'廃棄物事業経費（組合）'!BB7</f>
        <v>0</v>
      </c>
      <c r="AB45" s="17">
        <f>'廃棄物事業経費（組合）'!BC7</f>
        <v>0</v>
      </c>
      <c r="AC45" s="17" t="str">
        <f>'廃棄物事業経費（組合）'!BD7</f>
        <v>－</v>
      </c>
      <c r="AD45" s="17">
        <f>AE45+AF45+AJ45+AK45+AL45</f>
        <v>34102</v>
      </c>
      <c r="AE45" s="17">
        <f>'廃棄物事業経費（組合）'!BF7</f>
        <v>14500</v>
      </c>
      <c r="AF45" s="75">
        <f>SUM(AG45:AI45)</f>
        <v>13967</v>
      </c>
      <c r="AG45" s="17">
        <f>'廃棄物事業経費（組合）'!BH7</f>
        <v>0</v>
      </c>
      <c r="AH45" s="17">
        <f>'廃棄物事業経費（組合）'!BI7</f>
        <v>13967</v>
      </c>
      <c r="AI45" s="17">
        <f>'廃棄物事業経費（組合）'!BJ7</f>
        <v>0</v>
      </c>
      <c r="AJ45" s="17">
        <f>'廃棄物事業経費（組合）'!BK7</f>
        <v>0</v>
      </c>
      <c r="AK45" s="17">
        <f>'廃棄物事業経費（組合）'!BL7</f>
        <v>3589</v>
      </c>
      <c r="AL45" s="17">
        <f>'廃棄物事業経費（組合）'!BM7</f>
        <v>2046</v>
      </c>
      <c r="AM45" s="17" t="str">
        <f>'廃棄物事業経費（組合）'!BN7</f>
        <v>－</v>
      </c>
      <c r="AN45" s="17">
        <f>'廃棄物事業経費（組合）'!BO7</f>
        <v>0</v>
      </c>
      <c r="AO45" s="17">
        <f>W45+AD45+AN45</f>
        <v>34102</v>
      </c>
      <c r="AP45" s="17">
        <f aca="true" t="shared" si="56" ref="AP45:AU45">D45+W45</f>
        <v>16314</v>
      </c>
      <c r="AQ45" s="17">
        <f t="shared" si="56"/>
        <v>16314</v>
      </c>
      <c r="AR45" s="17">
        <f t="shared" si="56"/>
        <v>16314</v>
      </c>
      <c r="AS45" s="17">
        <f t="shared" si="56"/>
        <v>0</v>
      </c>
      <c r="AT45" s="17">
        <f t="shared" si="56"/>
        <v>0</v>
      </c>
      <c r="AU45" s="17">
        <f t="shared" si="56"/>
        <v>0</v>
      </c>
      <c r="AV45" s="75" t="s">
        <v>190</v>
      </c>
      <c r="AW45" s="17">
        <f aca="true" t="shared" si="57" ref="AW45:BE45">K45+AD45</f>
        <v>219351</v>
      </c>
      <c r="AX45" s="17">
        <f t="shared" si="57"/>
        <v>59742</v>
      </c>
      <c r="AY45" s="17">
        <f t="shared" si="57"/>
        <v>56432</v>
      </c>
      <c r="AZ45" s="17">
        <f t="shared" si="57"/>
        <v>6980</v>
      </c>
      <c r="BA45" s="17">
        <f t="shared" si="57"/>
        <v>49452</v>
      </c>
      <c r="BB45" s="17">
        <f t="shared" si="57"/>
        <v>0</v>
      </c>
      <c r="BC45" s="17">
        <f t="shared" si="57"/>
        <v>0</v>
      </c>
      <c r="BD45" s="17">
        <f t="shared" si="57"/>
        <v>62395</v>
      </c>
      <c r="BE45" s="17">
        <f t="shared" si="57"/>
        <v>40782</v>
      </c>
      <c r="BF45" s="75" t="s">
        <v>190</v>
      </c>
      <c r="BG45" s="17">
        <f>U45+AN45</f>
        <v>0</v>
      </c>
      <c r="BH45" s="17">
        <f>V45+AO45</f>
        <v>235665</v>
      </c>
    </row>
    <row r="46" spans="1:60" ht="13.5">
      <c r="A46" s="74" t="s">
        <v>141</v>
      </c>
      <c r="B46" s="74" t="s">
        <v>114</v>
      </c>
      <c r="C46" s="101" t="s">
        <v>115</v>
      </c>
      <c r="D46" s="17">
        <f t="shared" si="54"/>
        <v>66255</v>
      </c>
      <c r="E46" s="17">
        <f t="shared" si="55"/>
        <v>66255</v>
      </c>
      <c r="F46" s="17">
        <f>'廃棄物事業経費（組合）'!AG8</f>
        <v>0</v>
      </c>
      <c r="G46" s="17">
        <f>'廃棄物事業経費（組合）'!AH8</f>
        <v>0</v>
      </c>
      <c r="H46" s="17">
        <f>'廃棄物事業経費（組合）'!AI8</f>
        <v>66255</v>
      </c>
      <c r="I46" s="17">
        <f>'廃棄物事業経費（組合）'!AJ8</f>
        <v>0</v>
      </c>
      <c r="J46" s="17" t="str">
        <f>'廃棄物事業経費（組合）'!AK8</f>
        <v>－</v>
      </c>
      <c r="K46" s="17">
        <f aca="true" t="shared" si="58" ref="K46:K56">L46+M46+Q46+R46+S46</f>
        <v>14702</v>
      </c>
      <c r="L46" s="17">
        <f>'廃棄物事業経費（組合）'!AM8</f>
        <v>14429</v>
      </c>
      <c r="M46" s="75">
        <f aca="true" t="shared" si="59" ref="M46:M56">SUM(N46:P46)</f>
        <v>0</v>
      </c>
      <c r="N46" s="17">
        <f>'廃棄物事業経費（組合）'!AO8</f>
        <v>0</v>
      </c>
      <c r="O46" s="17">
        <f>'廃棄物事業経費（組合）'!AP8</f>
        <v>0</v>
      </c>
      <c r="P46" s="17">
        <f>'廃棄物事業経費（組合）'!AQ8</f>
        <v>0</v>
      </c>
      <c r="Q46" s="17">
        <f>'廃棄物事業経費（組合）'!AR8</f>
        <v>0</v>
      </c>
      <c r="R46" s="17">
        <f>'廃棄物事業経費（組合）'!AS8</f>
        <v>212</v>
      </c>
      <c r="S46" s="17">
        <f>'廃棄物事業経費（組合）'!AT8</f>
        <v>61</v>
      </c>
      <c r="T46" s="17" t="str">
        <f>'廃棄物事業経費（組合）'!AU8</f>
        <v>－</v>
      </c>
      <c r="U46" s="17">
        <f>'廃棄物事業経費（組合）'!AV8</f>
        <v>12496</v>
      </c>
      <c r="V46" s="17">
        <f aca="true" t="shared" si="60" ref="V46:V56">D46+K46+U46</f>
        <v>93453</v>
      </c>
      <c r="W46" s="17">
        <f aca="true" t="shared" si="61" ref="W46:W56">X46+AB46</f>
        <v>0</v>
      </c>
      <c r="X46" s="17">
        <f aca="true" t="shared" si="62" ref="X46:X56">SUM(Y46:AA46)</f>
        <v>0</v>
      </c>
      <c r="Y46" s="17">
        <f>'廃棄物事業経費（組合）'!AZ8</f>
        <v>0</v>
      </c>
      <c r="Z46" s="17">
        <f>'廃棄物事業経費（組合）'!BA8</f>
        <v>0</v>
      </c>
      <c r="AA46" s="17">
        <f>'廃棄物事業経費（組合）'!BB8</f>
        <v>0</v>
      </c>
      <c r="AB46" s="17">
        <f>'廃棄物事業経費（組合）'!BC8</f>
        <v>0</v>
      </c>
      <c r="AC46" s="17" t="str">
        <f>'廃棄物事業経費（組合）'!BD8</f>
        <v>－</v>
      </c>
      <c r="AD46" s="17">
        <f aca="true" t="shared" si="63" ref="AD46:AD56">AE46+AF46+AJ46+AK46+AL46</f>
        <v>0</v>
      </c>
      <c r="AE46" s="17">
        <f>'廃棄物事業経費（組合）'!BF8</f>
        <v>0</v>
      </c>
      <c r="AF46" s="75">
        <f aca="true" t="shared" si="64" ref="AF46:AF56">SUM(AG46:AI46)</f>
        <v>0</v>
      </c>
      <c r="AG46" s="17">
        <f>'廃棄物事業経費（組合）'!BH8</f>
        <v>0</v>
      </c>
      <c r="AH46" s="17">
        <f>'廃棄物事業経費（組合）'!BI8</f>
        <v>0</v>
      </c>
      <c r="AI46" s="17">
        <f>'廃棄物事業経費（組合）'!BJ8</f>
        <v>0</v>
      </c>
      <c r="AJ46" s="17">
        <f>'廃棄物事業経費（組合）'!BK8</f>
        <v>0</v>
      </c>
      <c r="AK46" s="17">
        <f>'廃棄物事業経費（組合）'!BL8</f>
        <v>0</v>
      </c>
      <c r="AL46" s="17">
        <f>'廃棄物事業経費（組合）'!BM8</f>
        <v>0</v>
      </c>
      <c r="AM46" s="17" t="str">
        <f>'廃棄物事業経費（組合）'!BN8</f>
        <v>－</v>
      </c>
      <c r="AN46" s="17">
        <f>'廃棄物事業経費（組合）'!BO8</f>
        <v>0</v>
      </c>
      <c r="AO46" s="17">
        <f aca="true" t="shared" si="65" ref="AO46:AO56">W46+AD46+AN46</f>
        <v>0</v>
      </c>
      <c r="AP46" s="17">
        <f aca="true" t="shared" si="66" ref="AP46:AP56">D46+W46</f>
        <v>66255</v>
      </c>
      <c r="AQ46" s="17">
        <f aca="true" t="shared" si="67" ref="AQ46:AQ56">E46+X46</f>
        <v>66255</v>
      </c>
      <c r="AR46" s="17">
        <f aca="true" t="shared" si="68" ref="AR46:AR56">F46+Y46</f>
        <v>0</v>
      </c>
      <c r="AS46" s="17">
        <f aca="true" t="shared" si="69" ref="AS46:AS56">G46+Z46</f>
        <v>0</v>
      </c>
      <c r="AT46" s="17">
        <f aca="true" t="shared" si="70" ref="AT46:AT56">H46+AA46</f>
        <v>66255</v>
      </c>
      <c r="AU46" s="17">
        <f aca="true" t="shared" si="71" ref="AU46:AU56">I46+AB46</f>
        <v>0</v>
      </c>
      <c r="AV46" s="75" t="s">
        <v>190</v>
      </c>
      <c r="AW46" s="17">
        <f aca="true" t="shared" si="72" ref="AW46:AW56">K46+AD46</f>
        <v>14702</v>
      </c>
      <c r="AX46" s="17">
        <f aca="true" t="shared" si="73" ref="AX46:AX56">L46+AE46</f>
        <v>14429</v>
      </c>
      <c r="AY46" s="17">
        <f aca="true" t="shared" si="74" ref="AY46:AY56">M46+AF46</f>
        <v>0</v>
      </c>
      <c r="AZ46" s="17">
        <f aca="true" t="shared" si="75" ref="AZ46:AZ56">N46+AG46</f>
        <v>0</v>
      </c>
      <c r="BA46" s="17">
        <f aca="true" t="shared" si="76" ref="BA46:BA56">O46+AH46</f>
        <v>0</v>
      </c>
      <c r="BB46" s="17">
        <f aca="true" t="shared" si="77" ref="BB46:BB56">P46+AI46</f>
        <v>0</v>
      </c>
      <c r="BC46" s="17">
        <f aca="true" t="shared" si="78" ref="BC46:BC56">Q46+AJ46</f>
        <v>0</v>
      </c>
      <c r="BD46" s="17">
        <f aca="true" t="shared" si="79" ref="BD46:BD56">R46+AK46</f>
        <v>212</v>
      </c>
      <c r="BE46" s="17">
        <f aca="true" t="shared" si="80" ref="BE46:BE56">S46+AL46</f>
        <v>61</v>
      </c>
      <c r="BF46" s="75" t="s">
        <v>190</v>
      </c>
      <c r="BG46" s="17">
        <f aca="true" t="shared" si="81" ref="BG46:BG56">U46+AN46</f>
        <v>12496</v>
      </c>
      <c r="BH46" s="17">
        <f aca="true" t="shared" si="82" ref="BH46:BH56">V46+AO46</f>
        <v>93453</v>
      </c>
    </row>
    <row r="47" spans="1:60" ht="13.5">
      <c r="A47" s="74" t="s">
        <v>141</v>
      </c>
      <c r="B47" s="74" t="s">
        <v>116</v>
      </c>
      <c r="C47" s="101" t="s">
        <v>117</v>
      </c>
      <c r="D47" s="17">
        <f t="shared" si="54"/>
        <v>0</v>
      </c>
      <c r="E47" s="17">
        <f t="shared" si="55"/>
        <v>0</v>
      </c>
      <c r="F47" s="17">
        <f>'廃棄物事業経費（組合）'!AG9</f>
        <v>0</v>
      </c>
      <c r="G47" s="17">
        <f>'廃棄物事業経費（組合）'!AH9</f>
        <v>0</v>
      </c>
      <c r="H47" s="17">
        <f>'廃棄物事業経費（組合）'!AI9</f>
        <v>0</v>
      </c>
      <c r="I47" s="17">
        <f>'廃棄物事業経費（組合）'!AJ9</f>
        <v>0</v>
      </c>
      <c r="J47" s="17" t="str">
        <f>'廃棄物事業経費（組合）'!AK9</f>
        <v>－</v>
      </c>
      <c r="K47" s="17">
        <f t="shared" si="58"/>
        <v>0</v>
      </c>
      <c r="L47" s="17">
        <f>'廃棄物事業経費（組合）'!AM9</f>
        <v>0</v>
      </c>
      <c r="M47" s="75">
        <f t="shared" si="59"/>
        <v>0</v>
      </c>
      <c r="N47" s="17">
        <f>'廃棄物事業経費（組合）'!AO9</f>
        <v>0</v>
      </c>
      <c r="O47" s="17">
        <f>'廃棄物事業経費（組合）'!AP9</f>
        <v>0</v>
      </c>
      <c r="P47" s="17">
        <f>'廃棄物事業経費（組合）'!AQ9</f>
        <v>0</v>
      </c>
      <c r="Q47" s="17">
        <f>'廃棄物事業経費（組合）'!AR9</f>
        <v>0</v>
      </c>
      <c r="R47" s="17">
        <f>'廃棄物事業経費（組合）'!AS9</f>
        <v>0</v>
      </c>
      <c r="S47" s="17">
        <f>'廃棄物事業経費（組合）'!AT9</f>
        <v>0</v>
      </c>
      <c r="T47" s="17" t="str">
        <f>'廃棄物事業経費（組合）'!AU9</f>
        <v>－</v>
      </c>
      <c r="U47" s="17">
        <f>'廃棄物事業経費（組合）'!AV9</f>
        <v>0</v>
      </c>
      <c r="V47" s="17">
        <f t="shared" si="60"/>
        <v>0</v>
      </c>
      <c r="W47" s="17">
        <f t="shared" si="61"/>
        <v>0</v>
      </c>
      <c r="X47" s="17">
        <f t="shared" si="62"/>
        <v>0</v>
      </c>
      <c r="Y47" s="17">
        <f>'廃棄物事業経費（組合）'!AZ9</f>
        <v>0</v>
      </c>
      <c r="Z47" s="17">
        <f>'廃棄物事業経費（組合）'!BA9</f>
        <v>0</v>
      </c>
      <c r="AA47" s="17">
        <f>'廃棄物事業経費（組合）'!BB9</f>
        <v>0</v>
      </c>
      <c r="AB47" s="17">
        <f>'廃棄物事業経費（組合）'!BC9</f>
        <v>0</v>
      </c>
      <c r="AC47" s="17" t="str">
        <f>'廃棄物事業経費（組合）'!BD9</f>
        <v>－</v>
      </c>
      <c r="AD47" s="17">
        <f t="shared" si="63"/>
        <v>200543</v>
      </c>
      <c r="AE47" s="17">
        <f>'廃棄物事業経費（組合）'!BF9</f>
        <v>28583</v>
      </c>
      <c r="AF47" s="75">
        <f t="shared" si="64"/>
        <v>41084</v>
      </c>
      <c r="AG47" s="17">
        <f>'廃棄物事業経費（組合）'!BH9</f>
        <v>0</v>
      </c>
      <c r="AH47" s="17">
        <f>'廃棄物事業経費（組合）'!BI9</f>
        <v>41084</v>
      </c>
      <c r="AI47" s="17">
        <f>'廃棄物事業経費（組合）'!BJ9</f>
        <v>0</v>
      </c>
      <c r="AJ47" s="17">
        <f>'廃棄物事業経費（組合）'!BK9</f>
        <v>0</v>
      </c>
      <c r="AK47" s="17">
        <f>'廃棄物事業経費（組合）'!BL9</f>
        <v>40418</v>
      </c>
      <c r="AL47" s="17">
        <f>'廃棄物事業経費（組合）'!BM9</f>
        <v>90458</v>
      </c>
      <c r="AM47" s="17" t="str">
        <f>'廃棄物事業経費（組合）'!BN9</f>
        <v>－</v>
      </c>
      <c r="AN47" s="17">
        <f>'廃棄物事業経費（組合）'!BO9</f>
        <v>78737</v>
      </c>
      <c r="AO47" s="17">
        <f t="shared" si="65"/>
        <v>279280</v>
      </c>
      <c r="AP47" s="17">
        <f t="shared" si="66"/>
        <v>0</v>
      </c>
      <c r="AQ47" s="17">
        <f t="shared" si="67"/>
        <v>0</v>
      </c>
      <c r="AR47" s="17">
        <f t="shared" si="68"/>
        <v>0</v>
      </c>
      <c r="AS47" s="17">
        <f t="shared" si="69"/>
        <v>0</v>
      </c>
      <c r="AT47" s="17">
        <f t="shared" si="70"/>
        <v>0</v>
      </c>
      <c r="AU47" s="17">
        <f t="shared" si="71"/>
        <v>0</v>
      </c>
      <c r="AV47" s="75" t="s">
        <v>190</v>
      </c>
      <c r="AW47" s="17">
        <f t="shared" si="72"/>
        <v>200543</v>
      </c>
      <c r="AX47" s="17">
        <f t="shared" si="73"/>
        <v>28583</v>
      </c>
      <c r="AY47" s="17">
        <f t="shared" si="74"/>
        <v>41084</v>
      </c>
      <c r="AZ47" s="17">
        <f t="shared" si="75"/>
        <v>0</v>
      </c>
      <c r="BA47" s="17">
        <f t="shared" si="76"/>
        <v>41084</v>
      </c>
      <c r="BB47" s="17">
        <f t="shared" si="77"/>
        <v>0</v>
      </c>
      <c r="BC47" s="17">
        <f t="shared" si="78"/>
        <v>0</v>
      </c>
      <c r="BD47" s="17">
        <f t="shared" si="79"/>
        <v>40418</v>
      </c>
      <c r="BE47" s="17">
        <f t="shared" si="80"/>
        <v>90458</v>
      </c>
      <c r="BF47" s="75" t="s">
        <v>190</v>
      </c>
      <c r="BG47" s="17">
        <f t="shared" si="81"/>
        <v>78737</v>
      </c>
      <c r="BH47" s="17">
        <f t="shared" si="82"/>
        <v>279280</v>
      </c>
    </row>
    <row r="48" spans="1:60" ht="13.5">
      <c r="A48" s="74" t="s">
        <v>141</v>
      </c>
      <c r="B48" s="74" t="s">
        <v>118</v>
      </c>
      <c r="C48" s="101" t="s">
        <v>119</v>
      </c>
      <c r="D48" s="17">
        <f t="shared" si="54"/>
        <v>4033</v>
      </c>
      <c r="E48" s="17">
        <f t="shared" si="55"/>
        <v>4033</v>
      </c>
      <c r="F48" s="17">
        <f>'廃棄物事業経費（組合）'!AG10</f>
        <v>0</v>
      </c>
      <c r="G48" s="17">
        <f>'廃棄物事業経費（組合）'!AH10</f>
        <v>0</v>
      </c>
      <c r="H48" s="17">
        <f>'廃棄物事業経費（組合）'!AI10</f>
        <v>4033</v>
      </c>
      <c r="I48" s="17">
        <f>'廃棄物事業経費（組合）'!AJ10</f>
        <v>0</v>
      </c>
      <c r="J48" s="17" t="str">
        <f>'廃棄物事業経費（組合）'!AK10</f>
        <v>－</v>
      </c>
      <c r="K48" s="17">
        <f t="shared" si="58"/>
        <v>714800</v>
      </c>
      <c r="L48" s="17">
        <f>'廃棄物事業経費（組合）'!AM10</f>
        <v>123110</v>
      </c>
      <c r="M48" s="75">
        <f t="shared" si="59"/>
        <v>251502</v>
      </c>
      <c r="N48" s="17">
        <f>'廃棄物事業経費（組合）'!AO10</f>
        <v>0</v>
      </c>
      <c r="O48" s="17">
        <f>'廃棄物事業経費（組合）'!AP10</f>
        <v>161043</v>
      </c>
      <c r="P48" s="17">
        <f>'廃棄物事業経費（組合）'!AQ10</f>
        <v>90459</v>
      </c>
      <c r="Q48" s="17">
        <f>'廃棄物事業経費（組合）'!AR10</f>
        <v>3570</v>
      </c>
      <c r="R48" s="17">
        <f>'廃棄物事業経費（組合）'!AS10</f>
        <v>336618</v>
      </c>
      <c r="S48" s="17">
        <f>'廃棄物事業経費（組合）'!AT10</f>
        <v>0</v>
      </c>
      <c r="T48" s="17" t="str">
        <f>'廃棄物事業経費（組合）'!AU10</f>
        <v>－</v>
      </c>
      <c r="U48" s="17">
        <f>'廃棄物事業経費（組合）'!AV10</f>
        <v>38219</v>
      </c>
      <c r="V48" s="17">
        <f t="shared" si="60"/>
        <v>757052</v>
      </c>
      <c r="W48" s="17">
        <f t="shared" si="61"/>
        <v>0</v>
      </c>
      <c r="X48" s="17">
        <f t="shared" si="62"/>
        <v>0</v>
      </c>
      <c r="Y48" s="17">
        <f>'廃棄物事業経費（組合）'!AZ10</f>
        <v>0</v>
      </c>
      <c r="Z48" s="17">
        <f>'廃棄物事業経費（組合）'!BA10</f>
        <v>0</v>
      </c>
      <c r="AA48" s="17">
        <f>'廃棄物事業経費（組合）'!BB10</f>
        <v>0</v>
      </c>
      <c r="AB48" s="17">
        <f>'廃棄物事業経費（組合）'!BC10</f>
        <v>0</v>
      </c>
      <c r="AC48" s="17" t="str">
        <f>'廃棄物事業経費（組合）'!BD10</f>
        <v>－</v>
      </c>
      <c r="AD48" s="17">
        <f t="shared" si="63"/>
        <v>94783</v>
      </c>
      <c r="AE48" s="17">
        <f>'廃棄物事業経費（組合）'!BF10</f>
        <v>19913</v>
      </c>
      <c r="AF48" s="75">
        <f t="shared" si="64"/>
        <v>71175</v>
      </c>
      <c r="AG48" s="17">
        <f>'廃棄物事業経費（組合）'!BH10</f>
        <v>0</v>
      </c>
      <c r="AH48" s="17">
        <f>'廃棄物事業経費（組合）'!BI10</f>
        <v>71175</v>
      </c>
      <c r="AI48" s="17">
        <f>'廃棄物事業経費（組合）'!BJ10</f>
        <v>0</v>
      </c>
      <c r="AJ48" s="17">
        <f>'廃棄物事業経費（組合）'!BK10</f>
        <v>0</v>
      </c>
      <c r="AK48" s="17">
        <f>'廃棄物事業経費（組合）'!BL10</f>
        <v>3695</v>
      </c>
      <c r="AL48" s="17">
        <f>'廃棄物事業経費（組合）'!BM10</f>
        <v>0</v>
      </c>
      <c r="AM48" s="17" t="str">
        <f>'廃棄物事業経費（組合）'!BN10</f>
        <v>－</v>
      </c>
      <c r="AN48" s="17">
        <f>'廃棄物事業経費（組合）'!BO10</f>
        <v>0</v>
      </c>
      <c r="AO48" s="17">
        <f t="shared" si="65"/>
        <v>94783</v>
      </c>
      <c r="AP48" s="17">
        <f t="shared" si="66"/>
        <v>4033</v>
      </c>
      <c r="AQ48" s="17">
        <f t="shared" si="67"/>
        <v>4033</v>
      </c>
      <c r="AR48" s="17">
        <f t="shared" si="68"/>
        <v>0</v>
      </c>
      <c r="AS48" s="17">
        <f t="shared" si="69"/>
        <v>0</v>
      </c>
      <c r="AT48" s="17">
        <f t="shared" si="70"/>
        <v>4033</v>
      </c>
      <c r="AU48" s="17">
        <f t="shared" si="71"/>
        <v>0</v>
      </c>
      <c r="AV48" s="75" t="s">
        <v>190</v>
      </c>
      <c r="AW48" s="17">
        <f t="shared" si="72"/>
        <v>809583</v>
      </c>
      <c r="AX48" s="17">
        <f t="shared" si="73"/>
        <v>143023</v>
      </c>
      <c r="AY48" s="17">
        <f t="shared" si="74"/>
        <v>322677</v>
      </c>
      <c r="AZ48" s="17">
        <f t="shared" si="75"/>
        <v>0</v>
      </c>
      <c r="BA48" s="17">
        <f t="shared" si="76"/>
        <v>232218</v>
      </c>
      <c r="BB48" s="17">
        <f t="shared" si="77"/>
        <v>90459</v>
      </c>
      <c r="BC48" s="17">
        <f t="shared" si="78"/>
        <v>3570</v>
      </c>
      <c r="BD48" s="17">
        <f t="shared" si="79"/>
        <v>340313</v>
      </c>
      <c r="BE48" s="17">
        <f t="shared" si="80"/>
        <v>0</v>
      </c>
      <c r="BF48" s="75" t="s">
        <v>190</v>
      </c>
      <c r="BG48" s="17">
        <f t="shared" si="81"/>
        <v>38219</v>
      </c>
      <c r="BH48" s="17">
        <f t="shared" si="82"/>
        <v>851835</v>
      </c>
    </row>
    <row r="49" spans="1:60" ht="13.5">
      <c r="A49" s="74" t="s">
        <v>141</v>
      </c>
      <c r="B49" s="74" t="s">
        <v>120</v>
      </c>
      <c r="C49" s="101" t="s">
        <v>121</v>
      </c>
      <c r="D49" s="17">
        <f t="shared" si="54"/>
        <v>0</v>
      </c>
      <c r="E49" s="17">
        <f t="shared" si="55"/>
        <v>0</v>
      </c>
      <c r="F49" s="17">
        <f>'廃棄物事業経費（組合）'!AG11</f>
        <v>0</v>
      </c>
      <c r="G49" s="17">
        <f>'廃棄物事業経費（組合）'!AH11</f>
        <v>0</v>
      </c>
      <c r="H49" s="17">
        <f>'廃棄物事業経費（組合）'!AI11</f>
        <v>0</v>
      </c>
      <c r="I49" s="17">
        <f>'廃棄物事業経費（組合）'!AJ11</f>
        <v>0</v>
      </c>
      <c r="J49" s="17" t="str">
        <f>'廃棄物事業経費（組合）'!AK11</f>
        <v>－</v>
      </c>
      <c r="K49" s="17">
        <f t="shared" si="58"/>
        <v>0</v>
      </c>
      <c r="L49" s="17">
        <f>'廃棄物事業経費（組合）'!AM11</f>
        <v>0</v>
      </c>
      <c r="M49" s="75">
        <f t="shared" si="59"/>
        <v>0</v>
      </c>
      <c r="N49" s="17">
        <f>'廃棄物事業経費（組合）'!AO11</f>
        <v>0</v>
      </c>
      <c r="O49" s="17">
        <f>'廃棄物事業経費（組合）'!AP11</f>
        <v>0</v>
      </c>
      <c r="P49" s="17">
        <f>'廃棄物事業経費（組合）'!AQ11</f>
        <v>0</v>
      </c>
      <c r="Q49" s="17">
        <f>'廃棄物事業経費（組合）'!AR11</f>
        <v>0</v>
      </c>
      <c r="R49" s="17">
        <f>'廃棄物事業経費（組合）'!AS11</f>
        <v>0</v>
      </c>
      <c r="S49" s="17">
        <f>'廃棄物事業経費（組合）'!AT11</f>
        <v>0</v>
      </c>
      <c r="T49" s="17" t="str">
        <f>'廃棄物事業経費（組合）'!AU11</f>
        <v>－</v>
      </c>
      <c r="U49" s="17">
        <f>'廃棄物事業経費（組合）'!AV11</f>
        <v>0</v>
      </c>
      <c r="V49" s="17">
        <f t="shared" si="60"/>
        <v>0</v>
      </c>
      <c r="W49" s="17">
        <f t="shared" si="61"/>
        <v>0</v>
      </c>
      <c r="X49" s="17">
        <f t="shared" si="62"/>
        <v>0</v>
      </c>
      <c r="Y49" s="17">
        <f>'廃棄物事業経費（組合）'!AZ11</f>
        <v>0</v>
      </c>
      <c r="Z49" s="17">
        <f>'廃棄物事業経費（組合）'!BA11</f>
        <v>0</v>
      </c>
      <c r="AA49" s="17">
        <f>'廃棄物事業経費（組合）'!BB11</f>
        <v>0</v>
      </c>
      <c r="AB49" s="17">
        <f>'廃棄物事業経費（組合）'!BC11</f>
        <v>0</v>
      </c>
      <c r="AC49" s="17" t="str">
        <f>'廃棄物事業経費（組合）'!BD11</f>
        <v>－</v>
      </c>
      <c r="AD49" s="17">
        <f t="shared" si="63"/>
        <v>0</v>
      </c>
      <c r="AE49" s="17">
        <f>'廃棄物事業経費（組合）'!BF11</f>
        <v>0</v>
      </c>
      <c r="AF49" s="75">
        <f t="shared" si="64"/>
        <v>0</v>
      </c>
      <c r="AG49" s="17">
        <f>'廃棄物事業経費（組合）'!BH11</f>
        <v>0</v>
      </c>
      <c r="AH49" s="17">
        <f>'廃棄物事業経費（組合）'!BI11</f>
        <v>0</v>
      </c>
      <c r="AI49" s="17">
        <f>'廃棄物事業経費（組合）'!BJ11</f>
        <v>0</v>
      </c>
      <c r="AJ49" s="17">
        <f>'廃棄物事業経費（組合）'!BK11</f>
        <v>0</v>
      </c>
      <c r="AK49" s="17">
        <f>'廃棄物事業経費（組合）'!BL11</f>
        <v>0</v>
      </c>
      <c r="AL49" s="17">
        <f>'廃棄物事業経費（組合）'!BM11</f>
        <v>0</v>
      </c>
      <c r="AM49" s="17" t="str">
        <f>'廃棄物事業経費（組合）'!BN11</f>
        <v>－</v>
      </c>
      <c r="AN49" s="17">
        <f>'廃棄物事業経費（組合）'!BO11</f>
        <v>0</v>
      </c>
      <c r="AO49" s="17">
        <f t="shared" si="65"/>
        <v>0</v>
      </c>
      <c r="AP49" s="17">
        <f t="shared" si="66"/>
        <v>0</v>
      </c>
      <c r="AQ49" s="17">
        <f t="shared" si="67"/>
        <v>0</v>
      </c>
      <c r="AR49" s="17">
        <f t="shared" si="68"/>
        <v>0</v>
      </c>
      <c r="AS49" s="17">
        <f t="shared" si="69"/>
        <v>0</v>
      </c>
      <c r="AT49" s="17">
        <f t="shared" si="70"/>
        <v>0</v>
      </c>
      <c r="AU49" s="17">
        <f t="shared" si="71"/>
        <v>0</v>
      </c>
      <c r="AV49" s="75" t="s">
        <v>190</v>
      </c>
      <c r="AW49" s="17">
        <f t="shared" si="72"/>
        <v>0</v>
      </c>
      <c r="AX49" s="17">
        <f t="shared" si="73"/>
        <v>0</v>
      </c>
      <c r="AY49" s="17">
        <f t="shared" si="74"/>
        <v>0</v>
      </c>
      <c r="AZ49" s="17">
        <f t="shared" si="75"/>
        <v>0</v>
      </c>
      <c r="BA49" s="17">
        <f t="shared" si="76"/>
        <v>0</v>
      </c>
      <c r="BB49" s="17">
        <f t="shared" si="77"/>
        <v>0</v>
      </c>
      <c r="BC49" s="17">
        <f t="shared" si="78"/>
        <v>0</v>
      </c>
      <c r="BD49" s="17">
        <f t="shared" si="79"/>
        <v>0</v>
      </c>
      <c r="BE49" s="17">
        <f t="shared" si="80"/>
        <v>0</v>
      </c>
      <c r="BF49" s="75" t="s">
        <v>190</v>
      </c>
      <c r="BG49" s="17">
        <f t="shared" si="81"/>
        <v>0</v>
      </c>
      <c r="BH49" s="17">
        <f t="shared" si="82"/>
        <v>0</v>
      </c>
    </row>
    <row r="50" spans="1:60" ht="13.5">
      <c r="A50" s="74" t="s">
        <v>141</v>
      </c>
      <c r="B50" s="74" t="s">
        <v>122</v>
      </c>
      <c r="C50" s="101" t="s">
        <v>123</v>
      </c>
      <c r="D50" s="17">
        <f t="shared" si="54"/>
        <v>0</v>
      </c>
      <c r="E50" s="17">
        <f t="shared" si="55"/>
        <v>0</v>
      </c>
      <c r="F50" s="17">
        <f>'廃棄物事業経費（組合）'!AG12</f>
        <v>0</v>
      </c>
      <c r="G50" s="17">
        <f>'廃棄物事業経費（組合）'!AH12</f>
        <v>0</v>
      </c>
      <c r="H50" s="17">
        <f>'廃棄物事業経費（組合）'!AI12</f>
        <v>0</v>
      </c>
      <c r="I50" s="17">
        <f>'廃棄物事業経費（組合）'!AJ12</f>
        <v>0</v>
      </c>
      <c r="J50" s="17" t="str">
        <f>'廃棄物事業経費（組合）'!AK12</f>
        <v>－</v>
      </c>
      <c r="K50" s="17">
        <f t="shared" si="58"/>
        <v>0</v>
      </c>
      <c r="L50" s="17">
        <f>'廃棄物事業経費（組合）'!AM12</f>
        <v>0</v>
      </c>
      <c r="M50" s="75">
        <f t="shared" si="59"/>
        <v>0</v>
      </c>
      <c r="N50" s="17">
        <f>'廃棄物事業経費（組合）'!AO12</f>
        <v>0</v>
      </c>
      <c r="O50" s="17">
        <f>'廃棄物事業経費（組合）'!AP12</f>
        <v>0</v>
      </c>
      <c r="P50" s="17">
        <f>'廃棄物事業経費（組合）'!AQ12</f>
        <v>0</v>
      </c>
      <c r="Q50" s="17">
        <f>'廃棄物事業経費（組合）'!AR12</f>
        <v>0</v>
      </c>
      <c r="R50" s="17">
        <f>'廃棄物事業経費（組合）'!AS12</f>
        <v>0</v>
      </c>
      <c r="S50" s="17">
        <f>'廃棄物事業経費（組合）'!AT12</f>
        <v>0</v>
      </c>
      <c r="T50" s="17" t="str">
        <f>'廃棄物事業経費（組合）'!AU12</f>
        <v>－</v>
      </c>
      <c r="U50" s="17">
        <f>'廃棄物事業経費（組合）'!AV12</f>
        <v>0</v>
      </c>
      <c r="V50" s="17">
        <f t="shared" si="60"/>
        <v>0</v>
      </c>
      <c r="W50" s="17">
        <f t="shared" si="61"/>
        <v>0</v>
      </c>
      <c r="X50" s="17">
        <f t="shared" si="62"/>
        <v>0</v>
      </c>
      <c r="Y50" s="17">
        <f>'廃棄物事業経費（組合）'!AZ12</f>
        <v>0</v>
      </c>
      <c r="Z50" s="17">
        <f>'廃棄物事業経費（組合）'!BA12</f>
        <v>0</v>
      </c>
      <c r="AA50" s="17">
        <f>'廃棄物事業経費（組合）'!BB12</f>
        <v>0</v>
      </c>
      <c r="AB50" s="17">
        <f>'廃棄物事業経費（組合）'!BC12</f>
        <v>0</v>
      </c>
      <c r="AC50" s="17" t="str">
        <f>'廃棄物事業経費（組合）'!BD12</f>
        <v>－</v>
      </c>
      <c r="AD50" s="17">
        <f t="shared" si="63"/>
        <v>70706</v>
      </c>
      <c r="AE50" s="17">
        <f>'廃棄物事業経費（組合）'!BF12</f>
        <v>23626</v>
      </c>
      <c r="AF50" s="75">
        <f t="shared" si="64"/>
        <v>16497</v>
      </c>
      <c r="AG50" s="17">
        <f>'廃棄物事業経費（組合）'!BH12</f>
        <v>0</v>
      </c>
      <c r="AH50" s="17">
        <f>'廃棄物事業経費（組合）'!BI12</f>
        <v>16497</v>
      </c>
      <c r="AI50" s="17">
        <f>'廃棄物事業経費（組合）'!BJ12</f>
        <v>0</v>
      </c>
      <c r="AJ50" s="17">
        <f>'廃棄物事業経費（組合）'!BK12</f>
        <v>0</v>
      </c>
      <c r="AK50" s="17">
        <f>'廃棄物事業経費（組合）'!BL12</f>
        <v>0</v>
      </c>
      <c r="AL50" s="17">
        <f>'廃棄物事業経費（組合）'!BM12</f>
        <v>30583</v>
      </c>
      <c r="AM50" s="17" t="str">
        <f>'廃棄物事業経費（組合）'!BN12</f>
        <v>－</v>
      </c>
      <c r="AN50" s="17">
        <f>'廃棄物事業経費（組合）'!BO12</f>
        <v>0</v>
      </c>
      <c r="AO50" s="17">
        <f t="shared" si="65"/>
        <v>70706</v>
      </c>
      <c r="AP50" s="17">
        <f t="shared" si="66"/>
        <v>0</v>
      </c>
      <c r="AQ50" s="17">
        <f t="shared" si="67"/>
        <v>0</v>
      </c>
      <c r="AR50" s="17">
        <f t="shared" si="68"/>
        <v>0</v>
      </c>
      <c r="AS50" s="17">
        <f t="shared" si="69"/>
        <v>0</v>
      </c>
      <c r="AT50" s="17">
        <f t="shared" si="70"/>
        <v>0</v>
      </c>
      <c r="AU50" s="17">
        <f t="shared" si="71"/>
        <v>0</v>
      </c>
      <c r="AV50" s="75" t="s">
        <v>190</v>
      </c>
      <c r="AW50" s="17">
        <f t="shared" si="72"/>
        <v>70706</v>
      </c>
      <c r="AX50" s="17">
        <f t="shared" si="73"/>
        <v>23626</v>
      </c>
      <c r="AY50" s="17">
        <f t="shared" si="74"/>
        <v>16497</v>
      </c>
      <c r="AZ50" s="17">
        <f t="shared" si="75"/>
        <v>0</v>
      </c>
      <c r="BA50" s="17">
        <f t="shared" si="76"/>
        <v>16497</v>
      </c>
      <c r="BB50" s="17">
        <f t="shared" si="77"/>
        <v>0</v>
      </c>
      <c r="BC50" s="17">
        <f t="shared" si="78"/>
        <v>0</v>
      </c>
      <c r="BD50" s="17">
        <f t="shared" si="79"/>
        <v>0</v>
      </c>
      <c r="BE50" s="17">
        <f t="shared" si="80"/>
        <v>30583</v>
      </c>
      <c r="BF50" s="75" t="s">
        <v>190</v>
      </c>
      <c r="BG50" s="17">
        <f t="shared" si="81"/>
        <v>0</v>
      </c>
      <c r="BH50" s="17">
        <f t="shared" si="82"/>
        <v>70706</v>
      </c>
    </row>
    <row r="51" spans="1:60" ht="13.5">
      <c r="A51" s="74" t="s">
        <v>141</v>
      </c>
      <c r="B51" s="74" t="s">
        <v>124</v>
      </c>
      <c r="C51" s="101" t="s">
        <v>125</v>
      </c>
      <c r="D51" s="17">
        <f t="shared" si="54"/>
        <v>0</v>
      </c>
      <c r="E51" s="17">
        <f t="shared" si="55"/>
        <v>0</v>
      </c>
      <c r="F51" s="17">
        <f>'廃棄物事業経費（組合）'!AG13</f>
        <v>0</v>
      </c>
      <c r="G51" s="17">
        <f>'廃棄物事業経費（組合）'!AH13</f>
        <v>0</v>
      </c>
      <c r="H51" s="17">
        <f>'廃棄物事業経費（組合）'!AI13</f>
        <v>0</v>
      </c>
      <c r="I51" s="17">
        <f>'廃棄物事業経費（組合）'!AJ13</f>
        <v>0</v>
      </c>
      <c r="J51" s="17" t="str">
        <f>'廃棄物事業経費（組合）'!AK13</f>
        <v>－</v>
      </c>
      <c r="K51" s="17">
        <f t="shared" si="58"/>
        <v>182122</v>
      </c>
      <c r="L51" s="17">
        <f>'廃棄物事業経費（組合）'!AM13</f>
        <v>22840</v>
      </c>
      <c r="M51" s="75">
        <f t="shared" si="59"/>
        <v>63038</v>
      </c>
      <c r="N51" s="17">
        <f>'廃棄物事業経費（組合）'!AO13</f>
        <v>0</v>
      </c>
      <c r="O51" s="17">
        <f>'廃棄物事業経費（組合）'!AP13</f>
        <v>63038</v>
      </c>
      <c r="P51" s="17">
        <f>'廃棄物事業経費（組合）'!AQ13</f>
        <v>0</v>
      </c>
      <c r="Q51" s="17">
        <f>'廃棄物事業経費（組合）'!AR13</f>
        <v>0</v>
      </c>
      <c r="R51" s="17">
        <f>'廃棄物事業経費（組合）'!AS13</f>
        <v>96244</v>
      </c>
      <c r="S51" s="17">
        <f>'廃棄物事業経費（組合）'!AT13</f>
        <v>0</v>
      </c>
      <c r="T51" s="17" t="str">
        <f>'廃棄物事業経費（組合）'!AU13</f>
        <v>－</v>
      </c>
      <c r="U51" s="17">
        <f>'廃棄物事業経費（組合）'!AV13</f>
        <v>5477</v>
      </c>
      <c r="V51" s="17">
        <f t="shared" si="60"/>
        <v>187599</v>
      </c>
      <c r="W51" s="17">
        <f t="shared" si="61"/>
        <v>0</v>
      </c>
      <c r="X51" s="17">
        <f t="shared" si="62"/>
        <v>0</v>
      </c>
      <c r="Y51" s="17">
        <f>'廃棄物事業経費（組合）'!AZ13</f>
        <v>0</v>
      </c>
      <c r="Z51" s="17">
        <f>'廃棄物事業経費（組合）'!BA13</f>
        <v>0</v>
      </c>
      <c r="AA51" s="17">
        <f>'廃棄物事業経費（組合）'!BB13</f>
        <v>0</v>
      </c>
      <c r="AB51" s="17">
        <f>'廃棄物事業経費（組合）'!BC13</f>
        <v>0</v>
      </c>
      <c r="AC51" s="17" t="str">
        <f>'廃棄物事業経費（組合）'!BD13</f>
        <v>－</v>
      </c>
      <c r="AD51" s="17">
        <f t="shared" si="63"/>
        <v>0</v>
      </c>
      <c r="AE51" s="17">
        <f>'廃棄物事業経費（組合）'!BF13</f>
        <v>0</v>
      </c>
      <c r="AF51" s="75">
        <f t="shared" si="64"/>
        <v>0</v>
      </c>
      <c r="AG51" s="17">
        <f>'廃棄物事業経費（組合）'!BH13</f>
        <v>0</v>
      </c>
      <c r="AH51" s="17">
        <f>'廃棄物事業経費（組合）'!BI13</f>
        <v>0</v>
      </c>
      <c r="AI51" s="17">
        <f>'廃棄物事業経費（組合）'!BJ13</f>
        <v>0</v>
      </c>
      <c r="AJ51" s="17">
        <f>'廃棄物事業経費（組合）'!BK13</f>
        <v>0</v>
      </c>
      <c r="AK51" s="17">
        <f>'廃棄物事業経費（組合）'!BL13</f>
        <v>0</v>
      </c>
      <c r="AL51" s="17">
        <f>'廃棄物事業経費（組合）'!BM13</f>
        <v>0</v>
      </c>
      <c r="AM51" s="17" t="str">
        <f>'廃棄物事業経費（組合）'!BN13</f>
        <v>－</v>
      </c>
      <c r="AN51" s="17">
        <f>'廃棄物事業経費（組合）'!BO13</f>
        <v>0</v>
      </c>
      <c r="AO51" s="17">
        <f t="shared" si="65"/>
        <v>0</v>
      </c>
      <c r="AP51" s="17">
        <f t="shared" si="66"/>
        <v>0</v>
      </c>
      <c r="AQ51" s="17">
        <f t="shared" si="67"/>
        <v>0</v>
      </c>
      <c r="AR51" s="17">
        <f t="shared" si="68"/>
        <v>0</v>
      </c>
      <c r="AS51" s="17">
        <f t="shared" si="69"/>
        <v>0</v>
      </c>
      <c r="AT51" s="17">
        <f t="shared" si="70"/>
        <v>0</v>
      </c>
      <c r="AU51" s="17">
        <f t="shared" si="71"/>
        <v>0</v>
      </c>
      <c r="AV51" s="75" t="s">
        <v>190</v>
      </c>
      <c r="AW51" s="17">
        <f t="shared" si="72"/>
        <v>182122</v>
      </c>
      <c r="AX51" s="17">
        <f t="shared" si="73"/>
        <v>22840</v>
      </c>
      <c r="AY51" s="17">
        <f t="shared" si="74"/>
        <v>63038</v>
      </c>
      <c r="AZ51" s="17">
        <f t="shared" si="75"/>
        <v>0</v>
      </c>
      <c r="BA51" s="17">
        <f t="shared" si="76"/>
        <v>63038</v>
      </c>
      <c r="BB51" s="17">
        <f t="shared" si="77"/>
        <v>0</v>
      </c>
      <c r="BC51" s="17">
        <f t="shared" si="78"/>
        <v>0</v>
      </c>
      <c r="BD51" s="17">
        <f t="shared" si="79"/>
        <v>96244</v>
      </c>
      <c r="BE51" s="17">
        <f t="shared" si="80"/>
        <v>0</v>
      </c>
      <c r="BF51" s="75" t="s">
        <v>190</v>
      </c>
      <c r="BG51" s="17">
        <f t="shared" si="81"/>
        <v>5477</v>
      </c>
      <c r="BH51" s="17">
        <f t="shared" si="82"/>
        <v>187599</v>
      </c>
    </row>
    <row r="52" spans="1:60" ht="13.5">
      <c r="A52" s="74" t="s">
        <v>141</v>
      </c>
      <c r="B52" s="74" t="s">
        <v>126</v>
      </c>
      <c r="C52" s="101" t="s">
        <v>127</v>
      </c>
      <c r="D52" s="17">
        <f t="shared" si="54"/>
        <v>0</v>
      </c>
      <c r="E52" s="17">
        <f t="shared" si="55"/>
        <v>0</v>
      </c>
      <c r="F52" s="17">
        <f>'廃棄物事業経費（組合）'!AG14</f>
        <v>0</v>
      </c>
      <c r="G52" s="17">
        <f>'廃棄物事業経費（組合）'!AH14</f>
        <v>0</v>
      </c>
      <c r="H52" s="17">
        <f>'廃棄物事業経費（組合）'!AI14</f>
        <v>0</v>
      </c>
      <c r="I52" s="17">
        <f>'廃棄物事業経費（組合）'!AJ14</f>
        <v>0</v>
      </c>
      <c r="J52" s="17" t="str">
        <f>'廃棄物事業経費（組合）'!AK14</f>
        <v>－</v>
      </c>
      <c r="K52" s="17">
        <f t="shared" si="58"/>
        <v>34151</v>
      </c>
      <c r="L52" s="17">
        <f>'廃棄物事業経費（組合）'!AM14</f>
        <v>19213</v>
      </c>
      <c r="M52" s="75">
        <f t="shared" si="59"/>
        <v>5321</v>
      </c>
      <c r="N52" s="17">
        <f>'廃棄物事業経費（組合）'!AO14</f>
        <v>0</v>
      </c>
      <c r="O52" s="17">
        <f>'廃棄物事業経費（組合）'!AP14</f>
        <v>5321</v>
      </c>
      <c r="P52" s="17">
        <f>'廃棄物事業経費（組合）'!AQ14</f>
        <v>0</v>
      </c>
      <c r="Q52" s="17">
        <f>'廃棄物事業経費（組合）'!AR14</f>
        <v>0</v>
      </c>
      <c r="R52" s="17">
        <f>'廃棄物事業経費（組合）'!AS14</f>
        <v>3823</v>
      </c>
      <c r="S52" s="17">
        <f>'廃棄物事業経費（組合）'!AT14</f>
        <v>5794</v>
      </c>
      <c r="T52" s="17" t="str">
        <f>'廃棄物事業経費（組合）'!AU14</f>
        <v>－</v>
      </c>
      <c r="U52" s="17">
        <f>'廃棄物事業経費（組合）'!AV14</f>
        <v>10821</v>
      </c>
      <c r="V52" s="17">
        <f t="shared" si="60"/>
        <v>44972</v>
      </c>
      <c r="W52" s="17">
        <f t="shared" si="61"/>
        <v>0</v>
      </c>
      <c r="X52" s="17">
        <f t="shared" si="62"/>
        <v>0</v>
      </c>
      <c r="Y52" s="17">
        <f>'廃棄物事業経費（組合）'!AZ14</f>
        <v>0</v>
      </c>
      <c r="Z52" s="17">
        <f>'廃棄物事業経費（組合）'!BA14</f>
        <v>0</v>
      </c>
      <c r="AA52" s="17">
        <f>'廃棄物事業経費（組合）'!BB14</f>
        <v>0</v>
      </c>
      <c r="AB52" s="17">
        <f>'廃棄物事業経費（組合）'!BC14</f>
        <v>0</v>
      </c>
      <c r="AC52" s="17" t="str">
        <f>'廃棄物事業経費（組合）'!BD14</f>
        <v>－</v>
      </c>
      <c r="AD52" s="17">
        <f t="shared" si="63"/>
        <v>0</v>
      </c>
      <c r="AE52" s="17">
        <f>'廃棄物事業経費（組合）'!BF14</f>
        <v>0</v>
      </c>
      <c r="AF52" s="75">
        <f t="shared" si="64"/>
        <v>0</v>
      </c>
      <c r="AG52" s="17">
        <f>'廃棄物事業経費（組合）'!BH14</f>
        <v>0</v>
      </c>
      <c r="AH52" s="17">
        <f>'廃棄物事業経費（組合）'!BI14</f>
        <v>0</v>
      </c>
      <c r="AI52" s="17">
        <f>'廃棄物事業経費（組合）'!BJ14</f>
        <v>0</v>
      </c>
      <c r="AJ52" s="17">
        <f>'廃棄物事業経費（組合）'!BK14</f>
        <v>0</v>
      </c>
      <c r="AK52" s="17">
        <f>'廃棄物事業経費（組合）'!BL14</f>
        <v>0</v>
      </c>
      <c r="AL52" s="17">
        <f>'廃棄物事業経費（組合）'!BM14</f>
        <v>0</v>
      </c>
      <c r="AM52" s="17" t="str">
        <f>'廃棄物事業経費（組合）'!BN14</f>
        <v>－</v>
      </c>
      <c r="AN52" s="17">
        <f>'廃棄物事業経費（組合）'!BO14</f>
        <v>0</v>
      </c>
      <c r="AO52" s="17">
        <f t="shared" si="65"/>
        <v>0</v>
      </c>
      <c r="AP52" s="17">
        <f t="shared" si="66"/>
        <v>0</v>
      </c>
      <c r="AQ52" s="17">
        <f t="shared" si="67"/>
        <v>0</v>
      </c>
      <c r="AR52" s="17">
        <f t="shared" si="68"/>
        <v>0</v>
      </c>
      <c r="AS52" s="17">
        <f t="shared" si="69"/>
        <v>0</v>
      </c>
      <c r="AT52" s="17">
        <f t="shared" si="70"/>
        <v>0</v>
      </c>
      <c r="AU52" s="17">
        <f t="shared" si="71"/>
        <v>0</v>
      </c>
      <c r="AV52" s="75" t="s">
        <v>190</v>
      </c>
      <c r="AW52" s="17">
        <f t="shared" si="72"/>
        <v>34151</v>
      </c>
      <c r="AX52" s="17">
        <f t="shared" si="73"/>
        <v>19213</v>
      </c>
      <c r="AY52" s="17">
        <f t="shared" si="74"/>
        <v>5321</v>
      </c>
      <c r="AZ52" s="17">
        <f t="shared" si="75"/>
        <v>0</v>
      </c>
      <c r="BA52" s="17">
        <f t="shared" si="76"/>
        <v>5321</v>
      </c>
      <c r="BB52" s="17">
        <f t="shared" si="77"/>
        <v>0</v>
      </c>
      <c r="BC52" s="17">
        <f t="shared" si="78"/>
        <v>0</v>
      </c>
      <c r="BD52" s="17">
        <f t="shared" si="79"/>
        <v>3823</v>
      </c>
      <c r="BE52" s="17">
        <f t="shared" si="80"/>
        <v>5794</v>
      </c>
      <c r="BF52" s="75" t="s">
        <v>190</v>
      </c>
      <c r="BG52" s="17">
        <f t="shared" si="81"/>
        <v>10821</v>
      </c>
      <c r="BH52" s="17">
        <f t="shared" si="82"/>
        <v>44972</v>
      </c>
    </row>
    <row r="53" spans="1:60" ht="13.5">
      <c r="A53" s="74" t="s">
        <v>141</v>
      </c>
      <c r="B53" s="74" t="s">
        <v>128</v>
      </c>
      <c r="C53" s="101" t="s">
        <v>129</v>
      </c>
      <c r="D53" s="17">
        <f t="shared" si="54"/>
        <v>0</v>
      </c>
      <c r="E53" s="17">
        <f t="shared" si="55"/>
        <v>0</v>
      </c>
      <c r="F53" s="17">
        <f>'廃棄物事業経費（組合）'!AG15</f>
        <v>0</v>
      </c>
      <c r="G53" s="17">
        <f>'廃棄物事業経費（組合）'!AH15</f>
        <v>0</v>
      </c>
      <c r="H53" s="17">
        <f>'廃棄物事業経費（組合）'!AI15</f>
        <v>0</v>
      </c>
      <c r="I53" s="17">
        <f>'廃棄物事業経費（組合）'!AJ15</f>
        <v>0</v>
      </c>
      <c r="J53" s="17" t="str">
        <f>'廃棄物事業経費（組合）'!AK15</f>
        <v>－</v>
      </c>
      <c r="K53" s="17">
        <f t="shared" si="58"/>
        <v>963577</v>
      </c>
      <c r="L53" s="17">
        <f>'廃棄物事業経費（組合）'!AM15</f>
        <v>103624</v>
      </c>
      <c r="M53" s="75">
        <f t="shared" si="59"/>
        <v>740472</v>
      </c>
      <c r="N53" s="17">
        <f>'廃棄物事業経費（組合）'!AO15</f>
        <v>0</v>
      </c>
      <c r="O53" s="17">
        <f>'廃棄物事業経費（組合）'!AP15</f>
        <v>422527</v>
      </c>
      <c r="P53" s="17">
        <f>'廃棄物事業経費（組合）'!AQ15</f>
        <v>317945</v>
      </c>
      <c r="Q53" s="17">
        <f>'廃棄物事業経費（組合）'!AR15</f>
        <v>0</v>
      </c>
      <c r="R53" s="17">
        <f>'廃棄物事業経費（組合）'!AS15</f>
        <v>109467</v>
      </c>
      <c r="S53" s="17">
        <f>'廃棄物事業経費（組合）'!AT15</f>
        <v>10014</v>
      </c>
      <c r="T53" s="17" t="str">
        <f>'廃棄物事業経費（組合）'!AU15</f>
        <v>－</v>
      </c>
      <c r="U53" s="17">
        <f>'廃棄物事業経費（組合）'!AV15</f>
        <v>163220</v>
      </c>
      <c r="V53" s="17">
        <f t="shared" si="60"/>
        <v>1126797</v>
      </c>
      <c r="W53" s="17">
        <f t="shared" si="61"/>
        <v>0</v>
      </c>
      <c r="X53" s="17">
        <f t="shared" si="62"/>
        <v>0</v>
      </c>
      <c r="Y53" s="17">
        <f>'廃棄物事業経費（組合）'!AZ15</f>
        <v>0</v>
      </c>
      <c r="Z53" s="17">
        <f>'廃棄物事業経費（組合）'!BA15</f>
        <v>0</v>
      </c>
      <c r="AA53" s="17">
        <f>'廃棄物事業経費（組合）'!BB15</f>
        <v>0</v>
      </c>
      <c r="AB53" s="17">
        <f>'廃棄物事業経費（組合）'!BC15</f>
        <v>0</v>
      </c>
      <c r="AC53" s="17" t="str">
        <f>'廃棄物事業経費（組合）'!BD15</f>
        <v>－</v>
      </c>
      <c r="AD53" s="17">
        <f t="shared" si="63"/>
        <v>217631</v>
      </c>
      <c r="AE53" s="17">
        <f>'廃棄物事業経費（組合）'!BF15</f>
        <v>38612</v>
      </c>
      <c r="AF53" s="75">
        <f t="shared" si="64"/>
        <v>171761</v>
      </c>
      <c r="AG53" s="17">
        <f>'廃棄物事業経費（組合）'!BH15</f>
        <v>0</v>
      </c>
      <c r="AH53" s="17">
        <f>'廃棄物事業経費（組合）'!BI15</f>
        <v>171761</v>
      </c>
      <c r="AI53" s="17">
        <f>'廃棄物事業経費（組合）'!BJ15</f>
        <v>0</v>
      </c>
      <c r="AJ53" s="17">
        <f>'廃棄物事業経費（組合）'!BK15</f>
        <v>0</v>
      </c>
      <c r="AK53" s="17">
        <f>'廃棄物事業経費（組合）'!BL15</f>
        <v>7258</v>
      </c>
      <c r="AL53" s="17">
        <f>'廃棄物事業経費（組合）'!BM15</f>
        <v>0</v>
      </c>
      <c r="AM53" s="17" t="str">
        <f>'廃棄物事業経費（組合）'!BN15</f>
        <v>－</v>
      </c>
      <c r="AN53" s="17">
        <f>'廃棄物事業経費（組合）'!BO15</f>
        <v>5802</v>
      </c>
      <c r="AO53" s="17">
        <f t="shared" si="65"/>
        <v>223433</v>
      </c>
      <c r="AP53" s="17">
        <f t="shared" si="66"/>
        <v>0</v>
      </c>
      <c r="AQ53" s="17">
        <f t="shared" si="67"/>
        <v>0</v>
      </c>
      <c r="AR53" s="17">
        <f t="shared" si="68"/>
        <v>0</v>
      </c>
      <c r="AS53" s="17">
        <f t="shared" si="69"/>
        <v>0</v>
      </c>
      <c r="AT53" s="17">
        <f t="shared" si="70"/>
        <v>0</v>
      </c>
      <c r="AU53" s="17">
        <f t="shared" si="71"/>
        <v>0</v>
      </c>
      <c r="AV53" s="75" t="s">
        <v>190</v>
      </c>
      <c r="AW53" s="17">
        <f t="shared" si="72"/>
        <v>1181208</v>
      </c>
      <c r="AX53" s="17">
        <f t="shared" si="73"/>
        <v>142236</v>
      </c>
      <c r="AY53" s="17">
        <f t="shared" si="74"/>
        <v>912233</v>
      </c>
      <c r="AZ53" s="17">
        <f t="shared" si="75"/>
        <v>0</v>
      </c>
      <c r="BA53" s="17">
        <f t="shared" si="76"/>
        <v>594288</v>
      </c>
      <c r="BB53" s="17">
        <f t="shared" si="77"/>
        <v>317945</v>
      </c>
      <c r="BC53" s="17">
        <f t="shared" si="78"/>
        <v>0</v>
      </c>
      <c r="BD53" s="17">
        <f t="shared" si="79"/>
        <v>116725</v>
      </c>
      <c r="BE53" s="17">
        <f t="shared" si="80"/>
        <v>10014</v>
      </c>
      <c r="BF53" s="75" t="s">
        <v>190</v>
      </c>
      <c r="BG53" s="17">
        <f t="shared" si="81"/>
        <v>169022</v>
      </c>
      <c r="BH53" s="17">
        <f t="shared" si="82"/>
        <v>1350230</v>
      </c>
    </row>
    <row r="54" spans="1:60" ht="13.5">
      <c r="A54" s="74" t="s">
        <v>141</v>
      </c>
      <c r="B54" s="74" t="s">
        <v>130</v>
      </c>
      <c r="C54" s="101" t="s">
        <v>0</v>
      </c>
      <c r="D54" s="17">
        <f t="shared" si="54"/>
        <v>0</v>
      </c>
      <c r="E54" s="17">
        <f t="shared" si="55"/>
        <v>0</v>
      </c>
      <c r="F54" s="17">
        <f>'廃棄物事業経費（組合）'!AG16</f>
        <v>0</v>
      </c>
      <c r="G54" s="17">
        <f>'廃棄物事業経費（組合）'!AH16</f>
        <v>0</v>
      </c>
      <c r="H54" s="17">
        <f>'廃棄物事業経費（組合）'!AI16</f>
        <v>0</v>
      </c>
      <c r="I54" s="17">
        <f>'廃棄物事業経費（組合）'!AJ16</f>
        <v>0</v>
      </c>
      <c r="J54" s="17" t="str">
        <f>'廃棄物事業経費（組合）'!AK16</f>
        <v>－</v>
      </c>
      <c r="K54" s="17">
        <f t="shared" si="58"/>
        <v>0</v>
      </c>
      <c r="L54" s="17">
        <f>'廃棄物事業経費（組合）'!AM16</f>
        <v>0</v>
      </c>
      <c r="M54" s="75">
        <f t="shared" si="59"/>
        <v>0</v>
      </c>
      <c r="N54" s="17">
        <f>'廃棄物事業経費（組合）'!AO16</f>
        <v>0</v>
      </c>
      <c r="O54" s="17">
        <f>'廃棄物事業経費（組合）'!AP16</f>
        <v>0</v>
      </c>
      <c r="P54" s="17">
        <f>'廃棄物事業経費（組合）'!AQ16</f>
        <v>0</v>
      </c>
      <c r="Q54" s="17">
        <f>'廃棄物事業経費（組合）'!AR16</f>
        <v>0</v>
      </c>
      <c r="R54" s="17">
        <f>'廃棄物事業経費（組合）'!AS16</f>
        <v>0</v>
      </c>
      <c r="S54" s="17">
        <f>'廃棄物事業経費（組合）'!AT16</f>
        <v>0</v>
      </c>
      <c r="T54" s="17" t="str">
        <f>'廃棄物事業経費（組合）'!AU16</f>
        <v>－</v>
      </c>
      <c r="U54" s="17">
        <f>'廃棄物事業経費（組合）'!AV16</f>
        <v>0</v>
      </c>
      <c r="V54" s="17">
        <f t="shared" si="60"/>
        <v>0</v>
      </c>
      <c r="W54" s="17">
        <f t="shared" si="61"/>
        <v>0</v>
      </c>
      <c r="X54" s="17">
        <f t="shared" si="62"/>
        <v>0</v>
      </c>
      <c r="Y54" s="17">
        <f>'廃棄物事業経費（組合）'!AZ16</f>
        <v>0</v>
      </c>
      <c r="Z54" s="17">
        <f>'廃棄物事業経費（組合）'!BA16</f>
        <v>0</v>
      </c>
      <c r="AA54" s="17">
        <f>'廃棄物事業経費（組合）'!BB16</f>
        <v>0</v>
      </c>
      <c r="AB54" s="17">
        <f>'廃棄物事業経費（組合）'!BC16</f>
        <v>0</v>
      </c>
      <c r="AC54" s="17" t="str">
        <f>'廃棄物事業経費（組合）'!BD16</f>
        <v>－</v>
      </c>
      <c r="AD54" s="17">
        <f t="shared" si="63"/>
        <v>117502</v>
      </c>
      <c r="AE54" s="17">
        <f>'廃棄物事業経費（組合）'!BF16</f>
        <v>10474</v>
      </c>
      <c r="AF54" s="75">
        <f t="shared" si="64"/>
        <v>72531</v>
      </c>
      <c r="AG54" s="17">
        <f>'廃棄物事業経費（組合）'!BH16</f>
        <v>0</v>
      </c>
      <c r="AH54" s="17">
        <f>'廃棄物事業経費（組合）'!BI16</f>
        <v>72531</v>
      </c>
      <c r="AI54" s="17">
        <f>'廃棄物事業経費（組合）'!BJ16</f>
        <v>0</v>
      </c>
      <c r="AJ54" s="17">
        <f>'廃棄物事業経費（組合）'!BK16</f>
        <v>0</v>
      </c>
      <c r="AK54" s="17">
        <f>'廃棄物事業経費（組合）'!BL16</f>
        <v>34497</v>
      </c>
      <c r="AL54" s="17">
        <f>'廃棄物事業経費（組合）'!BM16</f>
        <v>0</v>
      </c>
      <c r="AM54" s="17" t="str">
        <f>'廃棄物事業経費（組合）'!BN16</f>
        <v>－</v>
      </c>
      <c r="AN54" s="17">
        <f>'廃棄物事業経費（組合）'!BO16</f>
        <v>0</v>
      </c>
      <c r="AO54" s="17">
        <f t="shared" si="65"/>
        <v>117502</v>
      </c>
      <c r="AP54" s="17">
        <f t="shared" si="66"/>
        <v>0</v>
      </c>
      <c r="AQ54" s="17">
        <f t="shared" si="67"/>
        <v>0</v>
      </c>
      <c r="AR54" s="17">
        <f t="shared" si="68"/>
        <v>0</v>
      </c>
      <c r="AS54" s="17">
        <f t="shared" si="69"/>
        <v>0</v>
      </c>
      <c r="AT54" s="17">
        <f t="shared" si="70"/>
        <v>0</v>
      </c>
      <c r="AU54" s="17">
        <f t="shared" si="71"/>
        <v>0</v>
      </c>
      <c r="AV54" s="75" t="s">
        <v>190</v>
      </c>
      <c r="AW54" s="17">
        <f t="shared" si="72"/>
        <v>117502</v>
      </c>
      <c r="AX54" s="17">
        <f t="shared" si="73"/>
        <v>10474</v>
      </c>
      <c r="AY54" s="17">
        <f t="shared" si="74"/>
        <v>72531</v>
      </c>
      <c r="AZ54" s="17">
        <f t="shared" si="75"/>
        <v>0</v>
      </c>
      <c r="BA54" s="17">
        <f t="shared" si="76"/>
        <v>72531</v>
      </c>
      <c r="BB54" s="17">
        <f t="shared" si="77"/>
        <v>0</v>
      </c>
      <c r="BC54" s="17">
        <f t="shared" si="78"/>
        <v>0</v>
      </c>
      <c r="BD54" s="17">
        <f t="shared" si="79"/>
        <v>34497</v>
      </c>
      <c r="BE54" s="17">
        <f t="shared" si="80"/>
        <v>0</v>
      </c>
      <c r="BF54" s="75" t="s">
        <v>190</v>
      </c>
      <c r="BG54" s="17">
        <f t="shared" si="81"/>
        <v>0</v>
      </c>
      <c r="BH54" s="17">
        <f t="shared" si="82"/>
        <v>117502</v>
      </c>
    </row>
    <row r="55" spans="1:60" ht="13.5">
      <c r="A55" s="74" t="s">
        <v>141</v>
      </c>
      <c r="B55" s="74" t="s">
        <v>131</v>
      </c>
      <c r="C55" s="101" t="s">
        <v>132</v>
      </c>
      <c r="D55" s="17">
        <f t="shared" si="54"/>
        <v>0</v>
      </c>
      <c r="E55" s="17">
        <f t="shared" si="55"/>
        <v>0</v>
      </c>
      <c r="F55" s="17">
        <f>'廃棄物事業経費（組合）'!AG17</f>
        <v>0</v>
      </c>
      <c r="G55" s="17">
        <f>'廃棄物事業経費（組合）'!AH17</f>
        <v>0</v>
      </c>
      <c r="H55" s="17">
        <f>'廃棄物事業経費（組合）'!AI17</f>
        <v>0</v>
      </c>
      <c r="I55" s="17">
        <f>'廃棄物事業経費（組合）'!AJ17</f>
        <v>0</v>
      </c>
      <c r="J55" s="17" t="str">
        <f>'廃棄物事業経費（組合）'!AK17</f>
        <v>－</v>
      </c>
      <c r="K55" s="17">
        <f t="shared" si="58"/>
        <v>30257</v>
      </c>
      <c r="L55" s="17">
        <f>'廃棄物事業経費（組合）'!AM17</f>
        <v>147</v>
      </c>
      <c r="M55" s="75">
        <f t="shared" si="59"/>
        <v>0</v>
      </c>
      <c r="N55" s="17">
        <f>'廃棄物事業経費（組合）'!AO17</f>
        <v>0</v>
      </c>
      <c r="O55" s="17">
        <f>'廃棄物事業経費（組合）'!AP17</f>
        <v>0</v>
      </c>
      <c r="P55" s="17">
        <f>'廃棄物事業経費（組合）'!AQ17</f>
        <v>0</v>
      </c>
      <c r="Q55" s="17">
        <f>'廃棄物事業経費（組合）'!AR17</f>
        <v>0</v>
      </c>
      <c r="R55" s="17">
        <f>'廃棄物事業経費（組合）'!AS17</f>
        <v>14379</v>
      </c>
      <c r="S55" s="17">
        <f>'廃棄物事業経費（組合）'!AT17</f>
        <v>15731</v>
      </c>
      <c r="T55" s="17" t="str">
        <f>'廃棄物事業経費（組合）'!AU17</f>
        <v>－</v>
      </c>
      <c r="U55" s="17">
        <f>'廃棄物事業経費（組合）'!AV17</f>
        <v>1119</v>
      </c>
      <c r="V55" s="17">
        <f t="shared" si="60"/>
        <v>31376</v>
      </c>
      <c r="W55" s="17">
        <f t="shared" si="61"/>
        <v>0</v>
      </c>
      <c r="X55" s="17">
        <f t="shared" si="62"/>
        <v>0</v>
      </c>
      <c r="Y55" s="17">
        <f>'廃棄物事業経費（組合）'!AZ17</f>
        <v>0</v>
      </c>
      <c r="Z55" s="17">
        <f>'廃棄物事業経費（組合）'!BA17</f>
        <v>0</v>
      </c>
      <c r="AA55" s="17">
        <f>'廃棄物事業経費（組合）'!BB17</f>
        <v>0</v>
      </c>
      <c r="AB55" s="17">
        <f>'廃棄物事業経費（組合）'!BC17</f>
        <v>0</v>
      </c>
      <c r="AC55" s="17" t="str">
        <f>'廃棄物事業経費（組合）'!BD17</f>
        <v>－</v>
      </c>
      <c r="AD55" s="17">
        <f t="shared" si="63"/>
        <v>0</v>
      </c>
      <c r="AE55" s="17">
        <f>'廃棄物事業経費（組合）'!BF17</f>
        <v>0</v>
      </c>
      <c r="AF55" s="75">
        <f t="shared" si="64"/>
        <v>0</v>
      </c>
      <c r="AG55" s="17">
        <f>'廃棄物事業経費（組合）'!BH17</f>
        <v>0</v>
      </c>
      <c r="AH55" s="17">
        <f>'廃棄物事業経費（組合）'!BI17</f>
        <v>0</v>
      </c>
      <c r="AI55" s="17">
        <f>'廃棄物事業経費（組合）'!BJ17</f>
        <v>0</v>
      </c>
      <c r="AJ55" s="17">
        <f>'廃棄物事業経費（組合）'!BK17</f>
        <v>0</v>
      </c>
      <c r="AK55" s="17">
        <f>'廃棄物事業経費（組合）'!BL17</f>
        <v>0</v>
      </c>
      <c r="AL55" s="17">
        <f>'廃棄物事業経費（組合）'!BM17</f>
        <v>0</v>
      </c>
      <c r="AM55" s="17" t="str">
        <f>'廃棄物事業経費（組合）'!BN17</f>
        <v>－</v>
      </c>
      <c r="AN55" s="17">
        <f>'廃棄物事業経費（組合）'!BO17</f>
        <v>0</v>
      </c>
      <c r="AO55" s="17">
        <f t="shared" si="65"/>
        <v>0</v>
      </c>
      <c r="AP55" s="17">
        <f t="shared" si="66"/>
        <v>0</v>
      </c>
      <c r="AQ55" s="17">
        <f t="shared" si="67"/>
        <v>0</v>
      </c>
      <c r="AR55" s="17">
        <f t="shared" si="68"/>
        <v>0</v>
      </c>
      <c r="AS55" s="17">
        <f t="shared" si="69"/>
        <v>0</v>
      </c>
      <c r="AT55" s="17">
        <f t="shared" si="70"/>
        <v>0</v>
      </c>
      <c r="AU55" s="17">
        <f t="shared" si="71"/>
        <v>0</v>
      </c>
      <c r="AV55" s="75" t="s">
        <v>190</v>
      </c>
      <c r="AW55" s="17">
        <f t="shared" si="72"/>
        <v>30257</v>
      </c>
      <c r="AX55" s="17">
        <f t="shared" si="73"/>
        <v>147</v>
      </c>
      <c r="AY55" s="17">
        <f t="shared" si="74"/>
        <v>0</v>
      </c>
      <c r="AZ55" s="17">
        <f t="shared" si="75"/>
        <v>0</v>
      </c>
      <c r="BA55" s="17">
        <f t="shared" si="76"/>
        <v>0</v>
      </c>
      <c r="BB55" s="17">
        <f t="shared" si="77"/>
        <v>0</v>
      </c>
      <c r="BC55" s="17">
        <f t="shared" si="78"/>
        <v>0</v>
      </c>
      <c r="BD55" s="17">
        <f t="shared" si="79"/>
        <v>14379</v>
      </c>
      <c r="BE55" s="17">
        <f t="shared" si="80"/>
        <v>15731</v>
      </c>
      <c r="BF55" s="75" t="s">
        <v>190</v>
      </c>
      <c r="BG55" s="17">
        <f t="shared" si="81"/>
        <v>1119</v>
      </c>
      <c r="BH55" s="17">
        <f t="shared" si="82"/>
        <v>31376</v>
      </c>
    </row>
    <row r="56" spans="1:60" ht="13.5">
      <c r="A56" s="74" t="s">
        <v>141</v>
      </c>
      <c r="B56" s="74" t="s">
        <v>133</v>
      </c>
      <c r="C56" s="101" t="s">
        <v>134</v>
      </c>
      <c r="D56" s="17">
        <f t="shared" si="54"/>
        <v>361725</v>
      </c>
      <c r="E56" s="17">
        <f t="shared" si="55"/>
        <v>361725</v>
      </c>
      <c r="F56" s="17">
        <f>'廃棄物事業経費（組合）'!AG18</f>
        <v>361725</v>
      </c>
      <c r="G56" s="17">
        <f>'廃棄物事業経費（組合）'!AH18</f>
        <v>0</v>
      </c>
      <c r="H56" s="17">
        <f>'廃棄物事業経費（組合）'!AI18</f>
        <v>0</v>
      </c>
      <c r="I56" s="17">
        <f>'廃棄物事業経費（組合）'!AJ18</f>
        <v>0</v>
      </c>
      <c r="J56" s="17" t="str">
        <f>'廃棄物事業経費（組合）'!AK18</f>
        <v>－</v>
      </c>
      <c r="K56" s="17">
        <f t="shared" si="58"/>
        <v>504356</v>
      </c>
      <c r="L56" s="17">
        <f>'廃棄物事業経費（組合）'!AM18</f>
        <v>57128</v>
      </c>
      <c r="M56" s="75">
        <f t="shared" si="59"/>
        <v>152054</v>
      </c>
      <c r="N56" s="17">
        <f>'廃棄物事業経費（組合）'!AO18</f>
        <v>0</v>
      </c>
      <c r="O56" s="17">
        <f>'廃棄物事業経費（組合）'!AP18</f>
        <v>152054</v>
      </c>
      <c r="P56" s="17">
        <f>'廃棄物事業経費（組合）'!AQ18</f>
        <v>0</v>
      </c>
      <c r="Q56" s="17">
        <f>'廃棄物事業経費（組合）'!AR18</f>
        <v>0</v>
      </c>
      <c r="R56" s="17">
        <f>'廃棄物事業経費（組合）'!AS18</f>
        <v>291383</v>
      </c>
      <c r="S56" s="17">
        <f>'廃棄物事業経費（組合）'!AT18</f>
        <v>3791</v>
      </c>
      <c r="T56" s="17" t="str">
        <f>'廃棄物事業経費（組合）'!AU18</f>
        <v>－</v>
      </c>
      <c r="U56" s="17">
        <f>'廃棄物事業経費（組合）'!AV18</f>
        <v>596716</v>
      </c>
      <c r="V56" s="17">
        <f t="shared" si="60"/>
        <v>1462797</v>
      </c>
      <c r="W56" s="17">
        <f t="shared" si="61"/>
        <v>0</v>
      </c>
      <c r="X56" s="17">
        <f t="shared" si="62"/>
        <v>0</v>
      </c>
      <c r="Y56" s="17">
        <f>'廃棄物事業経費（組合）'!AZ18</f>
        <v>0</v>
      </c>
      <c r="Z56" s="17">
        <f>'廃棄物事業経費（組合）'!BA18</f>
        <v>0</v>
      </c>
      <c r="AA56" s="17">
        <f>'廃棄物事業経費（組合）'!BB18</f>
        <v>0</v>
      </c>
      <c r="AB56" s="17">
        <f>'廃棄物事業経費（組合）'!BC18</f>
        <v>0</v>
      </c>
      <c r="AC56" s="17" t="str">
        <f>'廃棄物事業経費（組合）'!BD18</f>
        <v>－</v>
      </c>
      <c r="AD56" s="17">
        <f t="shared" si="63"/>
        <v>92182</v>
      </c>
      <c r="AE56" s="17">
        <f>'廃棄物事業経費（組合）'!BF18</f>
        <v>19381</v>
      </c>
      <c r="AF56" s="75">
        <f t="shared" si="64"/>
        <v>39959</v>
      </c>
      <c r="AG56" s="17">
        <f>'廃棄物事業経費（組合）'!BH18</f>
        <v>0</v>
      </c>
      <c r="AH56" s="17">
        <f>'廃棄物事業経費（組合）'!BI18</f>
        <v>39959</v>
      </c>
      <c r="AI56" s="17">
        <f>'廃棄物事業経費（組合）'!BJ18</f>
        <v>0</v>
      </c>
      <c r="AJ56" s="17">
        <f>'廃棄物事業経費（組合）'!BK18</f>
        <v>0</v>
      </c>
      <c r="AK56" s="17">
        <f>'廃棄物事業経費（組合）'!BL18</f>
        <v>32842</v>
      </c>
      <c r="AL56" s="17">
        <f>'廃棄物事業経費（組合）'!BM18</f>
        <v>0</v>
      </c>
      <c r="AM56" s="17" t="str">
        <f>'廃棄物事業経費（組合）'!BN18</f>
        <v>－</v>
      </c>
      <c r="AN56" s="17">
        <f>'廃棄物事業経費（組合）'!BO18</f>
        <v>1083</v>
      </c>
      <c r="AO56" s="17">
        <f t="shared" si="65"/>
        <v>93265</v>
      </c>
      <c r="AP56" s="17">
        <f t="shared" si="66"/>
        <v>361725</v>
      </c>
      <c r="AQ56" s="17">
        <f t="shared" si="67"/>
        <v>361725</v>
      </c>
      <c r="AR56" s="17">
        <f t="shared" si="68"/>
        <v>361725</v>
      </c>
      <c r="AS56" s="17">
        <f t="shared" si="69"/>
        <v>0</v>
      </c>
      <c r="AT56" s="17">
        <f t="shared" si="70"/>
        <v>0</v>
      </c>
      <c r="AU56" s="17">
        <f t="shared" si="71"/>
        <v>0</v>
      </c>
      <c r="AV56" s="75" t="s">
        <v>190</v>
      </c>
      <c r="AW56" s="17">
        <f t="shared" si="72"/>
        <v>596538</v>
      </c>
      <c r="AX56" s="17">
        <f t="shared" si="73"/>
        <v>76509</v>
      </c>
      <c r="AY56" s="17">
        <f t="shared" si="74"/>
        <v>192013</v>
      </c>
      <c r="AZ56" s="17">
        <f t="shared" si="75"/>
        <v>0</v>
      </c>
      <c r="BA56" s="17">
        <f t="shared" si="76"/>
        <v>192013</v>
      </c>
      <c r="BB56" s="17">
        <f t="shared" si="77"/>
        <v>0</v>
      </c>
      <c r="BC56" s="17">
        <f t="shared" si="78"/>
        <v>0</v>
      </c>
      <c r="BD56" s="17">
        <f t="shared" si="79"/>
        <v>324225</v>
      </c>
      <c r="BE56" s="17">
        <f t="shared" si="80"/>
        <v>3791</v>
      </c>
      <c r="BF56" s="75" t="s">
        <v>190</v>
      </c>
      <c r="BG56" s="17">
        <f t="shared" si="81"/>
        <v>597799</v>
      </c>
      <c r="BH56" s="17">
        <f t="shared" si="82"/>
        <v>1556062</v>
      </c>
    </row>
    <row r="57" spans="1:60" ht="13.5">
      <c r="A57" s="114" t="s">
        <v>228</v>
      </c>
      <c r="B57" s="114"/>
      <c r="C57" s="114"/>
      <c r="D57" s="17">
        <f aca="true" t="shared" si="83" ref="D57:AI57">SUM(D7:D56)</f>
        <v>508627</v>
      </c>
      <c r="E57" s="17">
        <f t="shared" si="83"/>
        <v>508627</v>
      </c>
      <c r="F57" s="17">
        <f t="shared" si="83"/>
        <v>434223</v>
      </c>
      <c r="G57" s="17">
        <f t="shared" si="83"/>
        <v>1426</v>
      </c>
      <c r="H57" s="17">
        <f t="shared" si="83"/>
        <v>72978</v>
      </c>
      <c r="I57" s="17">
        <f t="shared" si="83"/>
        <v>0</v>
      </c>
      <c r="J57" s="17">
        <f t="shared" si="83"/>
        <v>284659</v>
      </c>
      <c r="K57" s="17">
        <f t="shared" si="83"/>
        <v>10105103</v>
      </c>
      <c r="L57" s="17">
        <f t="shared" si="83"/>
        <v>2119510</v>
      </c>
      <c r="M57" s="17">
        <f t="shared" si="83"/>
        <v>2356659</v>
      </c>
      <c r="N57" s="17">
        <f t="shared" si="83"/>
        <v>275649</v>
      </c>
      <c r="O57" s="17">
        <f t="shared" si="83"/>
        <v>1656742</v>
      </c>
      <c r="P57" s="17">
        <f t="shared" si="83"/>
        <v>424268</v>
      </c>
      <c r="Q57" s="17">
        <f t="shared" si="83"/>
        <v>12606</v>
      </c>
      <c r="R57" s="17">
        <f t="shared" si="83"/>
        <v>4960713</v>
      </c>
      <c r="S57" s="17">
        <f t="shared" si="83"/>
        <v>655615</v>
      </c>
      <c r="T57" s="17">
        <f t="shared" si="83"/>
        <v>1940345</v>
      </c>
      <c r="U57" s="17">
        <f t="shared" si="83"/>
        <v>1031083</v>
      </c>
      <c r="V57" s="17">
        <f t="shared" si="83"/>
        <v>11644813</v>
      </c>
      <c r="W57" s="17">
        <f t="shared" si="83"/>
        <v>209060</v>
      </c>
      <c r="X57" s="17">
        <f t="shared" si="83"/>
        <v>209060</v>
      </c>
      <c r="Y57" s="17">
        <f t="shared" si="83"/>
        <v>207708</v>
      </c>
      <c r="Z57" s="17">
        <f t="shared" si="83"/>
        <v>0</v>
      </c>
      <c r="AA57" s="17">
        <f t="shared" si="83"/>
        <v>1352</v>
      </c>
      <c r="AB57" s="17">
        <f t="shared" si="83"/>
        <v>0</v>
      </c>
      <c r="AC57" s="17">
        <f t="shared" si="83"/>
        <v>2819</v>
      </c>
      <c r="AD57" s="17">
        <f t="shared" si="83"/>
        <v>1619488</v>
      </c>
      <c r="AE57" s="17">
        <f t="shared" si="83"/>
        <v>407048</v>
      </c>
      <c r="AF57" s="17">
        <f t="shared" si="83"/>
        <v>668994</v>
      </c>
      <c r="AG57" s="17">
        <f t="shared" si="83"/>
        <v>312</v>
      </c>
      <c r="AH57" s="17">
        <f t="shared" si="83"/>
        <v>668682</v>
      </c>
      <c r="AI57" s="17">
        <f t="shared" si="83"/>
        <v>0</v>
      </c>
      <c r="AJ57" s="17">
        <f aca="true" t="shared" si="84" ref="AJ57:BH57">SUM(AJ7:AJ56)</f>
        <v>0</v>
      </c>
      <c r="AK57" s="17">
        <f t="shared" si="84"/>
        <v>376240</v>
      </c>
      <c r="AL57" s="17">
        <f t="shared" si="84"/>
        <v>167206</v>
      </c>
      <c r="AM57" s="17">
        <f t="shared" si="84"/>
        <v>609662</v>
      </c>
      <c r="AN57" s="17">
        <f t="shared" si="84"/>
        <v>91765</v>
      </c>
      <c r="AO57" s="17">
        <f t="shared" si="84"/>
        <v>1920313</v>
      </c>
      <c r="AP57" s="17">
        <f t="shared" si="84"/>
        <v>717687</v>
      </c>
      <c r="AQ57" s="17">
        <f t="shared" si="84"/>
        <v>717687</v>
      </c>
      <c r="AR57" s="17">
        <f t="shared" si="84"/>
        <v>641931</v>
      </c>
      <c r="AS57" s="17">
        <f t="shared" si="84"/>
        <v>1426</v>
      </c>
      <c r="AT57" s="17">
        <f t="shared" si="84"/>
        <v>74330</v>
      </c>
      <c r="AU57" s="17">
        <f t="shared" si="84"/>
        <v>0</v>
      </c>
      <c r="AV57" s="17">
        <f t="shared" si="84"/>
        <v>287478</v>
      </c>
      <c r="AW57" s="17">
        <f t="shared" si="84"/>
        <v>11724591</v>
      </c>
      <c r="AX57" s="17">
        <f t="shared" si="84"/>
        <v>2526558</v>
      </c>
      <c r="AY57" s="17">
        <f t="shared" si="84"/>
        <v>3025653</v>
      </c>
      <c r="AZ57" s="17">
        <f t="shared" si="84"/>
        <v>275961</v>
      </c>
      <c r="BA57" s="17">
        <f t="shared" si="84"/>
        <v>2325424</v>
      </c>
      <c r="BB57" s="17">
        <f t="shared" si="84"/>
        <v>424268</v>
      </c>
      <c r="BC57" s="17">
        <f t="shared" si="84"/>
        <v>12606</v>
      </c>
      <c r="BD57" s="17">
        <f t="shared" si="84"/>
        <v>5336953</v>
      </c>
      <c r="BE57" s="17">
        <f t="shared" si="84"/>
        <v>822821</v>
      </c>
      <c r="BF57" s="17">
        <f t="shared" si="84"/>
        <v>2550007</v>
      </c>
      <c r="BG57" s="17">
        <f t="shared" si="84"/>
        <v>1122848</v>
      </c>
      <c r="BH57" s="17">
        <f t="shared" si="84"/>
        <v>13565126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5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13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7" t="s">
        <v>198</v>
      </c>
      <c r="B2" s="134" t="s">
        <v>192</v>
      </c>
      <c r="C2" s="112" t="s">
        <v>53</v>
      </c>
      <c r="D2" s="43" t="s">
        <v>214</v>
      </c>
      <c r="E2" s="44"/>
      <c r="F2" s="44"/>
      <c r="G2" s="44"/>
      <c r="H2" s="44"/>
      <c r="I2" s="44"/>
      <c r="J2" s="43" t="s">
        <v>215</v>
      </c>
      <c r="K2" s="45"/>
      <c r="L2" s="45"/>
      <c r="M2" s="45"/>
      <c r="N2" s="45"/>
      <c r="O2" s="45"/>
      <c r="P2" s="45"/>
      <c r="Q2" s="46"/>
      <c r="R2" s="47" t="s">
        <v>216</v>
      </c>
      <c r="S2" s="45"/>
      <c r="T2" s="45"/>
      <c r="U2" s="45"/>
      <c r="V2" s="45"/>
      <c r="W2" s="45"/>
      <c r="X2" s="45"/>
      <c r="Y2" s="46"/>
      <c r="Z2" s="43" t="s">
        <v>217</v>
      </c>
      <c r="AA2" s="45"/>
      <c r="AB2" s="45"/>
      <c r="AC2" s="45"/>
      <c r="AD2" s="45"/>
      <c r="AE2" s="45"/>
      <c r="AF2" s="45"/>
      <c r="AG2" s="46"/>
      <c r="AH2" s="43" t="s">
        <v>218</v>
      </c>
      <c r="AI2" s="45"/>
      <c r="AJ2" s="45"/>
      <c r="AK2" s="45"/>
      <c r="AL2" s="45"/>
      <c r="AM2" s="45"/>
      <c r="AN2" s="45"/>
      <c r="AO2" s="46"/>
      <c r="AP2" s="43" t="s">
        <v>219</v>
      </c>
      <c r="AQ2" s="45"/>
      <c r="AR2" s="45"/>
      <c r="AS2" s="45"/>
      <c r="AT2" s="45"/>
      <c r="AU2" s="45"/>
      <c r="AV2" s="45"/>
      <c r="AW2" s="46"/>
      <c r="AX2" s="43" t="s">
        <v>220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38"/>
      <c r="B3" s="135"/>
      <c r="C3" s="103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38"/>
      <c r="B4" s="135"/>
      <c r="C4" s="138"/>
      <c r="D4" s="48" t="s">
        <v>54</v>
      </c>
      <c r="E4" s="57"/>
      <c r="F4" s="49"/>
      <c r="G4" s="48" t="s">
        <v>204</v>
      </c>
      <c r="H4" s="57"/>
      <c r="I4" s="49"/>
      <c r="J4" s="134" t="s">
        <v>221</v>
      </c>
      <c r="K4" s="137" t="s">
        <v>229</v>
      </c>
      <c r="L4" s="48" t="s">
        <v>55</v>
      </c>
      <c r="M4" s="57"/>
      <c r="N4" s="49"/>
      <c r="O4" s="48" t="s">
        <v>204</v>
      </c>
      <c r="P4" s="57"/>
      <c r="Q4" s="49"/>
      <c r="R4" s="134" t="s">
        <v>221</v>
      </c>
      <c r="S4" s="137" t="s">
        <v>229</v>
      </c>
      <c r="T4" s="48" t="s">
        <v>55</v>
      </c>
      <c r="U4" s="57"/>
      <c r="V4" s="49"/>
      <c r="W4" s="48" t="s">
        <v>204</v>
      </c>
      <c r="X4" s="57"/>
      <c r="Y4" s="49"/>
      <c r="Z4" s="134" t="s">
        <v>221</v>
      </c>
      <c r="AA4" s="137" t="s">
        <v>229</v>
      </c>
      <c r="AB4" s="48" t="s">
        <v>55</v>
      </c>
      <c r="AC4" s="57"/>
      <c r="AD4" s="49"/>
      <c r="AE4" s="48" t="s">
        <v>204</v>
      </c>
      <c r="AF4" s="57"/>
      <c r="AG4" s="49"/>
      <c r="AH4" s="134" t="s">
        <v>221</v>
      </c>
      <c r="AI4" s="137" t="s">
        <v>229</v>
      </c>
      <c r="AJ4" s="48" t="s">
        <v>55</v>
      </c>
      <c r="AK4" s="57"/>
      <c r="AL4" s="49"/>
      <c r="AM4" s="48" t="s">
        <v>204</v>
      </c>
      <c r="AN4" s="57"/>
      <c r="AO4" s="49"/>
      <c r="AP4" s="134" t="s">
        <v>221</v>
      </c>
      <c r="AQ4" s="137" t="s">
        <v>229</v>
      </c>
      <c r="AR4" s="48" t="s">
        <v>55</v>
      </c>
      <c r="AS4" s="57"/>
      <c r="AT4" s="49"/>
      <c r="AU4" s="48" t="s">
        <v>204</v>
      </c>
      <c r="AV4" s="57"/>
      <c r="AW4" s="49"/>
      <c r="AX4" s="134" t="s">
        <v>221</v>
      </c>
      <c r="AY4" s="137" t="s">
        <v>229</v>
      </c>
      <c r="AZ4" s="48" t="s">
        <v>55</v>
      </c>
      <c r="BA4" s="57"/>
      <c r="BB4" s="49"/>
      <c r="BC4" s="48" t="s">
        <v>204</v>
      </c>
      <c r="BD4" s="57"/>
      <c r="BE4" s="49"/>
    </row>
    <row r="5" spans="1:57" s="68" customFormat="1" ht="22.5" customHeight="1">
      <c r="A5" s="138"/>
      <c r="B5" s="135"/>
      <c r="C5" s="138"/>
      <c r="D5" s="50" t="s">
        <v>230</v>
      </c>
      <c r="E5" s="18" t="s">
        <v>231</v>
      </c>
      <c r="F5" s="51" t="s">
        <v>205</v>
      </c>
      <c r="G5" s="50" t="s">
        <v>230</v>
      </c>
      <c r="H5" s="18" t="s">
        <v>231</v>
      </c>
      <c r="I5" s="37" t="s">
        <v>205</v>
      </c>
      <c r="J5" s="135"/>
      <c r="K5" s="138"/>
      <c r="L5" s="50" t="s">
        <v>230</v>
      </c>
      <c r="M5" s="18" t="s">
        <v>231</v>
      </c>
      <c r="N5" s="37" t="s">
        <v>232</v>
      </c>
      <c r="O5" s="50" t="s">
        <v>230</v>
      </c>
      <c r="P5" s="18" t="s">
        <v>231</v>
      </c>
      <c r="Q5" s="37" t="s">
        <v>232</v>
      </c>
      <c r="R5" s="135"/>
      <c r="S5" s="138"/>
      <c r="T5" s="50" t="s">
        <v>230</v>
      </c>
      <c r="U5" s="18" t="s">
        <v>231</v>
      </c>
      <c r="V5" s="37" t="s">
        <v>232</v>
      </c>
      <c r="W5" s="50" t="s">
        <v>230</v>
      </c>
      <c r="X5" s="18" t="s">
        <v>231</v>
      </c>
      <c r="Y5" s="37" t="s">
        <v>232</v>
      </c>
      <c r="Z5" s="135"/>
      <c r="AA5" s="138"/>
      <c r="AB5" s="50" t="s">
        <v>230</v>
      </c>
      <c r="AC5" s="18" t="s">
        <v>231</v>
      </c>
      <c r="AD5" s="37" t="s">
        <v>232</v>
      </c>
      <c r="AE5" s="50" t="s">
        <v>230</v>
      </c>
      <c r="AF5" s="18" t="s">
        <v>231</v>
      </c>
      <c r="AG5" s="37" t="s">
        <v>232</v>
      </c>
      <c r="AH5" s="135"/>
      <c r="AI5" s="138"/>
      <c r="AJ5" s="50" t="s">
        <v>230</v>
      </c>
      <c r="AK5" s="18" t="s">
        <v>231</v>
      </c>
      <c r="AL5" s="37" t="s">
        <v>232</v>
      </c>
      <c r="AM5" s="50" t="s">
        <v>230</v>
      </c>
      <c r="AN5" s="18" t="s">
        <v>231</v>
      </c>
      <c r="AO5" s="37" t="s">
        <v>232</v>
      </c>
      <c r="AP5" s="135"/>
      <c r="AQ5" s="138"/>
      <c r="AR5" s="50" t="s">
        <v>230</v>
      </c>
      <c r="AS5" s="18" t="s">
        <v>231</v>
      </c>
      <c r="AT5" s="37" t="s">
        <v>232</v>
      </c>
      <c r="AU5" s="50" t="s">
        <v>230</v>
      </c>
      <c r="AV5" s="18" t="s">
        <v>231</v>
      </c>
      <c r="AW5" s="37" t="s">
        <v>232</v>
      </c>
      <c r="AX5" s="135"/>
      <c r="AY5" s="138"/>
      <c r="AZ5" s="50" t="s">
        <v>230</v>
      </c>
      <c r="BA5" s="18" t="s">
        <v>231</v>
      </c>
      <c r="BB5" s="37" t="s">
        <v>232</v>
      </c>
      <c r="BC5" s="50" t="s">
        <v>230</v>
      </c>
      <c r="BD5" s="18" t="s">
        <v>231</v>
      </c>
      <c r="BE5" s="37" t="s">
        <v>232</v>
      </c>
    </row>
    <row r="6" spans="1:57" s="68" customFormat="1" ht="22.5" customHeight="1">
      <c r="A6" s="111"/>
      <c r="B6" s="136"/>
      <c r="C6" s="110"/>
      <c r="D6" s="53" t="s">
        <v>209</v>
      </c>
      <c r="E6" s="54" t="s">
        <v>209</v>
      </c>
      <c r="F6" s="54" t="s">
        <v>209</v>
      </c>
      <c r="G6" s="53" t="s">
        <v>209</v>
      </c>
      <c r="H6" s="54" t="s">
        <v>209</v>
      </c>
      <c r="I6" s="54" t="s">
        <v>209</v>
      </c>
      <c r="J6" s="136"/>
      <c r="K6" s="110"/>
      <c r="L6" s="53" t="s">
        <v>209</v>
      </c>
      <c r="M6" s="54" t="s">
        <v>209</v>
      </c>
      <c r="N6" s="54" t="s">
        <v>209</v>
      </c>
      <c r="O6" s="53" t="s">
        <v>209</v>
      </c>
      <c r="P6" s="54" t="s">
        <v>209</v>
      </c>
      <c r="Q6" s="54" t="s">
        <v>209</v>
      </c>
      <c r="R6" s="136"/>
      <c r="S6" s="110"/>
      <c r="T6" s="53" t="s">
        <v>209</v>
      </c>
      <c r="U6" s="54" t="s">
        <v>209</v>
      </c>
      <c r="V6" s="54" t="s">
        <v>209</v>
      </c>
      <c r="W6" s="53" t="s">
        <v>209</v>
      </c>
      <c r="X6" s="54" t="s">
        <v>209</v>
      </c>
      <c r="Y6" s="54" t="s">
        <v>209</v>
      </c>
      <c r="Z6" s="136"/>
      <c r="AA6" s="110"/>
      <c r="AB6" s="53" t="s">
        <v>209</v>
      </c>
      <c r="AC6" s="54" t="s">
        <v>209</v>
      </c>
      <c r="AD6" s="54" t="s">
        <v>209</v>
      </c>
      <c r="AE6" s="53" t="s">
        <v>209</v>
      </c>
      <c r="AF6" s="54" t="s">
        <v>209</v>
      </c>
      <c r="AG6" s="54" t="s">
        <v>209</v>
      </c>
      <c r="AH6" s="136"/>
      <c r="AI6" s="110"/>
      <c r="AJ6" s="53" t="s">
        <v>209</v>
      </c>
      <c r="AK6" s="54" t="s">
        <v>209</v>
      </c>
      <c r="AL6" s="54" t="s">
        <v>209</v>
      </c>
      <c r="AM6" s="53" t="s">
        <v>209</v>
      </c>
      <c r="AN6" s="54" t="s">
        <v>209</v>
      </c>
      <c r="AO6" s="54" t="s">
        <v>209</v>
      </c>
      <c r="AP6" s="136"/>
      <c r="AQ6" s="110"/>
      <c r="AR6" s="53" t="s">
        <v>209</v>
      </c>
      <c r="AS6" s="54" t="s">
        <v>209</v>
      </c>
      <c r="AT6" s="54" t="s">
        <v>209</v>
      </c>
      <c r="AU6" s="53" t="s">
        <v>209</v>
      </c>
      <c r="AV6" s="54" t="s">
        <v>209</v>
      </c>
      <c r="AW6" s="54" t="s">
        <v>209</v>
      </c>
      <c r="AX6" s="136"/>
      <c r="AY6" s="110"/>
      <c r="AZ6" s="53" t="s">
        <v>209</v>
      </c>
      <c r="BA6" s="54" t="s">
        <v>209</v>
      </c>
      <c r="BB6" s="54" t="s">
        <v>209</v>
      </c>
      <c r="BC6" s="53" t="s">
        <v>209</v>
      </c>
      <c r="BD6" s="54" t="s">
        <v>209</v>
      </c>
      <c r="BE6" s="54" t="s">
        <v>209</v>
      </c>
    </row>
    <row r="7" spans="1:57" ht="13.5">
      <c r="A7" s="74" t="s">
        <v>141</v>
      </c>
      <c r="B7" s="74" t="s">
        <v>142</v>
      </c>
      <c r="C7" s="101" t="s">
        <v>143</v>
      </c>
      <c r="D7" s="17">
        <f aca="true" t="shared" si="0" ref="D7:D43">L7+T7+AB7+AJ7+AR7+AZ7</f>
        <v>0</v>
      </c>
      <c r="E7" s="17">
        <f aca="true" t="shared" si="1" ref="E7:E43">M7+U7+AC7+AK7+AS7+BA7</f>
        <v>0</v>
      </c>
      <c r="F7" s="17">
        <f aca="true" t="shared" si="2" ref="F7:F43">D7+E7</f>
        <v>0</v>
      </c>
      <c r="G7" s="17">
        <f aca="true" t="shared" si="3" ref="G7:G43">O7+W7+AE7+AM7+AU7+BC7</f>
        <v>0</v>
      </c>
      <c r="H7" s="17">
        <f aca="true" t="shared" si="4" ref="H7:H43">P7+X7+AF7+AN7+AV7+BD7</f>
        <v>0</v>
      </c>
      <c r="I7" s="17">
        <f aca="true" t="shared" si="5" ref="I7:I43">G7+H7</f>
        <v>0</v>
      </c>
      <c r="J7" s="102" t="s">
        <v>223</v>
      </c>
      <c r="K7" s="76"/>
      <c r="L7" s="17"/>
      <c r="M7" s="17"/>
      <c r="N7" s="17">
        <f aca="true" t="shared" si="6" ref="N7:N43">SUM(L7:M7)</f>
        <v>0</v>
      </c>
      <c r="O7" s="17"/>
      <c r="P7" s="17"/>
      <c r="Q7" s="17">
        <f aca="true" t="shared" si="7" ref="Q7:Q43">SUM(O7:P7)</f>
        <v>0</v>
      </c>
      <c r="R7" s="102" t="s">
        <v>223</v>
      </c>
      <c r="S7" s="76"/>
      <c r="T7" s="17"/>
      <c r="U7" s="17"/>
      <c r="V7" s="17">
        <f aca="true" t="shared" si="8" ref="V7:V44">SUM(T7:U7)</f>
        <v>0</v>
      </c>
      <c r="W7" s="17"/>
      <c r="X7" s="17"/>
      <c r="Y7" s="17">
        <f aca="true" t="shared" si="9" ref="Y7:Y44">SUM(W7:X7)</f>
        <v>0</v>
      </c>
      <c r="Z7" s="102" t="s">
        <v>223</v>
      </c>
      <c r="AA7" s="76"/>
      <c r="AB7" s="17"/>
      <c r="AC7" s="17"/>
      <c r="AD7" s="17">
        <f aca="true" t="shared" si="10" ref="AD7:AD44">SUM(AB7:AC7)</f>
        <v>0</v>
      </c>
      <c r="AE7" s="17"/>
      <c r="AF7" s="17"/>
      <c r="AG7" s="17">
        <f aca="true" t="shared" si="11" ref="AG7:AG44">SUM(AE7:AF7)</f>
        <v>0</v>
      </c>
      <c r="AH7" s="102" t="s">
        <v>223</v>
      </c>
      <c r="AI7" s="76"/>
      <c r="AJ7" s="17"/>
      <c r="AK7" s="17"/>
      <c r="AL7" s="17">
        <f aca="true" t="shared" si="12" ref="AL7:AL44">SUM(AJ7:AK7)</f>
        <v>0</v>
      </c>
      <c r="AM7" s="17"/>
      <c r="AN7" s="17"/>
      <c r="AO7" s="17">
        <f aca="true" t="shared" si="13" ref="AO7:AO44">SUM(AM7:AN7)</f>
        <v>0</v>
      </c>
      <c r="AP7" s="102" t="s">
        <v>223</v>
      </c>
      <c r="AQ7" s="76"/>
      <c r="AR7" s="17"/>
      <c r="AS7" s="17"/>
      <c r="AT7" s="17">
        <f aca="true" t="shared" si="14" ref="AT7:AT44">SUM(AR7:AS7)</f>
        <v>0</v>
      </c>
      <c r="AU7" s="17"/>
      <c r="AV7" s="17"/>
      <c r="AW7" s="17">
        <f aca="true" t="shared" si="15" ref="AW7:AW44">SUM(AU7:AV7)</f>
        <v>0</v>
      </c>
      <c r="AX7" s="102" t="s">
        <v>223</v>
      </c>
      <c r="AY7" s="76"/>
      <c r="AZ7" s="17"/>
      <c r="BA7" s="17"/>
      <c r="BB7" s="17">
        <f aca="true" t="shared" si="16" ref="BB7:BB44">SUM(AZ7:BA7)</f>
        <v>0</v>
      </c>
      <c r="BC7" s="17"/>
      <c r="BD7" s="17"/>
      <c r="BE7" s="17">
        <f aca="true" t="shared" si="17" ref="BE7:BE44">SUM(BC7:BD7)</f>
        <v>0</v>
      </c>
    </row>
    <row r="8" spans="1:57" ht="13.5">
      <c r="A8" s="74" t="s">
        <v>141</v>
      </c>
      <c r="B8" s="74" t="s">
        <v>144</v>
      </c>
      <c r="C8" s="101" t="s">
        <v>145</v>
      </c>
      <c r="D8" s="17">
        <f t="shared" si="0"/>
        <v>0</v>
      </c>
      <c r="E8" s="17">
        <f t="shared" si="1"/>
        <v>0</v>
      </c>
      <c r="F8" s="17">
        <f t="shared" si="2"/>
        <v>0</v>
      </c>
      <c r="G8" s="17">
        <f t="shared" si="3"/>
        <v>0</v>
      </c>
      <c r="H8" s="17">
        <f t="shared" si="4"/>
        <v>0</v>
      </c>
      <c r="I8" s="17">
        <f t="shared" si="5"/>
        <v>0</v>
      </c>
      <c r="J8" s="102" t="s">
        <v>223</v>
      </c>
      <c r="K8" s="76"/>
      <c r="L8" s="17"/>
      <c r="M8" s="17"/>
      <c r="N8" s="17">
        <f t="shared" si="6"/>
        <v>0</v>
      </c>
      <c r="O8" s="17"/>
      <c r="P8" s="17"/>
      <c r="Q8" s="17">
        <f t="shared" si="7"/>
        <v>0</v>
      </c>
      <c r="R8" s="102" t="s">
        <v>223</v>
      </c>
      <c r="S8" s="76"/>
      <c r="T8" s="17"/>
      <c r="U8" s="17"/>
      <c r="V8" s="17">
        <f t="shared" si="8"/>
        <v>0</v>
      </c>
      <c r="W8" s="17"/>
      <c r="X8" s="17"/>
      <c r="Y8" s="17">
        <f t="shared" si="9"/>
        <v>0</v>
      </c>
      <c r="Z8" s="102" t="s">
        <v>223</v>
      </c>
      <c r="AA8" s="76"/>
      <c r="AB8" s="17"/>
      <c r="AC8" s="17"/>
      <c r="AD8" s="17">
        <f t="shared" si="10"/>
        <v>0</v>
      </c>
      <c r="AE8" s="17"/>
      <c r="AF8" s="17"/>
      <c r="AG8" s="17">
        <f t="shared" si="11"/>
        <v>0</v>
      </c>
      <c r="AH8" s="102" t="s">
        <v>223</v>
      </c>
      <c r="AI8" s="76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02" t="s">
        <v>223</v>
      </c>
      <c r="AQ8" s="76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02" t="s">
        <v>223</v>
      </c>
      <c r="AY8" s="76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4" t="s">
        <v>141</v>
      </c>
      <c r="B9" s="74" t="s">
        <v>146</v>
      </c>
      <c r="C9" s="101" t="s">
        <v>147</v>
      </c>
      <c r="D9" s="17">
        <f t="shared" si="0"/>
        <v>0</v>
      </c>
      <c r="E9" s="17">
        <f t="shared" si="1"/>
        <v>0</v>
      </c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02" t="s">
        <v>223</v>
      </c>
      <c r="K9" s="76"/>
      <c r="L9" s="17"/>
      <c r="M9" s="17"/>
      <c r="N9" s="17">
        <f t="shared" si="6"/>
        <v>0</v>
      </c>
      <c r="O9" s="17"/>
      <c r="P9" s="17"/>
      <c r="Q9" s="17">
        <f t="shared" si="7"/>
        <v>0</v>
      </c>
      <c r="R9" s="102" t="s">
        <v>223</v>
      </c>
      <c r="S9" s="76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02" t="s">
        <v>223</v>
      </c>
      <c r="AA9" s="76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02" t="s">
        <v>223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2" t="s">
        <v>223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2" t="s">
        <v>223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141</v>
      </c>
      <c r="B10" s="74" t="s">
        <v>148</v>
      </c>
      <c r="C10" s="101" t="s">
        <v>149</v>
      </c>
      <c r="D10" s="17">
        <f t="shared" si="0"/>
        <v>0</v>
      </c>
      <c r="E10" s="17">
        <f t="shared" si="1"/>
        <v>232765</v>
      </c>
      <c r="F10" s="17">
        <f t="shared" si="2"/>
        <v>232765</v>
      </c>
      <c r="G10" s="17">
        <f t="shared" si="3"/>
        <v>0</v>
      </c>
      <c r="H10" s="17">
        <f t="shared" si="4"/>
        <v>26488</v>
      </c>
      <c r="I10" s="17">
        <f t="shared" si="5"/>
        <v>26488</v>
      </c>
      <c r="J10" s="102" t="s">
        <v>118</v>
      </c>
      <c r="K10" s="76" t="s">
        <v>119</v>
      </c>
      <c r="L10" s="17">
        <v>0</v>
      </c>
      <c r="M10" s="17">
        <v>232765</v>
      </c>
      <c r="N10" s="17">
        <f t="shared" si="6"/>
        <v>232765</v>
      </c>
      <c r="O10" s="17">
        <v>0</v>
      </c>
      <c r="P10" s="17">
        <v>26488</v>
      </c>
      <c r="Q10" s="17">
        <f t="shared" si="7"/>
        <v>26488</v>
      </c>
      <c r="R10" s="102" t="s">
        <v>223</v>
      </c>
      <c r="S10" s="76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02" t="s">
        <v>223</v>
      </c>
      <c r="AA10" s="76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02" t="s">
        <v>223</v>
      </c>
      <c r="AI10" s="76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02" t="s">
        <v>223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2" t="s">
        <v>223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141</v>
      </c>
      <c r="B11" s="74" t="s">
        <v>150</v>
      </c>
      <c r="C11" s="101" t="s">
        <v>151</v>
      </c>
      <c r="D11" s="17">
        <f t="shared" si="0"/>
        <v>0</v>
      </c>
      <c r="E11" s="17">
        <f t="shared" si="1"/>
        <v>54235</v>
      </c>
      <c r="F11" s="17">
        <f t="shared" si="2"/>
        <v>54235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02" t="s">
        <v>124</v>
      </c>
      <c r="K11" s="76" t="s">
        <v>125</v>
      </c>
      <c r="L11" s="17">
        <v>0</v>
      </c>
      <c r="M11" s="17">
        <v>54235</v>
      </c>
      <c r="N11" s="17">
        <f t="shared" si="6"/>
        <v>54235</v>
      </c>
      <c r="O11" s="17">
        <v>0</v>
      </c>
      <c r="P11" s="17">
        <v>0</v>
      </c>
      <c r="Q11" s="17">
        <f t="shared" si="7"/>
        <v>0</v>
      </c>
      <c r="R11" s="102" t="s">
        <v>223</v>
      </c>
      <c r="S11" s="76"/>
      <c r="T11" s="17"/>
      <c r="U11" s="17"/>
      <c r="V11" s="17">
        <f t="shared" si="8"/>
        <v>0</v>
      </c>
      <c r="W11" s="17"/>
      <c r="X11" s="17"/>
      <c r="Y11" s="17">
        <f t="shared" si="9"/>
        <v>0</v>
      </c>
      <c r="Z11" s="102" t="s">
        <v>223</v>
      </c>
      <c r="AA11" s="76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02" t="s">
        <v>223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2" t="s">
        <v>223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2" t="s">
        <v>223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141</v>
      </c>
      <c r="B12" s="74" t="s">
        <v>152</v>
      </c>
      <c r="C12" s="101" t="s">
        <v>153</v>
      </c>
      <c r="D12" s="17">
        <f t="shared" si="0"/>
        <v>0</v>
      </c>
      <c r="E12" s="17">
        <f t="shared" si="1"/>
        <v>232765</v>
      </c>
      <c r="F12" s="17">
        <f t="shared" si="2"/>
        <v>232765</v>
      </c>
      <c r="G12" s="17">
        <f t="shared" si="3"/>
        <v>0</v>
      </c>
      <c r="H12" s="17">
        <f t="shared" si="4"/>
        <v>26488</v>
      </c>
      <c r="I12" s="17">
        <f t="shared" si="5"/>
        <v>26488</v>
      </c>
      <c r="J12" s="102" t="s">
        <v>118</v>
      </c>
      <c r="K12" s="76" t="s">
        <v>119</v>
      </c>
      <c r="L12" s="17"/>
      <c r="M12" s="17">
        <v>232765</v>
      </c>
      <c r="N12" s="17">
        <f t="shared" si="6"/>
        <v>232765</v>
      </c>
      <c r="O12" s="17"/>
      <c r="P12" s="17">
        <v>26488</v>
      </c>
      <c r="Q12" s="17">
        <f t="shared" si="7"/>
        <v>26488</v>
      </c>
      <c r="R12" s="102" t="s">
        <v>223</v>
      </c>
      <c r="S12" s="76"/>
      <c r="T12" s="17"/>
      <c r="U12" s="17"/>
      <c r="V12" s="17">
        <f t="shared" si="8"/>
        <v>0</v>
      </c>
      <c r="W12" s="17"/>
      <c r="X12" s="17"/>
      <c r="Y12" s="17">
        <f t="shared" si="9"/>
        <v>0</v>
      </c>
      <c r="Z12" s="102" t="s">
        <v>223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2" t="s">
        <v>223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2" t="s">
        <v>223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2" t="s">
        <v>223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141</v>
      </c>
      <c r="B13" s="74" t="s">
        <v>154</v>
      </c>
      <c r="C13" s="101" t="s">
        <v>155</v>
      </c>
      <c r="D13" s="17">
        <f t="shared" si="0"/>
        <v>143642</v>
      </c>
      <c r="E13" s="17">
        <f t="shared" si="1"/>
        <v>112949</v>
      </c>
      <c r="F13" s="17">
        <f t="shared" si="2"/>
        <v>256591</v>
      </c>
      <c r="G13" s="17">
        <f t="shared" si="3"/>
        <v>0</v>
      </c>
      <c r="H13" s="17">
        <f t="shared" si="4"/>
        <v>31301</v>
      </c>
      <c r="I13" s="17">
        <f t="shared" si="5"/>
        <v>31301</v>
      </c>
      <c r="J13" s="102" t="s">
        <v>133</v>
      </c>
      <c r="K13" s="76" t="s">
        <v>134</v>
      </c>
      <c r="L13" s="17">
        <v>143642</v>
      </c>
      <c r="M13" s="17">
        <v>112949</v>
      </c>
      <c r="N13" s="17">
        <f t="shared" si="6"/>
        <v>256591</v>
      </c>
      <c r="O13" s="17">
        <v>0</v>
      </c>
      <c r="P13" s="17">
        <v>31301</v>
      </c>
      <c r="Q13" s="17">
        <f t="shared" si="7"/>
        <v>31301</v>
      </c>
      <c r="R13" s="102" t="s">
        <v>223</v>
      </c>
      <c r="S13" s="76"/>
      <c r="T13" s="17"/>
      <c r="U13" s="17"/>
      <c r="V13" s="17">
        <f t="shared" si="8"/>
        <v>0</v>
      </c>
      <c r="W13" s="17"/>
      <c r="X13" s="17"/>
      <c r="Y13" s="17">
        <f t="shared" si="9"/>
        <v>0</v>
      </c>
      <c r="Z13" s="102" t="s">
        <v>223</v>
      </c>
      <c r="AA13" s="76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02" t="s">
        <v>223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2" t="s">
        <v>223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2" t="s">
        <v>223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141</v>
      </c>
      <c r="B14" s="74" t="s">
        <v>224</v>
      </c>
      <c r="C14" s="101" t="s">
        <v>225</v>
      </c>
      <c r="D14" s="17">
        <f t="shared" si="0"/>
        <v>0</v>
      </c>
      <c r="E14" s="17">
        <f t="shared" si="1"/>
        <v>260500</v>
      </c>
      <c r="F14" s="17">
        <f t="shared" si="2"/>
        <v>260500</v>
      </c>
      <c r="G14" s="17">
        <f t="shared" si="3"/>
        <v>0</v>
      </c>
      <c r="H14" s="17">
        <f t="shared" si="4"/>
        <v>226297</v>
      </c>
      <c r="I14" s="17">
        <f t="shared" si="5"/>
        <v>226297</v>
      </c>
      <c r="J14" s="102" t="s">
        <v>128</v>
      </c>
      <c r="K14" s="76" t="s">
        <v>129</v>
      </c>
      <c r="L14" s="17">
        <v>0</v>
      </c>
      <c r="M14" s="17">
        <v>260500</v>
      </c>
      <c r="N14" s="17">
        <f t="shared" si="6"/>
        <v>260500</v>
      </c>
      <c r="O14" s="17">
        <v>0</v>
      </c>
      <c r="P14" s="17">
        <v>48930</v>
      </c>
      <c r="Q14" s="17">
        <f t="shared" si="7"/>
        <v>48930</v>
      </c>
      <c r="R14" s="102" t="s">
        <v>116</v>
      </c>
      <c r="S14" s="76" t="s">
        <v>117</v>
      </c>
      <c r="T14" s="17">
        <v>0</v>
      </c>
      <c r="U14" s="17">
        <v>0</v>
      </c>
      <c r="V14" s="17">
        <f t="shared" si="8"/>
        <v>0</v>
      </c>
      <c r="W14" s="17">
        <v>0</v>
      </c>
      <c r="X14" s="17">
        <v>177367</v>
      </c>
      <c r="Y14" s="17">
        <f t="shared" si="9"/>
        <v>177367</v>
      </c>
      <c r="Z14" s="102" t="s">
        <v>223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2" t="s">
        <v>223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2" t="s">
        <v>223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2" t="s">
        <v>223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141</v>
      </c>
      <c r="B15" s="74" t="s">
        <v>1</v>
      </c>
      <c r="C15" s="101" t="s">
        <v>2</v>
      </c>
      <c r="D15" s="17">
        <f t="shared" si="0"/>
        <v>73958</v>
      </c>
      <c r="E15" s="17">
        <f t="shared" si="1"/>
        <v>130423</v>
      </c>
      <c r="F15" s="17">
        <f t="shared" si="2"/>
        <v>204381</v>
      </c>
      <c r="G15" s="17">
        <f t="shared" si="3"/>
        <v>0</v>
      </c>
      <c r="H15" s="17">
        <f t="shared" si="4"/>
        <v>26337</v>
      </c>
      <c r="I15" s="17">
        <f t="shared" si="5"/>
        <v>26337</v>
      </c>
      <c r="J15" s="102" t="s">
        <v>133</v>
      </c>
      <c r="K15" s="76" t="s">
        <v>134</v>
      </c>
      <c r="L15" s="17">
        <v>73958</v>
      </c>
      <c r="M15" s="17">
        <v>130423</v>
      </c>
      <c r="N15" s="17">
        <f t="shared" si="6"/>
        <v>204381</v>
      </c>
      <c r="O15" s="17"/>
      <c r="P15" s="17">
        <v>26337</v>
      </c>
      <c r="Q15" s="17">
        <f t="shared" si="7"/>
        <v>26337</v>
      </c>
      <c r="R15" s="102" t="s">
        <v>223</v>
      </c>
      <c r="S15" s="76"/>
      <c r="T15" s="17"/>
      <c r="U15" s="17"/>
      <c r="V15" s="17">
        <f t="shared" si="8"/>
        <v>0</v>
      </c>
      <c r="W15" s="17"/>
      <c r="X15" s="17"/>
      <c r="Y15" s="17">
        <f t="shared" si="9"/>
        <v>0</v>
      </c>
      <c r="Z15" s="102" t="s">
        <v>223</v>
      </c>
      <c r="AA15" s="76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02" t="s">
        <v>223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2" t="s">
        <v>223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2" t="s">
        <v>223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141</v>
      </c>
      <c r="B16" s="74" t="s">
        <v>3</v>
      </c>
      <c r="C16" s="101" t="s">
        <v>4</v>
      </c>
      <c r="D16" s="17">
        <f t="shared" si="0"/>
        <v>49404</v>
      </c>
      <c r="E16" s="17">
        <f t="shared" si="1"/>
        <v>289314</v>
      </c>
      <c r="F16" s="17">
        <f t="shared" si="2"/>
        <v>338718</v>
      </c>
      <c r="G16" s="17">
        <f t="shared" si="3"/>
        <v>0</v>
      </c>
      <c r="H16" s="17">
        <f t="shared" si="4"/>
        <v>88025</v>
      </c>
      <c r="I16" s="17">
        <f t="shared" si="5"/>
        <v>88025</v>
      </c>
      <c r="J16" s="102" t="s">
        <v>128</v>
      </c>
      <c r="K16" s="76" t="s">
        <v>129</v>
      </c>
      <c r="L16" s="17"/>
      <c r="M16" s="17">
        <v>174776</v>
      </c>
      <c r="N16" s="17">
        <f t="shared" si="6"/>
        <v>174776</v>
      </c>
      <c r="O16" s="17"/>
      <c r="P16" s="17">
        <v>68788</v>
      </c>
      <c r="Q16" s="17">
        <f t="shared" si="7"/>
        <v>68788</v>
      </c>
      <c r="R16" s="102" t="s">
        <v>133</v>
      </c>
      <c r="S16" s="76" t="s">
        <v>134</v>
      </c>
      <c r="T16" s="17">
        <v>49404</v>
      </c>
      <c r="U16" s="17">
        <v>114538</v>
      </c>
      <c r="V16" s="17">
        <f t="shared" si="8"/>
        <v>163942</v>
      </c>
      <c r="W16" s="17"/>
      <c r="X16" s="17">
        <v>19237</v>
      </c>
      <c r="Y16" s="17">
        <f t="shared" si="9"/>
        <v>19237</v>
      </c>
      <c r="Z16" s="102" t="s">
        <v>223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2" t="s">
        <v>223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2" t="s">
        <v>223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2" t="s">
        <v>223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141</v>
      </c>
      <c r="B17" s="74" t="s">
        <v>5</v>
      </c>
      <c r="C17" s="101" t="s">
        <v>6</v>
      </c>
      <c r="D17" s="17">
        <f t="shared" si="0"/>
        <v>0</v>
      </c>
      <c r="E17" s="17">
        <f t="shared" si="1"/>
        <v>51116</v>
      </c>
      <c r="F17" s="17">
        <f t="shared" si="2"/>
        <v>51116</v>
      </c>
      <c r="G17" s="17">
        <f t="shared" si="3"/>
        <v>0</v>
      </c>
      <c r="H17" s="17">
        <f t="shared" si="4"/>
        <v>0</v>
      </c>
      <c r="I17" s="17">
        <f t="shared" si="5"/>
        <v>0</v>
      </c>
      <c r="J17" s="102" t="s">
        <v>124</v>
      </c>
      <c r="K17" s="76" t="s">
        <v>125</v>
      </c>
      <c r="L17" s="17">
        <v>0</v>
      </c>
      <c r="M17" s="17">
        <v>41621</v>
      </c>
      <c r="N17" s="17">
        <f t="shared" si="6"/>
        <v>41621</v>
      </c>
      <c r="O17" s="17"/>
      <c r="P17" s="17"/>
      <c r="Q17" s="17">
        <f t="shared" si="7"/>
        <v>0</v>
      </c>
      <c r="R17" s="102" t="s">
        <v>126</v>
      </c>
      <c r="S17" s="76" t="s">
        <v>127</v>
      </c>
      <c r="T17" s="17"/>
      <c r="U17" s="17">
        <v>9495</v>
      </c>
      <c r="V17" s="17">
        <f t="shared" si="8"/>
        <v>9495</v>
      </c>
      <c r="W17" s="17"/>
      <c r="X17" s="17"/>
      <c r="Y17" s="17">
        <f t="shared" si="9"/>
        <v>0</v>
      </c>
      <c r="Z17" s="102" t="s">
        <v>223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2" t="s">
        <v>223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2" t="s">
        <v>223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2" t="s">
        <v>223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141</v>
      </c>
      <c r="B18" s="74" t="s">
        <v>7</v>
      </c>
      <c r="C18" s="101" t="s">
        <v>8</v>
      </c>
      <c r="D18" s="17">
        <f t="shared" si="0"/>
        <v>0</v>
      </c>
      <c r="E18" s="17">
        <f t="shared" si="1"/>
        <v>0</v>
      </c>
      <c r="F18" s="17">
        <f t="shared" si="2"/>
        <v>0</v>
      </c>
      <c r="G18" s="17">
        <f t="shared" si="3"/>
        <v>0</v>
      </c>
      <c r="H18" s="17">
        <f t="shared" si="4"/>
        <v>0</v>
      </c>
      <c r="I18" s="17">
        <f t="shared" si="5"/>
        <v>0</v>
      </c>
      <c r="J18" s="102" t="s">
        <v>223</v>
      </c>
      <c r="K18" s="76"/>
      <c r="L18" s="17"/>
      <c r="M18" s="17"/>
      <c r="N18" s="17">
        <f t="shared" si="6"/>
        <v>0</v>
      </c>
      <c r="O18" s="17"/>
      <c r="P18" s="17"/>
      <c r="Q18" s="17">
        <f t="shared" si="7"/>
        <v>0</v>
      </c>
      <c r="R18" s="102" t="s">
        <v>223</v>
      </c>
      <c r="S18" s="76"/>
      <c r="T18" s="17"/>
      <c r="U18" s="17"/>
      <c r="V18" s="17">
        <f t="shared" si="8"/>
        <v>0</v>
      </c>
      <c r="W18" s="17"/>
      <c r="X18" s="17"/>
      <c r="Y18" s="17">
        <f t="shared" si="9"/>
        <v>0</v>
      </c>
      <c r="Z18" s="102" t="s">
        <v>223</v>
      </c>
      <c r="AA18" s="76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02" t="s">
        <v>223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2" t="s">
        <v>223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2" t="s">
        <v>223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141</v>
      </c>
      <c r="B19" s="74" t="s">
        <v>156</v>
      </c>
      <c r="C19" s="101" t="s">
        <v>157</v>
      </c>
      <c r="D19" s="17">
        <f t="shared" si="0"/>
        <v>0</v>
      </c>
      <c r="E19" s="17">
        <f t="shared" si="1"/>
        <v>52540</v>
      </c>
      <c r="F19" s="17">
        <f t="shared" si="2"/>
        <v>52540</v>
      </c>
      <c r="G19" s="17">
        <f t="shared" si="3"/>
        <v>0</v>
      </c>
      <c r="H19" s="17">
        <f t="shared" si="4"/>
        <v>0</v>
      </c>
      <c r="I19" s="17">
        <f t="shared" si="5"/>
        <v>0</v>
      </c>
      <c r="J19" s="102" t="s">
        <v>124</v>
      </c>
      <c r="K19" s="76" t="s">
        <v>125</v>
      </c>
      <c r="L19" s="17"/>
      <c r="M19" s="17">
        <v>52540</v>
      </c>
      <c r="N19" s="17">
        <f t="shared" si="6"/>
        <v>52540</v>
      </c>
      <c r="O19" s="17"/>
      <c r="P19" s="17"/>
      <c r="Q19" s="17">
        <f t="shared" si="7"/>
        <v>0</v>
      </c>
      <c r="R19" s="102" t="s">
        <v>223</v>
      </c>
      <c r="S19" s="76"/>
      <c r="T19" s="17"/>
      <c r="U19" s="17"/>
      <c r="V19" s="17">
        <f t="shared" si="8"/>
        <v>0</v>
      </c>
      <c r="W19" s="17"/>
      <c r="X19" s="17"/>
      <c r="Y19" s="17">
        <f t="shared" si="9"/>
        <v>0</v>
      </c>
      <c r="Z19" s="102" t="s">
        <v>223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2" t="s">
        <v>223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2" t="s">
        <v>223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2" t="s">
        <v>223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141</v>
      </c>
      <c r="B20" s="74" t="s">
        <v>158</v>
      </c>
      <c r="C20" s="101" t="s">
        <v>197</v>
      </c>
      <c r="D20" s="17">
        <f t="shared" si="0"/>
        <v>0</v>
      </c>
      <c r="E20" s="17">
        <f t="shared" si="1"/>
        <v>12592</v>
      </c>
      <c r="F20" s="17">
        <f t="shared" si="2"/>
        <v>12592</v>
      </c>
      <c r="G20" s="17">
        <f t="shared" si="3"/>
        <v>0</v>
      </c>
      <c r="H20" s="17">
        <f t="shared" si="4"/>
        <v>0</v>
      </c>
      <c r="I20" s="17">
        <f t="shared" si="5"/>
        <v>0</v>
      </c>
      <c r="J20" s="102" t="s">
        <v>124</v>
      </c>
      <c r="K20" s="76" t="s">
        <v>125</v>
      </c>
      <c r="L20" s="17"/>
      <c r="M20" s="17">
        <v>12592</v>
      </c>
      <c r="N20" s="17">
        <f t="shared" si="6"/>
        <v>12592</v>
      </c>
      <c r="O20" s="17"/>
      <c r="P20" s="17"/>
      <c r="Q20" s="17">
        <f t="shared" si="7"/>
        <v>0</v>
      </c>
      <c r="R20" s="102" t="s">
        <v>223</v>
      </c>
      <c r="S20" s="76"/>
      <c r="T20" s="17"/>
      <c r="U20" s="17"/>
      <c r="V20" s="17">
        <f t="shared" si="8"/>
        <v>0</v>
      </c>
      <c r="W20" s="17"/>
      <c r="X20" s="17"/>
      <c r="Y20" s="17">
        <f t="shared" si="9"/>
        <v>0</v>
      </c>
      <c r="Z20" s="102" t="s">
        <v>223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2" t="s">
        <v>223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2" t="s">
        <v>223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2" t="s">
        <v>223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141</v>
      </c>
      <c r="B21" s="74" t="s">
        <v>159</v>
      </c>
      <c r="C21" s="101" t="s">
        <v>160</v>
      </c>
      <c r="D21" s="17">
        <f t="shared" si="0"/>
        <v>0</v>
      </c>
      <c r="E21" s="17">
        <f t="shared" si="1"/>
        <v>6320</v>
      </c>
      <c r="F21" s="17">
        <f t="shared" si="2"/>
        <v>6320</v>
      </c>
      <c r="G21" s="17">
        <f t="shared" si="3"/>
        <v>0</v>
      </c>
      <c r="H21" s="17">
        <f t="shared" si="4"/>
        <v>0</v>
      </c>
      <c r="I21" s="17">
        <f t="shared" si="5"/>
        <v>0</v>
      </c>
      <c r="J21" s="102" t="s">
        <v>126</v>
      </c>
      <c r="K21" s="76" t="s">
        <v>127</v>
      </c>
      <c r="L21" s="17"/>
      <c r="M21" s="17">
        <v>6320</v>
      </c>
      <c r="N21" s="17">
        <f t="shared" si="6"/>
        <v>6320</v>
      </c>
      <c r="O21" s="17"/>
      <c r="P21" s="17"/>
      <c r="Q21" s="17">
        <f t="shared" si="7"/>
        <v>0</v>
      </c>
      <c r="R21" s="102" t="s">
        <v>223</v>
      </c>
      <c r="S21" s="76"/>
      <c r="T21" s="17"/>
      <c r="U21" s="17"/>
      <c r="V21" s="17">
        <f t="shared" si="8"/>
        <v>0</v>
      </c>
      <c r="W21" s="17"/>
      <c r="X21" s="17"/>
      <c r="Y21" s="17">
        <f t="shared" si="9"/>
        <v>0</v>
      </c>
      <c r="Z21" s="102" t="s">
        <v>223</v>
      </c>
      <c r="AA21" s="76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02" t="s">
        <v>223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2" t="s">
        <v>223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2" t="s">
        <v>223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141</v>
      </c>
      <c r="B22" s="74" t="s">
        <v>161</v>
      </c>
      <c r="C22" s="101" t="s">
        <v>162</v>
      </c>
      <c r="D22" s="17">
        <f t="shared" si="0"/>
        <v>0</v>
      </c>
      <c r="E22" s="17">
        <f t="shared" si="1"/>
        <v>1066</v>
      </c>
      <c r="F22" s="17">
        <f t="shared" si="2"/>
        <v>1066</v>
      </c>
      <c r="G22" s="17">
        <f t="shared" si="3"/>
        <v>0</v>
      </c>
      <c r="H22" s="17">
        <f t="shared" si="4"/>
        <v>0</v>
      </c>
      <c r="I22" s="17">
        <f t="shared" si="5"/>
        <v>0</v>
      </c>
      <c r="J22" s="102" t="s">
        <v>126</v>
      </c>
      <c r="K22" s="76" t="s">
        <v>127</v>
      </c>
      <c r="L22" s="17"/>
      <c r="M22" s="17">
        <v>1066</v>
      </c>
      <c r="N22" s="17">
        <f t="shared" si="6"/>
        <v>1066</v>
      </c>
      <c r="O22" s="17"/>
      <c r="P22" s="17"/>
      <c r="Q22" s="17">
        <f t="shared" si="7"/>
        <v>0</v>
      </c>
      <c r="R22" s="102" t="s">
        <v>223</v>
      </c>
      <c r="S22" s="76"/>
      <c r="T22" s="17"/>
      <c r="U22" s="17"/>
      <c r="V22" s="17">
        <f t="shared" si="8"/>
        <v>0</v>
      </c>
      <c r="W22" s="17"/>
      <c r="X22" s="17"/>
      <c r="Y22" s="17">
        <f t="shared" si="9"/>
        <v>0</v>
      </c>
      <c r="Z22" s="102" t="s">
        <v>223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2" t="s">
        <v>223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2" t="s">
        <v>223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2" t="s">
        <v>223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141</v>
      </c>
      <c r="B23" s="74" t="s">
        <v>163</v>
      </c>
      <c r="C23" s="101" t="s">
        <v>164</v>
      </c>
      <c r="D23" s="17">
        <f t="shared" si="0"/>
        <v>0</v>
      </c>
      <c r="E23" s="17">
        <f t="shared" si="1"/>
        <v>4490</v>
      </c>
      <c r="F23" s="17">
        <f t="shared" si="2"/>
        <v>4490</v>
      </c>
      <c r="G23" s="17">
        <f t="shared" si="3"/>
        <v>0</v>
      </c>
      <c r="H23" s="17">
        <f t="shared" si="4"/>
        <v>0</v>
      </c>
      <c r="I23" s="17">
        <f t="shared" si="5"/>
        <v>0</v>
      </c>
      <c r="J23" s="102" t="s">
        <v>126</v>
      </c>
      <c r="K23" s="76" t="s">
        <v>127</v>
      </c>
      <c r="L23" s="17"/>
      <c r="M23" s="17">
        <v>4490</v>
      </c>
      <c r="N23" s="17">
        <f t="shared" si="6"/>
        <v>4490</v>
      </c>
      <c r="O23" s="17"/>
      <c r="P23" s="17"/>
      <c r="Q23" s="17">
        <f t="shared" si="7"/>
        <v>0</v>
      </c>
      <c r="R23" s="102" t="s">
        <v>223</v>
      </c>
      <c r="S23" s="76"/>
      <c r="T23" s="17"/>
      <c r="U23" s="17"/>
      <c r="V23" s="17">
        <f t="shared" si="8"/>
        <v>0</v>
      </c>
      <c r="W23" s="17"/>
      <c r="X23" s="17"/>
      <c r="Y23" s="17">
        <f t="shared" si="9"/>
        <v>0</v>
      </c>
      <c r="Z23" s="102" t="s">
        <v>223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2" t="s">
        <v>223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2" t="s">
        <v>223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2" t="s">
        <v>223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141</v>
      </c>
      <c r="B24" s="74" t="s">
        <v>165</v>
      </c>
      <c r="C24" s="101" t="s">
        <v>166</v>
      </c>
      <c r="D24" s="17">
        <f t="shared" si="0"/>
        <v>0</v>
      </c>
      <c r="E24" s="17">
        <f t="shared" si="1"/>
        <v>2686</v>
      </c>
      <c r="F24" s="17">
        <f t="shared" si="2"/>
        <v>2686</v>
      </c>
      <c r="G24" s="17">
        <f t="shared" si="3"/>
        <v>0</v>
      </c>
      <c r="H24" s="17">
        <f t="shared" si="4"/>
        <v>1549</v>
      </c>
      <c r="I24" s="17">
        <f t="shared" si="5"/>
        <v>1549</v>
      </c>
      <c r="J24" s="102" t="s">
        <v>126</v>
      </c>
      <c r="K24" s="76" t="s">
        <v>127</v>
      </c>
      <c r="L24" s="17">
        <v>0</v>
      </c>
      <c r="M24" s="17">
        <v>2686</v>
      </c>
      <c r="N24" s="17">
        <f t="shared" si="6"/>
        <v>2686</v>
      </c>
      <c r="O24" s="17">
        <v>0</v>
      </c>
      <c r="P24" s="17">
        <v>0</v>
      </c>
      <c r="Q24" s="17">
        <f t="shared" si="7"/>
        <v>0</v>
      </c>
      <c r="R24" s="102" t="s">
        <v>122</v>
      </c>
      <c r="S24" s="76" t="s">
        <v>123</v>
      </c>
      <c r="T24" s="17">
        <v>0</v>
      </c>
      <c r="U24" s="17">
        <v>0</v>
      </c>
      <c r="V24" s="17">
        <f t="shared" si="8"/>
        <v>0</v>
      </c>
      <c r="W24" s="17">
        <v>0</v>
      </c>
      <c r="X24" s="17">
        <v>1549</v>
      </c>
      <c r="Y24" s="17">
        <f t="shared" si="9"/>
        <v>1549</v>
      </c>
      <c r="Z24" s="102" t="s">
        <v>223</v>
      </c>
      <c r="AA24" s="76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02" t="s">
        <v>223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2" t="s">
        <v>223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2" t="s">
        <v>223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141</v>
      </c>
      <c r="B25" s="74" t="s">
        <v>167</v>
      </c>
      <c r="C25" s="101" t="s">
        <v>168</v>
      </c>
      <c r="D25" s="17">
        <f t="shared" si="0"/>
        <v>0</v>
      </c>
      <c r="E25" s="17">
        <f t="shared" si="1"/>
        <v>23783</v>
      </c>
      <c r="F25" s="17">
        <f t="shared" si="2"/>
        <v>23783</v>
      </c>
      <c r="G25" s="17">
        <f t="shared" si="3"/>
        <v>0</v>
      </c>
      <c r="H25" s="17">
        <f t="shared" si="4"/>
        <v>11437</v>
      </c>
      <c r="I25" s="17">
        <f t="shared" si="5"/>
        <v>11437</v>
      </c>
      <c r="J25" s="102" t="s">
        <v>116</v>
      </c>
      <c r="K25" s="76" t="s">
        <v>117</v>
      </c>
      <c r="L25" s="17"/>
      <c r="M25" s="17"/>
      <c r="N25" s="17">
        <f t="shared" si="6"/>
        <v>0</v>
      </c>
      <c r="O25" s="17"/>
      <c r="P25" s="17">
        <v>11437</v>
      </c>
      <c r="Q25" s="17">
        <f t="shared" si="7"/>
        <v>11437</v>
      </c>
      <c r="R25" s="102" t="s">
        <v>128</v>
      </c>
      <c r="S25" s="76" t="s">
        <v>129</v>
      </c>
      <c r="T25" s="17"/>
      <c r="U25" s="17">
        <v>23783</v>
      </c>
      <c r="V25" s="17">
        <f t="shared" si="8"/>
        <v>23783</v>
      </c>
      <c r="W25" s="17"/>
      <c r="X25" s="17"/>
      <c r="Y25" s="17">
        <f t="shared" si="9"/>
        <v>0</v>
      </c>
      <c r="Z25" s="102" t="s">
        <v>223</v>
      </c>
      <c r="AA25" s="76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02" t="s">
        <v>223</v>
      </c>
      <c r="AI25" s="76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02" t="s">
        <v>223</v>
      </c>
      <c r="AQ25" s="76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02" t="s">
        <v>223</v>
      </c>
      <c r="AY25" s="76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4" t="s">
        <v>141</v>
      </c>
      <c r="B26" s="74" t="s">
        <v>169</v>
      </c>
      <c r="C26" s="101" t="s">
        <v>170</v>
      </c>
      <c r="D26" s="17">
        <f t="shared" si="0"/>
        <v>0</v>
      </c>
      <c r="E26" s="17">
        <f t="shared" si="1"/>
        <v>45862</v>
      </c>
      <c r="F26" s="17">
        <f t="shared" si="2"/>
        <v>45862</v>
      </c>
      <c r="G26" s="17">
        <f t="shared" si="3"/>
        <v>0</v>
      </c>
      <c r="H26" s="17">
        <f t="shared" si="4"/>
        <v>23138</v>
      </c>
      <c r="I26" s="17">
        <f t="shared" si="5"/>
        <v>23138</v>
      </c>
      <c r="J26" s="102" t="s">
        <v>116</v>
      </c>
      <c r="K26" s="76" t="s">
        <v>117</v>
      </c>
      <c r="L26" s="17"/>
      <c r="M26" s="17"/>
      <c r="N26" s="17">
        <f t="shared" si="6"/>
        <v>0</v>
      </c>
      <c r="O26" s="17"/>
      <c r="P26" s="17">
        <v>23138</v>
      </c>
      <c r="Q26" s="17">
        <f t="shared" si="7"/>
        <v>23138</v>
      </c>
      <c r="R26" s="102" t="s">
        <v>128</v>
      </c>
      <c r="S26" s="76" t="s">
        <v>129</v>
      </c>
      <c r="T26" s="17"/>
      <c r="U26" s="17">
        <v>45862</v>
      </c>
      <c r="V26" s="17">
        <f t="shared" si="8"/>
        <v>45862</v>
      </c>
      <c r="W26" s="17"/>
      <c r="X26" s="17"/>
      <c r="Y26" s="17">
        <f t="shared" si="9"/>
        <v>0</v>
      </c>
      <c r="Z26" s="102" t="s">
        <v>223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2" t="s">
        <v>223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2" t="s">
        <v>223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2" t="s">
        <v>223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4" t="s">
        <v>141</v>
      </c>
      <c r="B27" s="74" t="s">
        <v>171</v>
      </c>
      <c r="C27" s="101" t="s">
        <v>269</v>
      </c>
      <c r="D27" s="17">
        <f t="shared" si="0"/>
        <v>0</v>
      </c>
      <c r="E27" s="17">
        <f t="shared" si="1"/>
        <v>16191</v>
      </c>
      <c r="F27" s="17">
        <f t="shared" si="2"/>
        <v>16191</v>
      </c>
      <c r="G27" s="17">
        <f t="shared" si="3"/>
        <v>2819</v>
      </c>
      <c r="H27" s="17">
        <f t="shared" si="4"/>
        <v>0</v>
      </c>
      <c r="I27" s="17">
        <f t="shared" si="5"/>
        <v>2819</v>
      </c>
      <c r="J27" s="102" t="s">
        <v>112</v>
      </c>
      <c r="K27" s="76" t="s">
        <v>113</v>
      </c>
      <c r="L27" s="17"/>
      <c r="M27" s="17">
        <v>16191</v>
      </c>
      <c r="N27" s="17">
        <f t="shared" si="6"/>
        <v>16191</v>
      </c>
      <c r="O27" s="17">
        <v>2819</v>
      </c>
      <c r="P27" s="17"/>
      <c r="Q27" s="17">
        <f t="shared" si="7"/>
        <v>2819</v>
      </c>
      <c r="R27" s="102" t="s">
        <v>223</v>
      </c>
      <c r="S27" s="76"/>
      <c r="T27" s="17"/>
      <c r="U27" s="17"/>
      <c r="V27" s="17">
        <f t="shared" si="8"/>
        <v>0</v>
      </c>
      <c r="W27" s="17"/>
      <c r="X27" s="17"/>
      <c r="Y27" s="17">
        <f t="shared" si="9"/>
        <v>0</v>
      </c>
      <c r="Z27" s="102" t="s">
        <v>223</v>
      </c>
      <c r="AA27" s="76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02" t="s">
        <v>223</v>
      </c>
      <c r="AI27" s="76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02" t="s">
        <v>223</v>
      </c>
      <c r="AQ27" s="76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02" t="s">
        <v>223</v>
      </c>
      <c r="AY27" s="76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4" t="s">
        <v>141</v>
      </c>
      <c r="B28" s="74" t="s">
        <v>172</v>
      </c>
      <c r="C28" s="101" t="s">
        <v>173</v>
      </c>
      <c r="D28" s="17">
        <f t="shared" si="0"/>
        <v>0</v>
      </c>
      <c r="E28" s="17">
        <f t="shared" si="1"/>
        <v>54024</v>
      </c>
      <c r="F28" s="17">
        <f t="shared" si="2"/>
        <v>54024</v>
      </c>
      <c r="G28" s="17">
        <f t="shared" si="3"/>
        <v>0</v>
      </c>
      <c r="H28" s="17">
        <f t="shared" si="4"/>
        <v>27439</v>
      </c>
      <c r="I28" s="17">
        <f t="shared" si="5"/>
        <v>27439</v>
      </c>
      <c r="J28" s="102" t="s">
        <v>116</v>
      </c>
      <c r="K28" s="76" t="s">
        <v>117</v>
      </c>
      <c r="L28" s="17"/>
      <c r="M28" s="17"/>
      <c r="N28" s="17">
        <f t="shared" si="6"/>
        <v>0</v>
      </c>
      <c r="O28" s="17"/>
      <c r="P28" s="17">
        <v>27439</v>
      </c>
      <c r="Q28" s="17">
        <f t="shared" si="7"/>
        <v>27439</v>
      </c>
      <c r="R28" s="102" t="s">
        <v>128</v>
      </c>
      <c r="S28" s="76" t="s">
        <v>129</v>
      </c>
      <c r="T28" s="17"/>
      <c r="U28" s="17">
        <v>54024</v>
      </c>
      <c r="V28" s="17">
        <f t="shared" si="8"/>
        <v>54024</v>
      </c>
      <c r="W28" s="17"/>
      <c r="X28" s="17"/>
      <c r="Y28" s="17">
        <f t="shared" si="9"/>
        <v>0</v>
      </c>
      <c r="Z28" s="102" t="s">
        <v>223</v>
      </c>
      <c r="AA28" s="76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02" t="s">
        <v>223</v>
      </c>
      <c r="AI28" s="76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02" t="s">
        <v>223</v>
      </c>
      <c r="AQ28" s="76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02" t="s">
        <v>223</v>
      </c>
      <c r="AY28" s="76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4" t="s">
        <v>141</v>
      </c>
      <c r="B29" s="74" t="s">
        <v>174</v>
      </c>
      <c r="C29" s="101" t="s">
        <v>175</v>
      </c>
      <c r="D29" s="17">
        <f t="shared" si="0"/>
        <v>0</v>
      </c>
      <c r="E29" s="17">
        <f t="shared" si="1"/>
        <v>24459</v>
      </c>
      <c r="F29" s="17">
        <f t="shared" si="2"/>
        <v>24459</v>
      </c>
      <c r="G29" s="17">
        <f t="shared" si="3"/>
        <v>0</v>
      </c>
      <c r="H29" s="17">
        <f t="shared" si="4"/>
        <v>11403</v>
      </c>
      <c r="I29" s="17">
        <f t="shared" si="5"/>
        <v>11403</v>
      </c>
      <c r="J29" s="102" t="s">
        <v>128</v>
      </c>
      <c r="K29" s="76" t="s">
        <v>129</v>
      </c>
      <c r="L29" s="17"/>
      <c r="M29" s="17">
        <v>24459</v>
      </c>
      <c r="N29" s="17">
        <f t="shared" si="6"/>
        <v>24459</v>
      </c>
      <c r="O29" s="17"/>
      <c r="P29" s="17"/>
      <c r="Q29" s="17">
        <f t="shared" si="7"/>
        <v>0</v>
      </c>
      <c r="R29" s="102" t="s">
        <v>116</v>
      </c>
      <c r="S29" s="76" t="s">
        <v>117</v>
      </c>
      <c r="T29" s="17"/>
      <c r="U29" s="17"/>
      <c r="V29" s="17">
        <f t="shared" si="8"/>
        <v>0</v>
      </c>
      <c r="W29" s="17"/>
      <c r="X29" s="17">
        <v>11403</v>
      </c>
      <c r="Y29" s="17">
        <f t="shared" si="9"/>
        <v>11403</v>
      </c>
      <c r="Z29" s="102" t="s">
        <v>223</v>
      </c>
      <c r="AA29" s="76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02" t="s">
        <v>223</v>
      </c>
      <c r="AI29" s="76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02" t="s">
        <v>223</v>
      </c>
      <c r="AQ29" s="76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02" t="s">
        <v>223</v>
      </c>
      <c r="AY29" s="76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4" t="s">
        <v>141</v>
      </c>
      <c r="B30" s="74" t="s">
        <v>176</v>
      </c>
      <c r="C30" s="101" t="s">
        <v>177</v>
      </c>
      <c r="D30" s="17">
        <f t="shared" si="0"/>
        <v>8795</v>
      </c>
      <c r="E30" s="17">
        <f t="shared" si="1"/>
        <v>0</v>
      </c>
      <c r="F30" s="17">
        <f t="shared" si="2"/>
        <v>8795</v>
      </c>
      <c r="G30" s="17">
        <f t="shared" si="3"/>
        <v>0</v>
      </c>
      <c r="H30" s="17">
        <f t="shared" si="4"/>
        <v>1531</v>
      </c>
      <c r="I30" s="17">
        <f t="shared" si="5"/>
        <v>1531</v>
      </c>
      <c r="J30" s="102" t="s">
        <v>112</v>
      </c>
      <c r="K30" s="76" t="s">
        <v>113</v>
      </c>
      <c r="L30" s="17">
        <v>8795</v>
      </c>
      <c r="M30" s="17"/>
      <c r="N30" s="17">
        <f t="shared" si="6"/>
        <v>8795</v>
      </c>
      <c r="O30" s="17"/>
      <c r="P30" s="17">
        <v>1531</v>
      </c>
      <c r="Q30" s="17">
        <f t="shared" si="7"/>
        <v>1531</v>
      </c>
      <c r="R30" s="102" t="s">
        <v>223</v>
      </c>
      <c r="S30" s="76"/>
      <c r="T30" s="17"/>
      <c r="U30" s="17"/>
      <c r="V30" s="17">
        <f t="shared" si="8"/>
        <v>0</v>
      </c>
      <c r="W30" s="17"/>
      <c r="X30" s="17"/>
      <c r="Y30" s="17">
        <f t="shared" si="9"/>
        <v>0</v>
      </c>
      <c r="Z30" s="102" t="s">
        <v>223</v>
      </c>
      <c r="AA30" s="76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02" t="s">
        <v>223</v>
      </c>
      <c r="AI30" s="76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02" t="s">
        <v>223</v>
      </c>
      <c r="AQ30" s="76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02" t="s">
        <v>223</v>
      </c>
      <c r="AY30" s="76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4" t="s">
        <v>141</v>
      </c>
      <c r="B31" s="74" t="s">
        <v>178</v>
      </c>
      <c r="C31" s="101" t="s">
        <v>179</v>
      </c>
      <c r="D31" s="17">
        <f t="shared" si="0"/>
        <v>0</v>
      </c>
      <c r="E31" s="17">
        <f t="shared" si="1"/>
        <v>69671</v>
      </c>
      <c r="F31" s="17">
        <f t="shared" si="2"/>
        <v>69671</v>
      </c>
      <c r="G31" s="17">
        <f t="shared" si="3"/>
        <v>0</v>
      </c>
      <c r="H31" s="17">
        <f t="shared" si="4"/>
        <v>12131</v>
      </c>
      <c r="I31" s="17">
        <f t="shared" si="5"/>
        <v>12131</v>
      </c>
      <c r="J31" s="102" t="s">
        <v>112</v>
      </c>
      <c r="K31" s="76" t="s">
        <v>113</v>
      </c>
      <c r="L31" s="17"/>
      <c r="M31" s="17">
        <v>69671</v>
      </c>
      <c r="N31" s="17">
        <f t="shared" si="6"/>
        <v>69671</v>
      </c>
      <c r="O31" s="17"/>
      <c r="P31" s="17">
        <v>12131</v>
      </c>
      <c r="Q31" s="17">
        <f t="shared" si="7"/>
        <v>12131</v>
      </c>
      <c r="R31" s="102" t="s">
        <v>223</v>
      </c>
      <c r="S31" s="76"/>
      <c r="T31" s="17"/>
      <c r="U31" s="17"/>
      <c r="V31" s="17">
        <f t="shared" si="8"/>
        <v>0</v>
      </c>
      <c r="W31" s="17"/>
      <c r="X31" s="17"/>
      <c r="Y31" s="17">
        <f t="shared" si="9"/>
        <v>0</v>
      </c>
      <c r="Z31" s="102" t="s">
        <v>223</v>
      </c>
      <c r="AA31" s="76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02" t="s">
        <v>223</v>
      </c>
      <c r="AI31" s="76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02" t="s">
        <v>223</v>
      </c>
      <c r="AQ31" s="76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02" t="s">
        <v>223</v>
      </c>
      <c r="AY31" s="76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4" t="s">
        <v>141</v>
      </c>
      <c r="B32" s="74" t="s">
        <v>180</v>
      </c>
      <c r="C32" s="101" t="s">
        <v>74</v>
      </c>
      <c r="D32" s="17">
        <f t="shared" si="0"/>
        <v>0</v>
      </c>
      <c r="E32" s="17">
        <f t="shared" si="1"/>
        <v>0</v>
      </c>
      <c r="F32" s="17">
        <f t="shared" si="2"/>
        <v>0</v>
      </c>
      <c r="G32" s="17">
        <f t="shared" si="3"/>
        <v>0</v>
      </c>
      <c r="H32" s="17">
        <f t="shared" si="4"/>
        <v>0</v>
      </c>
      <c r="I32" s="17">
        <f t="shared" si="5"/>
        <v>0</v>
      </c>
      <c r="J32" s="102" t="s">
        <v>223</v>
      </c>
      <c r="K32" s="76"/>
      <c r="L32" s="17"/>
      <c r="M32" s="17"/>
      <c r="N32" s="17">
        <f t="shared" si="6"/>
        <v>0</v>
      </c>
      <c r="O32" s="17"/>
      <c r="P32" s="17"/>
      <c r="Q32" s="17">
        <f t="shared" si="7"/>
        <v>0</v>
      </c>
      <c r="R32" s="102" t="s">
        <v>223</v>
      </c>
      <c r="S32" s="76"/>
      <c r="T32" s="17"/>
      <c r="U32" s="17"/>
      <c r="V32" s="17">
        <f t="shared" si="8"/>
        <v>0</v>
      </c>
      <c r="W32" s="17"/>
      <c r="X32" s="17"/>
      <c r="Y32" s="17">
        <f t="shared" si="9"/>
        <v>0</v>
      </c>
      <c r="Z32" s="102" t="s">
        <v>223</v>
      </c>
      <c r="AA32" s="76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02" t="s">
        <v>223</v>
      </c>
      <c r="AI32" s="76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02" t="s">
        <v>223</v>
      </c>
      <c r="AQ32" s="76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02" t="s">
        <v>223</v>
      </c>
      <c r="AY32" s="76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4" t="s">
        <v>141</v>
      </c>
      <c r="B33" s="74" t="s">
        <v>181</v>
      </c>
      <c r="C33" s="101" t="s">
        <v>182</v>
      </c>
      <c r="D33" s="17">
        <f t="shared" si="0"/>
        <v>0</v>
      </c>
      <c r="E33" s="17">
        <f t="shared" si="1"/>
        <v>49576</v>
      </c>
      <c r="F33" s="17">
        <f t="shared" si="2"/>
        <v>49576</v>
      </c>
      <c r="G33" s="17">
        <f t="shared" si="3"/>
        <v>0</v>
      </c>
      <c r="H33" s="17">
        <f t="shared" si="4"/>
        <v>20382</v>
      </c>
      <c r="I33" s="17">
        <f t="shared" si="5"/>
        <v>20382</v>
      </c>
      <c r="J33" s="102" t="s">
        <v>128</v>
      </c>
      <c r="K33" s="76" t="s">
        <v>129</v>
      </c>
      <c r="L33" s="17"/>
      <c r="M33" s="17">
        <v>49576</v>
      </c>
      <c r="N33" s="17">
        <f t="shared" si="6"/>
        <v>49576</v>
      </c>
      <c r="O33" s="17">
        <v>0</v>
      </c>
      <c r="P33" s="17">
        <v>20382</v>
      </c>
      <c r="Q33" s="17">
        <f t="shared" si="7"/>
        <v>20382</v>
      </c>
      <c r="R33" s="102" t="s">
        <v>223</v>
      </c>
      <c r="S33" s="76"/>
      <c r="T33" s="17"/>
      <c r="U33" s="17"/>
      <c r="V33" s="17">
        <f t="shared" si="8"/>
        <v>0</v>
      </c>
      <c r="W33" s="17"/>
      <c r="X33" s="17"/>
      <c r="Y33" s="17">
        <f t="shared" si="9"/>
        <v>0</v>
      </c>
      <c r="Z33" s="102" t="s">
        <v>223</v>
      </c>
      <c r="AA33" s="76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02" t="s">
        <v>223</v>
      </c>
      <c r="AI33" s="76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02" t="s">
        <v>223</v>
      </c>
      <c r="AQ33" s="76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02" t="s">
        <v>223</v>
      </c>
      <c r="AY33" s="76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74" t="s">
        <v>141</v>
      </c>
      <c r="B34" s="74" t="s">
        <v>183</v>
      </c>
      <c r="C34" s="101" t="s">
        <v>222</v>
      </c>
      <c r="D34" s="17">
        <f t="shared" si="0"/>
        <v>0</v>
      </c>
      <c r="E34" s="17">
        <f t="shared" si="1"/>
        <v>73355</v>
      </c>
      <c r="F34" s="17">
        <f t="shared" si="2"/>
        <v>73355</v>
      </c>
      <c r="G34" s="17">
        <f t="shared" si="3"/>
        <v>0</v>
      </c>
      <c r="H34" s="17">
        <f t="shared" si="4"/>
        <v>30275</v>
      </c>
      <c r="I34" s="17">
        <f t="shared" si="5"/>
        <v>30275</v>
      </c>
      <c r="J34" s="102" t="s">
        <v>128</v>
      </c>
      <c r="K34" s="76" t="s">
        <v>129</v>
      </c>
      <c r="L34" s="17">
        <v>0</v>
      </c>
      <c r="M34" s="17">
        <v>73355</v>
      </c>
      <c r="N34" s="17">
        <f t="shared" si="6"/>
        <v>73355</v>
      </c>
      <c r="O34" s="17">
        <v>0</v>
      </c>
      <c r="P34" s="17">
        <v>30275</v>
      </c>
      <c r="Q34" s="17">
        <f t="shared" si="7"/>
        <v>30275</v>
      </c>
      <c r="R34" s="102" t="s">
        <v>223</v>
      </c>
      <c r="S34" s="76"/>
      <c r="T34" s="17"/>
      <c r="U34" s="17"/>
      <c r="V34" s="17">
        <f t="shared" si="8"/>
        <v>0</v>
      </c>
      <c r="W34" s="17"/>
      <c r="X34" s="17"/>
      <c r="Y34" s="17">
        <f t="shared" si="9"/>
        <v>0</v>
      </c>
      <c r="Z34" s="102" t="s">
        <v>223</v>
      </c>
      <c r="AA34" s="76"/>
      <c r="AB34" s="17"/>
      <c r="AC34" s="17"/>
      <c r="AD34" s="17">
        <f t="shared" si="10"/>
        <v>0</v>
      </c>
      <c r="AE34" s="17"/>
      <c r="AF34" s="17"/>
      <c r="AG34" s="17">
        <f t="shared" si="11"/>
        <v>0</v>
      </c>
      <c r="AH34" s="102" t="s">
        <v>223</v>
      </c>
      <c r="AI34" s="76"/>
      <c r="AJ34" s="17"/>
      <c r="AK34" s="17"/>
      <c r="AL34" s="17">
        <f t="shared" si="12"/>
        <v>0</v>
      </c>
      <c r="AM34" s="17"/>
      <c r="AN34" s="17"/>
      <c r="AO34" s="17">
        <f t="shared" si="13"/>
        <v>0</v>
      </c>
      <c r="AP34" s="102" t="s">
        <v>223</v>
      </c>
      <c r="AQ34" s="76"/>
      <c r="AR34" s="17"/>
      <c r="AS34" s="17"/>
      <c r="AT34" s="17">
        <f t="shared" si="14"/>
        <v>0</v>
      </c>
      <c r="AU34" s="17"/>
      <c r="AV34" s="17"/>
      <c r="AW34" s="17">
        <f t="shared" si="15"/>
        <v>0</v>
      </c>
      <c r="AX34" s="102" t="s">
        <v>223</v>
      </c>
      <c r="AY34" s="76"/>
      <c r="AZ34" s="17"/>
      <c r="BA34" s="17"/>
      <c r="BB34" s="17">
        <f t="shared" si="16"/>
        <v>0</v>
      </c>
      <c r="BC34" s="17"/>
      <c r="BD34" s="17"/>
      <c r="BE34" s="17">
        <f t="shared" si="17"/>
        <v>0</v>
      </c>
    </row>
    <row r="35" spans="1:57" ht="13.5">
      <c r="A35" s="74" t="s">
        <v>141</v>
      </c>
      <c r="B35" s="74" t="s">
        <v>184</v>
      </c>
      <c r="C35" s="101" t="s">
        <v>185</v>
      </c>
      <c r="D35" s="17">
        <f t="shared" si="0"/>
        <v>0</v>
      </c>
      <c r="E35" s="17">
        <f t="shared" si="1"/>
        <v>80760</v>
      </c>
      <c r="F35" s="17">
        <f t="shared" si="2"/>
        <v>80760</v>
      </c>
      <c r="G35" s="17">
        <f t="shared" si="3"/>
        <v>0</v>
      </c>
      <c r="H35" s="17">
        <f t="shared" si="4"/>
        <v>30990</v>
      </c>
      <c r="I35" s="17">
        <f t="shared" si="5"/>
        <v>30990</v>
      </c>
      <c r="J35" s="102" t="s">
        <v>128</v>
      </c>
      <c r="K35" s="76" t="s">
        <v>129</v>
      </c>
      <c r="L35" s="17"/>
      <c r="M35" s="17">
        <v>80760</v>
      </c>
      <c r="N35" s="17">
        <f t="shared" si="6"/>
        <v>80760</v>
      </c>
      <c r="O35" s="17"/>
      <c r="P35" s="17">
        <v>30990</v>
      </c>
      <c r="Q35" s="17">
        <f t="shared" si="7"/>
        <v>30990</v>
      </c>
      <c r="R35" s="102" t="s">
        <v>223</v>
      </c>
      <c r="S35" s="76"/>
      <c r="T35" s="17"/>
      <c r="U35" s="17"/>
      <c r="V35" s="17">
        <f t="shared" si="8"/>
        <v>0</v>
      </c>
      <c r="W35" s="17"/>
      <c r="X35" s="17"/>
      <c r="Y35" s="17">
        <f t="shared" si="9"/>
        <v>0</v>
      </c>
      <c r="Z35" s="102" t="s">
        <v>223</v>
      </c>
      <c r="AA35" s="76"/>
      <c r="AB35" s="17"/>
      <c r="AC35" s="17"/>
      <c r="AD35" s="17">
        <f t="shared" si="10"/>
        <v>0</v>
      </c>
      <c r="AE35" s="17"/>
      <c r="AF35" s="17"/>
      <c r="AG35" s="17">
        <f t="shared" si="11"/>
        <v>0</v>
      </c>
      <c r="AH35" s="102" t="s">
        <v>223</v>
      </c>
      <c r="AI35" s="76"/>
      <c r="AJ35" s="17"/>
      <c r="AK35" s="17"/>
      <c r="AL35" s="17">
        <f t="shared" si="12"/>
        <v>0</v>
      </c>
      <c r="AM35" s="17"/>
      <c r="AN35" s="17"/>
      <c r="AO35" s="17">
        <f t="shared" si="13"/>
        <v>0</v>
      </c>
      <c r="AP35" s="102" t="s">
        <v>223</v>
      </c>
      <c r="AQ35" s="76"/>
      <c r="AR35" s="17"/>
      <c r="AS35" s="17"/>
      <c r="AT35" s="17">
        <f t="shared" si="14"/>
        <v>0</v>
      </c>
      <c r="AU35" s="17"/>
      <c r="AV35" s="17"/>
      <c r="AW35" s="17">
        <f t="shared" si="15"/>
        <v>0</v>
      </c>
      <c r="AX35" s="102" t="s">
        <v>223</v>
      </c>
      <c r="AY35" s="76"/>
      <c r="AZ35" s="17"/>
      <c r="BA35" s="17"/>
      <c r="BB35" s="17">
        <f t="shared" si="16"/>
        <v>0</v>
      </c>
      <c r="BC35" s="17"/>
      <c r="BD35" s="17"/>
      <c r="BE35" s="17">
        <f t="shared" si="17"/>
        <v>0</v>
      </c>
    </row>
    <row r="36" spans="1:57" ht="13.5">
      <c r="A36" s="74" t="s">
        <v>141</v>
      </c>
      <c r="B36" s="74" t="s">
        <v>186</v>
      </c>
      <c r="C36" s="101" t="s">
        <v>233</v>
      </c>
      <c r="D36" s="17">
        <f t="shared" si="0"/>
        <v>8860</v>
      </c>
      <c r="E36" s="17">
        <f t="shared" si="1"/>
        <v>22047</v>
      </c>
      <c r="F36" s="17">
        <f t="shared" si="2"/>
        <v>30907</v>
      </c>
      <c r="G36" s="17">
        <f t="shared" si="3"/>
        <v>0</v>
      </c>
      <c r="H36" s="17">
        <f t="shared" si="4"/>
        <v>0</v>
      </c>
      <c r="I36" s="17">
        <f t="shared" si="5"/>
        <v>0</v>
      </c>
      <c r="J36" s="102" t="s">
        <v>133</v>
      </c>
      <c r="K36" s="76" t="s">
        <v>134</v>
      </c>
      <c r="L36" s="17">
        <v>8860</v>
      </c>
      <c r="M36" s="17">
        <v>22047</v>
      </c>
      <c r="N36" s="17">
        <f t="shared" si="6"/>
        <v>30907</v>
      </c>
      <c r="O36" s="17"/>
      <c r="P36" s="17">
        <v>0</v>
      </c>
      <c r="Q36" s="17">
        <f t="shared" si="7"/>
        <v>0</v>
      </c>
      <c r="R36" s="102" t="s">
        <v>223</v>
      </c>
      <c r="S36" s="76"/>
      <c r="T36" s="17"/>
      <c r="U36" s="17"/>
      <c r="V36" s="17">
        <f t="shared" si="8"/>
        <v>0</v>
      </c>
      <c r="W36" s="17"/>
      <c r="X36" s="17"/>
      <c r="Y36" s="17">
        <f t="shared" si="9"/>
        <v>0</v>
      </c>
      <c r="Z36" s="102" t="s">
        <v>223</v>
      </c>
      <c r="AA36" s="76"/>
      <c r="AB36" s="17"/>
      <c r="AC36" s="17"/>
      <c r="AD36" s="17">
        <f t="shared" si="10"/>
        <v>0</v>
      </c>
      <c r="AE36" s="17"/>
      <c r="AF36" s="17"/>
      <c r="AG36" s="17">
        <f t="shared" si="11"/>
        <v>0</v>
      </c>
      <c r="AH36" s="102" t="s">
        <v>223</v>
      </c>
      <c r="AI36" s="76"/>
      <c r="AJ36" s="17"/>
      <c r="AK36" s="17"/>
      <c r="AL36" s="17">
        <f t="shared" si="12"/>
        <v>0</v>
      </c>
      <c r="AM36" s="17"/>
      <c r="AN36" s="17"/>
      <c r="AO36" s="17">
        <f t="shared" si="13"/>
        <v>0</v>
      </c>
      <c r="AP36" s="102" t="s">
        <v>223</v>
      </c>
      <c r="AQ36" s="76"/>
      <c r="AR36" s="17"/>
      <c r="AS36" s="17"/>
      <c r="AT36" s="17">
        <f t="shared" si="14"/>
        <v>0</v>
      </c>
      <c r="AU36" s="17"/>
      <c r="AV36" s="17"/>
      <c r="AW36" s="17">
        <f t="shared" si="15"/>
        <v>0</v>
      </c>
      <c r="AX36" s="102" t="s">
        <v>223</v>
      </c>
      <c r="AY36" s="76"/>
      <c r="AZ36" s="17"/>
      <c r="BA36" s="17"/>
      <c r="BB36" s="17">
        <f t="shared" si="16"/>
        <v>0</v>
      </c>
      <c r="BC36" s="17"/>
      <c r="BD36" s="17"/>
      <c r="BE36" s="17">
        <f t="shared" si="17"/>
        <v>0</v>
      </c>
    </row>
    <row r="37" spans="1:57" ht="13.5">
      <c r="A37" s="74" t="s">
        <v>141</v>
      </c>
      <c r="B37" s="74" t="s">
        <v>234</v>
      </c>
      <c r="C37" s="101" t="s">
        <v>235</v>
      </c>
      <c r="D37" s="17">
        <f t="shared" si="0"/>
        <v>0</v>
      </c>
      <c r="E37" s="17">
        <f t="shared" si="1"/>
        <v>0</v>
      </c>
      <c r="F37" s="17">
        <f t="shared" si="2"/>
        <v>0</v>
      </c>
      <c r="G37" s="17">
        <f t="shared" si="3"/>
        <v>0</v>
      </c>
      <c r="H37" s="17">
        <f t="shared" si="4"/>
        <v>0</v>
      </c>
      <c r="I37" s="17">
        <f t="shared" si="5"/>
        <v>0</v>
      </c>
      <c r="J37" s="102" t="s">
        <v>223</v>
      </c>
      <c r="K37" s="76"/>
      <c r="L37" s="17"/>
      <c r="M37" s="17"/>
      <c r="N37" s="17">
        <f t="shared" si="6"/>
        <v>0</v>
      </c>
      <c r="O37" s="17"/>
      <c r="P37" s="17"/>
      <c r="Q37" s="17">
        <f t="shared" si="7"/>
        <v>0</v>
      </c>
      <c r="R37" s="102" t="s">
        <v>223</v>
      </c>
      <c r="S37" s="76"/>
      <c r="T37" s="17"/>
      <c r="U37" s="17"/>
      <c r="V37" s="17">
        <f t="shared" si="8"/>
        <v>0</v>
      </c>
      <c r="W37" s="17"/>
      <c r="X37" s="17"/>
      <c r="Y37" s="17">
        <f t="shared" si="9"/>
        <v>0</v>
      </c>
      <c r="Z37" s="102" t="s">
        <v>223</v>
      </c>
      <c r="AA37" s="76"/>
      <c r="AB37" s="17"/>
      <c r="AC37" s="17"/>
      <c r="AD37" s="17">
        <f t="shared" si="10"/>
        <v>0</v>
      </c>
      <c r="AE37" s="17"/>
      <c r="AF37" s="17"/>
      <c r="AG37" s="17">
        <f t="shared" si="11"/>
        <v>0</v>
      </c>
      <c r="AH37" s="102" t="s">
        <v>223</v>
      </c>
      <c r="AI37" s="76"/>
      <c r="AJ37" s="17"/>
      <c r="AK37" s="17"/>
      <c r="AL37" s="17">
        <f t="shared" si="12"/>
        <v>0</v>
      </c>
      <c r="AM37" s="17"/>
      <c r="AN37" s="17"/>
      <c r="AO37" s="17">
        <f t="shared" si="13"/>
        <v>0</v>
      </c>
      <c r="AP37" s="102" t="s">
        <v>223</v>
      </c>
      <c r="AQ37" s="76"/>
      <c r="AR37" s="17"/>
      <c r="AS37" s="17"/>
      <c r="AT37" s="17">
        <f t="shared" si="14"/>
        <v>0</v>
      </c>
      <c r="AU37" s="17"/>
      <c r="AV37" s="17"/>
      <c r="AW37" s="17">
        <f t="shared" si="15"/>
        <v>0</v>
      </c>
      <c r="AX37" s="102" t="s">
        <v>223</v>
      </c>
      <c r="AY37" s="76"/>
      <c r="AZ37" s="17"/>
      <c r="BA37" s="17"/>
      <c r="BB37" s="17">
        <f t="shared" si="16"/>
        <v>0</v>
      </c>
      <c r="BC37" s="17"/>
      <c r="BD37" s="17"/>
      <c r="BE37" s="17">
        <f t="shared" si="17"/>
        <v>0</v>
      </c>
    </row>
    <row r="38" spans="1:57" ht="13.5">
      <c r="A38" s="74" t="s">
        <v>141</v>
      </c>
      <c r="B38" s="74" t="s">
        <v>236</v>
      </c>
      <c r="C38" s="101" t="s">
        <v>237</v>
      </c>
      <c r="D38" s="17">
        <f t="shared" si="0"/>
        <v>0</v>
      </c>
      <c r="E38" s="17">
        <f t="shared" si="1"/>
        <v>0</v>
      </c>
      <c r="F38" s="17">
        <f t="shared" si="2"/>
        <v>0</v>
      </c>
      <c r="G38" s="17">
        <f t="shared" si="3"/>
        <v>0</v>
      </c>
      <c r="H38" s="17">
        <f t="shared" si="4"/>
        <v>0</v>
      </c>
      <c r="I38" s="17">
        <f t="shared" si="5"/>
        <v>0</v>
      </c>
      <c r="J38" s="102" t="s">
        <v>223</v>
      </c>
      <c r="K38" s="76"/>
      <c r="L38" s="17"/>
      <c r="M38" s="17"/>
      <c r="N38" s="17">
        <f t="shared" si="6"/>
        <v>0</v>
      </c>
      <c r="O38" s="17"/>
      <c r="P38" s="17"/>
      <c r="Q38" s="17">
        <f t="shared" si="7"/>
        <v>0</v>
      </c>
      <c r="R38" s="102" t="s">
        <v>223</v>
      </c>
      <c r="S38" s="76"/>
      <c r="T38" s="17"/>
      <c r="U38" s="17"/>
      <c r="V38" s="17">
        <f t="shared" si="8"/>
        <v>0</v>
      </c>
      <c r="W38" s="17"/>
      <c r="X38" s="17"/>
      <c r="Y38" s="17">
        <f t="shared" si="9"/>
        <v>0</v>
      </c>
      <c r="Z38" s="102" t="s">
        <v>223</v>
      </c>
      <c r="AA38" s="76"/>
      <c r="AB38" s="17"/>
      <c r="AC38" s="17"/>
      <c r="AD38" s="17">
        <f t="shared" si="10"/>
        <v>0</v>
      </c>
      <c r="AE38" s="17"/>
      <c r="AF38" s="17"/>
      <c r="AG38" s="17">
        <f t="shared" si="11"/>
        <v>0</v>
      </c>
      <c r="AH38" s="102" t="s">
        <v>223</v>
      </c>
      <c r="AI38" s="76"/>
      <c r="AJ38" s="17"/>
      <c r="AK38" s="17"/>
      <c r="AL38" s="17">
        <f t="shared" si="12"/>
        <v>0</v>
      </c>
      <c r="AM38" s="17"/>
      <c r="AN38" s="17"/>
      <c r="AO38" s="17">
        <f t="shared" si="13"/>
        <v>0</v>
      </c>
      <c r="AP38" s="102" t="s">
        <v>223</v>
      </c>
      <c r="AQ38" s="76"/>
      <c r="AR38" s="17"/>
      <c r="AS38" s="17"/>
      <c r="AT38" s="17">
        <f t="shared" si="14"/>
        <v>0</v>
      </c>
      <c r="AU38" s="17"/>
      <c r="AV38" s="17"/>
      <c r="AW38" s="17">
        <f t="shared" si="15"/>
        <v>0</v>
      </c>
      <c r="AX38" s="102" t="s">
        <v>223</v>
      </c>
      <c r="AY38" s="76"/>
      <c r="AZ38" s="17"/>
      <c r="BA38" s="17"/>
      <c r="BB38" s="17">
        <f t="shared" si="16"/>
        <v>0</v>
      </c>
      <c r="BC38" s="17"/>
      <c r="BD38" s="17"/>
      <c r="BE38" s="17">
        <f t="shared" si="17"/>
        <v>0</v>
      </c>
    </row>
    <row r="39" spans="1:57" ht="13.5">
      <c r="A39" s="74" t="s">
        <v>141</v>
      </c>
      <c r="B39" s="74" t="s">
        <v>238</v>
      </c>
      <c r="C39" s="101" t="s">
        <v>239</v>
      </c>
      <c r="D39" s="17">
        <f t="shared" si="0"/>
        <v>0</v>
      </c>
      <c r="E39" s="17">
        <f t="shared" si="1"/>
        <v>0</v>
      </c>
      <c r="F39" s="17">
        <f t="shared" si="2"/>
        <v>0</v>
      </c>
      <c r="G39" s="17">
        <f t="shared" si="3"/>
        <v>0</v>
      </c>
      <c r="H39" s="17">
        <f t="shared" si="4"/>
        <v>0</v>
      </c>
      <c r="I39" s="17">
        <f t="shared" si="5"/>
        <v>0</v>
      </c>
      <c r="J39" s="102" t="s">
        <v>223</v>
      </c>
      <c r="K39" s="76"/>
      <c r="L39" s="17"/>
      <c r="M39" s="17"/>
      <c r="N39" s="17">
        <f t="shared" si="6"/>
        <v>0</v>
      </c>
      <c r="O39" s="17"/>
      <c r="P39" s="17"/>
      <c r="Q39" s="17">
        <f t="shared" si="7"/>
        <v>0</v>
      </c>
      <c r="R39" s="102" t="s">
        <v>223</v>
      </c>
      <c r="S39" s="76"/>
      <c r="T39" s="17"/>
      <c r="U39" s="17"/>
      <c r="V39" s="17">
        <f t="shared" si="8"/>
        <v>0</v>
      </c>
      <c r="W39" s="17"/>
      <c r="X39" s="17"/>
      <c r="Y39" s="17">
        <f t="shared" si="9"/>
        <v>0</v>
      </c>
      <c r="Z39" s="102" t="s">
        <v>223</v>
      </c>
      <c r="AA39" s="76"/>
      <c r="AB39" s="17"/>
      <c r="AC39" s="17"/>
      <c r="AD39" s="17">
        <f t="shared" si="10"/>
        <v>0</v>
      </c>
      <c r="AE39" s="17"/>
      <c r="AF39" s="17"/>
      <c r="AG39" s="17">
        <f t="shared" si="11"/>
        <v>0</v>
      </c>
      <c r="AH39" s="102" t="s">
        <v>223</v>
      </c>
      <c r="AI39" s="76"/>
      <c r="AJ39" s="17"/>
      <c r="AK39" s="17"/>
      <c r="AL39" s="17">
        <f t="shared" si="12"/>
        <v>0</v>
      </c>
      <c r="AM39" s="17"/>
      <c r="AN39" s="17"/>
      <c r="AO39" s="17">
        <f t="shared" si="13"/>
        <v>0</v>
      </c>
      <c r="AP39" s="102" t="s">
        <v>223</v>
      </c>
      <c r="AQ39" s="76"/>
      <c r="AR39" s="17"/>
      <c r="AS39" s="17"/>
      <c r="AT39" s="17">
        <f t="shared" si="14"/>
        <v>0</v>
      </c>
      <c r="AU39" s="17"/>
      <c r="AV39" s="17"/>
      <c r="AW39" s="17">
        <f t="shared" si="15"/>
        <v>0</v>
      </c>
      <c r="AX39" s="102" t="s">
        <v>223</v>
      </c>
      <c r="AY39" s="76"/>
      <c r="AZ39" s="17"/>
      <c r="BA39" s="17"/>
      <c r="BB39" s="17">
        <f t="shared" si="16"/>
        <v>0</v>
      </c>
      <c r="BC39" s="17"/>
      <c r="BD39" s="17"/>
      <c r="BE39" s="17">
        <f t="shared" si="17"/>
        <v>0</v>
      </c>
    </row>
    <row r="40" spans="1:57" ht="13.5">
      <c r="A40" s="74" t="s">
        <v>141</v>
      </c>
      <c r="B40" s="74" t="s">
        <v>240</v>
      </c>
      <c r="C40" s="101" t="s">
        <v>105</v>
      </c>
      <c r="D40" s="17">
        <f t="shared" si="0"/>
        <v>0</v>
      </c>
      <c r="E40" s="17">
        <f t="shared" si="1"/>
        <v>0</v>
      </c>
      <c r="F40" s="17">
        <f t="shared" si="2"/>
        <v>0</v>
      </c>
      <c r="G40" s="17">
        <f t="shared" si="3"/>
        <v>0</v>
      </c>
      <c r="H40" s="17">
        <f t="shared" si="4"/>
        <v>0</v>
      </c>
      <c r="I40" s="17">
        <f t="shared" si="5"/>
        <v>0</v>
      </c>
      <c r="J40" s="102" t="s">
        <v>223</v>
      </c>
      <c r="K40" s="76"/>
      <c r="L40" s="17"/>
      <c r="M40" s="17"/>
      <c r="N40" s="17">
        <f t="shared" si="6"/>
        <v>0</v>
      </c>
      <c r="O40" s="17"/>
      <c r="P40" s="17"/>
      <c r="Q40" s="17">
        <f t="shared" si="7"/>
        <v>0</v>
      </c>
      <c r="R40" s="102" t="s">
        <v>223</v>
      </c>
      <c r="S40" s="76"/>
      <c r="T40" s="17"/>
      <c r="U40" s="17"/>
      <c r="V40" s="17">
        <f t="shared" si="8"/>
        <v>0</v>
      </c>
      <c r="W40" s="17"/>
      <c r="X40" s="17"/>
      <c r="Y40" s="17">
        <f t="shared" si="9"/>
        <v>0</v>
      </c>
      <c r="Z40" s="102" t="s">
        <v>223</v>
      </c>
      <c r="AA40" s="76"/>
      <c r="AB40" s="17"/>
      <c r="AC40" s="17"/>
      <c r="AD40" s="17">
        <f t="shared" si="10"/>
        <v>0</v>
      </c>
      <c r="AE40" s="17"/>
      <c r="AF40" s="17"/>
      <c r="AG40" s="17">
        <f t="shared" si="11"/>
        <v>0</v>
      </c>
      <c r="AH40" s="102" t="s">
        <v>223</v>
      </c>
      <c r="AI40" s="76"/>
      <c r="AJ40" s="17"/>
      <c r="AK40" s="17"/>
      <c r="AL40" s="17">
        <f t="shared" si="12"/>
        <v>0</v>
      </c>
      <c r="AM40" s="17"/>
      <c r="AN40" s="17"/>
      <c r="AO40" s="17">
        <f t="shared" si="13"/>
        <v>0</v>
      </c>
      <c r="AP40" s="102" t="s">
        <v>223</v>
      </c>
      <c r="AQ40" s="76"/>
      <c r="AR40" s="17"/>
      <c r="AS40" s="17"/>
      <c r="AT40" s="17">
        <f t="shared" si="14"/>
        <v>0</v>
      </c>
      <c r="AU40" s="17"/>
      <c r="AV40" s="17"/>
      <c r="AW40" s="17">
        <f t="shared" si="15"/>
        <v>0</v>
      </c>
      <c r="AX40" s="102" t="s">
        <v>223</v>
      </c>
      <c r="AY40" s="76"/>
      <c r="AZ40" s="17"/>
      <c r="BA40" s="17"/>
      <c r="BB40" s="17">
        <f t="shared" si="16"/>
        <v>0</v>
      </c>
      <c r="BC40" s="17"/>
      <c r="BD40" s="17"/>
      <c r="BE40" s="17">
        <f t="shared" si="17"/>
        <v>0</v>
      </c>
    </row>
    <row r="41" spans="1:57" ht="13.5">
      <c r="A41" s="74" t="s">
        <v>141</v>
      </c>
      <c r="B41" s="74" t="s">
        <v>106</v>
      </c>
      <c r="C41" s="101" t="s">
        <v>107</v>
      </c>
      <c r="D41" s="17">
        <f t="shared" si="0"/>
        <v>0</v>
      </c>
      <c r="E41" s="17">
        <f t="shared" si="1"/>
        <v>4590</v>
      </c>
      <c r="F41" s="17">
        <f t="shared" si="2"/>
        <v>4590</v>
      </c>
      <c r="G41" s="17">
        <f t="shared" si="3"/>
        <v>0</v>
      </c>
      <c r="H41" s="17">
        <f t="shared" si="4"/>
        <v>3027</v>
      </c>
      <c r="I41" s="17">
        <f t="shared" si="5"/>
        <v>3027</v>
      </c>
      <c r="J41" s="102" t="s">
        <v>126</v>
      </c>
      <c r="K41" s="76" t="s">
        <v>127</v>
      </c>
      <c r="L41" s="17">
        <v>0</v>
      </c>
      <c r="M41" s="17">
        <v>4590</v>
      </c>
      <c r="N41" s="17">
        <f t="shared" si="6"/>
        <v>4590</v>
      </c>
      <c r="O41" s="17">
        <v>0</v>
      </c>
      <c r="P41" s="17">
        <v>0</v>
      </c>
      <c r="Q41" s="17">
        <f t="shared" si="7"/>
        <v>0</v>
      </c>
      <c r="R41" s="102" t="s">
        <v>122</v>
      </c>
      <c r="S41" s="76" t="s">
        <v>123</v>
      </c>
      <c r="T41" s="17">
        <v>0</v>
      </c>
      <c r="U41" s="17">
        <v>0</v>
      </c>
      <c r="V41" s="17">
        <f t="shared" si="8"/>
        <v>0</v>
      </c>
      <c r="W41" s="17">
        <v>0</v>
      </c>
      <c r="X41" s="17">
        <v>3027</v>
      </c>
      <c r="Y41" s="17">
        <f t="shared" si="9"/>
        <v>3027</v>
      </c>
      <c r="Z41" s="102" t="s">
        <v>223</v>
      </c>
      <c r="AA41" s="76"/>
      <c r="AB41" s="17"/>
      <c r="AC41" s="17"/>
      <c r="AD41" s="17">
        <f t="shared" si="10"/>
        <v>0</v>
      </c>
      <c r="AE41" s="17"/>
      <c r="AF41" s="17"/>
      <c r="AG41" s="17">
        <f t="shared" si="11"/>
        <v>0</v>
      </c>
      <c r="AH41" s="102" t="s">
        <v>223</v>
      </c>
      <c r="AI41" s="76"/>
      <c r="AJ41" s="17"/>
      <c r="AK41" s="17"/>
      <c r="AL41" s="17">
        <f t="shared" si="12"/>
        <v>0</v>
      </c>
      <c r="AM41" s="17"/>
      <c r="AN41" s="17"/>
      <c r="AO41" s="17">
        <f t="shared" si="13"/>
        <v>0</v>
      </c>
      <c r="AP41" s="102" t="s">
        <v>223</v>
      </c>
      <c r="AQ41" s="76"/>
      <c r="AR41" s="17"/>
      <c r="AS41" s="17"/>
      <c r="AT41" s="17">
        <f t="shared" si="14"/>
        <v>0</v>
      </c>
      <c r="AU41" s="17"/>
      <c r="AV41" s="17"/>
      <c r="AW41" s="17">
        <f t="shared" si="15"/>
        <v>0</v>
      </c>
      <c r="AX41" s="102" t="s">
        <v>223</v>
      </c>
      <c r="AY41" s="76"/>
      <c r="AZ41" s="17"/>
      <c r="BA41" s="17"/>
      <c r="BB41" s="17">
        <f t="shared" si="16"/>
        <v>0</v>
      </c>
      <c r="BC41" s="17"/>
      <c r="BD41" s="17"/>
      <c r="BE41" s="17">
        <f t="shared" si="17"/>
        <v>0</v>
      </c>
    </row>
    <row r="42" spans="1:57" ht="13.5">
      <c r="A42" s="74" t="s">
        <v>141</v>
      </c>
      <c r="B42" s="74" t="s">
        <v>226</v>
      </c>
      <c r="C42" s="101" t="s">
        <v>227</v>
      </c>
      <c r="D42" s="17">
        <f t="shared" si="0"/>
        <v>0</v>
      </c>
      <c r="E42" s="17">
        <f t="shared" si="1"/>
        <v>6860</v>
      </c>
      <c r="F42" s="17">
        <f t="shared" si="2"/>
        <v>6860</v>
      </c>
      <c r="G42" s="17">
        <f t="shared" si="3"/>
        <v>0</v>
      </c>
      <c r="H42" s="17">
        <f t="shared" si="4"/>
        <v>11424</v>
      </c>
      <c r="I42" s="17">
        <f t="shared" si="5"/>
        <v>11424</v>
      </c>
      <c r="J42" s="102" t="s">
        <v>122</v>
      </c>
      <c r="K42" s="76" t="s">
        <v>123</v>
      </c>
      <c r="L42" s="17"/>
      <c r="M42" s="17"/>
      <c r="N42" s="17">
        <f t="shared" si="6"/>
        <v>0</v>
      </c>
      <c r="O42" s="17"/>
      <c r="P42" s="17">
        <v>11424</v>
      </c>
      <c r="Q42" s="17">
        <f t="shared" si="7"/>
        <v>11424</v>
      </c>
      <c r="R42" s="102" t="s">
        <v>126</v>
      </c>
      <c r="S42" s="76" t="s">
        <v>127</v>
      </c>
      <c r="T42" s="17"/>
      <c r="U42" s="17">
        <v>6860</v>
      </c>
      <c r="V42" s="17">
        <f t="shared" si="8"/>
        <v>6860</v>
      </c>
      <c r="W42" s="17"/>
      <c r="X42" s="17"/>
      <c r="Y42" s="17">
        <f t="shared" si="9"/>
        <v>0</v>
      </c>
      <c r="Z42" s="102" t="s">
        <v>223</v>
      </c>
      <c r="AA42" s="76"/>
      <c r="AB42" s="17"/>
      <c r="AC42" s="17"/>
      <c r="AD42" s="17">
        <f t="shared" si="10"/>
        <v>0</v>
      </c>
      <c r="AE42" s="17"/>
      <c r="AF42" s="17"/>
      <c r="AG42" s="17">
        <f t="shared" si="11"/>
        <v>0</v>
      </c>
      <c r="AH42" s="102" t="s">
        <v>223</v>
      </c>
      <c r="AI42" s="76"/>
      <c r="AJ42" s="17"/>
      <c r="AK42" s="17"/>
      <c r="AL42" s="17">
        <f t="shared" si="12"/>
        <v>0</v>
      </c>
      <c r="AM42" s="17"/>
      <c r="AN42" s="17"/>
      <c r="AO42" s="17">
        <f t="shared" si="13"/>
        <v>0</v>
      </c>
      <c r="AP42" s="102" t="s">
        <v>223</v>
      </c>
      <c r="AQ42" s="76"/>
      <c r="AR42" s="17"/>
      <c r="AS42" s="17"/>
      <c r="AT42" s="17">
        <f t="shared" si="14"/>
        <v>0</v>
      </c>
      <c r="AU42" s="17"/>
      <c r="AV42" s="17"/>
      <c r="AW42" s="17">
        <f t="shared" si="15"/>
        <v>0</v>
      </c>
      <c r="AX42" s="102" t="s">
        <v>223</v>
      </c>
      <c r="AY42" s="76"/>
      <c r="AZ42" s="17"/>
      <c r="BA42" s="17"/>
      <c r="BB42" s="17">
        <f t="shared" si="16"/>
        <v>0</v>
      </c>
      <c r="BC42" s="17"/>
      <c r="BD42" s="17"/>
      <c r="BE42" s="17">
        <f t="shared" si="17"/>
        <v>0</v>
      </c>
    </row>
    <row r="43" spans="1:57" ht="13.5">
      <c r="A43" s="74" t="s">
        <v>141</v>
      </c>
      <c r="B43" s="74" t="s">
        <v>108</v>
      </c>
      <c r="C43" s="101" t="s">
        <v>109</v>
      </c>
      <c r="D43" s="17">
        <f t="shared" si="0"/>
        <v>0</v>
      </c>
      <c r="E43" s="17">
        <f t="shared" si="1"/>
        <v>13774</v>
      </c>
      <c r="F43" s="17">
        <f t="shared" si="2"/>
        <v>13774</v>
      </c>
      <c r="G43" s="17">
        <f t="shared" si="3"/>
        <v>0</v>
      </c>
      <c r="H43" s="17">
        <f t="shared" si="4"/>
        <v>0</v>
      </c>
      <c r="I43" s="17">
        <f t="shared" si="5"/>
        <v>0</v>
      </c>
      <c r="J43" s="102" t="s">
        <v>131</v>
      </c>
      <c r="K43" s="76" t="s">
        <v>132</v>
      </c>
      <c r="L43" s="17">
        <v>0</v>
      </c>
      <c r="M43" s="17">
        <v>13774</v>
      </c>
      <c r="N43" s="17">
        <f t="shared" si="6"/>
        <v>13774</v>
      </c>
      <c r="O43" s="17">
        <v>0</v>
      </c>
      <c r="P43" s="17">
        <v>0</v>
      </c>
      <c r="Q43" s="17">
        <f t="shared" si="7"/>
        <v>0</v>
      </c>
      <c r="R43" s="102" t="s">
        <v>223</v>
      </c>
      <c r="S43" s="76"/>
      <c r="T43" s="17"/>
      <c r="U43" s="17"/>
      <c r="V43" s="17">
        <f t="shared" si="8"/>
        <v>0</v>
      </c>
      <c r="W43" s="17"/>
      <c r="X43" s="17"/>
      <c r="Y43" s="17">
        <f t="shared" si="9"/>
        <v>0</v>
      </c>
      <c r="Z43" s="102" t="s">
        <v>223</v>
      </c>
      <c r="AA43" s="76"/>
      <c r="AB43" s="17"/>
      <c r="AC43" s="17"/>
      <c r="AD43" s="17">
        <f t="shared" si="10"/>
        <v>0</v>
      </c>
      <c r="AE43" s="17"/>
      <c r="AF43" s="17"/>
      <c r="AG43" s="17">
        <f t="shared" si="11"/>
        <v>0</v>
      </c>
      <c r="AH43" s="102" t="s">
        <v>223</v>
      </c>
      <c r="AI43" s="76"/>
      <c r="AJ43" s="17"/>
      <c r="AK43" s="17"/>
      <c r="AL43" s="17">
        <f t="shared" si="12"/>
        <v>0</v>
      </c>
      <c r="AM43" s="17"/>
      <c r="AN43" s="17"/>
      <c r="AO43" s="17">
        <f t="shared" si="13"/>
        <v>0</v>
      </c>
      <c r="AP43" s="102" t="s">
        <v>223</v>
      </c>
      <c r="AQ43" s="76"/>
      <c r="AR43" s="17"/>
      <c r="AS43" s="17"/>
      <c r="AT43" s="17">
        <f t="shared" si="14"/>
        <v>0</v>
      </c>
      <c r="AU43" s="17"/>
      <c r="AV43" s="17"/>
      <c r="AW43" s="17">
        <f t="shared" si="15"/>
        <v>0</v>
      </c>
      <c r="AX43" s="102" t="s">
        <v>223</v>
      </c>
      <c r="AY43" s="76"/>
      <c r="AZ43" s="17"/>
      <c r="BA43" s="17"/>
      <c r="BB43" s="17">
        <f t="shared" si="16"/>
        <v>0</v>
      </c>
      <c r="BC43" s="17"/>
      <c r="BD43" s="17"/>
      <c r="BE43" s="17">
        <f t="shared" si="17"/>
        <v>0</v>
      </c>
    </row>
    <row r="44" spans="1:57" ht="13.5">
      <c r="A44" s="74" t="s">
        <v>141</v>
      </c>
      <c r="B44" s="74" t="s">
        <v>110</v>
      </c>
      <c r="C44" s="101" t="s">
        <v>111</v>
      </c>
      <c r="D44" s="17">
        <f>L44+T44+AB44+AJ44+AR44+AZ44</f>
        <v>0</v>
      </c>
      <c r="E44" s="17">
        <f>M44+U44+AC44+AK44+AS44+BA44</f>
        <v>11632</v>
      </c>
      <c r="F44" s="17">
        <f>D44+E44</f>
        <v>11632</v>
      </c>
      <c r="G44" s="17">
        <f>O44+W44+AE44+AM44+AU44+BC44</f>
        <v>0</v>
      </c>
      <c r="H44" s="17">
        <f>P44+X44+AF44+AN44+AV44+BD44</f>
        <v>0</v>
      </c>
      <c r="I44" s="17">
        <f>G44+H44</f>
        <v>0</v>
      </c>
      <c r="J44" s="102" t="s">
        <v>131</v>
      </c>
      <c r="K44" s="76" t="s">
        <v>132</v>
      </c>
      <c r="L44" s="17"/>
      <c r="M44" s="17">
        <v>11632</v>
      </c>
      <c r="N44" s="17">
        <f>SUM(L44:M44)</f>
        <v>11632</v>
      </c>
      <c r="O44" s="17"/>
      <c r="P44" s="17"/>
      <c r="Q44" s="17">
        <f>SUM(O44:P44)</f>
        <v>0</v>
      </c>
      <c r="R44" s="102" t="s">
        <v>223</v>
      </c>
      <c r="S44" s="76"/>
      <c r="T44" s="17"/>
      <c r="U44" s="17"/>
      <c r="V44" s="17">
        <f t="shared" si="8"/>
        <v>0</v>
      </c>
      <c r="W44" s="17"/>
      <c r="X44" s="17"/>
      <c r="Y44" s="17">
        <f t="shared" si="9"/>
        <v>0</v>
      </c>
      <c r="Z44" s="102" t="s">
        <v>223</v>
      </c>
      <c r="AA44" s="76"/>
      <c r="AB44" s="17"/>
      <c r="AC44" s="17"/>
      <c r="AD44" s="17">
        <f t="shared" si="10"/>
        <v>0</v>
      </c>
      <c r="AE44" s="17"/>
      <c r="AF44" s="17"/>
      <c r="AG44" s="17">
        <f t="shared" si="11"/>
        <v>0</v>
      </c>
      <c r="AH44" s="102" t="s">
        <v>223</v>
      </c>
      <c r="AI44" s="76"/>
      <c r="AJ44" s="17"/>
      <c r="AK44" s="17"/>
      <c r="AL44" s="17">
        <f t="shared" si="12"/>
        <v>0</v>
      </c>
      <c r="AM44" s="17"/>
      <c r="AN44" s="17"/>
      <c r="AO44" s="17">
        <f t="shared" si="13"/>
        <v>0</v>
      </c>
      <c r="AP44" s="102" t="s">
        <v>223</v>
      </c>
      <c r="AQ44" s="76"/>
      <c r="AR44" s="17"/>
      <c r="AS44" s="17"/>
      <c r="AT44" s="17">
        <f t="shared" si="14"/>
        <v>0</v>
      </c>
      <c r="AU44" s="17"/>
      <c r="AV44" s="17"/>
      <c r="AW44" s="17">
        <f t="shared" si="15"/>
        <v>0</v>
      </c>
      <c r="AX44" s="102" t="s">
        <v>223</v>
      </c>
      <c r="AY44" s="76"/>
      <c r="AZ44" s="17"/>
      <c r="BA44" s="17"/>
      <c r="BB44" s="17">
        <f t="shared" si="16"/>
        <v>0</v>
      </c>
      <c r="BC44" s="17"/>
      <c r="BD44" s="17"/>
      <c r="BE44" s="17">
        <f t="shared" si="17"/>
        <v>0</v>
      </c>
    </row>
    <row r="45" spans="1:57" ht="13.5">
      <c r="A45" s="113" t="s">
        <v>137</v>
      </c>
      <c r="B45" s="114"/>
      <c r="C45" s="114"/>
      <c r="D45" s="17">
        <f aca="true" t="shared" si="18" ref="D45:I45">SUM(D7:D44)</f>
        <v>284659</v>
      </c>
      <c r="E45" s="17">
        <f t="shared" si="18"/>
        <v>1940345</v>
      </c>
      <c r="F45" s="17">
        <f t="shared" si="18"/>
        <v>2225004</v>
      </c>
      <c r="G45" s="17">
        <f t="shared" si="18"/>
        <v>2819</v>
      </c>
      <c r="H45" s="17">
        <f t="shared" si="18"/>
        <v>609662</v>
      </c>
      <c r="I45" s="17">
        <f t="shared" si="18"/>
        <v>612481</v>
      </c>
      <c r="J45" s="80" t="s">
        <v>135</v>
      </c>
      <c r="K45" s="52" t="s">
        <v>135</v>
      </c>
      <c r="L45" s="17">
        <f aca="true" t="shared" si="19" ref="L45:Q45">SUM(L7:L44)</f>
        <v>235255</v>
      </c>
      <c r="M45" s="17">
        <f t="shared" si="19"/>
        <v>1685783</v>
      </c>
      <c r="N45" s="17">
        <f t="shared" si="19"/>
        <v>1921038</v>
      </c>
      <c r="O45" s="17">
        <f t="shared" si="19"/>
        <v>2819</v>
      </c>
      <c r="P45" s="17">
        <f t="shared" si="19"/>
        <v>397079</v>
      </c>
      <c r="Q45" s="17">
        <f t="shared" si="19"/>
        <v>399898</v>
      </c>
      <c r="R45" s="80" t="s">
        <v>135</v>
      </c>
      <c r="S45" s="52" t="s">
        <v>135</v>
      </c>
      <c r="T45" s="17">
        <f aca="true" t="shared" si="20" ref="T45:Y45">SUM(T7:T44)</f>
        <v>49404</v>
      </c>
      <c r="U45" s="17">
        <f t="shared" si="20"/>
        <v>254562</v>
      </c>
      <c r="V45" s="17">
        <f t="shared" si="20"/>
        <v>303966</v>
      </c>
      <c r="W45" s="17">
        <f t="shared" si="20"/>
        <v>0</v>
      </c>
      <c r="X45" s="17">
        <f t="shared" si="20"/>
        <v>212583</v>
      </c>
      <c r="Y45" s="17">
        <f t="shared" si="20"/>
        <v>212583</v>
      </c>
      <c r="Z45" s="80" t="s">
        <v>135</v>
      </c>
      <c r="AA45" s="52" t="s">
        <v>135</v>
      </c>
      <c r="AB45" s="17">
        <f aca="true" t="shared" si="21" ref="AB45:AG45">SUM(AB7:AB44)</f>
        <v>0</v>
      </c>
      <c r="AC45" s="17">
        <f t="shared" si="21"/>
        <v>0</v>
      </c>
      <c r="AD45" s="17">
        <f t="shared" si="21"/>
        <v>0</v>
      </c>
      <c r="AE45" s="17">
        <f t="shared" si="21"/>
        <v>0</v>
      </c>
      <c r="AF45" s="17">
        <f t="shared" si="21"/>
        <v>0</v>
      </c>
      <c r="AG45" s="17">
        <f t="shared" si="21"/>
        <v>0</v>
      </c>
      <c r="AH45" s="80" t="s">
        <v>135</v>
      </c>
      <c r="AI45" s="52" t="s">
        <v>135</v>
      </c>
      <c r="AJ45" s="17">
        <f aca="true" t="shared" si="22" ref="AJ45:AO45">SUM(AJ7:AJ44)</f>
        <v>0</v>
      </c>
      <c r="AK45" s="17">
        <f t="shared" si="22"/>
        <v>0</v>
      </c>
      <c r="AL45" s="17">
        <f t="shared" si="22"/>
        <v>0</v>
      </c>
      <c r="AM45" s="17">
        <f t="shared" si="22"/>
        <v>0</v>
      </c>
      <c r="AN45" s="17">
        <f t="shared" si="22"/>
        <v>0</v>
      </c>
      <c r="AO45" s="17">
        <f t="shared" si="22"/>
        <v>0</v>
      </c>
      <c r="AP45" s="80" t="s">
        <v>135</v>
      </c>
      <c r="AQ45" s="52" t="s">
        <v>135</v>
      </c>
      <c r="AR45" s="17">
        <f aca="true" t="shared" si="23" ref="AR45:AW45">SUM(AR7:AR44)</f>
        <v>0</v>
      </c>
      <c r="AS45" s="17">
        <f t="shared" si="23"/>
        <v>0</v>
      </c>
      <c r="AT45" s="17">
        <f t="shared" si="23"/>
        <v>0</v>
      </c>
      <c r="AU45" s="17">
        <f t="shared" si="23"/>
        <v>0</v>
      </c>
      <c r="AV45" s="17">
        <f t="shared" si="23"/>
        <v>0</v>
      </c>
      <c r="AW45" s="17">
        <f t="shared" si="23"/>
        <v>0</v>
      </c>
      <c r="AX45" s="80" t="s">
        <v>135</v>
      </c>
      <c r="AY45" s="52" t="s">
        <v>135</v>
      </c>
      <c r="AZ45" s="17">
        <f aca="true" t="shared" si="24" ref="AZ45:BE45">SUM(AZ7:AZ44)</f>
        <v>0</v>
      </c>
      <c r="BA45" s="17">
        <f t="shared" si="24"/>
        <v>0</v>
      </c>
      <c r="BB45" s="17">
        <f t="shared" si="24"/>
        <v>0</v>
      </c>
      <c r="BC45" s="17">
        <f t="shared" si="24"/>
        <v>0</v>
      </c>
      <c r="BD45" s="17">
        <f t="shared" si="24"/>
        <v>0</v>
      </c>
      <c r="BE45" s="17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45:C4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9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12</v>
      </c>
      <c r="B1" s="56"/>
      <c r="C1" s="1"/>
      <c r="D1" s="1"/>
      <c r="E1" s="1"/>
    </row>
    <row r="2" spans="1:125" s="68" customFormat="1" ht="22.5" customHeight="1">
      <c r="A2" s="137" t="s">
        <v>198</v>
      </c>
      <c r="B2" s="134" t="s">
        <v>192</v>
      </c>
      <c r="C2" s="112" t="s">
        <v>138</v>
      </c>
      <c r="D2" s="64" t="s">
        <v>139</v>
      </c>
      <c r="E2" s="65"/>
      <c r="F2" s="64" t="s">
        <v>193</v>
      </c>
      <c r="G2" s="66"/>
      <c r="H2" s="66"/>
      <c r="I2" s="49"/>
      <c r="J2" s="64" t="s">
        <v>194</v>
      </c>
      <c r="K2" s="66"/>
      <c r="L2" s="66"/>
      <c r="M2" s="49"/>
      <c r="N2" s="64" t="s">
        <v>195</v>
      </c>
      <c r="O2" s="66"/>
      <c r="P2" s="66"/>
      <c r="Q2" s="49"/>
      <c r="R2" s="64" t="s">
        <v>196</v>
      </c>
      <c r="S2" s="66"/>
      <c r="T2" s="66"/>
      <c r="U2" s="49"/>
      <c r="V2" s="64" t="s">
        <v>24</v>
      </c>
      <c r="W2" s="66"/>
      <c r="X2" s="66"/>
      <c r="Y2" s="49"/>
      <c r="Z2" s="64" t="s">
        <v>25</v>
      </c>
      <c r="AA2" s="66"/>
      <c r="AB2" s="66"/>
      <c r="AC2" s="49"/>
      <c r="AD2" s="64" t="s">
        <v>26</v>
      </c>
      <c r="AE2" s="66"/>
      <c r="AF2" s="66"/>
      <c r="AG2" s="49"/>
      <c r="AH2" s="64" t="s">
        <v>27</v>
      </c>
      <c r="AI2" s="66"/>
      <c r="AJ2" s="66"/>
      <c r="AK2" s="49"/>
      <c r="AL2" s="64" t="s">
        <v>28</v>
      </c>
      <c r="AM2" s="66"/>
      <c r="AN2" s="66"/>
      <c r="AO2" s="49"/>
      <c r="AP2" s="64" t="s">
        <v>29</v>
      </c>
      <c r="AQ2" s="66"/>
      <c r="AR2" s="66"/>
      <c r="AS2" s="49"/>
      <c r="AT2" s="64" t="s">
        <v>30</v>
      </c>
      <c r="AU2" s="66"/>
      <c r="AV2" s="66"/>
      <c r="AW2" s="49"/>
      <c r="AX2" s="64" t="s">
        <v>31</v>
      </c>
      <c r="AY2" s="66"/>
      <c r="AZ2" s="66"/>
      <c r="BA2" s="49"/>
      <c r="BB2" s="64" t="s">
        <v>32</v>
      </c>
      <c r="BC2" s="66"/>
      <c r="BD2" s="66"/>
      <c r="BE2" s="49"/>
      <c r="BF2" s="64" t="s">
        <v>33</v>
      </c>
      <c r="BG2" s="66"/>
      <c r="BH2" s="66"/>
      <c r="BI2" s="49"/>
      <c r="BJ2" s="64" t="s">
        <v>34</v>
      </c>
      <c r="BK2" s="66"/>
      <c r="BL2" s="66"/>
      <c r="BM2" s="49"/>
      <c r="BN2" s="64" t="s">
        <v>35</v>
      </c>
      <c r="BO2" s="66"/>
      <c r="BP2" s="66"/>
      <c r="BQ2" s="49"/>
      <c r="BR2" s="64" t="s">
        <v>36</v>
      </c>
      <c r="BS2" s="66"/>
      <c r="BT2" s="66"/>
      <c r="BU2" s="49"/>
      <c r="BV2" s="64" t="s">
        <v>37</v>
      </c>
      <c r="BW2" s="66"/>
      <c r="BX2" s="66"/>
      <c r="BY2" s="49"/>
      <c r="BZ2" s="64" t="s">
        <v>38</v>
      </c>
      <c r="CA2" s="66"/>
      <c r="CB2" s="66"/>
      <c r="CC2" s="49"/>
      <c r="CD2" s="64" t="s">
        <v>39</v>
      </c>
      <c r="CE2" s="66"/>
      <c r="CF2" s="66"/>
      <c r="CG2" s="49"/>
      <c r="CH2" s="64" t="s">
        <v>40</v>
      </c>
      <c r="CI2" s="66"/>
      <c r="CJ2" s="66"/>
      <c r="CK2" s="49"/>
      <c r="CL2" s="64" t="s">
        <v>41</v>
      </c>
      <c r="CM2" s="66"/>
      <c r="CN2" s="66"/>
      <c r="CO2" s="49"/>
      <c r="CP2" s="64" t="s">
        <v>42</v>
      </c>
      <c r="CQ2" s="66"/>
      <c r="CR2" s="66"/>
      <c r="CS2" s="49"/>
      <c r="CT2" s="64" t="s">
        <v>43</v>
      </c>
      <c r="CU2" s="66"/>
      <c r="CV2" s="66"/>
      <c r="CW2" s="49"/>
      <c r="CX2" s="64" t="s">
        <v>44</v>
      </c>
      <c r="CY2" s="66"/>
      <c r="CZ2" s="66"/>
      <c r="DA2" s="49"/>
      <c r="DB2" s="64" t="s">
        <v>45</v>
      </c>
      <c r="DC2" s="66"/>
      <c r="DD2" s="66"/>
      <c r="DE2" s="49"/>
      <c r="DF2" s="64" t="s">
        <v>46</v>
      </c>
      <c r="DG2" s="66"/>
      <c r="DH2" s="66"/>
      <c r="DI2" s="49"/>
      <c r="DJ2" s="64" t="s">
        <v>47</v>
      </c>
      <c r="DK2" s="66"/>
      <c r="DL2" s="66"/>
      <c r="DM2" s="49"/>
      <c r="DN2" s="64" t="s">
        <v>48</v>
      </c>
      <c r="DO2" s="66"/>
      <c r="DP2" s="66"/>
      <c r="DQ2" s="49"/>
      <c r="DR2" s="64" t="s">
        <v>49</v>
      </c>
      <c r="DS2" s="66"/>
      <c r="DT2" s="66"/>
      <c r="DU2" s="49"/>
    </row>
    <row r="3" spans="1:125" s="68" customFormat="1" ht="22.5" customHeight="1">
      <c r="A3" s="138"/>
      <c r="B3" s="135"/>
      <c r="C3" s="103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38"/>
      <c r="B4" s="135"/>
      <c r="C4" s="138"/>
      <c r="D4" s="36" t="s">
        <v>50</v>
      </c>
      <c r="E4" s="36" t="s">
        <v>204</v>
      </c>
      <c r="F4" s="104" t="s">
        <v>51</v>
      </c>
      <c r="G4" s="107" t="s">
        <v>140</v>
      </c>
      <c r="H4" s="36" t="s">
        <v>52</v>
      </c>
      <c r="I4" s="36" t="s">
        <v>204</v>
      </c>
      <c r="J4" s="104" t="s">
        <v>51</v>
      </c>
      <c r="K4" s="107" t="s">
        <v>140</v>
      </c>
      <c r="L4" s="36" t="s">
        <v>52</v>
      </c>
      <c r="M4" s="36" t="s">
        <v>204</v>
      </c>
      <c r="N4" s="104" t="s">
        <v>51</v>
      </c>
      <c r="O4" s="107" t="s">
        <v>140</v>
      </c>
      <c r="P4" s="36" t="s">
        <v>52</v>
      </c>
      <c r="Q4" s="36" t="s">
        <v>204</v>
      </c>
      <c r="R4" s="104" t="s">
        <v>51</v>
      </c>
      <c r="S4" s="107" t="s">
        <v>140</v>
      </c>
      <c r="T4" s="36" t="s">
        <v>52</v>
      </c>
      <c r="U4" s="36" t="s">
        <v>204</v>
      </c>
      <c r="V4" s="104" t="s">
        <v>51</v>
      </c>
      <c r="W4" s="107" t="s">
        <v>140</v>
      </c>
      <c r="X4" s="36" t="s">
        <v>52</v>
      </c>
      <c r="Y4" s="36" t="s">
        <v>204</v>
      </c>
      <c r="Z4" s="104" t="s">
        <v>51</v>
      </c>
      <c r="AA4" s="107" t="s">
        <v>140</v>
      </c>
      <c r="AB4" s="36" t="s">
        <v>52</v>
      </c>
      <c r="AC4" s="36" t="s">
        <v>204</v>
      </c>
      <c r="AD4" s="104" t="s">
        <v>51</v>
      </c>
      <c r="AE4" s="107" t="s">
        <v>140</v>
      </c>
      <c r="AF4" s="36" t="s">
        <v>52</v>
      </c>
      <c r="AG4" s="36" t="s">
        <v>204</v>
      </c>
      <c r="AH4" s="104" t="s">
        <v>51</v>
      </c>
      <c r="AI4" s="107" t="s">
        <v>140</v>
      </c>
      <c r="AJ4" s="36" t="s">
        <v>52</v>
      </c>
      <c r="AK4" s="36" t="s">
        <v>204</v>
      </c>
      <c r="AL4" s="104" t="s">
        <v>51</v>
      </c>
      <c r="AM4" s="107" t="s">
        <v>140</v>
      </c>
      <c r="AN4" s="36" t="s">
        <v>52</v>
      </c>
      <c r="AO4" s="36" t="s">
        <v>204</v>
      </c>
      <c r="AP4" s="104" t="s">
        <v>51</v>
      </c>
      <c r="AQ4" s="107" t="s">
        <v>140</v>
      </c>
      <c r="AR4" s="36" t="s">
        <v>52</v>
      </c>
      <c r="AS4" s="36" t="s">
        <v>204</v>
      </c>
      <c r="AT4" s="104" t="s">
        <v>51</v>
      </c>
      <c r="AU4" s="107" t="s">
        <v>140</v>
      </c>
      <c r="AV4" s="36" t="s">
        <v>52</v>
      </c>
      <c r="AW4" s="36" t="s">
        <v>204</v>
      </c>
      <c r="AX4" s="104" t="s">
        <v>51</v>
      </c>
      <c r="AY4" s="107" t="s">
        <v>140</v>
      </c>
      <c r="AZ4" s="36" t="s">
        <v>52</v>
      </c>
      <c r="BA4" s="36" t="s">
        <v>204</v>
      </c>
      <c r="BB4" s="104" t="s">
        <v>51</v>
      </c>
      <c r="BC4" s="107" t="s">
        <v>140</v>
      </c>
      <c r="BD4" s="36" t="s">
        <v>52</v>
      </c>
      <c r="BE4" s="36" t="s">
        <v>204</v>
      </c>
      <c r="BF4" s="104" t="s">
        <v>51</v>
      </c>
      <c r="BG4" s="107" t="s">
        <v>140</v>
      </c>
      <c r="BH4" s="36" t="s">
        <v>52</v>
      </c>
      <c r="BI4" s="36" t="s">
        <v>204</v>
      </c>
      <c r="BJ4" s="104" t="s">
        <v>51</v>
      </c>
      <c r="BK4" s="107" t="s">
        <v>140</v>
      </c>
      <c r="BL4" s="36" t="s">
        <v>52</v>
      </c>
      <c r="BM4" s="36" t="s">
        <v>204</v>
      </c>
      <c r="BN4" s="104" t="s">
        <v>51</v>
      </c>
      <c r="BO4" s="107" t="s">
        <v>140</v>
      </c>
      <c r="BP4" s="36" t="s">
        <v>52</v>
      </c>
      <c r="BQ4" s="36" t="s">
        <v>204</v>
      </c>
      <c r="BR4" s="104" t="s">
        <v>51</v>
      </c>
      <c r="BS4" s="107" t="s">
        <v>140</v>
      </c>
      <c r="BT4" s="36" t="s">
        <v>52</v>
      </c>
      <c r="BU4" s="36" t="s">
        <v>204</v>
      </c>
      <c r="BV4" s="104" t="s">
        <v>51</v>
      </c>
      <c r="BW4" s="107" t="s">
        <v>140</v>
      </c>
      <c r="BX4" s="36" t="s">
        <v>52</v>
      </c>
      <c r="BY4" s="36" t="s">
        <v>204</v>
      </c>
      <c r="BZ4" s="104" t="s">
        <v>51</v>
      </c>
      <c r="CA4" s="107" t="s">
        <v>140</v>
      </c>
      <c r="CB4" s="36" t="s">
        <v>52</v>
      </c>
      <c r="CC4" s="36" t="s">
        <v>204</v>
      </c>
      <c r="CD4" s="104" t="s">
        <v>51</v>
      </c>
      <c r="CE4" s="107" t="s">
        <v>140</v>
      </c>
      <c r="CF4" s="36" t="s">
        <v>52</v>
      </c>
      <c r="CG4" s="36" t="s">
        <v>204</v>
      </c>
      <c r="CH4" s="104" t="s">
        <v>51</v>
      </c>
      <c r="CI4" s="107" t="s">
        <v>140</v>
      </c>
      <c r="CJ4" s="36" t="s">
        <v>52</v>
      </c>
      <c r="CK4" s="36" t="s">
        <v>204</v>
      </c>
      <c r="CL4" s="104" t="s">
        <v>51</v>
      </c>
      <c r="CM4" s="107" t="s">
        <v>140</v>
      </c>
      <c r="CN4" s="36" t="s">
        <v>52</v>
      </c>
      <c r="CO4" s="36" t="s">
        <v>204</v>
      </c>
      <c r="CP4" s="104" t="s">
        <v>51</v>
      </c>
      <c r="CQ4" s="107" t="s">
        <v>140</v>
      </c>
      <c r="CR4" s="36" t="s">
        <v>52</v>
      </c>
      <c r="CS4" s="36" t="s">
        <v>204</v>
      </c>
      <c r="CT4" s="104" t="s">
        <v>51</v>
      </c>
      <c r="CU4" s="107" t="s">
        <v>140</v>
      </c>
      <c r="CV4" s="36" t="s">
        <v>52</v>
      </c>
      <c r="CW4" s="36" t="s">
        <v>204</v>
      </c>
      <c r="CX4" s="104" t="s">
        <v>51</v>
      </c>
      <c r="CY4" s="107" t="s">
        <v>140</v>
      </c>
      <c r="CZ4" s="36" t="s">
        <v>52</v>
      </c>
      <c r="DA4" s="36" t="s">
        <v>204</v>
      </c>
      <c r="DB4" s="104" t="s">
        <v>51</v>
      </c>
      <c r="DC4" s="107" t="s">
        <v>140</v>
      </c>
      <c r="DD4" s="36" t="s">
        <v>52</v>
      </c>
      <c r="DE4" s="36" t="s">
        <v>204</v>
      </c>
      <c r="DF4" s="104" t="s">
        <v>51</v>
      </c>
      <c r="DG4" s="107" t="s">
        <v>140</v>
      </c>
      <c r="DH4" s="36" t="s">
        <v>52</v>
      </c>
      <c r="DI4" s="36" t="s">
        <v>204</v>
      </c>
      <c r="DJ4" s="104" t="s">
        <v>51</v>
      </c>
      <c r="DK4" s="107" t="s">
        <v>140</v>
      </c>
      <c r="DL4" s="36" t="s">
        <v>52</v>
      </c>
      <c r="DM4" s="36" t="s">
        <v>204</v>
      </c>
      <c r="DN4" s="104" t="s">
        <v>51</v>
      </c>
      <c r="DO4" s="107" t="s">
        <v>140</v>
      </c>
      <c r="DP4" s="36" t="s">
        <v>52</v>
      </c>
      <c r="DQ4" s="36" t="s">
        <v>204</v>
      </c>
      <c r="DR4" s="104" t="s">
        <v>51</v>
      </c>
      <c r="DS4" s="107" t="s">
        <v>140</v>
      </c>
      <c r="DT4" s="36" t="s">
        <v>52</v>
      </c>
      <c r="DU4" s="36" t="s">
        <v>204</v>
      </c>
    </row>
    <row r="5" spans="1:125" s="68" customFormat="1" ht="22.5" customHeight="1">
      <c r="A5" s="138"/>
      <c r="B5" s="135"/>
      <c r="C5" s="138"/>
      <c r="D5" s="37"/>
      <c r="E5" s="37"/>
      <c r="F5" s="105"/>
      <c r="G5" s="108"/>
      <c r="H5" s="37"/>
      <c r="I5" s="37"/>
      <c r="J5" s="105"/>
      <c r="K5" s="108"/>
      <c r="L5" s="37"/>
      <c r="M5" s="37"/>
      <c r="N5" s="105"/>
      <c r="O5" s="108"/>
      <c r="P5" s="37"/>
      <c r="Q5" s="37"/>
      <c r="R5" s="105"/>
      <c r="S5" s="108"/>
      <c r="T5" s="37"/>
      <c r="U5" s="37"/>
      <c r="V5" s="105"/>
      <c r="W5" s="108"/>
      <c r="X5" s="37"/>
      <c r="Y5" s="37"/>
      <c r="Z5" s="105"/>
      <c r="AA5" s="108"/>
      <c r="AB5" s="37"/>
      <c r="AC5" s="37"/>
      <c r="AD5" s="105"/>
      <c r="AE5" s="108"/>
      <c r="AF5" s="37"/>
      <c r="AG5" s="37"/>
      <c r="AH5" s="105"/>
      <c r="AI5" s="108"/>
      <c r="AJ5" s="37"/>
      <c r="AK5" s="37"/>
      <c r="AL5" s="105"/>
      <c r="AM5" s="108"/>
      <c r="AN5" s="37"/>
      <c r="AO5" s="37"/>
      <c r="AP5" s="105"/>
      <c r="AQ5" s="108"/>
      <c r="AR5" s="37"/>
      <c r="AS5" s="37"/>
      <c r="AT5" s="105"/>
      <c r="AU5" s="108"/>
      <c r="AV5" s="37"/>
      <c r="AW5" s="37"/>
      <c r="AX5" s="105"/>
      <c r="AY5" s="108"/>
      <c r="AZ5" s="37"/>
      <c r="BA5" s="37"/>
      <c r="BB5" s="105"/>
      <c r="BC5" s="108"/>
      <c r="BD5" s="37"/>
      <c r="BE5" s="37"/>
      <c r="BF5" s="105"/>
      <c r="BG5" s="108"/>
      <c r="BH5" s="37"/>
      <c r="BI5" s="37"/>
      <c r="BJ5" s="105"/>
      <c r="BK5" s="108"/>
      <c r="BL5" s="37"/>
      <c r="BM5" s="37"/>
      <c r="BN5" s="105"/>
      <c r="BO5" s="108"/>
      <c r="BP5" s="37"/>
      <c r="BQ5" s="37"/>
      <c r="BR5" s="105"/>
      <c r="BS5" s="108"/>
      <c r="BT5" s="37"/>
      <c r="BU5" s="37"/>
      <c r="BV5" s="105"/>
      <c r="BW5" s="108"/>
      <c r="BX5" s="37"/>
      <c r="BY5" s="37"/>
      <c r="BZ5" s="105"/>
      <c r="CA5" s="108"/>
      <c r="CB5" s="37"/>
      <c r="CC5" s="37"/>
      <c r="CD5" s="105"/>
      <c r="CE5" s="108"/>
      <c r="CF5" s="37"/>
      <c r="CG5" s="37"/>
      <c r="CH5" s="105"/>
      <c r="CI5" s="108"/>
      <c r="CJ5" s="37"/>
      <c r="CK5" s="37"/>
      <c r="CL5" s="105"/>
      <c r="CM5" s="108"/>
      <c r="CN5" s="37"/>
      <c r="CO5" s="37"/>
      <c r="CP5" s="105"/>
      <c r="CQ5" s="108"/>
      <c r="CR5" s="37"/>
      <c r="CS5" s="37"/>
      <c r="CT5" s="105"/>
      <c r="CU5" s="108"/>
      <c r="CV5" s="37"/>
      <c r="CW5" s="37"/>
      <c r="CX5" s="105"/>
      <c r="CY5" s="108"/>
      <c r="CZ5" s="37"/>
      <c r="DA5" s="37"/>
      <c r="DB5" s="105"/>
      <c r="DC5" s="108"/>
      <c r="DD5" s="37"/>
      <c r="DE5" s="37"/>
      <c r="DF5" s="105"/>
      <c r="DG5" s="108"/>
      <c r="DH5" s="37"/>
      <c r="DI5" s="37"/>
      <c r="DJ5" s="105"/>
      <c r="DK5" s="108"/>
      <c r="DL5" s="37"/>
      <c r="DM5" s="37"/>
      <c r="DN5" s="105"/>
      <c r="DO5" s="108"/>
      <c r="DP5" s="37"/>
      <c r="DQ5" s="37"/>
      <c r="DR5" s="105"/>
      <c r="DS5" s="108"/>
      <c r="DT5" s="37"/>
      <c r="DU5" s="37"/>
    </row>
    <row r="6" spans="1:125" s="68" customFormat="1" ht="22.5" customHeight="1">
      <c r="A6" s="138"/>
      <c r="B6" s="136"/>
      <c r="C6" s="138"/>
      <c r="D6" s="54" t="s">
        <v>209</v>
      </c>
      <c r="E6" s="54" t="s">
        <v>209</v>
      </c>
      <c r="F6" s="106"/>
      <c r="G6" s="109"/>
      <c r="H6" s="54" t="s">
        <v>209</v>
      </c>
      <c r="I6" s="54" t="s">
        <v>209</v>
      </c>
      <c r="J6" s="106"/>
      <c r="K6" s="109"/>
      <c r="L6" s="54" t="s">
        <v>209</v>
      </c>
      <c r="M6" s="54" t="s">
        <v>209</v>
      </c>
      <c r="N6" s="106"/>
      <c r="O6" s="109"/>
      <c r="P6" s="54" t="s">
        <v>209</v>
      </c>
      <c r="Q6" s="54" t="s">
        <v>209</v>
      </c>
      <c r="R6" s="106"/>
      <c r="S6" s="109"/>
      <c r="T6" s="54" t="s">
        <v>209</v>
      </c>
      <c r="U6" s="54" t="s">
        <v>209</v>
      </c>
      <c r="V6" s="106"/>
      <c r="W6" s="109"/>
      <c r="X6" s="54" t="s">
        <v>209</v>
      </c>
      <c r="Y6" s="54" t="s">
        <v>209</v>
      </c>
      <c r="Z6" s="106"/>
      <c r="AA6" s="109"/>
      <c r="AB6" s="54" t="s">
        <v>209</v>
      </c>
      <c r="AC6" s="54" t="s">
        <v>209</v>
      </c>
      <c r="AD6" s="106"/>
      <c r="AE6" s="109"/>
      <c r="AF6" s="54" t="s">
        <v>209</v>
      </c>
      <c r="AG6" s="54" t="s">
        <v>209</v>
      </c>
      <c r="AH6" s="106"/>
      <c r="AI6" s="109"/>
      <c r="AJ6" s="54" t="s">
        <v>209</v>
      </c>
      <c r="AK6" s="54" t="s">
        <v>209</v>
      </c>
      <c r="AL6" s="106"/>
      <c r="AM6" s="109"/>
      <c r="AN6" s="54" t="s">
        <v>209</v>
      </c>
      <c r="AO6" s="54" t="s">
        <v>209</v>
      </c>
      <c r="AP6" s="106"/>
      <c r="AQ6" s="109"/>
      <c r="AR6" s="54" t="s">
        <v>209</v>
      </c>
      <c r="AS6" s="54" t="s">
        <v>209</v>
      </c>
      <c r="AT6" s="106"/>
      <c r="AU6" s="109"/>
      <c r="AV6" s="54" t="s">
        <v>209</v>
      </c>
      <c r="AW6" s="54" t="s">
        <v>209</v>
      </c>
      <c r="AX6" s="106"/>
      <c r="AY6" s="109"/>
      <c r="AZ6" s="54" t="s">
        <v>209</v>
      </c>
      <c r="BA6" s="54" t="s">
        <v>209</v>
      </c>
      <c r="BB6" s="106"/>
      <c r="BC6" s="109"/>
      <c r="BD6" s="54" t="s">
        <v>209</v>
      </c>
      <c r="BE6" s="54" t="s">
        <v>209</v>
      </c>
      <c r="BF6" s="106"/>
      <c r="BG6" s="109"/>
      <c r="BH6" s="54" t="s">
        <v>209</v>
      </c>
      <c r="BI6" s="54" t="s">
        <v>209</v>
      </c>
      <c r="BJ6" s="106"/>
      <c r="BK6" s="109"/>
      <c r="BL6" s="54" t="s">
        <v>209</v>
      </c>
      <c r="BM6" s="54" t="s">
        <v>209</v>
      </c>
      <c r="BN6" s="106"/>
      <c r="BO6" s="109"/>
      <c r="BP6" s="54" t="s">
        <v>209</v>
      </c>
      <c r="BQ6" s="54" t="s">
        <v>209</v>
      </c>
      <c r="BR6" s="106"/>
      <c r="BS6" s="109"/>
      <c r="BT6" s="54" t="s">
        <v>209</v>
      </c>
      <c r="BU6" s="54" t="s">
        <v>209</v>
      </c>
      <c r="BV6" s="106"/>
      <c r="BW6" s="109"/>
      <c r="BX6" s="54" t="s">
        <v>209</v>
      </c>
      <c r="BY6" s="54" t="s">
        <v>209</v>
      </c>
      <c r="BZ6" s="106"/>
      <c r="CA6" s="109"/>
      <c r="CB6" s="54" t="s">
        <v>209</v>
      </c>
      <c r="CC6" s="54" t="s">
        <v>209</v>
      </c>
      <c r="CD6" s="106"/>
      <c r="CE6" s="109"/>
      <c r="CF6" s="54" t="s">
        <v>209</v>
      </c>
      <c r="CG6" s="54" t="s">
        <v>209</v>
      </c>
      <c r="CH6" s="106"/>
      <c r="CI6" s="109"/>
      <c r="CJ6" s="54" t="s">
        <v>209</v>
      </c>
      <c r="CK6" s="54" t="s">
        <v>209</v>
      </c>
      <c r="CL6" s="106"/>
      <c r="CM6" s="109"/>
      <c r="CN6" s="54" t="s">
        <v>209</v>
      </c>
      <c r="CO6" s="54" t="s">
        <v>209</v>
      </c>
      <c r="CP6" s="106"/>
      <c r="CQ6" s="109"/>
      <c r="CR6" s="54" t="s">
        <v>209</v>
      </c>
      <c r="CS6" s="54" t="s">
        <v>209</v>
      </c>
      <c r="CT6" s="106"/>
      <c r="CU6" s="109"/>
      <c r="CV6" s="54" t="s">
        <v>209</v>
      </c>
      <c r="CW6" s="54" t="s">
        <v>209</v>
      </c>
      <c r="CX6" s="106"/>
      <c r="CY6" s="109"/>
      <c r="CZ6" s="54" t="s">
        <v>209</v>
      </c>
      <c r="DA6" s="54" t="s">
        <v>209</v>
      </c>
      <c r="DB6" s="106"/>
      <c r="DC6" s="109"/>
      <c r="DD6" s="54" t="s">
        <v>209</v>
      </c>
      <c r="DE6" s="54" t="s">
        <v>209</v>
      </c>
      <c r="DF6" s="106"/>
      <c r="DG6" s="109"/>
      <c r="DH6" s="54" t="s">
        <v>209</v>
      </c>
      <c r="DI6" s="54" t="s">
        <v>209</v>
      </c>
      <c r="DJ6" s="106"/>
      <c r="DK6" s="109"/>
      <c r="DL6" s="54" t="s">
        <v>209</v>
      </c>
      <c r="DM6" s="54" t="s">
        <v>209</v>
      </c>
      <c r="DN6" s="106"/>
      <c r="DO6" s="109"/>
      <c r="DP6" s="54" t="s">
        <v>209</v>
      </c>
      <c r="DQ6" s="54" t="s">
        <v>209</v>
      </c>
      <c r="DR6" s="106"/>
      <c r="DS6" s="109"/>
      <c r="DT6" s="54" t="s">
        <v>209</v>
      </c>
      <c r="DU6" s="54" t="s">
        <v>209</v>
      </c>
    </row>
    <row r="7" spans="1:125" ht="13.5">
      <c r="A7" s="74" t="s">
        <v>141</v>
      </c>
      <c r="B7" s="74" t="s">
        <v>112</v>
      </c>
      <c r="C7" s="101" t="s">
        <v>113</v>
      </c>
      <c r="D7" s="17">
        <f aca="true" t="shared" si="0" ref="D7:D18">H7+L7+P7+T7+X7+AB7+AF7+AJ7+AN7+AR7+AV7+AZ7+BD7+BH7+BL7+BP7+BT7+BX7+CB7+CF7+CJ7+CN7+CR7+CV7+CZ7+DD7+DH7+DL7+DP7+DT7</f>
        <v>94657</v>
      </c>
      <c r="E7" s="17">
        <f aca="true" t="shared" si="1" ref="E7:E18">I7+M7+Q7+U7+Y7+AC7+AG7+AK7+AO7+AS7+AW7+BA7+BE7+BI7+BM7+BQ7+BU7+BY7+CC7+CG7+CK7+CO7+CS7+CW7+DA7+DE7+DI7+DM7+DQ7+DU7</f>
        <v>16481</v>
      </c>
      <c r="F7" s="79" t="s">
        <v>171</v>
      </c>
      <c r="G7" s="77" t="s">
        <v>269</v>
      </c>
      <c r="H7" s="17">
        <v>16191</v>
      </c>
      <c r="I7" s="17">
        <v>2819</v>
      </c>
      <c r="J7" s="79" t="s">
        <v>176</v>
      </c>
      <c r="K7" s="77" t="s">
        <v>177</v>
      </c>
      <c r="L7" s="17">
        <v>8795</v>
      </c>
      <c r="M7" s="17">
        <v>1531</v>
      </c>
      <c r="N7" s="79" t="s">
        <v>178</v>
      </c>
      <c r="O7" s="77" t="s">
        <v>179</v>
      </c>
      <c r="P7" s="17">
        <v>69671</v>
      </c>
      <c r="Q7" s="17">
        <v>12131</v>
      </c>
      <c r="R7" s="78"/>
      <c r="S7" s="77">
        <f>IF(R7="－","－",IF(R7="","",VLOOKUP(R7,'廃棄物事業経費（市町村）'!$B$7:$C$45,2)))</f>
      </c>
      <c r="T7" s="17"/>
      <c r="U7" s="17"/>
      <c r="V7" s="78"/>
      <c r="W7" s="77">
        <f>IF(V7="－","－",IF(V7="","",VLOOKUP(V7,'廃棄物事業経費（市町村）'!$B$7:$C$45,2)))</f>
      </c>
      <c r="X7" s="17"/>
      <c r="Y7" s="17"/>
      <c r="Z7" s="78"/>
      <c r="AA7" s="77">
        <f>IF(Z7="－","－",IF(Z7="","",VLOOKUP(Z7,'廃棄物事業経費（市町村）'!$B$7:$C$45,2)))</f>
      </c>
      <c r="AB7" s="17"/>
      <c r="AC7" s="17"/>
      <c r="AD7" s="78"/>
      <c r="AE7" s="77">
        <f>IF(AD7="－","－",IF(AD7="","",VLOOKUP(AD7,'廃棄物事業経費（市町村）'!$B$7:$C$45,2)))</f>
      </c>
      <c r="AF7" s="17"/>
      <c r="AG7" s="17"/>
      <c r="AH7" s="78"/>
      <c r="AI7" s="77">
        <f>IF(AH7="－","－",IF(AH7="","",VLOOKUP(AH7,'廃棄物事業経費（市町村）'!$B$7:$C$45,2)))</f>
      </c>
      <c r="AJ7" s="17"/>
      <c r="AK7" s="17"/>
      <c r="AL7" s="78"/>
      <c r="AM7" s="77">
        <f>IF(AL7="－","－",IF(AL7="","",VLOOKUP(AL7,'廃棄物事業経費（市町村）'!$B$7:$C$45,2)))</f>
      </c>
      <c r="AN7" s="17"/>
      <c r="AO7" s="17"/>
      <c r="AP7" s="78"/>
      <c r="AQ7" s="77">
        <f>IF(AP7="－","－",IF(AP7="","",VLOOKUP(AP7,'廃棄物事業経費（市町村）'!$B$7:$C$45,2)))</f>
      </c>
      <c r="AR7" s="17"/>
      <c r="AS7" s="17"/>
      <c r="AT7" s="78"/>
      <c r="AU7" s="77">
        <f>IF(AT7="－","－",IF(AT7="","",VLOOKUP(AT7,'廃棄物事業経費（市町村）'!$B$7:$C$45,2)))</f>
      </c>
      <c r="AV7" s="17"/>
      <c r="AW7" s="17"/>
      <c r="AX7" s="78"/>
      <c r="AY7" s="77">
        <f>IF(AX7="－","－",IF(AX7="","",VLOOKUP(AX7,'廃棄物事業経費（市町村）'!$B$7:$C$45,2)))</f>
      </c>
      <c r="AZ7" s="17"/>
      <c r="BA7" s="17"/>
      <c r="BB7" s="78"/>
      <c r="BC7" s="77">
        <f>IF(BB7="－","－",IF(BB7="","",VLOOKUP(BB7,'廃棄物事業経費（市町村）'!$B$7:$C$45,2)))</f>
      </c>
      <c r="BD7" s="17"/>
      <c r="BE7" s="17"/>
      <c r="BF7" s="78"/>
      <c r="BG7" s="77">
        <f>IF(BF7="－","－",IF(BF7="","",VLOOKUP(BF7,'廃棄物事業経費（市町村）'!$B$7:$C$45,2)))</f>
      </c>
      <c r="BH7" s="17"/>
      <c r="BI7" s="17"/>
      <c r="BJ7" s="78"/>
      <c r="BK7" s="77">
        <f>IF(BJ7="－","－",IF(BJ7="","",VLOOKUP(BJ7,'廃棄物事業経費（市町村）'!$B$7:$C$45,2)))</f>
      </c>
      <c r="BL7" s="17"/>
      <c r="BM7" s="17"/>
      <c r="BN7" s="78"/>
      <c r="BO7" s="77">
        <f>IF(BN7="－","－",IF(BN7="","",VLOOKUP(BN7,'廃棄物事業経費（市町村）'!$B$7:$C$45,2)))</f>
      </c>
      <c r="BP7" s="17"/>
      <c r="BQ7" s="17"/>
      <c r="BR7" s="78"/>
      <c r="BS7" s="77">
        <f>IF(BR7="－","－",IF(BR7="","",VLOOKUP(BR7,'廃棄物事業経費（市町村）'!$B$7:$C$45,2)))</f>
      </c>
      <c r="BT7" s="17"/>
      <c r="BU7" s="17"/>
      <c r="BV7" s="78"/>
      <c r="BW7" s="77">
        <f>IF(BV7="－","－",IF(BV7="","",VLOOKUP(BV7,'廃棄物事業経費（市町村）'!$B$7:$C$45,2)))</f>
      </c>
      <c r="BX7" s="17"/>
      <c r="BY7" s="17"/>
      <c r="BZ7" s="78"/>
      <c r="CA7" s="77">
        <f>IF(BZ7="－","－",IF(BZ7="","",VLOOKUP(BZ7,'廃棄物事業経費（市町村）'!$B$7:$C$45,2)))</f>
      </c>
      <c r="CB7" s="17"/>
      <c r="CC7" s="17"/>
      <c r="CD7" s="78"/>
      <c r="CE7" s="77">
        <f>IF(CD7="－","－",IF(CD7="","",VLOOKUP(CD7,'廃棄物事業経費（市町村）'!$B$7:$C$45,2)))</f>
      </c>
      <c r="CF7" s="17"/>
      <c r="CG7" s="17"/>
      <c r="CH7" s="78"/>
      <c r="CI7" s="77">
        <f>IF(CH7="－","－",IF(CH7="","",VLOOKUP(CH7,'廃棄物事業経費（市町村）'!$B$7:$C$45,2)))</f>
      </c>
      <c r="CJ7" s="17"/>
      <c r="CK7" s="17"/>
      <c r="CL7" s="78"/>
      <c r="CM7" s="77">
        <f>IF(CL7="－","－",IF(CL7="","",VLOOKUP(CL7,'廃棄物事業経費（市町村）'!$B$7:$C$45,2)))</f>
      </c>
      <c r="CN7" s="17"/>
      <c r="CO7" s="17"/>
      <c r="CP7" s="78"/>
      <c r="CQ7" s="77">
        <f>IF(CP7="－","－",IF(CP7="","",VLOOKUP(CP7,'廃棄物事業経費（市町村）'!$B$7:$C$45,2)))</f>
      </c>
      <c r="CR7" s="17"/>
      <c r="CS7" s="17"/>
      <c r="CT7" s="78"/>
      <c r="CU7" s="77">
        <f>IF(CT7="－","－",IF(CT7="","",VLOOKUP(CT7,'廃棄物事業経費（市町村）'!$B$7:$C$45,2)))</f>
      </c>
      <c r="CV7" s="17"/>
      <c r="CW7" s="17"/>
      <c r="CX7" s="78"/>
      <c r="CY7" s="77">
        <f>IF(CX7="－","－",IF(CX7="","",VLOOKUP(CX7,'廃棄物事業経費（市町村）'!$B$7:$C$45,2)))</f>
      </c>
      <c r="CZ7" s="17"/>
      <c r="DA7" s="17"/>
      <c r="DB7" s="78"/>
      <c r="DC7" s="77">
        <f>IF(DB7="－","－",IF(DB7="","",VLOOKUP(DB7,'廃棄物事業経費（市町村）'!$B$7:$C$45,2)))</f>
      </c>
      <c r="DD7" s="17"/>
      <c r="DE7" s="17"/>
      <c r="DF7" s="78"/>
      <c r="DG7" s="77">
        <f>IF(DF7="－","－",IF(DF7="","",VLOOKUP(DF7,'廃棄物事業経費（市町村）'!$B$7:$C$45,2)))</f>
      </c>
      <c r="DH7" s="17"/>
      <c r="DI7" s="17"/>
      <c r="DJ7" s="78"/>
      <c r="DK7" s="77">
        <f>IF(DJ7="－","－",IF(DJ7="","",VLOOKUP(DJ7,'廃棄物事業経費（市町村）'!$B$7:$C$45,2)))</f>
      </c>
      <c r="DL7" s="17"/>
      <c r="DM7" s="17"/>
      <c r="DN7" s="78"/>
      <c r="DO7" s="77">
        <f>IF(DN7="－","－",IF(DN7="","",VLOOKUP(DN7,'廃棄物事業経費（市町村）'!$B$7:$C$45,2)))</f>
      </c>
      <c r="DP7" s="17"/>
      <c r="DQ7" s="17"/>
      <c r="DR7" s="78"/>
      <c r="DS7" s="77">
        <f>IF(DR7="－","－",IF(DR7="","",VLOOKUP(DR7,'廃棄物事業経費（市町村）'!$B$7:$C$45,2)))</f>
      </c>
      <c r="DT7" s="17"/>
      <c r="DU7" s="17"/>
    </row>
    <row r="8" spans="1:125" ht="13.5">
      <c r="A8" s="74" t="s">
        <v>141</v>
      </c>
      <c r="B8" s="74" t="s">
        <v>114</v>
      </c>
      <c r="C8" s="101" t="s">
        <v>115</v>
      </c>
      <c r="D8" s="17">
        <f t="shared" si="0"/>
        <v>0</v>
      </c>
      <c r="E8" s="17">
        <f t="shared" si="1"/>
        <v>0</v>
      </c>
      <c r="F8" s="78"/>
      <c r="G8" s="77">
        <f>IF(F8="－","－",IF(F8="","",VLOOKUP(F8,'廃棄物事業経費（市町村）'!$B$7:$C$45,2)))</f>
      </c>
      <c r="H8" s="17"/>
      <c r="I8" s="17"/>
      <c r="J8" s="78"/>
      <c r="K8" s="77">
        <f>IF(J8="－","－",IF(J8="","",VLOOKUP(J8,'廃棄物事業経費（市町村）'!$B$7:$C$45,2)))</f>
      </c>
      <c r="L8" s="17"/>
      <c r="M8" s="17"/>
      <c r="N8" s="78"/>
      <c r="O8" s="77">
        <f>IF(N8="－","－",IF(N8="","",VLOOKUP(N8,'廃棄物事業経費（市町村）'!$B$7:$C$45,2)))</f>
      </c>
      <c r="P8" s="17"/>
      <c r="Q8" s="17"/>
      <c r="R8" s="78"/>
      <c r="S8" s="77">
        <f>IF(R8="－","－",IF(R8="","",VLOOKUP(R8,'廃棄物事業経費（市町村）'!$B$7:$C$45,2)))</f>
      </c>
      <c r="T8" s="17"/>
      <c r="U8" s="17"/>
      <c r="V8" s="78"/>
      <c r="W8" s="77">
        <f>IF(V8="－","－",IF(V8="","",VLOOKUP(V8,'廃棄物事業経費（市町村）'!$B$7:$C$45,2)))</f>
      </c>
      <c r="X8" s="17"/>
      <c r="Y8" s="17"/>
      <c r="Z8" s="78"/>
      <c r="AA8" s="77">
        <f>IF(Z8="－","－",IF(Z8="","",VLOOKUP(Z8,'廃棄物事業経費（市町村）'!$B$7:$C$45,2)))</f>
      </c>
      <c r="AB8" s="17"/>
      <c r="AC8" s="17"/>
      <c r="AD8" s="78"/>
      <c r="AE8" s="77">
        <f>IF(AD8="－","－",IF(AD8="","",VLOOKUP(AD8,'廃棄物事業経費（市町村）'!$B$7:$C$45,2)))</f>
      </c>
      <c r="AF8" s="17"/>
      <c r="AG8" s="17"/>
      <c r="AH8" s="78"/>
      <c r="AI8" s="77">
        <f>IF(AH8="－","－",IF(AH8="","",VLOOKUP(AH8,'廃棄物事業経費（市町村）'!$B$7:$C$45,2)))</f>
      </c>
      <c r="AJ8" s="17"/>
      <c r="AK8" s="17"/>
      <c r="AL8" s="78"/>
      <c r="AM8" s="77">
        <f>IF(AL8="－","－",IF(AL8="","",VLOOKUP(AL8,'廃棄物事業経費（市町村）'!$B$7:$C$45,2)))</f>
      </c>
      <c r="AN8" s="17"/>
      <c r="AO8" s="17"/>
      <c r="AP8" s="78"/>
      <c r="AQ8" s="77">
        <f>IF(AP8="－","－",IF(AP8="","",VLOOKUP(AP8,'廃棄物事業経費（市町村）'!$B$7:$C$45,2)))</f>
      </c>
      <c r="AR8" s="17"/>
      <c r="AS8" s="17"/>
      <c r="AT8" s="78"/>
      <c r="AU8" s="77">
        <f>IF(AT8="－","－",IF(AT8="","",VLOOKUP(AT8,'廃棄物事業経費（市町村）'!$B$7:$C$45,2)))</f>
      </c>
      <c r="AV8" s="17"/>
      <c r="AW8" s="17"/>
      <c r="AX8" s="78"/>
      <c r="AY8" s="77">
        <f>IF(AX8="－","－",IF(AX8="","",VLOOKUP(AX8,'廃棄物事業経費（市町村）'!$B$7:$C$45,2)))</f>
      </c>
      <c r="AZ8" s="17"/>
      <c r="BA8" s="17"/>
      <c r="BB8" s="78"/>
      <c r="BC8" s="77">
        <f>IF(BB8="－","－",IF(BB8="","",VLOOKUP(BB8,'廃棄物事業経費（市町村）'!$B$7:$C$45,2)))</f>
      </c>
      <c r="BD8" s="17"/>
      <c r="BE8" s="17"/>
      <c r="BF8" s="78"/>
      <c r="BG8" s="77">
        <f>IF(BF8="－","－",IF(BF8="","",VLOOKUP(BF8,'廃棄物事業経費（市町村）'!$B$7:$C$45,2)))</f>
      </c>
      <c r="BH8" s="17"/>
      <c r="BI8" s="17"/>
      <c r="BJ8" s="78"/>
      <c r="BK8" s="77">
        <f>IF(BJ8="－","－",IF(BJ8="","",VLOOKUP(BJ8,'廃棄物事業経費（市町村）'!$B$7:$C$45,2)))</f>
      </c>
      <c r="BL8" s="17"/>
      <c r="BM8" s="17"/>
      <c r="BN8" s="78"/>
      <c r="BO8" s="77">
        <f>IF(BN8="－","－",IF(BN8="","",VLOOKUP(BN8,'廃棄物事業経費（市町村）'!$B$7:$C$45,2)))</f>
      </c>
      <c r="BP8" s="17"/>
      <c r="BQ8" s="17"/>
      <c r="BR8" s="78"/>
      <c r="BS8" s="77">
        <f>IF(BR8="－","－",IF(BR8="","",VLOOKUP(BR8,'廃棄物事業経費（市町村）'!$B$7:$C$45,2)))</f>
      </c>
      <c r="BT8" s="17"/>
      <c r="BU8" s="17"/>
      <c r="BV8" s="78"/>
      <c r="BW8" s="77">
        <f>IF(BV8="－","－",IF(BV8="","",VLOOKUP(BV8,'廃棄物事業経費（市町村）'!$B$7:$C$45,2)))</f>
      </c>
      <c r="BX8" s="17"/>
      <c r="BY8" s="17"/>
      <c r="BZ8" s="78"/>
      <c r="CA8" s="77">
        <f>IF(BZ8="－","－",IF(BZ8="","",VLOOKUP(BZ8,'廃棄物事業経費（市町村）'!$B$7:$C$45,2)))</f>
      </c>
      <c r="CB8" s="17"/>
      <c r="CC8" s="17"/>
      <c r="CD8" s="78"/>
      <c r="CE8" s="77">
        <f>IF(CD8="－","－",IF(CD8="","",VLOOKUP(CD8,'廃棄物事業経費（市町村）'!$B$7:$C$45,2)))</f>
      </c>
      <c r="CF8" s="17"/>
      <c r="CG8" s="17"/>
      <c r="CH8" s="78"/>
      <c r="CI8" s="77">
        <f>IF(CH8="－","－",IF(CH8="","",VLOOKUP(CH8,'廃棄物事業経費（市町村）'!$B$7:$C$45,2)))</f>
      </c>
      <c r="CJ8" s="17"/>
      <c r="CK8" s="17"/>
      <c r="CL8" s="78"/>
      <c r="CM8" s="77">
        <f>IF(CL8="－","－",IF(CL8="","",VLOOKUP(CL8,'廃棄物事業経費（市町村）'!$B$7:$C$45,2)))</f>
      </c>
      <c r="CN8" s="17"/>
      <c r="CO8" s="17"/>
      <c r="CP8" s="78"/>
      <c r="CQ8" s="77">
        <f>IF(CP8="－","－",IF(CP8="","",VLOOKUP(CP8,'廃棄物事業経費（市町村）'!$B$7:$C$45,2)))</f>
      </c>
      <c r="CR8" s="17"/>
      <c r="CS8" s="17"/>
      <c r="CT8" s="78"/>
      <c r="CU8" s="77">
        <f>IF(CT8="－","－",IF(CT8="","",VLOOKUP(CT8,'廃棄物事業経費（市町村）'!$B$7:$C$45,2)))</f>
      </c>
      <c r="CV8" s="17"/>
      <c r="CW8" s="17"/>
      <c r="CX8" s="78"/>
      <c r="CY8" s="77">
        <f>IF(CX8="－","－",IF(CX8="","",VLOOKUP(CX8,'廃棄物事業経費（市町村）'!$B$7:$C$45,2)))</f>
      </c>
      <c r="CZ8" s="17"/>
      <c r="DA8" s="17"/>
      <c r="DB8" s="78"/>
      <c r="DC8" s="77">
        <f>IF(DB8="－","－",IF(DB8="","",VLOOKUP(DB8,'廃棄物事業経費（市町村）'!$B$7:$C$45,2)))</f>
      </c>
      <c r="DD8" s="17"/>
      <c r="DE8" s="17"/>
      <c r="DF8" s="78"/>
      <c r="DG8" s="77">
        <f>IF(DF8="－","－",IF(DF8="","",VLOOKUP(DF8,'廃棄物事業経費（市町村）'!$B$7:$C$45,2)))</f>
      </c>
      <c r="DH8" s="17"/>
      <c r="DI8" s="17"/>
      <c r="DJ8" s="78"/>
      <c r="DK8" s="77">
        <f>IF(DJ8="－","－",IF(DJ8="","",VLOOKUP(DJ8,'廃棄物事業経費（市町村）'!$B$7:$C$45,2)))</f>
      </c>
      <c r="DL8" s="17"/>
      <c r="DM8" s="17"/>
      <c r="DN8" s="78"/>
      <c r="DO8" s="77">
        <f>IF(DN8="－","－",IF(DN8="","",VLOOKUP(DN8,'廃棄物事業経費（市町村）'!$B$7:$C$45,2)))</f>
      </c>
      <c r="DP8" s="17"/>
      <c r="DQ8" s="17"/>
      <c r="DR8" s="78"/>
      <c r="DS8" s="77">
        <f>IF(DR8="－","－",IF(DR8="","",VLOOKUP(DR8,'廃棄物事業経費（市町村）'!$B$7:$C$45,2)))</f>
      </c>
      <c r="DT8" s="17"/>
      <c r="DU8" s="17"/>
    </row>
    <row r="9" spans="1:125" ht="13.5">
      <c r="A9" s="74" t="s">
        <v>141</v>
      </c>
      <c r="B9" s="74" t="s">
        <v>116</v>
      </c>
      <c r="C9" s="101" t="s">
        <v>117</v>
      </c>
      <c r="D9" s="17">
        <f t="shared" si="0"/>
        <v>0</v>
      </c>
      <c r="E9" s="17">
        <f t="shared" si="1"/>
        <v>250784</v>
      </c>
      <c r="F9" s="79" t="s">
        <v>224</v>
      </c>
      <c r="G9" s="77" t="s">
        <v>225</v>
      </c>
      <c r="H9" s="17"/>
      <c r="I9" s="17">
        <v>177367</v>
      </c>
      <c r="J9" s="79" t="s">
        <v>167</v>
      </c>
      <c r="K9" s="77" t="s">
        <v>168</v>
      </c>
      <c r="L9" s="17"/>
      <c r="M9" s="17">
        <v>11437</v>
      </c>
      <c r="N9" s="79" t="s">
        <v>169</v>
      </c>
      <c r="O9" s="77" t="s">
        <v>170</v>
      </c>
      <c r="P9" s="17"/>
      <c r="Q9" s="17">
        <v>23138</v>
      </c>
      <c r="R9" s="79" t="s">
        <v>174</v>
      </c>
      <c r="S9" s="77" t="s">
        <v>175</v>
      </c>
      <c r="T9" s="17"/>
      <c r="U9" s="17">
        <v>11403</v>
      </c>
      <c r="V9" s="79" t="s">
        <v>172</v>
      </c>
      <c r="W9" s="77" t="s">
        <v>173</v>
      </c>
      <c r="X9" s="17"/>
      <c r="Y9" s="17">
        <v>27439</v>
      </c>
      <c r="Z9" s="78"/>
      <c r="AA9" s="77">
        <f>IF(Z9="－","－",IF(Z9="","",VLOOKUP(Z9,'廃棄物事業経費（市町村）'!$B$7:$C$45,2)))</f>
      </c>
      <c r="AB9" s="17"/>
      <c r="AC9" s="17"/>
      <c r="AD9" s="78"/>
      <c r="AE9" s="77">
        <f>IF(AD9="－","－",IF(AD9="","",VLOOKUP(AD9,'廃棄物事業経費（市町村）'!$B$7:$C$45,2)))</f>
      </c>
      <c r="AF9" s="17"/>
      <c r="AG9" s="17"/>
      <c r="AH9" s="78"/>
      <c r="AI9" s="77">
        <f>IF(AH9="－","－",IF(AH9="","",VLOOKUP(AH9,'廃棄物事業経費（市町村）'!$B$7:$C$45,2)))</f>
      </c>
      <c r="AJ9" s="17"/>
      <c r="AK9" s="17"/>
      <c r="AL9" s="78"/>
      <c r="AM9" s="77">
        <f>IF(AL9="－","－",IF(AL9="","",VLOOKUP(AL9,'廃棄物事業経費（市町村）'!$B$7:$C$45,2)))</f>
      </c>
      <c r="AN9" s="17"/>
      <c r="AO9" s="17"/>
      <c r="AP9" s="78"/>
      <c r="AQ9" s="77">
        <f>IF(AP9="－","－",IF(AP9="","",VLOOKUP(AP9,'廃棄物事業経費（市町村）'!$B$7:$C$45,2)))</f>
      </c>
      <c r="AR9" s="17"/>
      <c r="AS9" s="17"/>
      <c r="AT9" s="78"/>
      <c r="AU9" s="77">
        <f>IF(AT9="－","－",IF(AT9="","",VLOOKUP(AT9,'廃棄物事業経費（市町村）'!$B$7:$C$45,2)))</f>
      </c>
      <c r="AV9" s="17"/>
      <c r="AW9" s="17"/>
      <c r="AX9" s="78"/>
      <c r="AY9" s="77">
        <f>IF(AX9="－","－",IF(AX9="","",VLOOKUP(AX9,'廃棄物事業経費（市町村）'!$B$7:$C$45,2)))</f>
      </c>
      <c r="AZ9" s="17"/>
      <c r="BA9" s="17"/>
      <c r="BB9" s="78"/>
      <c r="BC9" s="77">
        <f>IF(BB9="－","－",IF(BB9="","",VLOOKUP(BB9,'廃棄物事業経費（市町村）'!$B$7:$C$45,2)))</f>
      </c>
      <c r="BD9" s="17"/>
      <c r="BE9" s="17"/>
      <c r="BF9" s="78"/>
      <c r="BG9" s="77">
        <f>IF(BF9="－","－",IF(BF9="","",VLOOKUP(BF9,'廃棄物事業経費（市町村）'!$B$7:$C$45,2)))</f>
      </c>
      <c r="BH9" s="17"/>
      <c r="BI9" s="17"/>
      <c r="BJ9" s="78"/>
      <c r="BK9" s="77">
        <f>IF(BJ9="－","－",IF(BJ9="","",VLOOKUP(BJ9,'廃棄物事業経費（市町村）'!$B$7:$C$45,2)))</f>
      </c>
      <c r="BL9" s="17"/>
      <c r="BM9" s="17"/>
      <c r="BN9" s="78"/>
      <c r="BO9" s="77">
        <f>IF(BN9="－","－",IF(BN9="","",VLOOKUP(BN9,'廃棄物事業経費（市町村）'!$B$7:$C$45,2)))</f>
      </c>
      <c r="BP9" s="17"/>
      <c r="BQ9" s="17"/>
      <c r="BR9" s="78"/>
      <c r="BS9" s="77">
        <f>IF(BR9="－","－",IF(BR9="","",VLOOKUP(BR9,'廃棄物事業経費（市町村）'!$B$7:$C$45,2)))</f>
      </c>
      <c r="BT9" s="17"/>
      <c r="BU9" s="17"/>
      <c r="BV9" s="78"/>
      <c r="BW9" s="77">
        <f>IF(BV9="－","－",IF(BV9="","",VLOOKUP(BV9,'廃棄物事業経費（市町村）'!$B$7:$C$45,2)))</f>
      </c>
      <c r="BX9" s="17"/>
      <c r="BY9" s="17"/>
      <c r="BZ9" s="78"/>
      <c r="CA9" s="77">
        <f>IF(BZ9="－","－",IF(BZ9="","",VLOOKUP(BZ9,'廃棄物事業経費（市町村）'!$B$7:$C$45,2)))</f>
      </c>
      <c r="CB9" s="17"/>
      <c r="CC9" s="17"/>
      <c r="CD9" s="78"/>
      <c r="CE9" s="77">
        <f>IF(CD9="－","－",IF(CD9="","",VLOOKUP(CD9,'廃棄物事業経費（市町村）'!$B$7:$C$45,2)))</f>
      </c>
      <c r="CF9" s="17"/>
      <c r="CG9" s="17"/>
      <c r="CH9" s="78"/>
      <c r="CI9" s="77">
        <f>IF(CH9="－","－",IF(CH9="","",VLOOKUP(CH9,'廃棄物事業経費（市町村）'!$B$7:$C$45,2)))</f>
      </c>
      <c r="CJ9" s="17"/>
      <c r="CK9" s="17"/>
      <c r="CL9" s="78"/>
      <c r="CM9" s="77">
        <f>IF(CL9="－","－",IF(CL9="","",VLOOKUP(CL9,'廃棄物事業経費（市町村）'!$B$7:$C$45,2)))</f>
      </c>
      <c r="CN9" s="17"/>
      <c r="CO9" s="17"/>
      <c r="CP9" s="78"/>
      <c r="CQ9" s="77">
        <f>IF(CP9="－","－",IF(CP9="","",VLOOKUP(CP9,'廃棄物事業経費（市町村）'!$B$7:$C$45,2)))</f>
      </c>
      <c r="CR9" s="17"/>
      <c r="CS9" s="17"/>
      <c r="CT9" s="78"/>
      <c r="CU9" s="77">
        <f>IF(CT9="－","－",IF(CT9="","",VLOOKUP(CT9,'廃棄物事業経費（市町村）'!$B$7:$C$45,2)))</f>
      </c>
      <c r="CV9" s="17"/>
      <c r="CW9" s="17"/>
      <c r="CX9" s="78"/>
      <c r="CY9" s="77">
        <f>IF(CX9="－","－",IF(CX9="","",VLOOKUP(CX9,'廃棄物事業経費（市町村）'!$B$7:$C$45,2)))</f>
      </c>
      <c r="CZ9" s="17"/>
      <c r="DA9" s="17"/>
      <c r="DB9" s="78"/>
      <c r="DC9" s="77">
        <f>IF(DB9="－","－",IF(DB9="","",VLOOKUP(DB9,'廃棄物事業経費（市町村）'!$B$7:$C$45,2)))</f>
      </c>
      <c r="DD9" s="17"/>
      <c r="DE9" s="17"/>
      <c r="DF9" s="78"/>
      <c r="DG9" s="77">
        <f>IF(DF9="－","－",IF(DF9="","",VLOOKUP(DF9,'廃棄物事業経費（市町村）'!$B$7:$C$45,2)))</f>
      </c>
      <c r="DH9" s="17"/>
      <c r="DI9" s="17"/>
      <c r="DJ9" s="78"/>
      <c r="DK9" s="77">
        <f>IF(DJ9="－","－",IF(DJ9="","",VLOOKUP(DJ9,'廃棄物事業経費（市町村）'!$B$7:$C$45,2)))</f>
      </c>
      <c r="DL9" s="17"/>
      <c r="DM9" s="17"/>
      <c r="DN9" s="78"/>
      <c r="DO9" s="77">
        <f>IF(DN9="－","－",IF(DN9="","",VLOOKUP(DN9,'廃棄物事業経費（市町村）'!$B$7:$C$45,2)))</f>
      </c>
      <c r="DP9" s="17"/>
      <c r="DQ9" s="17"/>
      <c r="DR9" s="78"/>
      <c r="DS9" s="77">
        <f>IF(DR9="－","－",IF(DR9="","",VLOOKUP(DR9,'廃棄物事業経費（市町村）'!$B$7:$C$45,2)))</f>
      </c>
      <c r="DT9" s="17"/>
      <c r="DU9" s="17"/>
    </row>
    <row r="10" spans="1:125" ht="13.5">
      <c r="A10" s="74" t="s">
        <v>141</v>
      </c>
      <c r="B10" s="74" t="s">
        <v>118</v>
      </c>
      <c r="C10" s="101" t="s">
        <v>119</v>
      </c>
      <c r="D10" s="17">
        <f t="shared" si="0"/>
        <v>465530</v>
      </c>
      <c r="E10" s="17">
        <f t="shared" si="1"/>
        <v>52976</v>
      </c>
      <c r="F10" s="79" t="s">
        <v>148</v>
      </c>
      <c r="G10" s="77" t="s">
        <v>149</v>
      </c>
      <c r="H10" s="17">
        <v>232765</v>
      </c>
      <c r="I10" s="17">
        <v>26488</v>
      </c>
      <c r="J10" s="79" t="s">
        <v>152</v>
      </c>
      <c r="K10" s="77" t="s">
        <v>153</v>
      </c>
      <c r="L10" s="17">
        <v>232765</v>
      </c>
      <c r="M10" s="17">
        <v>26488</v>
      </c>
      <c r="N10" s="78"/>
      <c r="O10" s="77">
        <f>IF(N10="－","－",IF(N10="","",VLOOKUP(N10,'廃棄物事業経費（市町村）'!$B$7:$C$45,2)))</f>
      </c>
      <c r="P10" s="17"/>
      <c r="Q10" s="17"/>
      <c r="R10" s="78"/>
      <c r="S10" s="77">
        <f>IF(R10="－","－",IF(R10="","",VLOOKUP(R10,'廃棄物事業経費（市町村）'!$B$7:$C$45,2)))</f>
      </c>
      <c r="T10" s="17"/>
      <c r="U10" s="17"/>
      <c r="V10" s="78"/>
      <c r="W10" s="77">
        <f>IF(V10="－","－",IF(V10="","",VLOOKUP(V10,'廃棄物事業経費（市町村）'!$B$7:$C$45,2)))</f>
      </c>
      <c r="X10" s="17"/>
      <c r="Y10" s="17"/>
      <c r="Z10" s="78"/>
      <c r="AA10" s="77">
        <f>IF(Z10="－","－",IF(Z10="","",VLOOKUP(Z10,'廃棄物事業経費（市町村）'!$B$7:$C$45,2)))</f>
      </c>
      <c r="AB10" s="17"/>
      <c r="AC10" s="17"/>
      <c r="AD10" s="78"/>
      <c r="AE10" s="77">
        <f>IF(AD10="－","－",IF(AD10="","",VLOOKUP(AD10,'廃棄物事業経費（市町村）'!$B$7:$C$45,2)))</f>
      </c>
      <c r="AF10" s="17"/>
      <c r="AG10" s="17"/>
      <c r="AH10" s="78"/>
      <c r="AI10" s="77">
        <f>IF(AH10="－","－",IF(AH10="","",VLOOKUP(AH10,'廃棄物事業経費（市町村）'!$B$7:$C$45,2)))</f>
      </c>
      <c r="AJ10" s="17"/>
      <c r="AK10" s="17"/>
      <c r="AL10" s="78"/>
      <c r="AM10" s="77">
        <f>IF(AL10="－","－",IF(AL10="","",VLOOKUP(AL10,'廃棄物事業経費（市町村）'!$B$7:$C$45,2)))</f>
      </c>
      <c r="AN10" s="17"/>
      <c r="AO10" s="17"/>
      <c r="AP10" s="78"/>
      <c r="AQ10" s="77">
        <f>IF(AP10="－","－",IF(AP10="","",VLOOKUP(AP10,'廃棄物事業経費（市町村）'!$B$7:$C$45,2)))</f>
      </c>
      <c r="AR10" s="17"/>
      <c r="AS10" s="17"/>
      <c r="AT10" s="78"/>
      <c r="AU10" s="77">
        <f>IF(AT10="－","－",IF(AT10="","",VLOOKUP(AT10,'廃棄物事業経費（市町村）'!$B$7:$C$45,2)))</f>
      </c>
      <c r="AV10" s="17"/>
      <c r="AW10" s="17"/>
      <c r="AX10" s="78"/>
      <c r="AY10" s="77">
        <f>IF(AX10="－","－",IF(AX10="","",VLOOKUP(AX10,'廃棄物事業経費（市町村）'!$B$7:$C$45,2)))</f>
      </c>
      <c r="AZ10" s="17"/>
      <c r="BA10" s="17"/>
      <c r="BB10" s="78"/>
      <c r="BC10" s="77">
        <f>IF(BB10="－","－",IF(BB10="","",VLOOKUP(BB10,'廃棄物事業経費（市町村）'!$B$7:$C$45,2)))</f>
      </c>
      <c r="BD10" s="17"/>
      <c r="BE10" s="17"/>
      <c r="BF10" s="78"/>
      <c r="BG10" s="77">
        <f>IF(BF10="－","－",IF(BF10="","",VLOOKUP(BF10,'廃棄物事業経費（市町村）'!$B$7:$C$45,2)))</f>
      </c>
      <c r="BH10" s="17"/>
      <c r="BI10" s="17"/>
      <c r="BJ10" s="78"/>
      <c r="BK10" s="77">
        <f>IF(BJ10="－","－",IF(BJ10="","",VLOOKUP(BJ10,'廃棄物事業経費（市町村）'!$B$7:$C$45,2)))</f>
      </c>
      <c r="BL10" s="17"/>
      <c r="BM10" s="17"/>
      <c r="BN10" s="78"/>
      <c r="BO10" s="77">
        <f>IF(BN10="－","－",IF(BN10="","",VLOOKUP(BN10,'廃棄物事業経費（市町村）'!$B$7:$C$45,2)))</f>
      </c>
      <c r="BP10" s="17"/>
      <c r="BQ10" s="17"/>
      <c r="BR10" s="78"/>
      <c r="BS10" s="77">
        <f>IF(BR10="－","－",IF(BR10="","",VLOOKUP(BR10,'廃棄物事業経費（市町村）'!$B$7:$C$45,2)))</f>
      </c>
      <c r="BT10" s="17"/>
      <c r="BU10" s="17"/>
      <c r="BV10" s="78"/>
      <c r="BW10" s="77">
        <f>IF(BV10="－","－",IF(BV10="","",VLOOKUP(BV10,'廃棄物事業経費（市町村）'!$B$7:$C$45,2)))</f>
      </c>
      <c r="BX10" s="17"/>
      <c r="BY10" s="17"/>
      <c r="BZ10" s="78"/>
      <c r="CA10" s="77">
        <f>IF(BZ10="－","－",IF(BZ10="","",VLOOKUP(BZ10,'廃棄物事業経費（市町村）'!$B$7:$C$45,2)))</f>
      </c>
      <c r="CB10" s="17"/>
      <c r="CC10" s="17"/>
      <c r="CD10" s="78"/>
      <c r="CE10" s="77">
        <f>IF(CD10="－","－",IF(CD10="","",VLOOKUP(CD10,'廃棄物事業経費（市町村）'!$B$7:$C$45,2)))</f>
      </c>
      <c r="CF10" s="17"/>
      <c r="CG10" s="17"/>
      <c r="CH10" s="78"/>
      <c r="CI10" s="77">
        <f>IF(CH10="－","－",IF(CH10="","",VLOOKUP(CH10,'廃棄物事業経費（市町村）'!$B$7:$C$45,2)))</f>
      </c>
      <c r="CJ10" s="17"/>
      <c r="CK10" s="17"/>
      <c r="CL10" s="78"/>
      <c r="CM10" s="77">
        <f>IF(CL10="－","－",IF(CL10="","",VLOOKUP(CL10,'廃棄物事業経費（市町村）'!$B$7:$C$45,2)))</f>
      </c>
      <c r="CN10" s="17"/>
      <c r="CO10" s="17"/>
      <c r="CP10" s="78"/>
      <c r="CQ10" s="77">
        <f>IF(CP10="－","－",IF(CP10="","",VLOOKUP(CP10,'廃棄物事業経費（市町村）'!$B$7:$C$45,2)))</f>
      </c>
      <c r="CR10" s="17"/>
      <c r="CS10" s="17"/>
      <c r="CT10" s="78"/>
      <c r="CU10" s="77">
        <f>IF(CT10="－","－",IF(CT10="","",VLOOKUP(CT10,'廃棄物事業経費（市町村）'!$B$7:$C$45,2)))</f>
      </c>
      <c r="CV10" s="17"/>
      <c r="CW10" s="17"/>
      <c r="CX10" s="78"/>
      <c r="CY10" s="77">
        <f>IF(CX10="－","－",IF(CX10="","",VLOOKUP(CX10,'廃棄物事業経費（市町村）'!$B$7:$C$45,2)))</f>
      </c>
      <c r="CZ10" s="17"/>
      <c r="DA10" s="17"/>
      <c r="DB10" s="78"/>
      <c r="DC10" s="77">
        <f>IF(DB10="－","－",IF(DB10="","",VLOOKUP(DB10,'廃棄物事業経費（市町村）'!$B$7:$C$45,2)))</f>
      </c>
      <c r="DD10" s="17"/>
      <c r="DE10" s="17"/>
      <c r="DF10" s="78"/>
      <c r="DG10" s="77">
        <f>IF(DF10="－","－",IF(DF10="","",VLOOKUP(DF10,'廃棄物事業経費（市町村）'!$B$7:$C$45,2)))</f>
      </c>
      <c r="DH10" s="17"/>
      <c r="DI10" s="17"/>
      <c r="DJ10" s="78"/>
      <c r="DK10" s="77">
        <f>IF(DJ10="－","－",IF(DJ10="","",VLOOKUP(DJ10,'廃棄物事業経費（市町村）'!$B$7:$C$45,2)))</f>
      </c>
      <c r="DL10" s="17"/>
      <c r="DM10" s="17"/>
      <c r="DN10" s="78"/>
      <c r="DO10" s="77">
        <f>IF(DN10="－","－",IF(DN10="","",VLOOKUP(DN10,'廃棄物事業経費（市町村）'!$B$7:$C$45,2)))</f>
      </c>
      <c r="DP10" s="17"/>
      <c r="DQ10" s="17"/>
      <c r="DR10" s="78"/>
      <c r="DS10" s="77">
        <f>IF(DR10="－","－",IF(DR10="","",VLOOKUP(DR10,'廃棄物事業経費（市町村）'!$B$7:$C$45,2)))</f>
      </c>
      <c r="DT10" s="17"/>
      <c r="DU10" s="17"/>
    </row>
    <row r="11" spans="1:125" ht="13.5">
      <c r="A11" s="74" t="s">
        <v>141</v>
      </c>
      <c r="B11" s="74" t="s">
        <v>120</v>
      </c>
      <c r="C11" s="101" t="s">
        <v>121</v>
      </c>
      <c r="D11" s="17">
        <f t="shared" si="0"/>
        <v>0</v>
      </c>
      <c r="E11" s="17">
        <f t="shared" si="1"/>
        <v>0</v>
      </c>
      <c r="F11" s="78"/>
      <c r="G11" s="77">
        <f>IF(F11="－","－",IF(F11="","",VLOOKUP(F11,'廃棄物事業経費（市町村）'!$B$7:$C$45,2)))</f>
      </c>
      <c r="H11" s="17"/>
      <c r="I11" s="17"/>
      <c r="J11" s="78"/>
      <c r="K11" s="77">
        <f>IF(J11="－","－",IF(J11="","",VLOOKUP(J11,'廃棄物事業経費（市町村）'!$B$7:$C$45,2)))</f>
      </c>
      <c r="L11" s="17"/>
      <c r="M11" s="17"/>
      <c r="N11" s="78"/>
      <c r="O11" s="77">
        <f>IF(N11="－","－",IF(N11="","",VLOOKUP(N11,'廃棄物事業経費（市町村）'!$B$7:$C$45,2)))</f>
      </c>
      <c r="P11" s="17"/>
      <c r="Q11" s="17"/>
      <c r="R11" s="78"/>
      <c r="S11" s="77">
        <f>IF(R11="－","－",IF(R11="","",VLOOKUP(R11,'廃棄物事業経費（市町村）'!$B$7:$C$45,2)))</f>
      </c>
      <c r="T11" s="17"/>
      <c r="U11" s="17"/>
      <c r="V11" s="78"/>
      <c r="W11" s="77">
        <f>IF(V11="－","－",IF(V11="","",VLOOKUP(V11,'廃棄物事業経費（市町村）'!$B$7:$C$45,2)))</f>
      </c>
      <c r="X11" s="17"/>
      <c r="Y11" s="17"/>
      <c r="Z11" s="78"/>
      <c r="AA11" s="77">
        <f>IF(Z11="－","－",IF(Z11="","",VLOOKUP(Z11,'廃棄物事業経費（市町村）'!$B$7:$C$45,2)))</f>
      </c>
      <c r="AB11" s="17"/>
      <c r="AC11" s="17"/>
      <c r="AD11" s="78"/>
      <c r="AE11" s="77">
        <f>IF(AD11="－","－",IF(AD11="","",VLOOKUP(AD11,'廃棄物事業経費（市町村）'!$B$7:$C$45,2)))</f>
      </c>
      <c r="AF11" s="17"/>
      <c r="AG11" s="17"/>
      <c r="AH11" s="78"/>
      <c r="AI11" s="77">
        <f>IF(AH11="－","－",IF(AH11="","",VLOOKUP(AH11,'廃棄物事業経費（市町村）'!$B$7:$C$45,2)))</f>
      </c>
      <c r="AJ11" s="17"/>
      <c r="AK11" s="17"/>
      <c r="AL11" s="78"/>
      <c r="AM11" s="77">
        <f>IF(AL11="－","－",IF(AL11="","",VLOOKUP(AL11,'廃棄物事業経費（市町村）'!$B$7:$C$45,2)))</f>
      </c>
      <c r="AN11" s="17"/>
      <c r="AO11" s="17"/>
      <c r="AP11" s="78"/>
      <c r="AQ11" s="77">
        <f>IF(AP11="－","－",IF(AP11="","",VLOOKUP(AP11,'廃棄物事業経費（市町村）'!$B$7:$C$45,2)))</f>
      </c>
      <c r="AR11" s="17"/>
      <c r="AS11" s="17"/>
      <c r="AT11" s="78"/>
      <c r="AU11" s="77">
        <f>IF(AT11="－","－",IF(AT11="","",VLOOKUP(AT11,'廃棄物事業経費（市町村）'!$B$7:$C$45,2)))</f>
      </c>
      <c r="AV11" s="17"/>
      <c r="AW11" s="17"/>
      <c r="AX11" s="78"/>
      <c r="AY11" s="77">
        <f>IF(AX11="－","－",IF(AX11="","",VLOOKUP(AX11,'廃棄物事業経費（市町村）'!$B$7:$C$45,2)))</f>
      </c>
      <c r="AZ11" s="17"/>
      <c r="BA11" s="17"/>
      <c r="BB11" s="78"/>
      <c r="BC11" s="77">
        <f>IF(BB11="－","－",IF(BB11="","",VLOOKUP(BB11,'廃棄物事業経費（市町村）'!$B$7:$C$45,2)))</f>
      </c>
      <c r="BD11" s="17"/>
      <c r="BE11" s="17"/>
      <c r="BF11" s="78"/>
      <c r="BG11" s="77">
        <f>IF(BF11="－","－",IF(BF11="","",VLOOKUP(BF11,'廃棄物事業経費（市町村）'!$B$7:$C$45,2)))</f>
      </c>
      <c r="BH11" s="17"/>
      <c r="BI11" s="17"/>
      <c r="BJ11" s="78"/>
      <c r="BK11" s="77">
        <f>IF(BJ11="－","－",IF(BJ11="","",VLOOKUP(BJ11,'廃棄物事業経費（市町村）'!$B$7:$C$45,2)))</f>
      </c>
      <c r="BL11" s="17"/>
      <c r="BM11" s="17"/>
      <c r="BN11" s="78"/>
      <c r="BO11" s="77">
        <f>IF(BN11="－","－",IF(BN11="","",VLOOKUP(BN11,'廃棄物事業経費（市町村）'!$B$7:$C$45,2)))</f>
      </c>
      <c r="BP11" s="17"/>
      <c r="BQ11" s="17"/>
      <c r="BR11" s="78"/>
      <c r="BS11" s="77">
        <f>IF(BR11="－","－",IF(BR11="","",VLOOKUP(BR11,'廃棄物事業経費（市町村）'!$B$7:$C$45,2)))</f>
      </c>
      <c r="BT11" s="17"/>
      <c r="BU11" s="17"/>
      <c r="BV11" s="78"/>
      <c r="BW11" s="77">
        <f>IF(BV11="－","－",IF(BV11="","",VLOOKUP(BV11,'廃棄物事業経費（市町村）'!$B$7:$C$45,2)))</f>
      </c>
      <c r="BX11" s="17"/>
      <c r="BY11" s="17"/>
      <c r="BZ11" s="78"/>
      <c r="CA11" s="77">
        <f>IF(BZ11="－","－",IF(BZ11="","",VLOOKUP(BZ11,'廃棄物事業経費（市町村）'!$B$7:$C$45,2)))</f>
      </c>
      <c r="CB11" s="17"/>
      <c r="CC11" s="17"/>
      <c r="CD11" s="78"/>
      <c r="CE11" s="77">
        <f>IF(CD11="－","－",IF(CD11="","",VLOOKUP(CD11,'廃棄物事業経費（市町村）'!$B$7:$C$45,2)))</f>
      </c>
      <c r="CF11" s="17"/>
      <c r="CG11" s="17"/>
      <c r="CH11" s="78"/>
      <c r="CI11" s="77">
        <f>IF(CH11="－","－",IF(CH11="","",VLOOKUP(CH11,'廃棄物事業経費（市町村）'!$B$7:$C$45,2)))</f>
      </c>
      <c r="CJ11" s="17"/>
      <c r="CK11" s="17"/>
      <c r="CL11" s="78"/>
      <c r="CM11" s="77">
        <f>IF(CL11="－","－",IF(CL11="","",VLOOKUP(CL11,'廃棄物事業経費（市町村）'!$B$7:$C$45,2)))</f>
      </c>
      <c r="CN11" s="17"/>
      <c r="CO11" s="17"/>
      <c r="CP11" s="78"/>
      <c r="CQ11" s="77">
        <f>IF(CP11="－","－",IF(CP11="","",VLOOKUP(CP11,'廃棄物事業経費（市町村）'!$B$7:$C$45,2)))</f>
      </c>
      <c r="CR11" s="17"/>
      <c r="CS11" s="17"/>
      <c r="CT11" s="78"/>
      <c r="CU11" s="77">
        <f>IF(CT11="－","－",IF(CT11="","",VLOOKUP(CT11,'廃棄物事業経費（市町村）'!$B$7:$C$45,2)))</f>
      </c>
      <c r="CV11" s="17"/>
      <c r="CW11" s="17"/>
      <c r="CX11" s="78"/>
      <c r="CY11" s="77">
        <f>IF(CX11="－","－",IF(CX11="","",VLOOKUP(CX11,'廃棄物事業経費（市町村）'!$B$7:$C$45,2)))</f>
      </c>
      <c r="CZ11" s="17"/>
      <c r="DA11" s="17"/>
      <c r="DB11" s="78"/>
      <c r="DC11" s="77">
        <f>IF(DB11="－","－",IF(DB11="","",VLOOKUP(DB11,'廃棄物事業経費（市町村）'!$B$7:$C$45,2)))</f>
      </c>
      <c r="DD11" s="17"/>
      <c r="DE11" s="17"/>
      <c r="DF11" s="78"/>
      <c r="DG11" s="77">
        <f>IF(DF11="－","－",IF(DF11="","",VLOOKUP(DF11,'廃棄物事業経費（市町村）'!$B$7:$C$45,2)))</f>
      </c>
      <c r="DH11" s="17"/>
      <c r="DI11" s="17"/>
      <c r="DJ11" s="78"/>
      <c r="DK11" s="77">
        <f>IF(DJ11="－","－",IF(DJ11="","",VLOOKUP(DJ11,'廃棄物事業経費（市町村）'!$B$7:$C$45,2)))</f>
      </c>
      <c r="DL11" s="17"/>
      <c r="DM11" s="17"/>
      <c r="DN11" s="78"/>
      <c r="DO11" s="77">
        <f>IF(DN11="－","－",IF(DN11="","",VLOOKUP(DN11,'廃棄物事業経費（市町村）'!$B$7:$C$45,2)))</f>
      </c>
      <c r="DP11" s="17"/>
      <c r="DQ11" s="17"/>
      <c r="DR11" s="78"/>
      <c r="DS11" s="77">
        <f>IF(DR11="－","－",IF(DR11="","",VLOOKUP(DR11,'廃棄物事業経費（市町村）'!$B$7:$C$45,2)))</f>
      </c>
      <c r="DT11" s="17"/>
      <c r="DU11" s="17"/>
    </row>
    <row r="12" spans="1:125" ht="13.5">
      <c r="A12" s="74" t="s">
        <v>141</v>
      </c>
      <c r="B12" s="74" t="s">
        <v>122</v>
      </c>
      <c r="C12" s="101" t="s">
        <v>123</v>
      </c>
      <c r="D12" s="17">
        <f t="shared" si="0"/>
        <v>0</v>
      </c>
      <c r="E12" s="17">
        <f t="shared" si="1"/>
        <v>16000</v>
      </c>
      <c r="F12" s="79" t="s">
        <v>226</v>
      </c>
      <c r="G12" s="77" t="s">
        <v>227</v>
      </c>
      <c r="H12" s="17"/>
      <c r="I12" s="17">
        <v>11424</v>
      </c>
      <c r="J12" s="79" t="s">
        <v>106</v>
      </c>
      <c r="K12" s="77" t="s">
        <v>107</v>
      </c>
      <c r="L12" s="17"/>
      <c r="M12" s="17">
        <v>3027</v>
      </c>
      <c r="N12" s="79" t="s">
        <v>165</v>
      </c>
      <c r="O12" s="77" t="s">
        <v>166</v>
      </c>
      <c r="P12" s="17"/>
      <c r="Q12" s="17">
        <v>1549</v>
      </c>
      <c r="R12" s="78"/>
      <c r="S12" s="77">
        <f>IF(R12="－","－",IF(R12="","",VLOOKUP(R12,'廃棄物事業経費（市町村）'!$B$7:$C$45,2)))</f>
      </c>
      <c r="T12" s="17"/>
      <c r="U12" s="17"/>
      <c r="V12" s="78"/>
      <c r="W12" s="77">
        <f>IF(V12="－","－",IF(V12="","",VLOOKUP(V12,'廃棄物事業経費（市町村）'!$B$7:$C$45,2)))</f>
      </c>
      <c r="X12" s="17"/>
      <c r="Y12" s="17"/>
      <c r="Z12" s="78"/>
      <c r="AA12" s="77">
        <f>IF(Z12="－","－",IF(Z12="","",VLOOKUP(Z12,'廃棄物事業経費（市町村）'!$B$7:$C$45,2)))</f>
      </c>
      <c r="AB12" s="17"/>
      <c r="AC12" s="17"/>
      <c r="AD12" s="78"/>
      <c r="AE12" s="77">
        <f>IF(AD12="－","－",IF(AD12="","",VLOOKUP(AD12,'廃棄物事業経費（市町村）'!$B$7:$C$45,2)))</f>
      </c>
      <c r="AF12" s="17"/>
      <c r="AG12" s="17"/>
      <c r="AH12" s="78"/>
      <c r="AI12" s="77">
        <f>IF(AH12="－","－",IF(AH12="","",VLOOKUP(AH12,'廃棄物事業経費（市町村）'!$B$7:$C$45,2)))</f>
      </c>
      <c r="AJ12" s="17"/>
      <c r="AK12" s="17"/>
      <c r="AL12" s="78"/>
      <c r="AM12" s="77">
        <f>IF(AL12="－","－",IF(AL12="","",VLOOKUP(AL12,'廃棄物事業経費（市町村）'!$B$7:$C$45,2)))</f>
      </c>
      <c r="AN12" s="17"/>
      <c r="AO12" s="17"/>
      <c r="AP12" s="78"/>
      <c r="AQ12" s="77">
        <f>IF(AP12="－","－",IF(AP12="","",VLOOKUP(AP12,'廃棄物事業経費（市町村）'!$B$7:$C$45,2)))</f>
      </c>
      <c r="AR12" s="17"/>
      <c r="AS12" s="17"/>
      <c r="AT12" s="78"/>
      <c r="AU12" s="77">
        <f>IF(AT12="－","－",IF(AT12="","",VLOOKUP(AT12,'廃棄物事業経費（市町村）'!$B$7:$C$45,2)))</f>
      </c>
      <c r="AV12" s="17"/>
      <c r="AW12" s="17"/>
      <c r="AX12" s="78"/>
      <c r="AY12" s="77">
        <f>IF(AX12="－","－",IF(AX12="","",VLOOKUP(AX12,'廃棄物事業経費（市町村）'!$B$7:$C$45,2)))</f>
      </c>
      <c r="AZ12" s="17"/>
      <c r="BA12" s="17"/>
      <c r="BB12" s="78"/>
      <c r="BC12" s="77">
        <f>IF(BB12="－","－",IF(BB12="","",VLOOKUP(BB12,'廃棄物事業経費（市町村）'!$B$7:$C$45,2)))</f>
      </c>
      <c r="BD12" s="17"/>
      <c r="BE12" s="17"/>
      <c r="BF12" s="78"/>
      <c r="BG12" s="77">
        <f>IF(BF12="－","－",IF(BF12="","",VLOOKUP(BF12,'廃棄物事業経費（市町村）'!$B$7:$C$45,2)))</f>
      </c>
      <c r="BH12" s="17"/>
      <c r="BI12" s="17"/>
      <c r="BJ12" s="78"/>
      <c r="BK12" s="77">
        <f>IF(BJ12="－","－",IF(BJ12="","",VLOOKUP(BJ12,'廃棄物事業経費（市町村）'!$B$7:$C$45,2)))</f>
      </c>
      <c r="BL12" s="17"/>
      <c r="BM12" s="17"/>
      <c r="BN12" s="78"/>
      <c r="BO12" s="77">
        <f>IF(BN12="－","－",IF(BN12="","",VLOOKUP(BN12,'廃棄物事業経費（市町村）'!$B$7:$C$45,2)))</f>
      </c>
      <c r="BP12" s="17"/>
      <c r="BQ12" s="17"/>
      <c r="BR12" s="78"/>
      <c r="BS12" s="77">
        <f>IF(BR12="－","－",IF(BR12="","",VLOOKUP(BR12,'廃棄物事業経費（市町村）'!$B$7:$C$45,2)))</f>
      </c>
      <c r="BT12" s="17"/>
      <c r="BU12" s="17"/>
      <c r="BV12" s="78"/>
      <c r="BW12" s="77">
        <f>IF(BV12="－","－",IF(BV12="","",VLOOKUP(BV12,'廃棄物事業経費（市町村）'!$B$7:$C$45,2)))</f>
      </c>
      <c r="BX12" s="17"/>
      <c r="BY12" s="17"/>
      <c r="BZ12" s="78"/>
      <c r="CA12" s="77">
        <f>IF(BZ12="－","－",IF(BZ12="","",VLOOKUP(BZ12,'廃棄物事業経費（市町村）'!$B$7:$C$45,2)))</f>
      </c>
      <c r="CB12" s="17"/>
      <c r="CC12" s="17"/>
      <c r="CD12" s="78"/>
      <c r="CE12" s="77">
        <f>IF(CD12="－","－",IF(CD12="","",VLOOKUP(CD12,'廃棄物事業経費（市町村）'!$B$7:$C$45,2)))</f>
      </c>
      <c r="CF12" s="17"/>
      <c r="CG12" s="17"/>
      <c r="CH12" s="78"/>
      <c r="CI12" s="77">
        <f>IF(CH12="－","－",IF(CH12="","",VLOOKUP(CH12,'廃棄物事業経費（市町村）'!$B$7:$C$45,2)))</f>
      </c>
      <c r="CJ12" s="17"/>
      <c r="CK12" s="17"/>
      <c r="CL12" s="78"/>
      <c r="CM12" s="77">
        <f>IF(CL12="－","－",IF(CL12="","",VLOOKUP(CL12,'廃棄物事業経費（市町村）'!$B$7:$C$45,2)))</f>
      </c>
      <c r="CN12" s="17"/>
      <c r="CO12" s="17"/>
      <c r="CP12" s="78"/>
      <c r="CQ12" s="77">
        <f>IF(CP12="－","－",IF(CP12="","",VLOOKUP(CP12,'廃棄物事業経費（市町村）'!$B$7:$C$45,2)))</f>
      </c>
      <c r="CR12" s="17"/>
      <c r="CS12" s="17"/>
      <c r="CT12" s="78"/>
      <c r="CU12" s="77">
        <f>IF(CT12="－","－",IF(CT12="","",VLOOKUP(CT12,'廃棄物事業経費（市町村）'!$B$7:$C$45,2)))</f>
      </c>
      <c r="CV12" s="17"/>
      <c r="CW12" s="17"/>
      <c r="CX12" s="78"/>
      <c r="CY12" s="77">
        <f>IF(CX12="－","－",IF(CX12="","",VLOOKUP(CX12,'廃棄物事業経費（市町村）'!$B$7:$C$45,2)))</f>
      </c>
      <c r="CZ12" s="17"/>
      <c r="DA12" s="17"/>
      <c r="DB12" s="78"/>
      <c r="DC12" s="77">
        <f>IF(DB12="－","－",IF(DB12="","",VLOOKUP(DB12,'廃棄物事業経費（市町村）'!$B$7:$C$45,2)))</f>
      </c>
      <c r="DD12" s="17"/>
      <c r="DE12" s="17"/>
      <c r="DF12" s="78"/>
      <c r="DG12" s="77">
        <f>IF(DF12="－","－",IF(DF12="","",VLOOKUP(DF12,'廃棄物事業経費（市町村）'!$B$7:$C$45,2)))</f>
      </c>
      <c r="DH12" s="17"/>
      <c r="DI12" s="17"/>
      <c r="DJ12" s="78"/>
      <c r="DK12" s="77">
        <f>IF(DJ12="－","－",IF(DJ12="","",VLOOKUP(DJ12,'廃棄物事業経費（市町村）'!$B$7:$C$45,2)))</f>
      </c>
      <c r="DL12" s="17"/>
      <c r="DM12" s="17"/>
      <c r="DN12" s="78"/>
      <c r="DO12" s="77">
        <f>IF(DN12="－","－",IF(DN12="","",VLOOKUP(DN12,'廃棄物事業経費（市町村）'!$B$7:$C$45,2)))</f>
      </c>
      <c r="DP12" s="17"/>
      <c r="DQ12" s="17"/>
      <c r="DR12" s="78"/>
      <c r="DS12" s="77">
        <f>IF(DR12="－","－",IF(DR12="","",VLOOKUP(DR12,'廃棄物事業経費（市町村）'!$B$7:$C$45,2)))</f>
      </c>
      <c r="DT12" s="17"/>
      <c r="DU12" s="17"/>
    </row>
    <row r="13" spans="1:125" ht="13.5">
      <c r="A13" s="74" t="s">
        <v>141</v>
      </c>
      <c r="B13" s="74" t="s">
        <v>124</v>
      </c>
      <c r="C13" s="101" t="s">
        <v>125</v>
      </c>
      <c r="D13" s="17">
        <f t="shared" si="0"/>
        <v>160988</v>
      </c>
      <c r="E13" s="17">
        <f t="shared" si="1"/>
        <v>0</v>
      </c>
      <c r="F13" s="79" t="s">
        <v>5</v>
      </c>
      <c r="G13" s="77" t="s">
        <v>6</v>
      </c>
      <c r="H13" s="17">
        <v>41621</v>
      </c>
      <c r="I13" s="17"/>
      <c r="J13" s="79" t="s">
        <v>150</v>
      </c>
      <c r="K13" s="77" t="s">
        <v>151</v>
      </c>
      <c r="L13" s="17">
        <v>54235</v>
      </c>
      <c r="M13" s="17"/>
      <c r="N13" s="79" t="s">
        <v>156</v>
      </c>
      <c r="O13" s="77" t="s">
        <v>157</v>
      </c>
      <c r="P13" s="17">
        <v>52540</v>
      </c>
      <c r="Q13" s="17"/>
      <c r="R13" s="79" t="s">
        <v>158</v>
      </c>
      <c r="S13" s="77" t="s">
        <v>197</v>
      </c>
      <c r="T13" s="17">
        <v>12592</v>
      </c>
      <c r="U13" s="17"/>
      <c r="V13" s="78"/>
      <c r="W13" s="77">
        <f>IF(V13="－","－",IF(V13="","",VLOOKUP(V13,'廃棄物事業経費（市町村）'!$B$7:$C$45,2)))</f>
      </c>
      <c r="X13" s="17"/>
      <c r="Y13" s="17"/>
      <c r="Z13" s="78"/>
      <c r="AA13" s="77">
        <f>IF(Z13="－","－",IF(Z13="","",VLOOKUP(Z13,'廃棄物事業経費（市町村）'!$B$7:$C$45,2)))</f>
      </c>
      <c r="AB13" s="17"/>
      <c r="AC13" s="17"/>
      <c r="AD13" s="78"/>
      <c r="AE13" s="77">
        <f>IF(AD13="－","－",IF(AD13="","",VLOOKUP(AD13,'廃棄物事業経費（市町村）'!$B$7:$C$45,2)))</f>
      </c>
      <c r="AF13" s="17"/>
      <c r="AG13" s="17"/>
      <c r="AH13" s="78"/>
      <c r="AI13" s="77">
        <f>IF(AH13="－","－",IF(AH13="","",VLOOKUP(AH13,'廃棄物事業経費（市町村）'!$B$7:$C$45,2)))</f>
      </c>
      <c r="AJ13" s="17"/>
      <c r="AK13" s="17"/>
      <c r="AL13" s="78"/>
      <c r="AM13" s="77">
        <f>IF(AL13="－","－",IF(AL13="","",VLOOKUP(AL13,'廃棄物事業経費（市町村）'!$B$7:$C$45,2)))</f>
      </c>
      <c r="AN13" s="17"/>
      <c r="AO13" s="17"/>
      <c r="AP13" s="78"/>
      <c r="AQ13" s="77">
        <f>IF(AP13="－","－",IF(AP13="","",VLOOKUP(AP13,'廃棄物事業経費（市町村）'!$B$7:$C$45,2)))</f>
      </c>
      <c r="AR13" s="17"/>
      <c r="AS13" s="17"/>
      <c r="AT13" s="78"/>
      <c r="AU13" s="77">
        <f>IF(AT13="－","－",IF(AT13="","",VLOOKUP(AT13,'廃棄物事業経費（市町村）'!$B$7:$C$45,2)))</f>
      </c>
      <c r="AV13" s="17"/>
      <c r="AW13" s="17"/>
      <c r="AX13" s="78"/>
      <c r="AY13" s="77">
        <f>IF(AX13="－","－",IF(AX13="","",VLOOKUP(AX13,'廃棄物事業経費（市町村）'!$B$7:$C$45,2)))</f>
      </c>
      <c r="AZ13" s="17"/>
      <c r="BA13" s="17"/>
      <c r="BB13" s="78"/>
      <c r="BC13" s="77">
        <f>IF(BB13="－","－",IF(BB13="","",VLOOKUP(BB13,'廃棄物事業経費（市町村）'!$B$7:$C$45,2)))</f>
      </c>
      <c r="BD13" s="17"/>
      <c r="BE13" s="17"/>
      <c r="BF13" s="78"/>
      <c r="BG13" s="77">
        <f>IF(BF13="－","－",IF(BF13="","",VLOOKUP(BF13,'廃棄物事業経費（市町村）'!$B$7:$C$45,2)))</f>
      </c>
      <c r="BH13" s="17"/>
      <c r="BI13" s="17"/>
      <c r="BJ13" s="78"/>
      <c r="BK13" s="77">
        <f>IF(BJ13="－","－",IF(BJ13="","",VLOOKUP(BJ13,'廃棄物事業経費（市町村）'!$B$7:$C$45,2)))</f>
      </c>
      <c r="BL13" s="17"/>
      <c r="BM13" s="17"/>
      <c r="BN13" s="78"/>
      <c r="BO13" s="77">
        <f>IF(BN13="－","－",IF(BN13="","",VLOOKUP(BN13,'廃棄物事業経費（市町村）'!$B$7:$C$45,2)))</f>
      </c>
      <c r="BP13" s="17"/>
      <c r="BQ13" s="17"/>
      <c r="BR13" s="78"/>
      <c r="BS13" s="77">
        <f>IF(BR13="－","－",IF(BR13="","",VLOOKUP(BR13,'廃棄物事業経費（市町村）'!$B$7:$C$45,2)))</f>
      </c>
      <c r="BT13" s="17"/>
      <c r="BU13" s="17"/>
      <c r="BV13" s="78"/>
      <c r="BW13" s="77">
        <f>IF(BV13="－","－",IF(BV13="","",VLOOKUP(BV13,'廃棄物事業経費（市町村）'!$B$7:$C$45,2)))</f>
      </c>
      <c r="BX13" s="17"/>
      <c r="BY13" s="17"/>
      <c r="BZ13" s="78"/>
      <c r="CA13" s="77">
        <f>IF(BZ13="－","－",IF(BZ13="","",VLOOKUP(BZ13,'廃棄物事業経費（市町村）'!$B$7:$C$45,2)))</f>
      </c>
      <c r="CB13" s="17"/>
      <c r="CC13" s="17"/>
      <c r="CD13" s="78"/>
      <c r="CE13" s="77">
        <f>IF(CD13="－","－",IF(CD13="","",VLOOKUP(CD13,'廃棄物事業経費（市町村）'!$B$7:$C$45,2)))</f>
      </c>
      <c r="CF13" s="17"/>
      <c r="CG13" s="17"/>
      <c r="CH13" s="78"/>
      <c r="CI13" s="77">
        <f>IF(CH13="－","－",IF(CH13="","",VLOOKUP(CH13,'廃棄物事業経費（市町村）'!$B$7:$C$45,2)))</f>
      </c>
      <c r="CJ13" s="17"/>
      <c r="CK13" s="17"/>
      <c r="CL13" s="78"/>
      <c r="CM13" s="77">
        <f>IF(CL13="－","－",IF(CL13="","",VLOOKUP(CL13,'廃棄物事業経費（市町村）'!$B$7:$C$45,2)))</f>
      </c>
      <c r="CN13" s="17"/>
      <c r="CO13" s="17"/>
      <c r="CP13" s="78"/>
      <c r="CQ13" s="77">
        <f>IF(CP13="－","－",IF(CP13="","",VLOOKUP(CP13,'廃棄物事業経費（市町村）'!$B$7:$C$45,2)))</f>
      </c>
      <c r="CR13" s="17"/>
      <c r="CS13" s="17"/>
      <c r="CT13" s="78"/>
      <c r="CU13" s="77">
        <f>IF(CT13="－","－",IF(CT13="","",VLOOKUP(CT13,'廃棄物事業経費（市町村）'!$B$7:$C$45,2)))</f>
      </c>
      <c r="CV13" s="17"/>
      <c r="CW13" s="17"/>
      <c r="CX13" s="78"/>
      <c r="CY13" s="77">
        <f>IF(CX13="－","－",IF(CX13="","",VLOOKUP(CX13,'廃棄物事業経費（市町村）'!$B$7:$C$45,2)))</f>
      </c>
      <c r="CZ13" s="17"/>
      <c r="DA13" s="17"/>
      <c r="DB13" s="78"/>
      <c r="DC13" s="77">
        <f>IF(DB13="－","－",IF(DB13="","",VLOOKUP(DB13,'廃棄物事業経費（市町村）'!$B$7:$C$45,2)))</f>
      </c>
      <c r="DD13" s="17"/>
      <c r="DE13" s="17"/>
      <c r="DF13" s="78"/>
      <c r="DG13" s="77">
        <f>IF(DF13="－","－",IF(DF13="","",VLOOKUP(DF13,'廃棄物事業経費（市町村）'!$B$7:$C$45,2)))</f>
      </c>
      <c r="DH13" s="17"/>
      <c r="DI13" s="17"/>
      <c r="DJ13" s="78"/>
      <c r="DK13" s="77">
        <f>IF(DJ13="－","－",IF(DJ13="","",VLOOKUP(DJ13,'廃棄物事業経費（市町村）'!$B$7:$C$45,2)))</f>
      </c>
      <c r="DL13" s="17"/>
      <c r="DM13" s="17"/>
      <c r="DN13" s="78"/>
      <c r="DO13" s="77">
        <f>IF(DN13="－","－",IF(DN13="","",VLOOKUP(DN13,'廃棄物事業経費（市町村）'!$B$7:$C$45,2)))</f>
      </c>
      <c r="DP13" s="17"/>
      <c r="DQ13" s="17"/>
      <c r="DR13" s="78"/>
      <c r="DS13" s="77">
        <f>IF(DR13="－","－",IF(DR13="","",VLOOKUP(DR13,'廃棄物事業経費（市町村）'!$B$7:$C$45,2)))</f>
      </c>
      <c r="DT13" s="17"/>
      <c r="DU13" s="17"/>
    </row>
    <row r="14" spans="1:125" ht="13.5">
      <c r="A14" s="74" t="s">
        <v>141</v>
      </c>
      <c r="B14" s="74" t="s">
        <v>126</v>
      </c>
      <c r="C14" s="101" t="s">
        <v>127</v>
      </c>
      <c r="D14" s="17">
        <f t="shared" si="0"/>
        <v>35507</v>
      </c>
      <c r="E14" s="17">
        <f t="shared" si="1"/>
        <v>0</v>
      </c>
      <c r="F14" s="79" t="s">
        <v>226</v>
      </c>
      <c r="G14" s="77" t="s">
        <v>227</v>
      </c>
      <c r="H14" s="17">
        <v>6860</v>
      </c>
      <c r="I14" s="17"/>
      <c r="J14" s="79" t="s">
        <v>106</v>
      </c>
      <c r="K14" s="77" t="s">
        <v>107</v>
      </c>
      <c r="L14" s="17">
        <v>4590</v>
      </c>
      <c r="M14" s="17"/>
      <c r="N14" s="79" t="s">
        <v>165</v>
      </c>
      <c r="O14" s="77" t="s">
        <v>166</v>
      </c>
      <c r="P14" s="17">
        <v>2686</v>
      </c>
      <c r="Q14" s="17"/>
      <c r="R14" s="79" t="s">
        <v>5</v>
      </c>
      <c r="S14" s="77" t="s">
        <v>6</v>
      </c>
      <c r="T14" s="17">
        <v>9495</v>
      </c>
      <c r="U14" s="17"/>
      <c r="V14" s="79" t="s">
        <v>159</v>
      </c>
      <c r="W14" s="77" t="s">
        <v>160</v>
      </c>
      <c r="X14" s="17">
        <v>6320</v>
      </c>
      <c r="Y14" s="17"/>
      <c r="Z14" s="79" t="s">
        <v>161</v>
      </c>
      <c r="AA14" s="77" t="s">
        <v>162</v>
      </c>
      <c r="AB14" s="17">
        <v>1066</v>
      </c>
      <c r="AC14" s="17"/>
      <c r="AD14" s="79" t="s">
        <v>163</v>
      </c>
      <c r="AE14" s="77" t="s">
        <v>164</v>
      </c>
      <c r="AF14" s="17">
        <v>4490</v>
      </c>
      <c r="AG14" s="17"/>
      <c r="AH14" s="78"/>
      <c r="AI14" s="77">
        <f>IF(AH14="－","－",IF(AH14="","",VLOOKUP(AH14,'廃棄物事業経費（市町村）'!$B$7:$C$45,2)))</f>
      </c>
      <c r="AJ14" s="17"/>
      <c r="AK14" s="17"/>
      <c r="AL14" s="78"/>
      <c r="AM14" s="77">
        <f>IF(AL14="－","－",IF(AL14="","",VLOOKUP(AL14,'廃棄物事業経費（市町村）'!$B$7:$C$45,2)))</f>
      </c>
      <c r="AN14" s="17"/>
      <c r="AO14" s="17"/>
      <c r="AP14" s="78"/>
      <c r="AQ14" s="77">
        <f>IF(AP14="－","－",IF(AP14="","",VLOOKUP(AP14,'廃棄物事業経費（市町村）'!$B$7:$C$45,2)))</f>
      </c>
      <c r="AR14" s="17"/>
      <c r="AS14" s="17"/>
      <c r="AT14" s="78"/>
      <c r="AU14" s="77">
        <f>IF(AT14="－","－",IF(AT14="","",VLOOKUP(AT14,'廃棄物事業経費（市町村）'!$B$7:$C$45,2)))</f>
      </c>
      <c r="AV14" s="17"/>
      <c r="AW14" s="17"/>
      <c r="AX14" s="78"/>
      <c r="AY14" s="77">
        <f>IF(AX14="－","－",IF(AX14="","",VLOOKUP(AX14,'廃棄物事業経費（市町村）'!$B$7:$C$45,2)))</f>
      </c>
      <c r="AZ14" s="17"/>
      <c r="BA14" s="17"/>
      <c r="BB14" s="78"/>
      <c r="BC14" s="77">
        <f>IF(BB14="－","－",IF(BB14="","",VLOOKUP(BB14,'廃棄物事業経費（市町村）'!$B$7:$C$45,2)))</f>
      </c>
      <c r="BD14" s="17"/>
      <c r="BE14" s="17"/>
      <c r="BF14" s="78"/>
      <c r="BG14" s="77">
        <f>IF(BF14="－","－",IF(BF14="","",VLOOKUP(BF14,'廃棄物事業経費（市町村）'!$B$7:$C$45,2)))</f>
      </c>
      <c r="BH14" s="17"/>
      <c r="BI14" s="17"/>
      <c r="BJ14" s="78"/>
      <c r="BK14" s="77">
        <f>IF(BJ14="－","－",IF(BJ14="","",VLOOKUP(BJ14,'廃棄物事業経費（市町村）'!$B$7:$C$45,2)))</f>
      </c>
      <c r="BL14" s="17"/>
      <c r="BM14" s="17"/>
      <c r="BN14" s="78"/>
      <c r="BO14" s="77">
        <f>IF(BN14="－","－",IF(BN14="","",VLOOKUP(BN14,'廃棄物事業経費（市町村）'!$B$7:$C$45,2)))</f>
      </c>
      <c r="BP14" s="17"/>
      <c r="BQ14" s="17"/>
      <c r="BR14" s="78"/>
      <c r="BS14" s="77">
        <f>IF(BR14="－","－",IF(BR14="","",VLOOKUP(BR14,'廃棄物事業経費（市町村）'!$B$7:$C$45,2)))</f>
      </c>
      <c r="BT14" s="17"/>
      <c r="BU14" s="17"/>
      <c r="BV14" s="78"/>
      <c r="BW14" s="77">
        <f>IF(BV14="－","－",IF(BV14="","",VLOOKUP(BV14,'廃棄物事業経費（市町村）'!$B$7:$C$45,2)))</f>
      </c>
      <c r="BX14" s="17"/>
      <c r="BY14" s="17"/>
      <c r="BZ14" s="78"/>
      <c r="CA14" s="77">
        <f>IF(BZ14="－","－",IF(BZ14="","",VLOOKUP(BZ14,'廃棄物事業経費（市町村）'!$B$7:$C$45,2)))</f>
      </c>
      <c r="CB14" s="17"/>
      <c r="CC14" s="17"/>
      <c r="CD14" s="78"/>
      <c r="CE14" s="77">
        <f>IF(CD14="－","－",IF(CD14="","",VLOOKUP(CD14,'廃棄物事業経費（市町村）'!$B$7:$C$45,2)))</f>
      </c>
      <c r="CF14" s="17"/>
      <c r="CG14" s="17"/>
      <c r="CH14" s="78"/>
      <c r="CI14" s="77">
        <f>IF(CH14="－","－",IF(CH14="","",VLOOKUP(CH14,'廃棄物事業経費（市町村）'!$B$7:$C$45,2)))</f>
      </c>
      <c r="CJ14" s="17"/>
      <c r="CK14" s="17"/>
      <c r="CL14" s="78"/>
      <c r="CM14" s="77">
        <f>IF(CL14="－","－",IF(CL14="","",VLOOKUP(CL14,'廃棄物事業経費（市町村）'!$B$7:$C$45,2)))</f>
      </c>
      <c r="CN14" s="17"/>
      <c r="CO14" s="17"/>
      <c r="CP14" s="78"/>
      <c r="CQ14" s="77">
        <f>IF(CP14="－","－",IF(CP14="","",VLOOKUP(CP14,'廃棄物事業経費（市町村）'!$B$7:$C$45,2)))</f>
      </c>
      <c r="CR14" s="17"/>
      <c r="CS14" s="17"/>
      <c r="CT14" s="78"/>
      <c r="CU14" s="77">
        <f>IF(CT14="－","－",IF(CT14="","",VLOOKUP(CT14,'廃棄物事業経費（市町村）'!$B$7:$C$45,2)))</f>
      </c>
      <c r="CV14" s="17"/>
      <c r="CW14" s="17"/>
      <c r="CX14" s="78"/>
      <c r="CY14" s="77">
        <f>IF(CX14="－","－",IF(CX14="","",VLOOKUP(CX14,'廃棄物事業経費（市町村）'!$B$7:$C$45,2)))</f>
      </c>
      <c r="CZ14" s="17"/>
      <c r="DA14" s="17"/>
      <c r="DB14" s="78"/>
      <c r="DC14" s="77">
        <f>IF(DB14="－","－",IF(DB14="","",VLOOKUP(DB14,'廃棄物事業経費（市町村）'!$B$7:$C$45,2)))</f>
      </c>
      <c r="DD14" s="17"/>
      <c r="DE14" s="17"/>
      <c r="DF14" s="78"/>
      <c r="DG14" s="77">
        <f>IF(DF14="－","－",IF(DF14="","",VLOOKUP(DF14,'廃棄物事業経費（市町村）'!$B$7:$C$45,2)))</f>
      </c>
      <c r="DH14" s="17"/>
      <c r="DI14" s="17"/>
      <c r="DJ14" s="78"/>
      <c r="DK14" s="77">
        <f>IF(DJ14="－","－",IF(DJ14="","",VLOOKUP(DJ14,'廃棄物事業経費（市町村）'!$B$7:$C$45,2)))</f>
      </c>
      <c r="DL14" s="17"/>
      <c r="DM14" s="17"/>
      <c r="DN14" s="78"/>
      <c r="DO14" s="77">
        <f>IF(DN14="－","－",IF(DN14="","",VLOOKUP(DN14,'廃棄物事業経費（市町村）'!$B$7:$C$45,2)))</f>
      </c>
      <c r="DP14" s="17"/>
      <c r="DQ14" s="17"/>
      <c r="DR14" s="78"/>
      <c r="DS14" s="77">
        <f>IF(DR14="－","－",IF(DR14="","",VLOOKUP(DR14,'廃棄物事業経費（市町村）'!$B$7:$C$45,2)))</f>
      </c>
      <c r="DT14" s="17"/>
      <c r="DU14" s="17"/>
    </row>
    <row r="15" spans="1:125" ht="13.5">
      <c r="A15" s="74" t="s">
        <v>141</v>
      </c>
      <c r="B15" s="74" t="s">
        <v>128</v>
      </c>
      <c r="C15" s="101" t="s">
        <v>129</v>
      </c>
      <c r="D15" s="17">
        <f t="shared" si="0"/>
        <v>787095</v>
      </c>
      <c r="E15" s="17">
        <f t="shared" si="1"/>
        <v>199365</v>
      </c>
      <c r="F15" s="79" t="s">
        <v>224</v>
      </c>
      <c r="G15" s="77" t="s">
        <v>225</v>
      </c>
      <c r="H15" s="17">
        <v>260500</v>
      </c>
      <c r="I15" s="17">
        <v>48930</v>
      </c>
      <c r="J15" s="79" t="s">
        <v>3</v>
      </c>
      <c r="K15" s="77" t="s">
        <v>4</v>
      </c>
      <c r="L15" s="17">
        <v>174776</v>
      </c>
      <c r="M15" s="17">
        <v>68788</v>
      </c>
      <c r="N15" s="79" t="s">
        <v>167</v>
      </c>
      <c r="O15" s="77" t="s">
        <v>168</v>
      </c>
      <c r="P15" s="17">
        <v>23783</v>
      </c>
      <c r="Q15" s="17"/>
      <c r="R15" s="79" t="s">
        <v>169</v>
      </c>
      <c r="S15" s="77" t="s">
        <v>170</v>
      </c>
      <c r="T15" s="17">
        <v>45862</v>
      </c>
      <c r="U15" s="17"/>
      <c r="V15" s="79" t="s">
        <v>172</v>
      </c>
      <c r="W15" s="77" t="s">
        <v>173</v>
      </c>
      <c r="X15" s="17">
        <v>54024</v>
      </c>
      <c r="Y15" s="17"/>
      <c r="Z15" s="79" t="s">
        <v>174</v>
      </c>
      <c r="AA15" s="77" t="s">
        <v>175</v>
      </c>
      <c r="AB15" s="17">
        <v>24459</v>
      </c>
      <c r="AC15" s="17"/>
      <c r="AD15" s="79" t="s">
        <v>181</v>
      </c>
      <c r="AE15" s="77" t="s">
        <v>182</v>
      </c>
      <c r="AF15" s="17">
        <v>49576</v>
      </c>
      <c r="AG15" s="17">
        <v>20382</v>
      </c>
      <c r="AH15" s="79" t="s">
        <v>183</v>
      </c>
      <c r="AI15" s="77" t="s">
        <v>222</v>
      </c>
      <c r="AJ15" s="17">
        <v>73355</v>
      </c>
      <c r="AK15" s="17">
        <v>30275</v>
      </c>
      <c r="AL15" s="79" t="s">
        <v>184</v>
      </c>
      <c r="AM15" s="77" t="s">
        <v>185</v>
      </c>
      <c r="AN15" s="17">
        <v>80760</v>
      </c>
      <c r="AO15" s="17">
        <v>30990</v>
      </c>
      <c r="AP15" s="78"/>
      <c r="AQ15" s="77">
        <f>IF(AP15="－","－",IF(AP15="","",VLOOKUP(AP15,'廃棄物事業経費（市町村）'!$B$7:$C$45,2)))</f>
      </c>
      <c r="AR15" s="17"/>
      <c r="AS15" s="17"/>
      <c r="AT15" s="78"/>
      <c r="AU15" s="77">
        <f>IF(AT15="－","－",IF(AT15="","",VLOOKUP(AT15,'廃棄物事業経費（市町村）'!$B$7:$C$45,2)))</f>
      </c>
      <c r="AV15" s="17"/>
      <c r="AW15" s="17"/>
      <c r="AX15" s="78"/>
      <c r="AY15" s="77">
        <f>IF(AX15="－","－",IF(AX15="","",VLOOKUP(AX15,'廃棄物事業経費（市町村）'!$B$7:$C$45,2)))</f>
      </c>
      <c r="AZ15" s="17"/>
      <c r="BA15" s="17"/>
      <c r="BB15" s="78"/>
      <c r="BC15" s="77">
        <f>IF(BB15="－","－",IF(BB15="","",VLOOKUP(BB15,'廃棄物事業経費（市町村）'!$B$7:$C$45,2)))</f>
      </c>
      <c r="BD15" s="17"/>
      <c r="BE15" s="17"/>
      <c r="BF15" s="78"/>
      <c r="BG15" s="77">
        <f>IF(BF15="－","－",IF(BF15="","",VLOOKUP(BF15,'廃棄物事業経費（市町村）'!$B$7:$C$45,2)))</f>
      </c>
      <c r="BH15" s="17"/>
      <c r="BI15" s="17"/>
      <c r="BJ15" s="78"/>
      <c r="BK15" s="77">
        <f>IF(BJ15="－","－",IF(BJ15="","",VLOOKUP(BJ15,'廃棄物事業経費（市町村）'!$B$7:$C$45,2)))</f>
      </c>
      <c r="BL15" s="17"/>
      <c r="BM15" s="17"/>
      <c r="BN15" s="78"/>
      <c r="BO15" s="77">
        <f>IF(BN15="－","－",IF(BN15="","",VLOOKUP(BN15,'廃棄物事業経費（市町村）'!$B$7:$C$45,2)))</f>
      </c>
      <c r="BP15" s="17"/>
      <c r="BQ15" s="17"/>
      <c r="BR15" s="78"/>
      <c r="BS15" s="77">
        <f>IF(BR15="－","－",IF(BR15="","",VLOOKUP(BR15,'廃棄物事業経費（市町村）'!$B$7:$C$45,2)))</f>
      </c>
      <c r="BT15" s="17"/>
      <c r="BU15" s="17"/>
      <c r="BV15" s="78"/>
      <c r="BW15" s="77">
        <f>IF(BV15="－","－",IF(BV15="","",VLOOKUP(BV15,'廃棄物事業経費（市町村）'!$B$7:$C$45,2)))</f>
      </c>
      <c r="BX15" s="17"/>
      <c r="BY15" s="17"/>
      <c r="BZ15" s="78"/>
      <c r="CA15" s="77">
        <f>IF(BZ15="－","－",IF(BZ15="","",VLOOKUP(BZ15,'廃棄物事業経費（市町村）'!$B$7:$C$45,2)))</f>
      </c>
      <c r="CB15" s="17"/>
      <c r="CC15" s="17"/>
      <c r="CD15" s="78"/>
      <c r="CE15" s="77">
        <f>IF(CD15="－","－",IF(CD15="","",VLOOKUP(CD15,'廃棄物事業経費（市町村）'!$B$7:$C$45,2)))</f>
      </c>
      <c r="CF15" s="17"/>
      <c r="CG15" s="17"/>
      <c r="CH15" s="78"/>
      <c r="CI15" s="77">
        <f>IF(CH15="－","－",IF(CH15="","",VLOOKUP(CH15,'廃棄物事業経費（市町村）'!$B$7:$C$45,2)))</f>
      </c>
      <c r="CJ15" s="17"/>
      <c r="CK15" s="17"/>
      <c r="CL15" s="78"/>
      <c r="CM15" s="77">
        <f>IF(CL15="－","－",IF(CL15="","",VLOOKUP(CL15,'廃棄物事業経費（市町村）'!$B$7:$C$45,2)))</f>
      </c>
      <c r="CN15" s="17"/>
      <c r="CO15" s="17"/>
      <c r="CP15" s="78"/>
      <c r="CQ15" s="77">
        <f>IF(CP15="－","－",IF(CP15="","",VLOOKUP(CP15,'廃棄物事業経費（市町村）'!$B$7:$C$45,2)))</f>
      </c>
      <c r="CR15" s="17"/>
      <c r="CS15" s="17"/>
      <c r="CT15" s="78"/>
      <c r="CU15" s="77">
        <f>IF(CT15="－","－",IF(CT15="","",VLOOKUP(CT15,'廃棄物事業経費（市町村）'!$B$7:$C$45,2)))</f>
      </c>
      <c r="CV15" s="17"/>
      <c r="CW15" s="17"/>
      <c r="CX15" s="78"/>
      <c r="CY15" s="77">
        <f>IF(CX15="－","－",IF(CX15="","",VLOOKUP(CX15,'廃棄物事業経費（市町村）'!$B$7:$C$45,2)))</f>
      </c>
      <c r="CZ15" s="17"/>
      <c r="DA15" s="17"/>
      <c r="DB15" s="78"/>
      <c r="DC15" s="77">
        <f>IF(DB15="－","－",IF(DB15="","",VLOOKUP(DB15,'廃棄物事業経費（市町村）'!$B$7:$C$45,2)))</f>
      </c>
      <c r="DD15" s="17"/>
      <c r="DE15" s="17"/>
      <c r="DF15" s="78"/>
      <c r="DG15" s="77">
        <f>IF(DF15="－","－",IF(DF15="","",VLOOKUP(DF15,'廃棄物事業経費（市町村）'!$B$7:$C$45,2)))</f>
      </c>
      <c r="DH15" s="17"/>
      <c r="DI15" s="17"/>
      <c r="DJ15" s="78"/>
      <c r="DK15" s="77">
        <f>IF(DJ15="－","－",IF(DJ15="","",VLOOKUP(DJ15,'廃棄物事業経費（市町村）'!$B$7:$C$45,2)))</f>
      </c>
      <c r="DL15" s="17"/>
      <c r="DM15" s="17"/>
      <c r="DN15" s="78"/>
      <c r="DO15" s="77">
        <f>IF(DN15="－","－",IF(DN15="","",VLOOKUP(DN15,'廃棄物事業経費（市町村）'!$B$7:$C$45,2)))</f>
      </c>
      <c r="DP15" s="17"/>
      <c r="DQ15" s="17"/>
      <c r="DR15" s="78"/>
      <c r="DS15" s="77">
        <f>IF(DR15="－","－",IF(DR15="","",VLOOKUP(DR15,'廃棄物事業経費（市町村）'!$B$7:$C$45,2)))</f>
      </c>
      <c r="DT15" s="17"/>
      <c r="DU15" s="17"/>
    </row>
    <row r="16" spans="1:125" ht="13.5">
      <c r="A16" s="74" t="s">
        <v>141</v>
      </c>
      <c r="B16" s="74" t="s">
        <v>130</v>
      </c>
      <c r="C16" s="101" t="s">
        <v>0</v>
      </c>
      <c r="D16" s="17">
        <f t="shared" si="0"/>
        <v>0</v>
      </c>
      <c r="E16" s="17">
        <f t="shared" si="1"/>
        <v>0</v>
      </c>
      <c r="F16" s="79" t="s">
        <v>1</v>
      </c>
      <c r="G16" s="77" t="s">
        <v>2</v>
      </c>
      <c r="H16" s="17"/>
      <c r="I16" s="17">
        <v>0</v>
      </c>
      <c r="J16" s="79" t="s">
        <v>186</v>
      </c>
      <c r="K16" s="77" t="s">
        <v>233</v>
      </c>
      <c r="L16" s="17"/>
      <c r="M16" s="17">
        <v>0</v>
      </c>
      <c r="N16" s="78"/>
      <c r="O16" s="77">
        <f>IF(N16="－","－",IF(N16="","",VLOOKUP(N16,'廃棄物事業経費（市町村）'!$B$7:$C$45,2)))</f>
      </c>
      <c r="P16" s="17"/>
      <c r="Q16" s="17"/>
      <c r="R16" s="78"/>
      <c r="S16" s="77">
        <f>IF(R16="－","－",IF(R16="","",VLOOKUP(R16,'廃棄物事業経費（市町村）'!$B$7:$C$45,2)))</f>
      </c>
      <c r="T16" s="17"/>
      <c r="U16" s="17"/>
      <c r="V16" s="78"/>
      <c r="W16" s="77">
        <f>IF(V16="－","－",IF(V16="","",VLOOKUP(V16,'廃棄物事業経費（市町村）'!$B$7:$C$45,2)))</f>
      </c>
      <c r="X16" s="17"/>
      <c r="Y16" s="17"/>
      <c r="Z16" s="78"/>
      <c r="AA16" s="77">
        <f>IF(Z16="－","－",IF(Z16="","",VLOOKUP(Z16,'廃棄物事業経費（市町村）'!$B$7:$C$45,2)))</f>
      </c>
      <c r="AB16" s="17"/>
      <c r="AC16" s="17"/>
      <c r="AD16" s="78"/>
      <c r="AE16" s="77">
        <f>IF(AD16="－","－",IF(AD16="","",VLOOKUP(AD16,'廃棄物事業経費（市町村）'!$B$7:$C$45,2)))</f>
      </c>
      <c r="AF16" s="17"/>
      <c r="AG16" s="17"/>
      <c r="AH16" s="78"/>
      <c r="AI16" s="77">
        <f>IF(AH16="－","－",IF(AH16="","",VLOOKUP(AH16,'廃棄物事業経費（市町村）'!$B$7:$C$45,2)))</f>
      </c>
      <c r="AJ16" s="17"/>
      <c r="AK16" s="17"/>
      <c r="AL16" s="78"/>
      <c r="AM16" s="77">
        <f>IF(AL16="－","－",IF(AL16="","",VLOOKUP(AL16,'廃棄物事業経費（市町村）'!$B$7:$C$45,2)))</f>
      </c>
      <c r="AN16" s="17"/>
      <c r="AO16" s="17"/>
      <c r="AP16" s="78"/>
      <c r="AQ16" s="77">
        <f>IF(AP16="－","－",IF(AP16="","",VLOOKUP(AP16,'廃棄物事業経費（市町村）'!$B$7:$C$45,2)))</f>
      </c>
      <c r="AR16" s="17"/>
      <c r="AS16" s="17"/>
      <c r="AT16" s="78"/>
      <c r="AU16" s="77">
        <f>IF(AT16="－","－",IF(AT16="","",VLOOKUP(AT16,'廃棄物事業経費（市町村）'!$B$7:$C$45,2)))</f>
      </c>
      <c r="AV16" s="17"/>
      <c r="AW16" s="17"/>
      <c r="AX16" s="78"/>
      <c r="AY16" s="77">
        <f>IF(AX16="－","－",IF(AX16="","",VLOOKUP(AX16,'廃棄物事業経費（市町村）'!$B$7:$C$45,2)))</f>
      </c>
      <c r="AZ16" s="17"/>
      <c r="BA16" s="17"/>
      <c r="BB16" s="78"/>
      <c r="BC16" s="77">
        <f>IF(BB16="－","－",IF(BB16="","",VLOOKUP(BB16,'廃棄物事業経費（市町村）'!$B$7:$C$45,2)))</f>
      </c>
      <c r="BD16" s="17"/>
      <c r="BE16" s="17"/>
      <c r="BF16" s="78"/>
      <c r="BG16" s="77">
        <f>IF(BF16="－","－",IF(BF16="","",VLOOKUP(BF16,'廃棄物事業経費（市町村）'!$B$7:$C$45,2)))</f>
      </c>
      <c r="BH16" s="17"/>
      <c r="BI16" s="17"/>
      <c r="BJ16" s="78"/>
      <c r="BK16" s="77">
        <f>IF(BJ16="－","－",IF(BJ16="","",VLOOKUP(BJ16,'廃棄物事業経費（市町村）'!$B$7:$C$45,2)))</f>
      </c>
      <c r="BL16" s="17"/>
      <c r="BM16" s="17"/>
      <c r="BN16" s="78"/>
      <c r="BO16" s="77">
        <f>IF(BN16="－","－",IF(BN16="","",VLOOKUP(BN16,'廃棄物事業経費（市町村）'!$B$7:$C$45,2)))</f>
      </c>
      <c r="BP16" s="17"/>
      <c r="BQ16" s="17"/>
      <c r="BR16" s="78"/>
      <c r="BS16" s="77">
        <f>IF(BR16="－","－",IF(BR16="","",VLOOKUP(BR16,'廃棄物事業経費（市町村）'!$B$7:$C$45,2)))</f>
      </c>
      <c r="BT16" s="17"/>
      <c r="BU16" s="17"/>
      <c r="BV16" s="78"/>
      <c r="BW16" s="77">
        <f>IF(BV16="－","－",IF(BV16="","",VLOOKUP(BV16,'廃棄物事業経費（市町村）'!$B$7:$C$45,2)))</f>
      </c>
      <c r="BX16" s="17"/>
      <c r="BY16" s="17"/>
      <c r="BZ16" s="78"/>
      <c r="CA16" s="77">
        <f>IF(BZ16="－","－",IF(BZ16="","",VLOOKUP(BZ16,'廃棄物事業経費（市町村）'!$B$7:$C$45,2)))</f>
      </c>
      <c r="CB16" s="17"/>
      <c r="CC16" s="17"/>
      <c r="CD16" s="78"/>
      <c r="CE16" s="77">
        <f>IF(CD16="－","－",IF(CD16="","",VLOOKUP(CD16,'廃棄物事業経費（市町村）'!$B$7:$C$45,2)))</f>
      </c>
      <c r="CF16" s="17"/>
      <c r="CG16" s="17"/>
      <c r="CH16" s="78"/>
      <c r="CI16" s="77">
        <f>IF(CH16="－","－",IF(CH16="","",VLOOKUP(CH16,'廃棄物事業経費（市町村）'!$B$7:$C$45,2)))</f>
      </c>
      <c r="CJ16" s="17"/>
      <c r="CK16" s="17"/>
      <c r="CL16" s="78"/>
      <c r="CM16" s="77">
        <f>IF(CL16="－","－",IF(CL16="","",VLOOKUP(CL16,'廃棄物事業経費（市町村）'!$B$7:$C$45,2)))</f>
      </c>
      <c r="CN16" s="17"/>
      <c r="CO16" s="17"/>
      <c r="CP16" s="78"/>
      <c r="CQ16" s="77">
        <f>IF(CP16="－","－",IF(CP16="","",VLOOKUP(CP16,'廃棄物事業経費（市町村）'!$B$7:$C$45,2)))</f>
      </c>
      <c r="CR16" s="17"/>
      <c r="CS16" s="17"/>
      <c r="CT16" s="78"/>
      <c r="CU16" s="77">
        <f>IF(CT16="－","－",IF(CT16="","",VLOOKUP(CT16,'廃棄物事業経費（市町村）'!$B$7:$C$45,2)))</f>
      </c>
      <c r="CV16" s="17"/>
      <c r="CW16" s="17"/>
      <c r="CX16" s="78"/>
      <c r="CY16" s="77">
        <f>IF(CX16="－","－",IF(CX16="","",VLOOKUP(CX16,'廃棄物事業経費（市町村）'!$B$7:$C$45,2)))</f>
      </c>
      <c r="CZ16" s="17"/>
      <c r="DA16" s="17"/>
      <c r="DB16" s="78"/>
      <c r="DC16" s="77">
        <f>IF(DB16="－","－",IF(DB16="","",VLOOKUP(DB16,'廃棄物事業経費（市町村）'!$B$7:$C$45,2)))</f>
      </c>
      <c r="DD16" s="17"/>
      <c r="DE16" s="17"/>
      <c r="DF16" s="78"/>
      <c r="DG16" s="77">
        <f>IF(DF16="－","－",IF(DF16="","",VLOOKUP(DF16,'廃棄物事業経費（市町村）'!$B$7:$C$45,2)))</f>
      </c>
      <c r="DH16" s="17"/>
      <c r="DI16" s="17"/>
      <c r="DJ16" s="78"/>
      <c r="DK16" s="77">
        <f>IF(DJ16="－","－",IF(DJ16="","",VLOOKUP(DJ16,'廃棄物事業経費（市町村）'!$B$7:$C$45,2)))</f>
      </c>
      <c r="DL16" s="17"/>
      <c r="DM16" s="17"/>
      <c r="DN16" s="78"/>
      <c r="DO16" s="77">
        <f>IF(DN16="－","－",IF(DN16="","",VLOOKUP(DN16,'廃棄物事業経費（市町村）'!$B$7:$C$45,2)))</f>
      </c>
      <c r="DP16" s="17"/>
      <c r="DQ16" s="17"/>
      <c r="DR16" s="78"/>
      <c r="DS16" s="77">
        <f>IF(DR16="－","－",IF(DR16="","",VLOOKUP(DR16,'廃棄物事業経費（市町村）'!$B$7:$C$45,2)))</f>
      </c>
      <c r="DT16" s="17"/>
      <c r="DU16" s="17"/>
    </row>
    <row r="17" spans="1:125" ht="13.5">
      <c r="A17" s="74" t="s">
        <v>141</v>
      </c>
      <c r="B17" s="74" t="s">
        <v>131</v>
      </c>
      <c r="C17" s="101" t="s">
        <v>132</v>
      </c>
      <c r="D17" s="17">
        <f t="shared" si="0"/>
        <v>25406</v>
      </c>
      <c r="E17" s="17">
        <f t="shared" si="1"/>
        <v>0</v>
      </c>
      <c r="F17" s="79" t="s">
        <v>108</v>
      </c>
      <c r="G17" s="77" t="s">
        <v>109</v>
      </c>
      <c r="H17" s="17">
        <v>13774</v>
      </c>
      <c r="I17" s="17"/>
      <c r="J17" s="79" t="s">
        <v>110</v>
      </c>
      <c r="K17" s="77" t="s">
        <v>111</v>
      </c>
      <c r="L17" s="17">
        <v>11632</v>
      </c>
      <c r="M17" s="17"/>
      <c r="N17" s="78"/>
      <c r="O17" s="77">
        <f>IF(N17="－","－",IF(N17="","",VLOOKUP(N17,'廃棄物事業経費（市町村）'!$B$7:$C$45,2)))</f>
      </c>
      <c r="P17" s="17"/>
      <c r="Q17" s="17"/>
      <c r="R17" s="78"/>
      <c r="S17" s="77">
        <f>IF(R17="－","－",IF(R17="","",VLOOKUP(R17,'廃棄物事業経費（市町村）'!$B$7:$C$45,2)))</f>
      </c>
      <c r="T17" s="17"/>
      <c r="U17" s="17"/>
      <c r="V17" s="78"/>
      <c r="W17" s="77">
        <f>IF(V17="－","－",IF(V17="","",VLOOKUP(V17,'廃棄物事業経費（市町村）'!$B$7:$C$45,2)))</f>
      </c>
      <c r="X17" s="17"/>
      <c r="Y17" s="17"/>
      <c r="Z17" s="78"/>
      <c r="AA17" s="77">
        <f>IF(Z17="－","－",IF(Z17="","",VLOOKUP(Z17,'廃棄物事業経費（市町村）'!$B$7:$C$45,2)))</f>
      </c>
      <c r="AB17" s="17"/>
      <c r="AC17" s="17"/>
      <c r="AD17" s="78"/>
      <c r="AE17" s="77">
        <f>IF(AD17="－","－",IF(AD17="","",VLOOKUP(AD17,'廃棄物事業経費（市町村）'!$B$7:$C$45,2)))</f>
      </c>
      <c r="AF17" s="17"/>
      <c r="AG17" s="17"/>
      <c r="AH17" s="78"/>
      <c r="AI17" s="77">
        <f>IF(AH17="－","－",IF(AH17="","",VLOOKUP(AH17,'廃棄物事業経費（市町村）'!$B$7:$C$45,2)))</f>
      </c>
      <c r="AJ17" s="17"/>
      <c r="AK17" s="17"/>
      <c r="AL17" s="78"/>
      <c r="AM17" s="77">
        <f>IF(AL17="－","－",IF(AL17="","",VLOOKUP(AL17,'廃棄物事業経費（市町村）'!$B$7:$C$45,2)))</f>
      </c>
      <c r="AN17" s="17"/>
      <c r="AO17" s="17"/>
      <c r="AP17" s="78"/>
      <c r="AQ17" s="77">
        <f>IF(AP17="－","－",IF(AP17="","",VLOOKUP(AP17,'廃棄物事業経費（市町村）'!$B$7:$C$45,2)))</f>
      </c>
      <c r="AR17" s="17"/>
      <c r="AS17" s="17"/>
      <c r="AT17" s="78"/>
      <c r="AU17" s="77">
        <f>IF(AT17="－","－",IF(AT17="","",VLOOKUP(AT17,'廃棄物事業経費（市町村）'!$B$7:$C$45,2)))</f>
      </c>
      <c r="AV17" s="17"/>
      <c r="AW17" s="17"/>
      <c r="AX17" s="78"/>
      <c r="AY17" s="77">
        <f>IF(AX17="－","－",IF(AX17="","",VLOOKUP(AX17,'廃棄物事業経費（市町村）'!$B$7:$C$45,2)))</f>
      </c>
      <c r="AZ17" s="17"/>
      <c r="BA17" s="17"/>
      <c r="BB17" s="78"/>
      <c r="BC17" s="77">
        <f>IF(BB17="－","－",IF(BB17="","",VLOOKUP(BB17,'廃棄物事業経費（市町村）'!$B$7:$C$45,2)))</f>
      </c>
      <c r="BD17" s="17"/>
      <c r="BE17" s="17"/>
      <c r="BF17" s="78"/>
      <c r="BG17" s="77">
        <f>IF(BF17="－","－",IF(BF17="","",VLOOKUP(BF17,'廃棄物事業経費（市町村）'!$B$7:$C$45,2)))</f>
      </c>
      <c r="BH17" s="17"/>
      <c r="BI17" s="17"/>
      <c r="BJ17" s="78"/>
      <c r="BK17" s="77">
        <f>IF(BJ17="－","－",IF(BJ17="","",VLOOKUP(BJ17,'廃棄物事業経費（市町村）'!$B$7:$C$45,2)))</f>
      </c>
      <c r="BL17" s="17"/>
      <c r="BM17" s="17"/>
      <c r="BN17" s="78"/>
      <c r="BO17" s="77">
        <f>IF(BN17="－","－",IF(BN17="","",VLOOKUP(BN17,'廃棄物事業経費（市町村）'!$B$7:$C$45,2)))</f>
      </c>
      <c r="BP17" s="17"/>
      <c r="BQ17" s="17"/>
      <c r="BR17" s="78"/>
      <c r="BS17" s="77">
        <f>IF(BR17="－","－",IF(BR17="","",VLOOKUP(BR17,'廃棄物事業経費（市町村）'!$B$7:$C$45,2)))</f>
      </c>
      <c r="BT17" s="17"/>
      <c r="BU17" s="17"/>
      <c r="BV17" s="78"/>
      <c r="BW17" s="77">
        <f>IF(BV17="－","－",IF(BV17="","",VLOOKUP(BV17,'廃棄物事業経費（市町村）'!$B$7:$C$45,2)))</f>
      </c>
      <c r="BX17" s="17"/>
      <c r="BY17" s="17"/>
      <c r="BZ17" s="78"/>
      <c r="CA17" s="77">
        <f>IF(BZ17="－","－",IF(BZ17="","",VLOOKUP(BZ17,'廃棄物事業経費（市町村）'!$B$7:$C$45,2)))</f>
      </c>
      <c r="CB17" s="17"/>
      <c r="CC17" s="17"/>
      <c r="CD17" s="78"/>
      <c r="CE17" s="77">
        <f>IF(CD17="－","－",IF(CD17="","",VLOOKUP(CD17,'廃棄物事業経費（市町村）'!$B$7:$C$45,2)))</f>
      </c>
      <c r="CF17" s="17"/>
      <c r="CG17" s="17"/>
      <c r="CH17" s="78"/>
      <c r="CI17" s="77">
        <f>IF(CH17="－","－",IF(CH17="","",VLOOKUP(CH17,'廃棄物事業経費（市町村）'!$B$7:$C$45,2)))</f>
      </c>
      <c r="CJ17" s="17"/>
      <c r="CK17" s="17"/>
      <c r="CL17" s="78"/>
      <c r="CM17" s="77">
        <f>IF(CL17="－","－",IF(CL17="","",VLOOKUP(CL17,'廃棄物事業経費（市町村）'!$B$7:$C$45,2)))</f>
      </c>
      <c r="CN17" s="17"/>
      <c r="CO17" s="17"/>
      <c r="CP17" s="78"/>
      <c r="CQ17" s="77">
        <f>IF(CP17="－","－",IF(CP17="","",VLOOKUP(CP17,'廃棄物事業経費（市町村）'!$B$7:$C$45,2)))</f>
      </c>
      <c r="CR17" s="17"/>
      <c r="CS17" s="17"/>
      <c r="CT17" s="78"/>
      <c r="CU17" s="77">
        <f>IF(CT17="－","－",IF(CT17="","",VLOOKUP(CT17,'廃棄物事業経費（市町村）'!$B$7:$C$45,2)))</f>
      </c>
      <c r="CV17" s="17"/>
      <c r="CW17" s="17"/>
      <c r="CX17" s="78"/>
      <c r="CY17" s="77">
        <f>IF(CX17="－","－",IF(CX17="","",VLOOKUP(CX17,'廃棄物事業経費（市町村）'!$B$7:$C$45,2)))</f>
      </c>
      <c r="CZ17" s="17"/>
      <c r="DA17" s="17"/>
      <c r="DB17" s="78"/>
      <c r="DC17" s="77">
        <f>IF(DB17="－","－",IF(DB17="","",VLOOKUP(DB17,'廃棄物事業経費（市町村）'!$B$7:$C$45,2)))</f>
      </c>
      <c r="DD17" s="17"/>
      <c r="DE17" s="17"/>
      <c r="DF17" s="78"/>
      <c r="DG17" s="77">
        <f>IF(DF17="－","－",IF(DF17="","",VLOOKUP(DF17,'廃棄物事業経費（市町村）'!$B$7:$C$45,2)))</f>
      </c>
      <c r="DH17" s="17"/>
      <c r="DI17" s="17"/>
      <c r="DJ17" s="78"/>
      <c r="DK17" s="77">
        <f>IF(DJ17="－","－",IF(DJ17="","",VLOOKUP(DJ17,'廃棄物事業経費（市町村）'!$B$7:$C$45,2)))</f>
      </c>
      <c r="DL17" s="17"/>
      <c r="DM17" s="17"/>
      <c r="DN17" s="78"/>
      <c r="DO17" s="77">
        <f>IF(DN17="－","－",IF(DN17="","",VLOOKUP(DN17,'廃棄物事業経費（市町村）'!$B$7:$C$45,2)))</f>
      </c>
      <c r="DP17" s="17"/>
      <c r="DQ17" s="17"/>
      <c r="DR17" s="78"/>
      <c r="DS17" s="77">
        <f>IF(DR17="－","－",IF(DR17="","",VLOOKUP(DR17,'廃棄物事業経費（市町村）'!$B$7:$C$45,2)))</f>
      </c>
      <c r="DT17" s="17"/>
      <c r="DU17" s="17"/>
    </row>
    <row r="18" spans="1:125" ht="13.5">
      <c r="A18" s="74" t="s">
        <v>141</v>
      </c>
      <c r="B18" s="74" t="s">
        <v>133</v>
      </c>
      <c r="C18" s="101" t="s">
        <v>134</v>
      </c>
      <c r="D18" s="17">
        <f t="shared" si="0"/>
        <v>655821</v>
      </c>
      <c r="E18" s="17">
        <f t="shared" si="1"/>
        <v>76875</v>
      </c>
      <c r="F18" s="79" t="s">
        <v>154</v>
      </c>
      <c r="G18" s="77" t="s">
        <v>155</v>
      </c>
      <c r="H18" s="17">
        <v>256591</v>
      </c>
      <c r="I18" s="17">
        <v>31301</v>
      </c>
      <c r="J18" s="79" t="s">
        <v>1</v>
      </c>
      <c r="K18" s="77" t="s">
        <v>2</v>
      </c>
      <c r="L18" s="17">
        <v>204381</v>
      </c>
      <c r="M18" s="17">
        <v>26337</v>
      </c>
      <c r="N18" s="79" t="s">
        <v>3</v>
      </c>
      <c r="O18" s="77" t="s">
        <v>4</v>
      </c>
      <c r="P18" s="17">
        <v>163942</v>
      </c>
      <c r="Q18" s="17">
        <v>19237</v>
      </c>
      <c r="R18" s="79" t="s">
        <v>186</v>
      </c>
      <c r="S18" s="77" t="s">
        <v>233</v>
      </c>
      <c r="T18" s="17">
        <v>30907</v>
      </c>
      <c r="U18" s="17"/>
      <c r="V18" s="78"/>
      <c r="W18" s="77">
        <f>IF(V18="－","－",IF(V18="","",VLOOKUP(V18,'廃棄物事業経費（市町村）'!$B$7:$C$45,2)))</f>
      </c>
      <c r="X18" s="17"/>
      <c r="Y18" s="17"/>
      <c r="Z18" s="78"/>
      <c r="AA18" s="77">
        <f>IF(Z18="－","－",IF(Z18="","",VLOOKUP(Z18,'廃棄物事業経費（市町村）'!$B$7:$C$45,2)))</f>
      </c>
      <c r="AB18" s="17"/>
      <c r="AC18" s="17"/>
      <c r="AD18" s="78"/>
      <c r="AE18" s="77">
        <f>IF(AD18="－","－",IF(AD18="","",VLOOKUP(AD18,'廃棄物事業経費（市町村）'!$B$7:$C$45,2)))</f>
      </c>
      <c r="AF18" s="17"/>
      <c r="AG18" s="17"/>
      <c r="AH18" s="78"/>
      <c r="AI18" s="77">
        <f>IF(AH18="－","－",IF(AH18="","",VLOOKUP(AH18,'廃棄物事業経費（市町村）'!$B$7:$C$45,2)))</f>
      </c>
      <c r="AJ18" s="17"/>
      <c r="AK18" s="17"/>
      <c r="AL18" s="78"/>
      <c r="AM18" s="77">
        <f>IF(AL18="－","－",IF(AL18="","",VLOOKUP(AL18,'廃棄物事業経費（市町村）'!$B$7:$C$45,2)))</f>
      </c>
      <c r="AN18" s="17"/>
      <c r="AO18" s="17"/>
      <c r="AP18" s="78"/>
      <c r="AQ18" s="77">
        <f>IF(AP18="－","－",IF(AP18="","",VLOOKUP(AP18,'廃棄物事業経費（市町村）'!$B$7:$C$45,2)))</f>
      </c>
      <c r="AR18" s="17"/>
      <c r="AS18" s="17"/>
      <c r="AT18" s="78"/>
      <c r="AU18" s="77">
        <f>IF(AT18="－","－",IF(AT18="","",VLOOKUP(AT18,'廃棄物事業経費（市町村）'!$B$7:$C$45,2)))</f>
      </c>
      <c r="AV18" s="17"/>
      <c r="AW18" s="17"/>
      <c r="AX18" s="78"/>
      <c r="AY18" s="77">
        <f>IF(AX18="－","－",IF(AX18="","",VLOOKUP(AX18,'廃棄物事業経費（市町村）'!$B$7:$C$45,2)))</f>
      </c>
      <c r="AZ18" s="17"/>
      <c r="BA18" s="17"/>
      <c r="BB18" s="78"/>
      <c r="BC18" s="77">
        <f>IF(BB18="－","－",IF(BB18="","",VLOOKUP(BB18,'廃棄物事業経費（市町村）'!$B$7:$C$45,2)))</f>
      </c>
      <c r="BD18" s="17"/>
      <c r="BE18" s="17"/>
      <c r="BF18" s="78"/>
      <c r="BG18" s="77">
        <f>IF(BF18="－","－",IF(BF18="","",VLOOKUP(BF18,'廃棄物事業経費（市町村）'!$B$7:$C$45,2)))</f>
      </c>
      <c r="BH18" s="17"/>
      <c r="BI18" s="17"/>
      <c r="BJ18" s="78"/>
      <c r="BK18" s="77">
        <f>IF(BJ18="－","－",IF(BJ18="","",VLOOKUP(BJ18,'廃棄物事業経費（市町村）'!$B$7:$C$45,2)))</f>
      </c>
      <c r="BL18" s="17"/>
      <c r="BM18" s="17"/>
      <c r="BN18" s="78"/>
      <c r="BO18" s="77">
        <f>IF(BN18="－","－",IF(BN18="","",VLOOKUP(BN18,'廃棄物事業経費（市町村）'!$B$7:$C$45,2)))</f>
      </c>
      <c r="BP18" s="17"/>
      <c r="BQ18" s="17"/>
      <c r="BR18" s="78"/>
      <c r="BS18" s="77">
        <f>IF(BR18="－","－",IF(BR18="","",VLOOKUP(BR18,'廃棄物事業経費（市町村）'!$B$7:$C$45,2)))</f>
      </c>
      <c r="BT18" s="17"/>
      <c r="BU18" s="17"/>
      <c r="BV18" s="78"/>
      <c r="BW18" s="77">
        <f>IF(BV18="－","－",IF(BV18="","",VLOOKUP(BV18,'廃棄物事業経費（市町村）'!$B$7:$C$45,2)))</f>
      </c>
      <c r="BX18" s="17"/>
      <c r="BY18" s="17"/>
      <c r="BZ18" s="78"/>
      <c r="CA18" s="77">
        <f>IF(BZ18="－","－",IF(BZ18="","",VLOOKUP(BZ18,'廃棄物事業経費（市町村）'!$B$7:$C$45,2)))</f>
      </c>
      <c r="CB18" s="17"/>
      <c r="CC18" s="17"/>
      <c r="CD18" s="78"/>
      <c r="CE18" s="77">
        <f>IF(CD18="－","－",IF(CD18="","",VLOOKUP(CD18,'廃棄物事業経費（市町村）'!$B$7:$C$45,2)))</f>
      </c>
      <c r="CF18" s="17"/>
      <c r="CG18" s="17"/>
      <c r="CH18" s="78"/>
      <c r="CI18" s="77">
        <f>IF(CH18="－","－",IF(CH18="","",VLOOKUP(CH18,'廃棄物事業経費（市町村）'!$B$7:$C$45,2)))</f>
      </c>
      <c r="CJ18" s="17"/>
      <c r="CK18" s="17"/>
      <c r="CL18" s="78"/>
      <c r="CM18" s="77">
        <f>IF(CL18="－","－",IF(CL18="","",VLOOKUP(CL18,'廃棄物事業経費（市町村）'!$B$7:$C$45,2)))</f>
      </c>
      <c r="CN18" s="17"/>
      <c r="CO18" s="17"/>
      <c r="CP18" s="78"/>
      <c r="CQ18" s="77">
        <f>IF(CP18="－","－",IF(CP18="","",VLOOKUP(CP18,'廃棄物事業経費（市町村）'!$B$7:$C$45,2)))</f>
      </c>
      <c r="CR18" s="17"/>
      <c r="CS18" s="17"/>
      <c r="CT18" s="78"/>
      <c r="CU18" s="77">
        <f>IF(CT18="－","－",IF(CT18="","",VLOOKUP(CT18,'廃棄物事業経費（市町村）'!$B$7:$C$45,2)))</f>
      </c>
      <c r="CV18" s="17"/>
      <c r="CW18" s="17"/>
      <c r="CX18" s="78"/>
      <c r="CY18" s="77">
        <f>IF(CX18="－","－",IF(CX18="","",VLOOKUP(CX18,'廃棄物事業経費（市町村）'!$B$7:$C$45,2)))</f>
      </c>
      <c r="CZ18" s="17"/>
      <c r="DA18" s="17"/>
      <c r="DB18" s="78"/>
      <c r="DC18" s="77">
        <f>IF(DB18="－","－",IF(DB18="","",VLOOKUP(DB18,'廃棄物事業経費（市町村）'!$B$7:$C$45,2)))</f>
      </c>
      <c r="DD18" s="17"/>
      <c r="DE18" s="17"/>
      <c r="DF18" s="78"/>
      <c r="DG18" s="77">
        <f>IF(DF18="－","－",IF(DF18="","",VLOOKUP(DF18,'廃棄物事業経費（市町村）'!$B$7:$C$45,2)))</f>
      </c>
      <c r="DH18" s="17"/>
      <c r="DI18" s="17"/>
      <c r="DJ18" s="78"/>
      <c r="DK18" s="77">
        <f>IF(DJ18="－","－",IF(DJ18="","",VLOOKUP(DJ18,'廃棄物事業経費（市町村）'!$B$7:$C$45,2)))</f>
      </c>
      <c r="DL18" s="17"/>
      <c r="DM18" s="17"/>
      <c r="DN18" s="78"/>
      <c r="DO18" s="77">
        <f>IF(DN18="－","－",IF(DN18="","",VLOOKUP(DN18,'廃棄物事業経費（市町村）'!$B$7:$C$45,2)))</f>
      </c>
      <c r="DP18" s="17"/>
      <c r="DQ18" s="17"/>
      <c r="DR18" s="78"/>
      <c r="DS18" s="77">
        <f>IF(DR18="－","－",IF(DR18="","",VLOOKUP(DR18,'廃棄物事業経費（市町村）'!$B$7:$C$45,2)))</f>
      </c>
      <c r="DT18" s="17"/>
      <c r="DU18" s="17"/>
    </row>
    <row r="19" spans="1:125" ht="13.5">
      <c r="A19" s="114" t="s">
        <v>228</v>
      </c>
      <c r="B19" s="114"/>
      <c r="C19" s="114"/>
      <c r="D19" s="17">
        <f>SUM(D7:D18)</f>
        <v>2225004</v>
      </c>
      <c r="E19" s="17">
        <f>SUM(E7:E18)</f>
        <v>612481</v>
      </c>
      <c r="F19" s="79" t="s">
        <v>191</v>
      </c>
      <c r="G19" s="100" t="s">
        <v>136</v>
      </c>
      <c r="H19" s="17">
        <f>SUM(H7:H18)</f>
        <v>828302</v>
      </c>
      <c r="I19" s="17">
        <f>SUM(I7:I18)</f>
        <v>298329</v>
      </c>
      <c r="J19" s="79" t="s">
        <v>191</v>
      </c>
      <c r="K19" s="100" t="s">
        <v>136</v>
      </c>
      <c r="L19" s="17">
        <f>SUM(L7:L18)</f>
        <v>691174</v>
      </c>
      <c r="M19" s="17">
        <f>SUM(M7:M18)</f>
        <v>137608</v>
      </c>
      <c r="N19" s="79" t="s">
        <v>191</v>
      </c>
      <c r="O19" s="100" t="s">
        <v>136</v>
      </c>
      <c r="P19" s="17">
        <f>SUM(P7:P18)</f>
        <v>312622</v>
      </c>
      <c r="Q19" s="17">
        <f>SUM(Q7:Q18)</f>
        <v>56055</v>
      </c>
      <c r="R19" s="79" t="s">
        <v>191</v>
      </c>
      <c r="S19" s="100" t="s">
        <v>136</v>
      </c>
      <c r="T19" s="17">
        <f>SUM(T7:T18)</f>
        <v>98856</v>
      </c>
      <c r="U19" s="17">
        <f>SUM(U7:U18)</f>
        <v>11403</v>
      </c>
      <c r="V19" s="79" t="s">
        <v>191</v>
      </c>
      <c r="W19" s="100" t="s">
        <v>136</v>
      </c>
      <c r="X19" s="17">
        <f>SUM(X7:X18)</f>
        <v>60344</v>
      </c>
      <c r="Y19" s="17">
        <f>SUM(Y7:Y18)</f>
        <v>27439</v>
      </c>
      <c r="Z19" s="79" t="s">
        <v>191</v>
      </c>
      <c r="AA19" s="100" t="s">
        <v>136</v>
      </c>
      <c r="AB19" s="17">
        <f>SUM(AB7:AB18)</f>
        <v>25525</v>
      </c>
      <c r="AC19" s="17">
        <f>SUM(AC7:AC18)</f>
        <v>0</v>
      </c>
      <c r="AD19" s="79" t="s">
        <v>191</v>
      </c>
      <c r="AE19" s="100" t="s">
        <v>136</v>
      </c>
      <c r="AF19" s="17">
        <f>SUM(AF7:AF18)</f>
        <v>54066</v>
      </c>
      <c r="AG19" s="17">
        <f>SUM(AG7:AG18)</f>
        <v>20382</v>
      </c>
      <c r="AH19" s="79" t="s">
        <v>191</v>
      </c>
      <c r="AI19" s="100" t="s">
        <v>136</v>
      </c>
      <c r="AJ19" s="17">
        <f>SUM(AJ7:AJ18)</f>
        <v>73355</v>
      </c>
      <c r="AK19" s="17">
        <f>SUM(AK7:AK18)</f>
        <v>30275</v>
      </c>
      <c r="AL19" s="79" t="s">
        <v>191</v>
      </c>
      <c r="AM19" s="100" t="s">
        <v>136</v>
      </c>
      <c r="AN19" s="17">
        <f>SUM(AN7:AN18)</f>
        <v>80760</v>
      </c>
      <c r="AO19" s="17">
        <f>SUM(AO7:AO18)</f>
        <v>30990</v>
      </c>
      <c r="AP19" s="79" t="s">
        <v>191</v>
      </c>
      <c r="AQ19" s="100" t="s">
        <v>136</v>
      </c>
      <c r="AR19" s="17">
        <f>SUM(AR7:AR18)</f>
        <v>0</v>
      </c>
      <c r="AS19" s="17">
        <f>SUM(AS7:AS18)</f>
        <v>0</v>
      </c>
      <c r="AT19" s="79" t="s">
        <v>191</v>
      </c>
      <c r="AU19" s="100" t="s">
        <v>136</v>
      </c>
      <c r="AV19" s="17">
        <f>SUM(AV7:AV18)</f>
        <v>0</v>
      </c>
      <c r="AW19" s="17">
        <f>SUM(AW7:AW18)</f>
        <v>0</v>
      </c>
      <c r="AX19" s="79" t="s">
        <v>191</v>
      </c>
      <c r="AY19" s="100" t="s">
        <v>136</v>
      </c>
      <c r="AZ19" s="17">
        <f>SUM(AZ7:AZ18)</f>
        <v>0</v>
      </c>
      <c r="BA19" s="17">
        <f>SUM(BA7:BA18)</f>
        <v>0</v>
      </c>
      <c r="BB19" s="79" t="s">
        <v>191</v>
      </c>
      <c r="BC19" s="100" t="s">
        <v>136</v>
      </c>
      <c r="BD19" s="17">
        <f>SUM(BD7:BD18)</f>
        <v>0</v>
      </c>
      <c r="BE19" s="17">
        <f>SUM(BE7:BE18)</f>
        <v>0</v>
      </c>
      <c r="BF19" s="79" t="s">
        <v>191</v>
      </c>
      <c r="BG19" s="100" t="s">
        <v>136</v>
      </c>
      <c r="BH19" s="17">
        <f>SUM(BH7:BH18)</f>
        <v>0</v>
      </c>
      <c r="BI19" s="17">
        <f>SUM(BI7:BI18)</f>
        <v>0</v>
      </c>
      <c r="BJ19" s="79" t="s">
        <v>191</v>
      </c>
      <c r="BK19" s="100" t="s">
        <v>136</v>
      </c>
      <c r="BL19" s="17">
        <f>SUM(BL7:BL18)</f>
        <v>0</v>
      </c>
      <c r="BM19" s="17">
        <f>SUM(BM7:BM18)</f>
        <v>0</v>
      </c>
      <c r="BN19" s="79" t="s">
        <v>191</v>
      </c>
      <c r="BO19" s="100" t="s">
        <v>136</v>
      </c>
      <c r="BP19" s="17">
        <f>SUM(BP7:BP18)</f>
        <v>0</v>
      </c>
      <c r="BQ19" s="17">
        <f>SUM(BQ7:BQ18)</f>
        <v>0</v>
      </c>
      <c r="BR19" s="79" t="s">
        <v>191</v>
      </c>
      <c r="BS19" s="100" t="s">
        <v>136</v>
      </c>
      <c r="BT19" s="17">
        <f>SUM(BT7:BT18)</f>
        <v>0</v>
      </c>
      <c r="BU19" s="17">
        <f>SUM(BU7:BU18)</f>
        <v>0</v>
      </c>
      <c r="BV19" s="79" t="s">
        <v>191</v>
      </c>
      <c r="BW19" s="100" t="s">
        <v>136</v>
      </c>
      <c r="BX19" s="17">
        <f>SUM(BX7:BX18)</f>
        <v>0</v>
      </c>
      <c r="BY19" s="17">
        <f>SUM(BY7:BY18)</f>
        <v>0</v>
      </c>
      <c r="BZ19" s="79" t="s">
        <v>191</v>
      </c>
      <c r="CA19" s="100" t="s">
        <v>136</v>
      </c>
      <c r="CB19" s="17">
        <f>SUM(CB7:CB18)</f>
        <v>0</v>
      </c>
      <c r="CC19" s="17">
        <f>SUM(CC7:CC18)</f>
        <v>0</v>
      </c>
      <c r="CD19" s="79" t="s">
        <v>191</v>
      </c>
      <c r="CE19" s="100" t="s">
        <v>136</v>
      </c>
      <c r="CF19" s="17">
        <f>SUM(CF7:CF18)</f>
        <v>0</v>
      </c>
      <c r="CG19" s="17">
        <f>SUM(CG7:CG18)</f>
        <v>0</v>
      </c>
      <c r="CH19" s="79" t="s">
        <v>191</v>
      </c>
      <c r="CI19" s="100" t="s">
        <v>136</v>
      </c>
      <c r="CJ19" s="17">
        <f>SUM(CJ7:CJ18)</f>
        <v>0</v>
      </c>
      <c r="CK19" s="17">
        <f>SUM(CK7:CK18)</f>
        <v>0</v>
      </c>
      <c r="CL19" s="79" t="s">
        <v>191</v>
      </c>
      <c r="CM19" s="100" t="s">
        <v>136</v>
      </c>
      <c r="CN19" s="17">
        <f>SUM(CN7:CN18)</f>
        <v>0</v>
      </c>
      <c r="CO19" s="17">
        <f>SUM(CO7:CO18)</f>
        <v>0</v>
      </c>
      <c r="CP19" s="79" t="s">
        <v>191</v>
      </c>
      <c r="CQ19" s="100" t="s">
        <v>136</v>
      </c>
      <c r="CR19" s="17">
        <f>SUM(CR7:CR18)</f>
        <v>0</v>
      </c>
      <c r="CS19" s="17">
        <f>SUM(CS7:CS18)</f>
        <v>0</v>
      </c>
      <c r="CT19" s="79" t="s">
        <v>191</v>
      </c>
      <c r="CU19" s="100" t="s">
        <v>136</v>
      </c>
      <c r="CV19" s="17">
        <f>SUM(CV7:CV18)</f>
        <v>0</v>
      </c>
      <c r="CW19" s="17">
        <f>SUM(CW7:CW18)</f>
        <v>0</v>
      </c>
      <c r="CX19" s="79" t="s">
        <v>191</v>
      </c>
      <c r="CY19" s="100" t="s">
        <v>136</v>
      </c>
      <c r="CZ19" s="17">
        <f>SUM(CZ7:CZ18)</f>
        <v>0</v>
      </c>
      <c r="DA19" s="17">
        <f>SUM(DA7:DA18)</f>
        <v>0</v>
      </c>
      <c r="DB19" s="79" t="s">
        <v>191</v>
      </c>
      <c r="DC19" s="100" t="s">
        <v>136</v>
      </c>
      <c r="DD19" s="17">
        <f>SUM(DD7:DD18)</f>
        <v>0</v>
      </c>
      <c r="DE19" s="17">
        <f>SUM(DE7:DE18)</f>
        <v>0</v>
      </c>
      <c r="DF19" s="79" t="s">
        <v>191</v>
      </c>
      <c r="DG19" s="100" t="s">
        <v>136</v>
      </c>
      <c r="DH19" s="17">
        <f>SUM(DH7:DH18)</f>
        <v>0</v>
      </c>
      <c r="DI19" s="17">
        <f>SUM(DI7:DI18)</f>
        <v>0</v>
      </c>
      <c r="DJ19" s="79" t="s">
        <v>191</v>
      </c>
      <c r="DK19" s="100" t="s">
        <v>136</v>
      </c>
      <c r="DL19" s="17">
        <f>SUM(DL7:DL18)</f>
        <v>0</v>
      </c>
      <c r="DM19" s="17">
        <f>SUM(DM7:DM18)</f>
        <v>0</v>
      </c>
      <c r="DN19" s="79" t="s">
        <v>191</v>
      </c>
      <c r="DO19" s="100" t="s">
        <v>136</v>
      </c>
      <c r="DP19" s="17">
        <f>SUM(DP7:DP18)</f>
        <v>0</v>
      </c>
      <c r="DQ19" s="17">
        <f>SUM(DQ7:DQ18)</f>
        <v>0</v>
      </c>
      <c r="DR19" s="79" t="s">
        <v>191</v>
      </c>
      <c r="DS19" s="100" t="s">
        <v>136</v>
      </c>
      <c r="DT19" s="17">
        <f>SUM(DT7:DT18)</f>
        <v>0</v>
      </c>
      <c r="DU19" s="17">
        <f>SUM(DU7:DU18)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59" t="s">
        <v>73</v>
      </c>
      <c r="B1" s="143"/>
      <c r="C1" s="82" t="s">
        <v>241</v>
      </c>
      <c r="G1" s="81"/>
      <c r="H1" s="81"/>
      <c r="I1" s="82" t="s">
        <v>223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49" t="s">
        <v>242</v>
      </c>
      <c r="B3" s="145"/>
      <c r="C3" s="146"/>
      <c r="D3" s="87" t="s">
        <v>268</v>
      </c>
      <c r="E3" s="88" t="s">
        <v>204</v>
      </c>
      <c r="G3" s="144" t="s">
        <v>243</v>
      </c>
      <c r="H3" s="145"/>
      <c r="I3" s="146"/>
      <c r="J3" s="87" t="s">
        <v>268</v>
      </c>
      <c r="K3" s="88" t="s">
        <v>204</v>
      </c>
    </row>
    <row r="4" spans="1:11" s="86" customFormat="1" ht="18" customHeight="1">
      <c r="A4" s="139" t="s">
        <v>244</v>
      </c>
      <c r="B4" s="140"/>
      <c r="C4" s="140"/>
      <c r="D4" s="89">
        <f>SUMIF('廃棄物事業経費（歳入）'!$A$7:$C$57,$A$1,'廃棄物事業経費（歳入）'!$F$7:$F$57)</f>
        <v>284713</v>
      </c>
      <c r="E4" s="89">
        <f>SUMIF('廃棄物事業経費（歳入）'!$A$7:$C$57,$A$1,'廃棄物事業経費（歳入）'!$O$7:$O$57)</f>
        <v>62938</v>
      </c>
      <c r="G4" s="154" t="s">
        <v>245</v>
      </c>
      <c r="H4" s="154" t="s">
        <v>246</v>
      </c>
      <c r="I4" s="90" t="s">
        <v>247</v>
      </c>
      <c r="J4" s="89">
        <f>SUMIF('廃棄物事業経費（歳出）'!$A$7:$C$57,$A$1,'廃棄物事業経費（歳出）'!$F$7:$F$57)</f>
        <v>434223</v>
      </c>
      <c r="K4" s="89">
        <f>SUMIF('廃棄物事業経費（歳出）'!$A$7:$C$57,$A$1,'廃棄物事業経費（歳出）'!$Y$7:$Y$57)</f>
        <v>207708</v>
      </c>
    </row>
    <row r="5" spans="1:11" s="86" customFormat="1" ht="18" customHeight="1">
      <c r="A5" s="139" t="s">
        <v>248</v>
      </c>
      <c r="B5" s="140"/>
      <c r="C5" s="140"/>
      <c r="D5" s="89">
        <f>SUMIF('廃棄物事業経費（歳入）'!$A$7:$C$57,$A$1,'廃棄物事業経費（歳入）'!$G$7:$G$57)</f>
        <v>10513</v>
      </c>
      <c r="E5" s="89">
        <f>SUMIF('廃棄物事業経費（歳入）'!$A$7:$C$57,$A$1,'廃棄物事業経費（歳入）'!$P$7:$P$57)</f>
        <v>852</v>
      </c>
      <c r="G5" s="154"/>
      <c r="H5" s="154"/>
      <c r="I5" s="90" t="s">
        <v>249</v>
      </c>
      <c r="J5" s="89">
        <f>SUMIF('廃棄物事業経費（歳出）'!$A$7:$C$57,$A$1,'廃棄物事業経費（歳出）'!$G$7:$G$57)</f>
        <v>1426</v>
      </c>
      <c r="K5" s="89">
        <f>SUMIF('廃棄物事業経費（歳出）'!$A$7:$C$57,$A$1,'廃棄物事業経費（歳出）'!$Z$7:$Z$57)</f>
        <v>0</v>
      </c>
    </row>
    <row r="6" spans="1:11" s="86" customFormat="1" ht="18" customHeight="1">
      <c r="A6" s="139" t="s">
        <v>250</v>
      </c>
      <c r="B6" s="140"/>
      <c r="C6" s="140"/>
      <c r="D6" s="89">
        <f>SUMIF('廃棄物事業経費（歳入）'!$A$7:$C$57,$A$1,'廃棄物事業経費（歳入）'!$H$7:$H$57)</f>
        <v>318700</v>
      </c>
      <c r="E6" s="89">
        <f>SUMIF('廃棄物事業経費（歳入）'!$A$7:$C$57,$A$1,'廃棄物事業経費（歳入）'!$Q$7:$Q$57)</f>
        <v>0</v>
      </c>
      <c r="G6" s="154"/>
      <c r="H6" s="154"/>
      <c r="I6" s="90" t="s">
        <v>251</v>
      </c>
      <c r="J6" s="89">
        <f>SUMIF('廃棄物事業経費（歳出）'!$A$7:$C$57,$A$1,'廃棄物事業経費（歳出）'!$H$7:$H$57)</f>
        <v>72978</v>
      </c>
      <c r="K6" s="89">
        <f>SUMIF('廃棄物事業経費（歳出）'!$A$7:$C$57,$A$1,'廃棄物事業経費（歳出）'!$AA$7:$AA$57)</f>
        <v>1352</v>
      </c>
    </row>
    <row r="7" spans="1:11" s="86" customFormat="1" ht="18" customHeight="1">
      <c r="A7" s="139" t="s">
        <v>252</v>
      </c>
      <c r="B7" s="140"/>
      <c r="C7" s="140"/>
      <c r="D7" s="89">
        <f>SUMIF('廃棄物事業経費（歳入）'!$A$7:$C$57,$A$1,'廃棄物事業経費（歳入）'!$I$7:$I$57)</f>
        <v>1383726</v>
      </c>
      <c r="E7" s="89">
        <f>SUMIF('廃棄物事業経費（歳入）'!$A$7:$C$57,$A$1,'廃棄物事業経費（歳入）'!$R$7:$R$57)</f>
        <v>257554</v>
      </c>
      <c r="G7" s="154"/>
      <c r="H7" s="139" t="s">
        <v>253</v>
      </c>
      <c r="I7" s="139"/>
      <c r="J7" s="89">
        <f>SUMIF('廃棄物事業経費（歳出）'!$A$7:$C$57,$A$1,'廃棄物事業経費（歳出）'!$I$7:$I$57)</f>
        <v>0</v>
      </c>
      <c r="K7" s="89">
        <f>SUMIF('廃棄物事業経費（歳出）'!$A$7:$C$57,$A$1,'廃棄物事業経費（歳出）'!$AB$7:$AB$57)</f>
        <v>0</v>
      </c>
    </row>
    <row r="8" spans="1:11" s="86" customFormat="1" ht="18" customHeight="1">
      <c r="A8" s="150" t="s">
        <v>254</v>
      </c>
      <c r="B8" s="140"/>
      <c r="C8" s="140"/>
      <c r="D8" s="89">
        <f>SUMIF('廃棄物事業経費（歳入）'!$A$7:$C$57,$A$1,'廃棄物事業経費（歳入）'!$J$7:$J$57)</f>
        <v>2225004</v>
      </c>
      <c r="E8" s="89">
        <f>SUMIF('廃棄物事業経費（歳入）'!$A$7:$C$57,$A$1,'廃棄物事業経費（歳入）'!$S$7:$T$57)</f>
        <v>612481</v>
      </c>
      <c r="G8" s="154"/>
      <c r="H8" s="139" t="s">
        <v>255</v>
      </c>
      <c r="I8" s="139"/>
      <c r="J8" s="89">
        <f>SUMIF('廃棄物事業経費（歳出）'!$A$7:$C$57,$A$1,'廃棄物事業経費（歳出）'!$J$7:$J$57)</f>
        <v>284659</v>
      </c>
      <c r="K8" s="89">
        <f>SUMIF('廃棄物事業経費（歳出）'!$A$7:$C$57,$A$1,'廃棄物事業経費（歳出）'!$AC$7:$AC$57)</f>
        <v>2819</v>
      </c>
    </row>
    <row r="9" spans="1:11" s="86" customFormat="1" ht="18" customHeight="1">
      <c r="A9" s="139" t="s">
        <v>251</v>
      </c>
      <c r="B9" s="140"/>
      <c r="C9" s="140"/>
      <c r="D9" s="89">
        <f>SUMIF('廃棄物事業経費（歳入）'!$A$7:$C$57,$A$1,'廃棄物事業経費（歳入）'!$K$7:$K$57)</f>
        <v>724483</v>
      </c>
      <c r="E9" s="89">
        <f>SUMIF('廃棄物事業経費（歳入）'!$A$7:$C$57,$A$1,'廃棄物事業経費（歳入）'!$T$7:$T$57)</f>
        <v>99586</v>
      </c>
      <c r="G9" s="154"/>
      <c r="H9" s="153" t="s">
        <v>232</v>
      </c>
      <c r="I9" s="153"/>
      <c r="J9" s="91">
        <f>SUM(J4:J8)</f>
        <v>793286</v>
      </c>
      <c r="K9" s="91">
        <f>SUM(K4:K8)</f>
        <v>211879</v>
      </c>
    </row>
    <row r="10" spans="1:11" s="86" customFormat="1" ht="18" customHeight="1">
      <c r="A10" s="151" t="s">
        <v>256</v>
      </c>
      <c r="B10" s="152"/>
      <c r="C10" s="152"/>
      <c r="D10" s="92">
        <f>SUM(D4:D9)</f>
        <v>4947139</v>
      </c>
      <c r="E10" s="92">
        <f>SUM(E4:E9)</f>
        <v>1033411</v>
      </c>
      <c r="G10" s="154"/>
      <c r="H10" s="93"/>
      <c r="I10" s="94" t="s">
        <v>257</v>
      </c>
      <c r="J10" s="95">
        <f>J9-J8</f>
        <v>508627</v>
      </c>
      <c r="K10" s="95">
        <f>K9-K8</f>
        <v>209060</v>
      </c>
    </row>
    <row r="11" spans="1:11" s="86" customFormat="1" ht="18" customHeight="1">
      <c r="A11" s="93"/>
      <c r="B11" s="141" t="s">
        <v>257</v>
      </c>
      <c r="C11" s="142"/>
      <c r="D11" s="96">
        <f>D10-D8</f>
        <v>2722135</v>
      </c>
      <c r="E11" s="96">
        <f>E10-E8</f>
        <v>420930</v>
      </c>
      <c r="G11" s="158" t="s">
        <v>258</v>
      </c>
      <c r="H11" s="139" t="s">
        <v>259</v>
      </c>
      <c r="I11" s="139"/>
      <c r="J11" s="89">
        <f>SUMIF('廃棄物事業経費（歳出）'!$A$7:$C$57,$A$1,'廃棄物事業経費（歳出）'!$L$7:$L$57)</f>
        <v>2119510</v>
      </c>
      <c r="K11" s="89">
        <f>SUMIF('廃棄物事業経費（歳出）'!$A$7:$C$57,$A$1,'廃棄物事業経費（歳出）'!$AE$7:$AE$57)</f>
        <v>407048</v>
      </c>
    </row>
    <row r="12" spans="1:11" s="86" customFormat="1" ht="18" customHeight="1">
      <c r="A12" s="139" t="s">
        <v>260</v>
      </c>
      <c r="B12" s="140"/>
      <c r="C12" s="140"/>
      <c r="D12" s="89">
        <f>SUMIF('廃棄物事業経費（歳入）'!$A$7:$C$57,$A$1,'廃棄物事業経費（歳入）'!$L$7:$L$57)</f>
        <v>8922678</v>
      </c>
      <c r="E12" s="89">
        <f>SUMIF('廃棄物事業経費（歳入）'!$A$7:$C$57,$A$1,'廃棄物事業経費（歳入）'!$U$7:$U$57)</f>
        <v>1499383</v>
      </c>
      <c r="G12" s="158"/>
      <c r="H12" s="154" t="s">
        <v>261</v>
      </c>
      <c r="I12" s="90" t="s">
        <v>262</v>
      </c>
      <c r="J12" s="89">
        <f>SUMIF('廃棄物事業経費（歳出）'!$A$7:$C$57,$A$1,'廃棄物事業経費（歳出）'!$N$7:$N$57)</f>
        <v>275649</v>
      </c>
      <c r="K12" s="89">
        <f>SUMIF('廃棄物事業経費（歳出）'!$A$7:$C$57,$A$1,'廃棄物事業経費（歳出）'!$AG$7:$AG$57)</f>
        <v>312</v>
      </c>
    </row>
    <row r="13" spans="1:11" s="86" customFormat="1" ht="18" customHeight="1">
      <c r="A13" s="147" t="s">
        <v>205</v>
      </c>
      <c r="B13" s="148"/>
      <c r="C13" s="148"/>
      <c r="D13" s="92">
        <f>D10+D12</f>
        <v>13869817</v>
      </c>
      <c r="E13" s="92">
        <f>E10+E12</f>
        <v>2532794</v>
      </c>
      <c r="G13" s="158"/>
      <c r="H13" s="154"/>
      <c r="I13" s="90" t="s">
        <v>247</v>
      </c>
      <c r="J13" s="89">
        <f>SUMIF('廃棄物事業経費（歳出）'!$A$7:$C$57,$A$1,'廃棄物事業経費（歳出）'!$O$7:$O$57)</f>
        <v>1656742</v>
      </c>
      <c r="K13" s="89">
        <f>SUMIF('廃棄物事業経費（歳出）'!$A$7:$C$57,$A$1,'廃棄物事業経費（歳出）'!$AH$7:$AH$57)</f>
        <v>668682</v>
      </c>
    </row>
    <row r="14" spans="1:11" s="86" customFormat="1" ht="18" customHeight="1">
      <c r="A14" s="93"/>
      <c r="B14" s="141" t="s">
        <v>257</v>
      </c>
      <c r="C14" s="142"/>
      <c r="D14" s="96">
        <f>D13-D8</f>
        <v>11644813</v>
      </c>
      <c r="E14" s="96">
        <f>E13-E8</f>
        <v>1920313</v>
      </c>
      <c r="G14" s="158"/>
      <c r="H14" s="154"/>
      <c r="I14" s="90" t="s">
        <v>263</v>
      </c>
      <c r="J14" s="89">
        <f>SUMIF('廃棄物事業経費（歳出）'!$A$7:$C$57,$A$1,'廃棄物事業経費（歳出）'!$P$7:$P$57)</f>
        <v>424268</v>
      </c>
      <c r="K14" s="89">
        <f>SUMIF('廃棄物事業経費（歳出）'!$A$7:$C$57,$A$1,'廃棄物事業経費（歳出）'!$AI$7:$AI$57)</f>
        <v>0</v>
      </c>
    </row>
    <row r="15" spans="7:11" s="86" customFormat="1" ht="18" customHeight="1">
      <c r="G15" s="158"/>
      <c r="H15" s="139" t="s">
        <v>264</v>
      </c>
      <c r="I15" s="139"/>
      <c r="J15" s="89">
        <f>SUMIF('廃棄物事業経費（歳出）'!$A$7:$C$57,$A$1,'廃棄物事業経費（歳出）'!$Q$7:$Q$57)</f>
        <v>12606</v>
      </c>
      <c r="K15" s="89">
        <f>SUMIF('廃棄物事業経費（歳出）'!$A$7:$C$57,$A$1,'廃棄物事業経費（歳出）'!$AJ$7:$AJ$57)</f>
        <v>0</v>
      </c>
    </row>
    <row r="16" spans="1:11" s="86" customFormat="1" ht="18" customHeight="1">
      <c r="A16" s="97"/>
      <c r="B16" s="97"/>
      <c r="C16" s="97"/>
      <c r="D16" s="97"/>
      <c r="E16" s="97"/>
      <c r="G16" s="158"/>
      <c r="H16" s="139" t="s">
        <v>265</v>
      </c>
      <c r="I16" s="139"/>
      <c r="J16" s="89">
        <f>SUMIF('廃棄物事業経費（歳出）'!$A$7:$C$57,$A$1,'廃棄物事業経費（歳出）'!$R$7:$R$57)</f>
        <v>4960713</v>
      </c>
      <c r="K16" s="89">
        <f>SUMIF('廃棄物事業経費（歳出）'!$A$7:$C$57,$A$1,'廃棄物事業経費（歳出）'!$AK$7:$AK$57)</f>
        <v>376240</v>
      </c>
    </row>
    <row r="17" spans="1:11" s="86" customFormat="1" ht="18" customHeight="1">
      <c r="A17" s="156" t="s">
        <v>266</v>
      </c>
      <c r="B17" s="156"/>
      <c r="C17" s="156"/>
      <c r="D17" s="98">
        <f>D8</f>
        <v>2225004</v>
      </c>
      <c r="E17" s="98">
        <f>E8</f>
        <v>612481</v>
      </c>
      <c r="G17" s="158"/>
      <c r="H17" s="139" t="s">
        <v>255</v>
      </c>
      <c r="I17" s="139"/>
      <c r="J17" s="89">
        <f>SUMIF('廃棄物事業経費（歳出）'!$A$7:$C$57,$A$1,'廃棄物事業経費（歳出）'!$T$7:$T$57)</f>
        <v>1940345</v>
      </c>
      <c r="K17" s="89">
        <f>SUMIF('廃棄物事業経費（歳出）'!$A$7:$C$57,$A$1,'廃棄物事業経費（歳出）'!$AM$7:$AM$57)</f>
        <v>609662</v>
      </c>
    </row>
    <row r="18" spans="1:11" s="86" customFormat="1" ht="18" customHeight="1">
      <c r="A18" s="156" t="s">
        <v>267</v>
      </c>
      <c r="B18" s="157"/>
      <c r="C18" s="157"/>
      <c r="D18" s="98">
        <f>J8+J17</f>
        <v>2225004</v>
      </c>
      <c r="E18" s="98">
        <f>K8+K17</f>
        <v>612481</v>
      </c>
      <c r="G18" s="158"/>
      <c r="H18" s="139" t="s">
        <v>251</v>
      </c>
      <c r="I18" s="139"/>
      <c r="J18" s="89">
        <f>SUMIF('廃棄物事業経費（歳出）'!$A$7:$C$57,$A$1,'廃棄物事業経費（歳出）'!$S$7:$S$57)</f>
        <v>655615</v>
      </c>
      <c r="K18" s="89">
        <f>SUMIF('廃棄物事業経費（歳出）'!$A$7:$C$57,$A$1,'廃棄物事業経費（歳出）'!$AL$7:$AL$57)</f>
        <v>167206</v>
      </c>
    </row>
    <row r="19" spans="1:11" s="86" customFormat="1" ht="18" customHeight="1">
      <c r="A19" s="97"/>
      <c r="B19" s="97"/>
      <c r="C19" s="97"/>
      <c r="D19" s="97"/>
      <c r="E19" s="97"/>
      <c r="G19" s="158"/>
      <c r="H19" s="153" t="s">
        <v>232</v>
      </c>
      <c r="I19" s="153"/>
      <c r="J19" s="91">
        <f>SUM(J11:J18)</f>
        <v>12045448</v>
      </c>
      <c r="K19" s="91">
        <f>SUM(K11:K18)</f>
        <v>2229150</v>
      </c>
    </row>
    <row r="20" spans="1:11" s="86" customFormat="1" ht="18" customHeight="1">
      <c r="A20" s="97"/>
      <c r="B20" s="97"/>
      <c r="C20" s="97"/>
      <c r="D20" s="97"/>
      <c r="E20" s="97"/>
      <c r="G20" s="158"/>
      <c r="H20" s="93"/>
      <c r="I20" s="94" t="s">
        <v>257</v>
      </c>
      <c r="J20" s="95">
        <f>J19-J17</f>
        <v>10105103</v>
      </c>
      <c r="K20" s="95">
        <f>K19-K17</f>
        <v>1619488</v>
      </c>
    </row>
    <row r="21" spans="1:11" s="86" customFormat="1" ht="18" customHeight="1">
      <c r="A21" s="97"/>
      <c r="B21" s="97"/>
      <c r="C21" s="97"/>
      <c r="D21" s="97"/>
      <c r="E21" s="97"/>
      <c r="G21" s="155" t="s">
        <v>251</v>
      </c>
      <c r="H21" s="155"/>
      <c r="I21" s="155"/>
      <c r="J21" s="89">
        <f>SUMIF('廃棄物事業経費（歳出）'!$A$7:$C$57,$A$1,'廃棄物事業経費（歳出）'!$U$7:$U$57)</f>
        <v>1031083</v>
      </c>
      <c r="K21" s="89">
        <f>SUMIF('廃棄物事業経費（歳出）'!$A$7:$C$57,$A$1,'廃棄物事業経費（歳出）'!$AN$7:$AN$57)</f>
        <v>91765</v>
      </c>
    </row>
    <row r="22" spans="1:11" s="86" customFormat="1" ht="18" customHeight="1">
      <c r="A22" s="97"/>
      <c r="B22" s="97"/>
      <c r="C22" s="97"/>
      <c r="D22" s="97"/>
      <c r="E22" s="97"/>
      <c r="G22" s="153" t="s">
        <v>205</v>
      </c>
      <c r="H22" s="153"/>
      <c r="I22" s="153"/>
      <c r="J22" s="91">
        <f>J9+J19+J21</f>
        <v>13869817</v>
      </c>
      <c r="K22" s="91">
        <f>K9+K19+K21</f>
        <v>2532794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257</v>
      </c>
      <c r="J23" s="95">
        <f>J22-J8-J17</f>
        <v>11644813</v>
      </c>
      <c r="K23" s="95">
        <f>K22-K8-K17</f>
        <v>1920313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2006-06-30T04:22:49Z</dcterms:modified>
  <cp:category/>
  <cp:version/>
  <cp:contentType/>
  <cp:contentStatus/>
</cp:coreProperties>
</file>