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'し尿処理の状況'!$A$2:$AC$96</definedName>
    <definedName name="_xlnm.Print_Area" localSheetId="0">'水洗化人口等'!$A$2:$U$96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<sst xmlns="http://schemas.openxmlformats.org/spreadsheetml/2006/main" count="773" uniqueCount="264">
  <si>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</si>
  <si>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</si>
  <si>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</si>
  <si>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</si>
  <si>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</si>
  <si>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</si>
  <si>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</si>
  <si>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</si>
  <si>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</si>
  <si>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</si>
  <si>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</si>
  <si>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</si>
  <si>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</si>
  <si>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</si>
  <si>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</si>
  <si>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</si>
  <si>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</si>
  <si>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</si>
  <si>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</si>
  <si>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</si>
  <si>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</si>
  <si>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</si>
  <si>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</si>
  <si>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</si>
  <si>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</si>
  <si>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</si>
  <si>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</si>
  <si>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埼玉県</t>
  </si>
  <si>
    <t>大里町</t>
  </si>
  <si>
    <t>さいたま市</t>
  </si>
  <si>
    <t>川里町</t>
  </si>
  <si>
    <t>11100</t>
  </si>
  <si>
    <t>埼玉県合計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</si>
  <si>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</si>
  <si>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</si>
  <si>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</si>
  <si>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</si>
  <si>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</si>
  <si>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</si>
  <si>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</si>
  <si>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</si>
  <si>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</si>
  <si>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</si>
  <si>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</si>
  <si>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</si>
  <si>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</si>
  <si>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</si>
  <si>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</si>
  <si>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</si>
  <si>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</si>
  <si>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</si>
  <si>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</si>
  <si>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</si>
  <si>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</si>
  <si>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</si>
  <si>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</si>
  <si>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</si>
  <si>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</si>
  <si>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</si>
  <si>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</si>
  <si>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</si>
  <si>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</si>
  <si>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</si>
  <si>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</si>
  <si>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</si>
  <si>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</si>
  <si>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</si>
  <si>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</si>
  <si>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</si>
  <si>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</si>
  <si>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</si>
  <si>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</si>
  <si>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</si>
  <si>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</si>
  <si>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</si>
  <si>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</si>
  <si>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</si>
  <si>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</si>
  <si>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</si>
  <si>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</si>
  <si>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</si>
  <si>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</si>
  <si>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</si>
  <si>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</si>
  <si>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</si>
  <si>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</si>
  <si>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</si>
  <si>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</si>
  <si>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大滝村</t>
  </si>
  <si>
    <t>玉川村</t>
  </si>
  <si>
    <t>小川町</t>
  </si>
  <si>
    <t>伊奈町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</si>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</sst>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9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42</v>
      </c>
      <c r="B2" s="65" t="s">
        <v>1</v>
      </c>
      <c r="C2" s="68" t="s">
        <v>2</v>
      </c>
      <c r="D2" s="5" t="s">
        <v>43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45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46</v>
      </c>
      <c r="F4" s="77" t="s">
        <v>4</v>
      </c>
      <c r="G4" s="77" t="s">
        <v>5</v>
      </c>
      <c r="H4" s="77" t="s">
        <v>6</v>
      </c>
      <c r="I4" s="6" t="s">
        <v>46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47</v>
      </c>
      <c r="S4" s="77" t="s">
        <v>48</v>
      </c>
      <c r="T4" s="79" t="s">
        <v>49</v>
      </c>
      <c r="U4" s="79" t="s">
        <v>50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51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52</v>
      </c>
      <c r="E6" s="10" t="s">
        <v>52</v>
      </c>
      <c r="F6" s="11" t="s">
        <v>14</v>
      </c>
      <c r="G6" s="10" t="s">
        <v>52</v>
      </c>
      <c r="H6" s="10" t="s">
        <v>52</v>
      </c>
      <c r="I6" s="10" t="s">
        <v>52</v>
      </c>
      <c r="J6" s="11" t="s">
        <v>14</v>
      </c>
      <c r="K6" s="10" t="s">
        <v>52</v>
      </c>
      <c r="L6" s="11" t="s">
        <v>14</v>
      </c>
      <c r="M6" s="10" t="s">
        <v>52</v>
      </c>
      <c r="N6" s="11" t="s">
        <v>14</v>
      </c>
      <c r="O6" s="10" t="s">
        <v>52</v>
      </c>
      <c r="P6" s="10" t="s">
        <v>52</v>
      </c>
      <c r="Q6" s="11" t="s">
        <v>14</v>
      </c>
      <c r="R6" s="83"/>
      <c r="S6" s="83"/>
      <c r="T6" s="83"/>
      <c r="U6" s="80"/>
    </row>
    <row r="7" spans="1:21" ht="13.5">
      <c r="A7" s="54" t="s">
        <v>92</v>
      </c>
      <c r="B7" s="54" t="s">
        <v>31</v>
      </c>
      <c r="C7" s="55" t="s">
        <v>29</v>
      </c>
      <c r="D7" s="31">
        <f aca="true" t="shared" si="0" ref="D7:D70">E7+I7</f>
        <v>1053729</v>
      </c>
      <c r="E7" s="32">
        <f aca="true" t="shared" si="1" ref="E7:E15">G7+H7</f>
        <v>12776</v>
      </c>
      <c r="F7" s="33">
        <f aca="true" t="shared" si="2" ref="F7:F14">E7/D7*100</f>
        <v>1.2124559540451103</v>
      </c>
      <c r="G7" s="31">
        <v>12776</v>
      </c>
      <c r="H7" s="31">
        <v>0</v>
      </c>
      <c r="I7" s="32">
        <f aca="true" t="shared" si="3" ref="I7:I15">K7+M7+O7</f>
        <v>1040953</v>
      </c>
      <c r="J7" s="33">
        <f aca="true" t="shared" si="4" ref="J7:J14">I7/D7*100</f>
        <v>98.78754404595489</v>
      </c>
      <c r="K7" s="31">
        <v>803481</v>
      </c>
      <c r="L7" s="33">
        <f aca="true" t="shared" si="5" ref="L7:L14">K7/D7*100</f>
        <v>76.25119931215711</v>
      </c>
      <c r="M7" s="31">
        <v>0</v>
      </c>
      <c r="N7" s="33">
        <f aca="true" t="shared" si="6" ref="N7:N14">M7/D7*100</f>
        <v>0</v>
      </c>
      <c r="O7" s="31">
        <v>237472</v>
      </c>
      <c r="P7" s="31">
        <v>70132</v>
      </c>
      <c r="Q7" s="33">
        <f aca="true" t="shared" si="7" ref="Q7:Q14">O7/D7*100</f>
        <v>22.53634473379778</v>
      </c>
      <c r="R7" s="31"/>
      <c r="S7" s="31" t="s">
        <v>263</v>
      </c>
      <c r="T7" s="31"/>
      <c r="U7" s="31"/>
    </row>
    <row r="8" spans="1:21" ht="13.5">
      <c r="A8" s="54" t="s">
        <v>92</v>
      </c>
      <c r="B8" s="54" t="s">
        <v>93</v>
      </c>
      <c r="C8" s="55" t="s">
        <v>94</v>
      </c>
      <c r="D8" s="31">
        <f t="shared" si="0"/>
        <v>328267</v>
      </c>
      <c r="E8" s="32">
        <f t="shared" si="1"/>
        <v>8059</v>
      </c>
      <c r="F8" s="33">
        <f t="shared" si="2"/>
        <v>2.4550137540477723</v>
      </c>
      <c r="G8" s="31">
        <v>7886</v>
      </c>
      <c r="H8" s="31">
        <v>173</v>
      </c>
      <c r="I8" s="32">
        <f t="shared" si="3"/>
        <v>320208</v>
      </c>
      <c r="J8" s="33">
        <f t="shared" si="4"/>
        <v>97.54498624595223</v>
      </c>
      <c r="K8" s="31">
        <v>274372</v>
      </c>
      <c r="L8" s="33">
        <f t="shared" si="5"/>
        <v>83.58196224414883</v>
      </c>
      <c r="M8" s="31">
        <v>0</v>
      </c>
      <c r="N8" s="33">
        <f t="shared" si="6"/>
        <v>0</v>
      </c>
      <c r="O8" s="31">
        <v>45836</v>
      </c>
      <c r="P8" s="31">
        <v>8638</v>
      </c>
      <c r="Q8" s="33">
        <f t="shared" si="7"/>
        <v>13.96302400180341</v>
      </c>
      <c r="R8" s="31"/>
      <c r="S8" s="31" t="s">
        <v>263</v>
      </c>
      <c r="T8" s="31"/>
      <c r="U8" s="31"/>
    </row>
    <row r="9" spans="1:21" ht="13.5">
      <c r="A9" s="54" t="s">
        <v>92</v>
      </c>
      <c r="B9" s="54" t="s">
        <v>95</v>
      </c>
      <c r="C9" s="55" t="s">
        <v>96</v>
      </c>
      <c r="D9" s="31">
        <f t="shared" si="0"/>
        <v>156004</v>
      </c>
      <c r="E9" s="32">
        <f t="shared" si="1"/>
        <v>14522</v>
      </c>
      <c r="F9" s="33">
        <f t="shared" si="2"/>
        <v>9.308735673444271</v>
      </c>
      <c r="G9" s="31">
        <v>14412</v>
      </c>
      <c r="H9" s="31">
        <v>110</v>
      </c>
      <c r="I9" s="32">
        <f t="shared" si="3"/>
        <v>141482</v>
      </c>
      <c r="J9" s="33">
        <f t="shared" si="4"/>
        <v>90.69126432655573</v>
      </c>
      <c r="K9" s="31">
        <v>73000</v>
      </c>
      <c r="L9" s="33">
        <f t="shared" si="5"/>
        <v>46.793671957129305</v>
      </c>
      <c r="M9" s="31">
        <v>0</v>
      </c>
      <c r="N9" s="33">
        <f t="shared" si="6"/>
        <v>0</v>
      </c>
      <c r="O9" s="31">
        <v>68482</v>
      </c>
      <c r="P9" s="31">
        <v>12902</v>
      </c>
      <c r="Q9" s="33">
        <f t="shared" si="7"/>
        <v>43.89759236942643</v>
      </c>
      <c r="R9" s="31" t="s">
        <v>263</v>
      </c>
      <c r="S9" s="31"/>
      <c r="T9" s="31"/>
      <c r="U9" s="31"/>
    </row>
    <row r="10" spans="1:21" ht="13.5">
      <c r="A10" s="54" t="s">
        <v>92</v>
      </c>
      <c r="B10" s="54" t="s">
        <v>97</v>
      </c>
      <c r="C10" s="55" t="s">
        <v>98</v>
      </c>
      <c r="D10" s="31">
        <f t="shared" si="0"/>
        <v>474788</v>
      </c>
      <c r="E10" s="32">
        <f t="shared" si="1"/>
        <v>9175</v>
      </c>
      <c r="F10" s="33">
        <f t="shared" si="2"/>
        <v>1.9324414264892964</v>
      </c>
      <c r="G10" s="31">
        <v>9175</v>
      </c>
      <c r="H10" s="31">
        <v>0</v>
      </c>
      <c r="I10" s="32">
        <f t="shared" si="3"/>
        <v>465613</v>
      </c>
      <c r="J10" s="33">
        <f t="shared" si="4"/>
        <v>98.06755857351071</v>
      </c>
      <c r="K10" s="31">
        <v>353000</v>
      </c>
      <c r="L10" s="33">
        <f t="shared" si="5"/>
        <v>74.34897259408409</v>
      </c>
      <c r="M10" s="31">
        <v>0</v>
      </c>
      <c r="N10" s="33">
        <f t="shared" si="6"/>
        <v>0</v>
      </c>
      <c r="O10" s="31">
        <v>112613</v>
      </c>
      <c r="P10" s="31">
        <v>21485</v>
      </c>
      <c r="Q10" s="33">
        <f t="shared" si="7"/>
        <v>23.718585979426607</v>
      </c>
      <c r="R10" s="31"/>
      <c r="S10" s="31" t="s">
        <v>263</v>
      </c>
      <c r="T10" s="31"/>
      <c r="U10" s="31"/>
    </row>
    <row r="11" spans="1:21" ht="13.5">
      <c r="A11" s="54" t="s">
        <v>92</v>
      </c>
      <c r="B11" s="54" t="s">
        <v>99</v>
      </c>
      <c r="C11" s="55" t="s">
        <v>100</v>
      </c>
      <c r="D11" s="31">
        <f t="shared" si="0"/>
        <v>85264</v>
      </c>
      <c r="E11" s="32">
        <f t="shared" si="1"/>
        <v>5968</v>
      </c>
      <c r="F11" s="33">
        <f t="shared" si="2"/>
        <v>6.99943704259711</v>
      </c>
      <c r="G11" s="31">
        <v>5968</v>
      </c>
      <c r="H11" s="31">
        <v>0</v>
      </c>
      <c r="I11" s="32">
        <f t="shared" si="3"/>
        <v>79296</v>
      </c>
      <c r="J11" s="33">
        <f t="shared" si="4"/>
        <v>93.00056295740289</v>
      </c>
      <c r="K11" s="31">
        <v>36664</v>
      </c>
      <c r="L11" s="33">
        <f t="shared" si="5"/>
        <v>43.00056295740289</v>
      </c>
      <c r="M11" s="31">
        <v>0</v>
      </c>
      <c r="N11" s="33">
        <f t="shared" si="6"/>
        <v>0</v>
      </c>
      <c r="O11" s="31">
        <v>42632</v>
      </c>
      <c r="P11" s="31">
        <v>13759</v>
      </c>
      <c r="Q11" s="33">
        <f t="shared" si="7"/>
        <v>50</v>
      </c>
      <c r="R11" s="31"/>
      <c r="S11" s="31" t="s">
        <v>263</v>
      </c>
      <c r="T11" s="31"/>
      <c r="U11" s="31"/>
    </row>
    <row r="12" spans="1:21" ht="13.5">
      <c r="A12" s="54" t="s">
        <v>92</v>
      </c>
      <c r="B12" s="54" t="s">
        <v>101</v>
      </c>
      <c r="C12" s="55" t="s">
        <v>102</v>
      </c>
      <c r="D12" s="31">
        <f t="shared" si="0"/>
        <v>58832</v>
      </c>
      <c r="E12" s="32">
        <f t="shared" si="1"/>
        <v>10702</v>
      </c>
      <c r="F12" s="33">
        <f t="shared" si="2"/>
        <v>18.190780527604026</v>
      </c>
      <c r="G12" s="31">
        <v>10186</v>
      </c>
      <c r="H12" s="31">
        <v>516</v>
      </c>
      <c r="I12" s="32">
        <f t="shared" si="3"/>
        <v>48130</v>
      </c>
      <c r="J12" s="33">
        <f t="shared" si="4"/>
        <v>81.80921947239598</v>
      </c>
      <c r="K12" s="31">
        <v>33715</v>
      </c>
      <c r="L12" s="33">
        <f t="shared" si="5"/>
        <v>57.307247756323086</v>
      </c>
      <c r="M12" s="31">
        <v>0</v>
      </c>
      <c r="N12" s="33">
        <f t="shared" si="6"/>
        <v>0</v>
      </c>
      <c r="O12" s="31">
        <v>14415</v>
      </c>
      <c r="P12" s="31">
        <v>8450</v>
      </c>
      <c r="Q12" s="33">
        <f t="shared" si="7"/>
        <v>24.501971716072884</v>
      </c>
      <c r="R12" s="31" t="s">
        <v>263</v>
      </c>
      <c r="S12" s="31"/>
      <c r="T12" s="31"/>
      <c r="U12" s="31"/>
    </row>
    <row r="13" spans="1:21" ht="13.5">
      <c r="A13" s="54" t="s">
        <v>92</v>
      </c>
      <c r="B13" s="54" t="s">
        <v>103</v>
      </c>
      <c r="C13" s="55" t="s">
        <v>104</v>
      </c>
      <c r="D13" s="31">
        <f t="shared" si="0"/>
        <v>333315</v>
      </c>
      <c r="E13" s="32">
        <f t="shared" si="1"/>
        <v>2716</v>
      </c>
      <c r="F13" s="33">
        <f t="shared" si="2"/>
        <v>0.8148448164649056</v>
      </c>
      <c r="G13" s="31">
        <v>2716</v>
      </c>
      <c r="H13" s="31">
        <v>0</v>
      </c>
      <c r="I13" s="32">
        <f t="shared" si="3"/>
        <v>330599</v>
      </c>
      <c r="J13" s="33">
        <f t="shared" si="4"/>
        <v>99.18515518353509</v>
      </c>
      <c r="K13" s="31">
        <v>281543</v>
      </c>
      <c r="L13" s="33">
        <f t="shared" si="5"/>
        <v>84.46754571501432</v>
      </c>
      <c r="M13" s="31">
        <v>0</v>
      </c>
      <c r="N13" s="33">
        <f t="shared" si="6"/>
        <v>0</v>
      </c>
      <c r="O13" s="31">
        <v>49056</v>
      </c>
      <c r="P13" s="31">
        <v>12350</v>
      </c>
      <c r="Q13" s="33">
        <f t="shared" si="7"/>
        <v>14.717609468520768</v>
      </c>
      <c r="R13" s="31"/>
      <c r="S13" s="31" t="s">
        <v>263</v>
      </c>
      <c r="T13" s="31"/>
      <c r="U13" s="31"/>
    </row>
    <row r="14" spans="1:21" ht="13.5">
      <c r="A14" s="54" t="s">
        <v>92</v>
      </c>
      <c r="B14" s="54" t="s">
        <v>105</v>
      </c>
      <c r="C14" s="55" t="s">
        <v>106</v>
      </c>
      <c r="D14" s="31">
        <f t="shared" si="0"/>
        <v>84272</v>
      </c>
      <c r="E14" s="32">
        <f t="shared" si="1"/>
        <v>5512</v>
      </c>
      <c r="F14" s="33">
        <f t="shared" si="2"/>
        <v>6.540725270552497</v>
      </c>
      <c r="G14" s="31">
        <v>5458</v>
      </c>
      <c r="H14" s="31">
        <v>54</v>
      </c>
      <c r="I14" s="32">
        <f t="shared" si="3"/>
        <v>78760</v>
      </c>
      <c r="J14" s="33">
        <f t="shared" si="4"/>
        <v>93.4592747294475</v>
      </c>
      <c r="K14" s="31">
        <v>44944</v>
      </c>
      <c r="L14" s="33">
        <f t="shared" si="5"/>
        <v>53.332067590658816</v>
      </c>
      <c r="M14" s="31">
        <v>0</v>
      </c>
      <c r="N14" s="33">
        <f t="shared" si="6"/>
        <v>0</v>
      </c>
      <c r="O14" s="31">
        <v>33816</v>
      </c>
      <c r="P14" s="31">
        <v>12016</v>
      </c>
      <c r="Q14" s="33">
        <f t="shared" si="7"/>
        <v>40.127207138788684</v>
      </c>
      <c r="R14" s="31"/>
      <c r="S14" s="31" t="s">
        <v>263</v>
      </c>
      <c r="T14" s="31"/>
      <c r="U14" s="31"/>
    </row>
    <row r="15" spans="1:21" ht="13.5">
      <c r="A15" s="54" t="s">
        <v>92</v>
      </c>
      <c r="B15" s="54" t="s">
        <v>107</v>
      </c>
      <c r="C15" s="55" t="s">
        <v>108</v>
      </c>
      <c r="D15" s="31">
        <f t="shared" si="0"/>
        <v>68303</v>
      </c>
      <c r="E15" s="32">
        <f t="shared" si="1"/>
        <v>2812</v>
      </c>
      <c r="F15" s="33">
        <f aca="true" t="shared" si="8" ref="F15:F78">E15/D15*100</f>
        <v>4.116949475132864</v>
      </c>
      <c r="G15" s="31">
        <v>2812</v>
      </c>
      <c r="H15" s="31">
        <v>0</v>
      </c>
      <c r="I15" s="32">
        <f t="shared" si="3"/>
        <v>65491</v>
      </c>
      <c r="J15" s="33">
        <f aca="true" t="shared" si="9" ref="J15:J78">I15/D15*100</f>
        <v>95.88305052486714</v>
      </c>
      <c r="K15" s="31">
        <v>31920</v>
      </c>
      <c r="L15" s="33">
        <f aca="true" t="shared" si="10" ref="L15:L78">K15/D15*100</f>
        <v>46.73293998799467</v>
      </c>
      <c r="M15" s="31">
        <v>0</v>
      </c>
      <c r="N15" s="33">
        <f aca="true" t="shared" si="11" ref="N15:N78">M15/D15*100</f>
        <v>0</v>
      </c>
      <c r="O15" s="31">
        <v>33571</v>
      </c>
      <c r="P15" s="31">
        <v>6767</v>
      </c>
      <c r="Q15" s="33">
        <f aca="true" t="shared" si="12" ref="Q15:Q78">O15/D15*100</f>
        <v>49.15011053687247</v>
      </c>
      <c r="R15" s="31"/>
      <c r="S15" s="31"/>
      <c r="T15" s="31"/>
      <c r="U15" s="31" t="s">
        <v>263</v>
      </c>
    </row>
    <row r="16" spans="1:21" ht="13.5">
      <c r="A16" s="54" t="s">
        <v>92</v>
      </c>
      <c r="B16" s="54" t="s">
        <v>109</v>
      </c>
      <c r="C16" s="55" t="s">
        <v>110</v>
      </c>
      <c r="D16" s="31">
        <f t="shared" si="0"/>
        <v>58974</v>
      </c>
      <c r="E16" s="32">
        <f aca="true" t="shared" si="13" ref="E16:E79">G16+H16</f>
        <v>5158</v>
      </c>
      <c r="F16" s="33">
        <f t="shared" si="8"/>
        <v>8.746227150947876</v>
      </c>
      <c r="G16" s="31">
        <v>5158</v>
      </c>
      <c r="H16" s="31">
        <v>0</v>
      </c>
      <c r="I16" s="32">
        <f aca="true" t="shared" si="14" ref="I16:I79">K16+M16+O16</f>
        <v>53816</v>
      </c>
      <c r="J16" s="33">
        <f t="shared" si="9"/>
        <v>91.25377284905213</v>
      </c>
      <c r="K16" s="31">
        <v>31279</v>
      </c>
      <c r="L16" s="33">
        <f t="shared" si="10"/>
        <v>53.03862719164377</v>
      </c>
      <c r="M16" s="31">
        <v>0</v>
      </c>
      <c r="N16" s="33">
        <f t="shared" si="11"/>
        <v>0</v>
      </c>
      <c r="O16" s="31">
        <v>22537</v>
      </c>
      <c r="P16" s="31">
        <v>10904</v>
      </c>
      <c r="Q16" s="33">
        <f t="shared" si="12"/>
        <v>38.21514565740835</v>
      </c>
      <c r="R16" s="31"/>
      <c r="S16" s="31" t="s">
        <v>263</v>
      </c>
      <c r="T16" s="31"/>
      <c r="U16" s="31"/>
    </row>
    <row r="17" spans="1:21" ht="13.5">
      <c r="A17" s="54" t="s">
        <v>92</v>
      </c>
      <c r="B17" s="54" t="s">
        <v>111</v>
      </c>
      <c r="C17" s="55" t="s">
        <v>112</v>
      </c>
      <c r="D17" s="31">
        <f t="shared" si="0"/>
        <v>89347</v>
      </c>
      <c r="E17" s="32">
        <f t="shared" si="13"/>
        <v>5505</v>
      </c>
      <c r="F17" s="33">
        <f t="shared" si="8"/>
        <v>6.161370835058816</v>
      </c>
      <c r="G17" s="31">
        <v>5505</v>
      </c>
      <c r="H17" s="31">
        <v>0</v>
      </c>
      <c r="I17" s="32">
        <f t="shared" si="14"/>
        <v>83842</v>
      </c>
      <c r="J17" s="33">
        <f t="shared" si="9"/>
        <v>93.8386291649412</v>
      </c>
      <c r="K17" s="31">
        <v>38426</v>
      </c>
      <c r="L17" s="33">
        <f t="shared" si="10"/>
        <v>43.007599583645785</v>
      </c>
      <c r="M17" s="31">
        <v>0</v>
      </c>
      <c r="N17" s="33">
        <f t="shared" si="11"/>
        <v>0</v>
      </c>
      <c r="O17" s="31">
        <v>45416</v>
      </c>
      <c r="P17" s="31">
        <v>24002</v>
      </c>
      <c r="Q17" s="33">
        <f t="shared" si="12"/>
        <v>50.8310295812954</v>
      </c>
      <c r="R17" s="31" t="s">
        <v>263</v>
      </c>
      <c r="S17" s="31"/>
      <c r="T17" s="31"/>
      <c r="U17" s="31"/>
    </row>
    <row r="18" spans="1:21" ht="13.5">
      <c r="A18" s="54" t="s">
        <v>92</v>
      </c>
      <c r="B18" s="54" t="s">
        <v>113</v>
      </c>
      <c r="C18" s="55" t="s">
        <v>114</v>
      </c>
      <c r="D18" s="31">
        <f t="shared" si="0"/>
        <v>110478</v>
      </c>
      <c r="E18" s="32">
        <f t="shared" si="13"/>
        <v>4420</v>
      </c>
      <c r="F18" s="33">
        <f t="shared" si="8"/>
        <v>4.000796538677384</v>
      </c>
      <c r="G18" s="31">
        <v>4420</v>
      </c>
      <c r="H18" s="31">
        <v>0</v>
      </c>
      <c r="I18" s="32">
        <f t="shared" si="14"/>
        <v>106058</v>
      </c>
      <c r="J18" s="33">
        <f t="shared" si="9"/>
        <v>95.99920346132261</v>
      </c>
      <c r="K18" s="31">
        <v>63491</v>
      </c>
      <c r="L18" s="33">
        <f t="shared" si="10"/>
        <v>57.46936041564836</v>
      </c>
      <c r="M18" s="31">
        <v>1320</v>
      </c>
      <c r="N18" s="33">
        <f t="shared" si="11"/>
        <v>1.1948080160755987</v>
      </c>
      <c r="O18" s="31">
        <v>41247</v>
      </c>
      <c r="P18" s="31">
        <v>6650</v>
      </c>
      <c r="Q18" s="33">
        <f t="shared" si="12"/>
        <v>37.33503502959865</v>
      </c>
      <c r="R18" s="31"/>
      <c r="S18" s="31" t="s">
        <v>263</v>
      </c>
      <c r="T18" s="31"/>
      <c r="U18" s="31"/>
    </row>
    <row r="19" spans="1:21" ht="13.5">
      <c r="A19" s="54" t="s">
        <v>92</v>
      </c>
      <c r="B19" s="54" t="s">
        <v>115</v>
      </c>
      <c r="C19" s="55" t="s">
        <v>116</v>
      </c>
      <c r="D19" s="31">
        <f t="shared" si="0"/>
        <v>204151</v>
      </c>
      <c r="E19" s="32">
        <f t="shared" si="13"/>
        <v>3836</v>
      </c>
      <c r="F19" s="33">
        <f t="shared" si="8"/>
        <v>1.8790013274488002</v>
      </c>
      <c r="G19" s="31">
        <v>3836</v>
      </c>
      <c r="H19" s="31">
        <v>0</v>
      </c>
      <c r="I19" s="32">
        <f t="shared" si="14"/>
        <v>200315</v>
      </c>
      <c r="J19" s="33">
        <f t="shared" si="9"/>
        <v>98.1209986725512</v>
      </c>
      <c r="K19" s="31">
        <v>155258</v>
      </c>
      <c r="L19" s="33">
        <f t="shared" si="10"/>
        <v>76.05057041111726</v>
      </c>
      <c r="M19" s="31">
        <v>0</v>
      </c>
      <c r="N19" s="33">
        <f t="shared" si="11"/>
        <v>0</v>
      </c>
      <c r="O19" s="31">
        <v>45057</v>
      </c>
      <c r="P19" s="31">
        <v>7584</v>
      </c>
      <c r="Q19" s="33">
        <f t="shared" si="12"/>
        <v>22.07042826143394</v>
      </c>
      <c r="R19" s="31"/>
      <c r="S19" s="31" t="s">
        <v>263</v>
      </c>
      <c r="T19" s="31"/>
      <c r="U19" s="31"/>
    </row>
    <row r="20" spans="1:21" ht="13.5">
      <c r="A20" s="54" t="s">
        <v>92</v>
      </c>
      <c r="B20" s="54" t="s">
        <v>117</v>
      </c>
      <c r="C20" s="55" t="s">
        <v>118</v>
      </c>
      <c r="D20" s="31">
        <f t="shared" si="0"/>
        <v>159621</v>
      </c>
      <c r="E20" s="32">
        <f t="shared" si="13"/>
        <v>1829</v>
      </c>
      <c r="F20" s="33">
        <f t="shared" si="8"/>
        <v>1.1458392066206828</v>
      </c>
      <c r="G20" s="31">
        <v>1829</v>
      </c>
      <c r="H20" s="31">
        <v>0</v>
      </c>
      <c r="I20" s="32">
        <f t="shared" si="14"/>
        <v>157792</v>
      </c>
      <c r="J20" s="33">
        <f t="shared" si="9"/>
        <v>98.85416079337932</v>
      </c>
      <c r="K20" s="31">
        <v>138008</v>
      </c>
      <c r="L20" s="33">
        <f t="shared" si="10"/>
        <v>86.4598016551707</v>
      </c>
      <c r="M20" s="31">
        <v>0</v>
      </c>
      <c r="N20" s="33">
        <f t="shared" si="11"/>
        <v>0</v>
      </c>
      <c r="O20" s="31">
        <v>19784</v>
      </c>
      <c r="P20" s="31">
        <v>4408</v>
      </c>
      <c r="Q20" s="33">
        <f t="shared" si="12"/>
        <v>12.394359138208632</v>
      </c>
      <c r="R20" s="31"/>
      <c r="S20" s="31" t="s">
        <v>263</v>
      </c>
      <c r="T20" s="31"/>
      <c r="U20" s="31"/>
    </row>
    <row r="21" spans="1:21" ht="13.5">
      <c r="A21" s="54" t="s">
        <v>92</v>
      </c>
      <c r="B21" s="54" t="s">
        <v>119</v>
      </c>
      <c r="C21" s="55" t="s">
        <v>120</v>
      </c>
      <c r="D21" s="31">
        <f t="shared" si="0"/>
        <v>56830</v>
      </c>
      <c r="E21" s="32">
        <f t="shared" si="13"/>
        <v>7922</v>
      </c>
      <c r="F21" s="33">
        <f t="shared" si="8"/>
        <v>13.939820517332393</v>
      </c>
      <c r="G21" s="31">
        <v>7922</v>
      </c>
      <c r="H21" s="31">
        <v>0</v>
      </c>
      <c r="I21" s="32">
        <f t="shared" si="14"/>
        <v>48908</v>
      </c>
      <c r="J21" s="33">
        <f t="shared" si="9"/>
        <v>86.0601794826676</v>
      </c>
      <c r="K21" s="31">
        <v>16620</v>
      </c>
      <c r="L21" s="33">
        <f t="shared" si="10"/>
        <v>29.245117015660743</v>
      </c>
      <c r="M21" s="31">
        <v>0</v>
      </c>
      <c r="N21" s="33">
        <f t="shared" si="11"/>
        <v>0</v>
      </c>
      <c r="O21" s="31">
        <v>32288</v>
      </c>
      <c r="P21" s="31">
        <v>7191</v>
      </c>
      <c r="Q21" s="33">
        <f t="shared" si="12"/>
        <v>56.81506246700686</v>
      </c>
      <c r="R21" s="31"/>
      <c r="S21" s="31"/>
      <c r="T21" s="31"/>
      <c r="U21" s="31" t="s">
        <v>263</v>
      </c>
    </row>
    <row r="22" spans="1:21" ht="13.5">
      <c r="A22" s="54" t="s">
        <v>92</v>
      </c>
      <c r="B22" s="54" t="s">
        <v>121</v>
      </c>
      <c r="C22" s="55" t="s">
        <v>122</v>
      </c>
      <c r="D22" s="31">
        <f t="shared" si="0"/>
        <v>82645</v>
      </c>
      <c r="E22" s="32">
        <f t="shared" si="13"/>
        <v>2024</v>
      </c>
      <c r="F22" s="33">
        <f t="shared" si="8"/>
        <v>2.4490289793695927</v>
      </c>
      <c r="G22" s="31">
        <v>2024</v>
      </c>
      <c r="H22" s="31">
        <v>0</v>
      </c>
      <c r="I22" s="32">
        <f t="shared" si="14"/>
        <v>80621</v>
      </c>
      <c r="J22" s="33">
        <f t="shared" si="9"/>
        <v>97.5509710206304</v>
      </c>
      <c r="K22" s="31">
        <v>55290</v>
      </c>
      <c r="L22" s="33">
        <f t="shared" si="10"/>
        <v>66.90059894730473</v>
      </c>
      <c r="M22" s="31">
        <v>0</v>
      </c>
      <c r="N22" s="33">
        <f t="shared" si="11"/>
        <v>0</v>
      </c>
      <c r="O22" s="31">
        <v>25331</v>
      </c>
      <c r="P22" s="31">
        <v>10620</v>
      </c>
      <c r="Q22" s="33">
        <f t="shared" si="12"/>
        <v>30.65037207332567</v>
      </c>
      <c r="R22" s="31"/>
      <c r="S22" s="31" t="s">
        <v>263</v>
      </c>
      <c r="T22" s="31"/>
      <c r="U22" s="31"/>
    </row>
    <row r="23" spans="1:21" ht="13.5">
      <c r="A23" s="54" t="s">
        <v>92</v>
      </c>
      <c r="B23" s="54" t="s">
        <v>123</v>
      </c>
      <c r="C23" s="55" t="s">
        <v>124</v>
      </c>
      <c r="D23" s="31">
        <f t="shared" si="0"/>
        <v>102376</v>
      </c>
      <c r="E23" s="32">
        <f t="shared" si="13"/>
        <v>4295</v>
      </c>
      <c r="F23" s="33">
        <f t="shared" si="8"/>
        <v>4.19531921544112</v>
      </c>
      <c r="G23" s="31">
        <v>4201</v>
      </c>
      <c r="H23" s="31">
        <v>94</v>
      </c>
      <c r="I23" s="32">
        <f t="shared" si="14"/>
        <v>98081</v>
      </c>
      <c r="J23" s="33">
        <f t="shared" si="9"/>
        <v>95.80468078455888</v>
      </c>
      <c r="K23" s="31">
        <v>47774</v>
      </c>
      <c r="L23" s="33">
        <f t="shared" si="10"/>
        <v>46.66523403922794</v>
      </c>
      <c r="M23" s="31">
        <v>0</v>
      </c>
      <c r="N23" s="33">
        <f t="shared" si="11"/>
        <v>0</v>
      </c>
      <c r="O23" s="31">
        <v>50307</v>
      </c>
      <c r="P23" s="31">
        <v>21947</v>
      </c>
      <c r="Q23" s="33">
        <f t="shared" si="12"/>
        <v>49.139446745330936</v>
      </c>
      <c r="R23" s="31" t="s">
        <v>263</v>
      </c>
      <c r="S23" s="31"/>
      <c r="T23" s="31"/>
      <c r="U23" s="31"/>
    </row>
    <row r="24" spans="1:21" ht="13.5">
      <c r="A24" s="54" t="s">
        <v>92</v>
      </c>
      <c r="B24" s="54" t="s">
        <v>125</v>
      </c>
      <c r="C24" s="55" t="s">
        <v>126</v>
      </c>
      <c r="D24" s="31">
        <f t="shared" si="0"/>
        <v>219711</v>
      </c>
      <c r="E24" s="32">
        <f t="shared" si="13"/>
        <v>3023</v>
      </c>
      <c r="F24" s="33">
        <f t="shared" si="8"/>
        <v>1.3758983391819253</v>
      </c>
      <c r="G24" s="31">
        <v>3023</v>
      </c>
      <c r="H24" s="31">
        <v>0</v>
      </c>
      <c r="I24" s="32">
        <f t="shared" si="14"/>
        <v>216688</v>
      </c>
      <c r="J24" s="33">
        <f t="shared" si="9"/>
        <v>98.62410166081807</v>
      </c>
      <c r="K24" s="31">
        <v>135079</v>
      </c>
      <c r="L24" s="33">
        <f t="shared" si="10"/>
        <v>61.48030822307485</v>
      </c>
      <c r="M24" s="31">
        <v>0</v>
      </c>
      <c r="N24" s="33">
        <f t="shared" si="11"/>
        <v>0</v>
      </c>
      <c r="O24" s="31">
        <v>81609</v>
      </c>
      <c r="P24" s="31">
        <v>42926</v>
      </c>
      <c r="Q24" s="33">
        <f t="shared" si="12"/>
        <v>37.14379343774322</v>
      </c>
      <c r="R24" s="31"/>
      <c r="S24" s="31" t="s">
        <v>263</v>
      </c>
      <c r="T24" s="31"/>
      <c r="U24" s="31"/>
    </row>
    <row r="25" spans="1:21" ht="13.5">
      <c r="A25" s="54" t="s">
        <v>92</v>
      </c>
      <c r="B25" s="54" t="s">
        <v>127</v>
      </c>
      <c r="C25" s="55" t="s">
        <v>128</v>
      </c>
      <c r="D25" s="31">
        <f t="shared" si="0"/>
        <v>232577</v>
      </c>
      <c r="E25" s="32">
        <f t="shared" si="13"/>
        <v>4605</v>
      </c>
      <c r="F25" s="33">
        <f t="shared" si="8"/>
        <v>1.979989422857806</v>
      </c>
      <c r="G25" s="31">
        <v>4605</v>
      </c>
      <c r="H25" s="31">
        <v>0</v>
      </c>
      <c r="I25" s="32">
        <f t="shared" si="14"/>
        <v>227972</v>
      </c>
      <c r="J25" s="33">
        <f t="shared" si="9"/>
        <v>98.02001057714219</v>
      </c>
      <c r="K25" s="31">
        <v>174606</v>
      </c>
      <c r="L25" s="33">
        <f t="shared" si="10"/>
        <v>75.0744914587427</v>
      </c>
      <c r="M25" s="31">
        <v>0</v>
      </c>
      <c r="N25" s="33">
        <f t="shared" si="11"/>
        <v>0</v>
      </c>
      <c r="O25" s="31">
        <v>53366</v>
      </c>
      <c r="P25" s="31">
        <v>8068</v>
      </c>
      <c r="Q25" s="33">
        <f t="shared" si="12"/>
        <v>22.9455191183995</v>
      </c>
      <c r="R25" s="31"/>
      <c r="S25" s="31" t="s">
        <v>263</v>
      </c>
      <c r="T25" s="31"/>
      <c r="U25" s="31"/>
    </row>
    <row r="26" spans="1:21" ht="13.5">
      <c r="A26" s="54" t="s">
        <v>92</v>
      </c>
      <c r="B26" s="54" t="s">
        <v>129</v>
      </c>
      <c r="C26" s="55" t="s">
        <v>130</v>
      </c>
      <c r="D26" s="31">
        <f t="shared" si="0"/>
        <v>313611</v>
      </c>
      <c r="E26" s="32">
        <f t="shared" si="13"/>
        <v>8206</v>
      </c>
      <c r="F26" s="33">
        <f t="shared" si="8"/>
        <v>2.616617401813074</v>
      </c>
      <c r="G26" s="31">
        <v>8206</v>
      </c>
      <c r="H26" s="31">
        <v>0</v>
      </c>
      <c r="I26" s="32">
        <f t="shared" si="14"/>
        <v>305405</v>
      </c>
      <c r="J26" s="33">
        <f t="shared" si="9"/>
        <v>97.38338259818693</v>
      </c>
      <c r="K26" s="31">
        <v>223144</v>
      </c>
      <c r="L26" s="33">
        <f t="shared" si="10"/>
        <v>71.15311644043098</v>
      </c>
      <c r="M26" s="31">
        <v>0</v>
      </c>
      <c r="N26" s="33">
        <f t="shared" si="11"/>
        <v>0</v>
      </c>
      <c r="O26" s="31">
        <v>82261</v>
      </c>
      <c r="P26" s="31">
        <v>11181</v>
      </c>
      <c r="Q26" s="33">
        <f t="shared" si="12"/>
        <v>26.230266157755942</v>
      </c>
      <c r="R26" s="31"/>
      <c r="S26" s="31" t="s">
        <v>263</v>
      </c>
      <c r="T26" s="31"/>
      <c r="U26" s="31"/>
    </row>
    <row r="27" spans="1:21" ht="13.5">
      <c r="A27" s="54" t="s">
        <v>92</v>
      </c>
      <c r="B27" s="54" t="s">
        <v>131</v>
      </c>
      <c r="C27" s="55" t="s">
        <v>132</v>
      </c>
      <c r="D27" s="31">
        <f t="shared" si="0"/>
        <v>68192</v>
      </c>
      <c r="E27" s="32">
        <f t="shared" si="13"/>
        <v>1007</v>
      </c>
      <c r="F27" s="33">
        <f t="shared" si="8"/>
        <v>1.4767128108869076</v>
      </c>
      <c r="G27" s="31">
        <v>1007</v>
      </c>
      <c r="H27" s="31">
        <v>0</v>
      </c>
      <c r="I27" s="32">
        <f t="shared" si="14"/>
        <v>67185</v>
      </c>
      <c r="J27" s="33">
        <f t="shared" si="9"/>
        <v>98.52328718911309</v>
      </c>
      <c r="K27" s="31">
        <v>66073</v>
      </c>
      <c r="L27" s="33">
        <f t="shared" si="10"/>
        <v>96.89259737212576</v>
      </c>
      <c r="M27" s="31">
        <v>0</v>
      </c>
      <c r="N27" s="33">
        <f t="shared" si="11"/>
        <v>0</v>
      </c>
      <c r="O27" s="31">
        <v>1112</v>
      </c>
      <c r="P27" s="31">
        <v>558</v>
      </c>
      <c r="Q27" s="33">
        <f t="shared" si="12"/>
        <v>1.63068981698733</v>
      </c>
      <c r="R27" s="31"/>
      <c r="S27" s="31" t="s">
        <v>263</v>
      </c>
      <c r="T27" s="31"/>
      <c r="U27" s="31"/>
    </row>
    <row r="28" spans="1:21" ht="13.5">
      <c r="A28" s="54" t="s">
        <v>92</v>
      </c>
      <c r="B28" s="54" t="s">
        <v>133</v>
      </c>
      <c r="C28" s="55" t="s">
        <v>134</v>
      </c>
      <c r="D28" s="31">
        <f t="shared" si="0"/>
        <v>111138</v>
      </c>
      <c r="E28" s="32">
        <f t="shared" si="13"/>
        <v>853</v>
      </c>
      <c r="F28" s="33">
        <f t="shared" si="8"/>
        <v>0.7675142615487052</v>
      </c>
      <c r="G28" s="31">
        <v>853</v>
      </c>
      <c r="H28" s="31">
        <v>0</v>
      </c>
      <c r="I28" s="32">
        <f t="shared" si="14"/>
        <v>110285</v>
      </c>
      <c r="J28" s="33">
        <f t="shared" si="9"/>
        <v>99.23248573845129</v>
      </c>
      <c r="K28" s="31">
        <v>99795</v>
      </c>
      <c r="L28" s="33">
        <f t="shared" si="10"/>
        <v>89.79376990768235</v>
      </c>
      <c r="M28" s="31">
        <v>0</v>
      </c>
      <c r="N28" s="33">
        <f t="shared" si="11"/>
        <v>0</v>
      </c>
      <c r="O28" s="31">
        <v>10490</v>
      </c>
      <c r="P28" s="31">
        <v>4196</v>
      </c>
      <c r="Q28" s="33">
        <f t="shared" si="12"/>
        <v>9.438715830768954</v>
      </c>
      <c r="R28" s="31"/>
      <c r="S28" s="31" t="s">
        <v>263</v>
      </c>
      <c r="T28" s="31"/>
      <c r="U28" s="31"/>
    </row>
    <row r="29" spans="1:21" ht="13.5">
      <c r="A29" s="54" t="s">
        <v>92</v>
      </c>
      <c r="B29" s="54" t="s">
        <v>135</v>
      </c>
      <c r="C29" s="55" t="s">
        <v>136</v>
      </c>
      <c r="D29" s="31">
        <f t="shared" si="0"/>
        <v>148504</v>
      </c>
      <c r="E29" s="32">
        <f t="shared" si="13"/>
        <v>2803</v>
      </c>
      <c r="F29" s="33">
        <f t="shared" si="8"/>
        <v>1.887491246027043</v>
      </c>
      <c r="G29" s="31">
        <v>2803</v>
      </c>
      <c r="H29" s="31">
        <v>0</v>
      </c>
      <c r="I29" s="32">
        <f t="shared" si="14"/>
        <v>145701</v>
      </c>
      <c r="J29" s="33">
        <f t="shared" si="9"/>
        <v>98.11250875397296</v>
      </c>
      <c r="K29" s="31">
        <v>119245</v>
      </c>
      <c r="L29" s="33">
        <f t="shared" si="10"/>
        <v>80.29750040402952</v>
      </c>
      <c r="M29" s="31">
        <v>0</v>
      </c>
      <c r="N29" s="33">
        <f t="shared" si="11"/>
        <v>0</v>
      </c>
      <c r="O29" s="31">
        <v>26456</v>
      </c>
      <c r="P29" s="31">
        <v>9233</v>
      </c>
      <c r="Q29" s="33">
        <f t="shared" si="12"/>
        <v>17.815008349943437</v>
      </c>
      <c r="R29" s="31"/>
      <c r="S29" s="31" t="s">
        <v>263</v>
      </c>
      <c r="T29" s="31"/>
      <c r="U29" s="31"/>
    </row>
    <row r="30" spans="1:21" ht="13.5">
      <c r="A30" s="54" t="s">
        <v>92</v>
      </c>
      <c r="B30" s="54" t="s">
        <v>137</v>
      </c>
      <c r="C30" s="55" t="s">
        <v>138</v>
      </c>
      <c r="D30" s="31">
        <f t="shared" si="0"/>
        <v>56607</v>
      </c>
      <c r="E30" s="32">
        <f t="shared" si="13"/>
        <v>2413</v>
      </c>
      <c r="F30" s="33">
        <f t="shared" si="8"/>
        <v>4.262723691416256</v>
      </c>
      <c r="G30" s="31">
        <v>2413</v>
      </c>
      <c r="H30" s="31">
        <v>0</v>
      </c>
      <c r="I30" s="32">
        <f t="shared" si="14"/>
        <v>54194</v>
      </c>
      <c r="J30" s="33">
        <f t="shared" si="9"/>
        <v>95.73727630858374</v>
      </c>
      <c r="K30" s="31">
        <v>35547</v>
      </c>
      <c r="L30" s="33">
        <f t="shared" si="10"/>
        <v>62.796120621124594</v>
      </c>
      <c r="M30" s="31">
        <v>0</v>
      </c>
      <c r="N30" s="33">
        <f t="shared" si="11"/>
        <v>0</v>
      </c>
      <c r="O30" s="31">
        <v>18647</v>
      </c>
      <c r="P30" s="31">
        <v>4743</v>
      </c>
      <c r="Q30" s="33">
        <f t="shared" si="12"/>
        <v>32.94115568745915</v>
      </c>
      <c r="R30" s="31"/>
      <c r="S30" s="31" t="s">
        <v>263</v>
      </c>
      <c r="T30" s="31"/>
      <c r="U30" s="31"/>
    </row>
    <row r="31" spans="1:21" ht="13.5">
      <c r="A31" s="54" t="s">
        <v>92</v>
      </c>
      <c r="B31" s="54" t="s">
        <v>139</v>
      </c>
      <c r="C31" s="55" t="s">
        <v>140</v>
      </c>
      <c r="D31" s="31">
        <f t="shared" si="0"/>
        <v>123064</v>
      </c>
      <c r="E31" s="32">
        <f t="shared" si="13"/>
        <v>1004</v>
      </c>
      <c r="F31" s="33">
        <f t="shared" si="8"/>
        <v>0.8158356627445882</v>
      </c>
      <c r="G31" s="31">
        <v>1004</v>
      </c>
      <c r="H31" s="31">
        <v>0</v>
      </c>
      <c r="I31" s="32">
        <f t="shared" si="14"/>
        <v>122060</v>
      </c>
      <c r="J31" s="33">
        <f t="shared" si="9"/>
        <v>99.18416433725541</v>
      </c>
      <c r="K31" s="31">
        <v>111435</v>
      </c>
      <c r="L31" s="33">
        <f t="shared" si="10"/>
        <v>90.55044529675615</v>
      </c>
      <c r="M31" s="31">
        <v>0</v>
      </c>
      <c r="N31" s="33">
        <f t="shared" si="11"/>
        <v>0</v>
      </c>
      <c r="O31" s="31">
        <v>10625</v>
      </c>
      <c r="P31" s="31">
        <v>453</v>
      </c>
      <c r="Q31" s="33">
        <f t="shared" si="12"/>
        <v>8.633719040499251</v>
      </c>
      <c r="R31" s="31"/>
      <c r="S31" s="31" t="s">
        <v>263</v>
      </c>
      <c r="T31" s="31"/>
      <c r="U31" s="31"/>
    </row>
    <row r="32" spans="1:21" ht="13.5">
      <c r="A32" s="54" t="s">
        <v>92</v>
      </c>
      <c r="B32" s="54" t="s">
        <v>141</v>
      </c>
      <c r="C32" s="55" t="s">
        <v>142</v>
      </c>
      <c r="D32" s="31">
        <f t="shared" si="0"/>
        <v>66247</v>
      </c>
      <c r="E32" s="32">
        <f t="shared" si="13"/>
        <v>970</v>
      </c>
      <c r="F32" s="33">
        <f t="shared" si="8"/>
        <v>1.464217247573475</v>
      </c>
      <c r="G32" s="31">
        <v>970</v>
      </c>
      <c r="H32" s="31">
        <v>0</v>
      </c>
      <c r="I32" s="32">
        <f t="shared" si="14"/>
        <v>65277</v>
      </c>
      <c r="J32" s="33">
        <f t="shared" si="9"/>
        <v>98.53578275242653</v>
      </c>
      <c r="K32" s="31">
        <v>60430</v>
      </c>
      <c r="L32" s="33">
        <f t="shared" si="10"/>
        <v>91.21922502151041</v>
      </c>
      <c r="M32" s="31">
        <v>0</v>
      </c>
      <c r="N32" s="33">
        <f t="shared" si="11"/>
        <v>0</v>
      </c>
      <c r="O32" s="31">
        <v>4847</v>
      </c>
      <c r="P32" s="31">
        <v>2132</v>
      </c>
      <c r="Q32" s="33">
        <f t="shared" si="12"/>
        <v>7.3165577309161165</v>
      </c>
      <c r="R32" s="31"/>
      <c r="S32" s="31" t="s">
        <v>263</v>
      </c>
      <c r="T32" s="31"/>
      <c r="U32" s="31"/>
    </row>
    <row r="33" spans="1:21" ht="13.5">
      <c r="A33" s="54" t="s">
        <v>92</v>
      </c>
      <c r="B33" s="54" t="s">
        <v>143</v>
      </c>
      <c r="C33" s="55" t="s">
        <v>144</v>
      </c>
      <c r="D33" s="31">
        <f t="shared" si="0"/>
        <v>71601</v>
      </c>
      <c r="E33" s="32">
        <f t="shared" si="13"/>
        <v>740</v>
      </c>
      <c r="F33" s="33">
        <f t="shared" si="8"/>
        <v>1.0335051186435944</v>
      </c>
      <c r="G33" s="31">
        <v>740</v>
      </c>
      <c r="H33" s="31">
        <v>0</v>
      </c>
      <c r="I33" s="32">
        <f t="shared" si="14"/>
        <v>70861</v>
      </c>
      <c r="J33" s="33">
        <f t="shared" si="9"/>
        <v>98.9664948813564</v>
      </c>
      <c r="K33" s="31">
        <v>62688</v>
      </c>
      <c r="L33" s="33">
        <f t="shared" si="10"/>
        <v>87.55184983449952</v>
      </c>
      <c r="M33" s="31">
        <v>0</v>
      </c>
      <c r="N33" s="33">
        <f t="shared" si="11"/>
        <v>0</v>
      </c>
      <c r="O33" s="31">
        <v>8173</v>
      </c>
      <c r="P33" s="31">
        <v>3692</v>
      </c>
      <c r="Q33" s="33">
        <f t="shared" si="12"/>
        <v>11.414645046856888</v>
      </c>
      <c r="R33" s="31"/>
      <c r="S33" s="31" t="s">
        <v>263</v>
      </c>
      <c r="T33" s="31"/>
      <c r="U33" s="31"/>
    </row>
    <row r="34" spans="1:21" ht="13.5">
      <c r="A34" s="54" t="s">
        <v>92</v>
      </c>
      <c r="B34" s="54" t="s">
        <v>145</v>
      </c>
      <c r="C34" s="55" t="s">
        <v>146</v>
      </c>
      <c r="D34" s="31">
        <f t="shared" si="0"/>
        <v>150250</v>
      </c>
      <c r="E34" s="32">
        <f t="shared" si="13"/>
        <v>709</v>
      </c>
      <c r="F34" s="33">
        <f t="shared" si="8"/>
        <v>0.47188019966722133</v>
      </c>
      <c r="G34" s="31">
        <v>709</v>
      </c>
      <c r="H34" s="31">
        <v>0</v>
      </c>
      <c r="I34" s="32">
        <f t="shared" si="14"/>
        <v>149541</v>
      </c>
      <c r="J34" s="33">
        <f t="shared" si="9"/>
        <v>99.52811980033277</v>
      </c>
      <c r="K34" s="31">
        <v>136416</v>
      </c>
      <c r="L34" s="33">
        <f t="shared" si="10"/>
        <v>90.79267886855241</v>
      </c>
      <c r="M34" s="31">
        <v>0</v>
      </c>
      <c r="N34" s="33">
        <f t="shared" si="11"/>
        <v>0</v>
      </c>
      <c r="O34" s="31">
        <v>13125</v>
      </c>
      <c r="P34" s="31">
        <v>3160</v>
      </c>
      <c r="Q34" s="33">
        <f t="shared" si="12"/>
        <v>8.735440931780367</v>
      </c>
      <c r="R34" s="31"/>
      <c r="S34" s="31" t="s">
        <v>263</v>
      </c>
      <c r="T34" s="31"/>
      <c r="U34" s="31"/>
    </row>
    <row r="35" spans="1:21" ht="13.5">
      <c r="A35" s="54" t="s">
        <v>92</v>
      </c>
      <c r="B35" s="54" t="s">
        <v>147</v>
      </c>
      <c r="C35" s="55" t="s">
        <v>148</v>
      </c>
      <c r="D35" s="31">
        <f t="shared" si="0"/>
        <v>73908</v>
      </c>
      <c r="E35" s="32">
        <f t="shared" si="13"/>
        <v>2294</v>
      </c>
      <c r="F35" s="33">
        <f t="shared" si="8"/>
        <v>3.1038588515451644</v>
      </c>
      <c r="G35" s="31">
        <v>2294</v>
      </c>
      <c r="H35" s="31">
        <v>0</v>
      </c>
      <c r="I35" s="32">
        <f t="shared" si="14"/>
        <v>71614</v>
      </c>
      <c r="J35" s="33">
        <f t="shared" si="9"/>
        <v>96.89614114845484</v>
      </c>
      <c r="K35" s="31">
        <v>40725</v>
      </c>
      <c r="L35" s="33">
        <f t="shared" si="10"/>
        <v>55.102289332683874</v>
      </c>
      <c r="M35" s="31">
        <v>0</v>
      </c>
      <c r="N35" s="33">
        <f t="shared" si="11"/>
        <v>0</v>
      </c>
      <c r="O35" s="31">
        <v>30889</v>
      </c>
      <c r="P35" s="31">
        <v>5786</v>
      </c>
      <c r="Q35" s="33">
        <f t="shared" si="12"/>
        <v>41.793851815770964</v>
      </c>
      <c r="R35" s="31"/>
      <c r="S35" s="31" t="s">
        <v>263</v>
      </c>
      <c r="T35" s="31"/>
      <c r="U35" s="31"/>
    </row>
    <row r="36" spans="1:21" ht="13.5">
      <c r="A36" s="54" t="s">
        <v>92</v>
      </c>
      <c r="B36" s="54" t="s">
        <v>149</v>
      </c>
      <c r="C36" s="55" t="s">
        <v>150</v>
      </c>
      <c r="D36" s="31">
        <f t="shared" si="0"/>
        <v>72856</v>
      </c>
      <c r="E36" s="32">
        <f t="shared" si="13"/>
        <v>1823</v>
      </c>
      <c r="F36" s="33">
        <f t="shared" si="8"/>
        <v>2.502196112880202</v>
      </c>
      <c r="G36" s="31">
        <v>1823</v>
      </c>
      <c r="H36" s="31">
        <v>0</v>
      </c>
      <c r="I36" s="32">
        <f t="shared" si="14"/>
        <v>71033</v>
      </c>
      <c r="J36" s="33">
        <f t="shared" si="9"/>
        <v>97.4978038871198</v>
      </c>
      <c r="K36" s="31">
        <v>56653</v>
      </c>
      <c r="L36" s="33">
        <f t="shared" si="10"/>
        <v>77.76023937630394</v>
      </c>
      <c r="M36" s="31">
        <v>0</v>
      </c>
      <c r="N36" s="33">
        <f t="shared" si="11"/>
        <v>0</v>
      </c>
      <c r="O36" s="31">
        <v>14380</v>
      </c>
      <c r="P36" s="31">
        <v>9658</v>
      </c>
      <c r="Q36" s="33">
        <f t="shared" si="12"/>
        <v>19.737564510815854</v>
      </c>
      <c r="R36" s="31"/>
      <c r="S36" s="31" t="s">
        <v>263</v>
      </c>
      <c r="T36" s="31"/>
      <c r="U36" s="31"/>
    </row>
    <row r="37" spans="1:21" ht="13.5">
      <c r="A37" s="54" t="s">
        <v>92</v>
      </c>
      <c r="B37" s="54" t="s">
        <v>151</v>
      </c>
      <c r="C37" s="55" t="s">
        <v>152</v>
      </c>
      <c r="D37" s="31">
        <f t="shared" si="0"/>
        <v>70719</v>
      </c>
      <c r="E37" s="32">
        <f t="shared" si="13"/>
        <v>557</v>
      </c>
      <c r="F37" s="33">
        <f t="shared" si="8"/>
        <v>0.7876242593928082</v>
      </c>
      <c r="G37" s="31">
        <v>557</v>
      </c>
      <c r="H37" s="31">
        <v>0</v>
      </c>
      <c r="I37" s="32">
        <f t="shared" si="14"/>
        <v>70162</v>
      </c>
      <c r="J37" s="33">
        <f t="shared" si="9"/>
        <v>99.2123757406072</v>
      </c>
      <c r="K37" s="31">
        <v>50675</v>
      </c>
      <c r="L37" s="33">
        <f t="shared" si="10"/>
        <v>71.65683903901356</v>
      </c>
      <c r="M37" s="31">
        <v>0</v>
      </c>
      <c r="N37" s="33">
        <f t="shared" si="11"/>
        <v>0</v>
      </c>
      <c r="O37" s="31">
        <v>19487</v>
      </c>
      <c r="P37" s="31">
        <v>4470</v>
      </c>
      <c r="Q37" s="33">
        <f t="shared" si="12"/>
        <v>27.55553670159363</v>
      </c>
      <c r="R37" s="31"/>
      <c r="S37" s="31" t="s">
        <v>263</v>
      </c>
      <c r="T37" s="31"/>
      <c r="U37" s="31"/>
    </row>
    <row r="38" spans="1:21" ht="13.5">
      <c r="A38" s="54" t="s">
        <v>92</v>
      </c>
      <c r="B38" s="54" t="s">
        <v>153</v>
      </c>
      <c r="C38" s="55" t="s">
        <v>154</v>
      </c>
      <c r="D38" s="31">
        <f t="shared" si="0"/>
        <v>74327</v>
      </c>
      <c r="E38" s="32">
        <f t="shared" si="13"/>
        <v>3658</v>
      </c>
      <c r="F38" s="33">
        <f t="shared" si="8"/>
        <v>4.921495553432804</v>
      </c>
      <c r="G38" s="31">
        <v>3658</v>
      </c>
      <c r="H38" s="31">
        <v>0</v>
      </c>
      <c r="I38" s="32">
        <f t="shared" si="14"/>
        <v>70669</v>
      </c>
      <c r="J38" s="33">
        <f t="shared" si="9"/>
        <v>95.0785044465672</v>
      </c>
      <c r="K38" s="31">
        <v>36001</v>
      </c>
      <c r="L38" s="33">
        <f t="shared" si="10"/>
        <v>48.43596539615483</v>
      </c>
      <c r="M38" s="31">
        <v>0</v>
      </c>
      <c r="N38" s="33">
        <f t="shared" si="11"/>
        <v>0</v>
      </c>
      <c r="O38" s="31">
        <v>34668</v>
      </c>
      <c r="P38" s="31">
        <v>15259</v>
      </c>
      <c r="Q38" s="33">
        <f t="shared" si="12"/>
        <v>46.64253905041237</v>
      </c>
      <c r="R38" s="31"/>
      <c r="S38" s="31" t="s">
        <v>263</v>
      </c>
      <c r="T38" s="31"/>
      <c r="U38" s="31"/>
    </row>
    <row r="39" spans="1:21" ht="13.5">
      <c r="A39" s="54" t="s">
        <v>92</v>
      </c>
      <c r="B39" s="54" t="s">
        <v>155</v>
      </c>
      <c r="C39" s="55" t="s">
        <v>156</v>
      </c>
      <c r="D39" s="31">
        <f t="shared" si="0"/>
        <v>103628</v>
      </c>
      <c r="E39" s="32">
        <f t="shared" si="13"/>
        <v>1164</v>
      </c>
      <c r="F39" s="33">
        <f t="shared" si="8"/>
        <v>1.1232485428648626</v>
      </c>
      <c r="G39" s="31">
        <v>1164</v>
      </c>
      <c r="H39" s="31">
        <v>0</v>
      </c>
      <c r="I39" s="32">
        <f t="shared" si="14"/>
        <v>102464</v>
      </c>
      <c r="J39" s="33">
        <f t="shared" si="9"/>
        <v>98.87675145713514</v>
      </c>
      <c r="K39" s="31">
        <v>87610</v>
      </c>
      <c r="L39" s="33">
        <f t="shared" si="10"/>
        <v>84.54278766356583</v>
      </c>
      <c r="M39" s="31">
        <v>0</v>
      </c>
      <c r="N39" s="33">
        <f t="shared" si="11"/>
        <v>0</v>
      </c>
      <c r="O39" s="31">
        <v>14854</v>
      </c>
      <c r="P39" s="31">
        <v>817</v>
      </c>
      <c r="Q39" s="33">
        <f t="shared" si="12"/>
        <v>14.333963793569303</v>
      </c>
      <c r="R39" s="31"/>
      <c r="S39" s="31" t="s">
        <v>263</v>
      </c>
      <c r="T39" s="31"/>
      <c r="U39" s="31"/>
    </row>
    <row r="40" spans="1:21" ht="13.5">
      <c r="A40" s="54" t="s">
        <v>92</v>
      </c>
      <c r="B40" s="54" t="s">
        <v>157</v>
      </c>
      <c r="C40" s="55" t="s">
        <v>158</v>
      </c>
      <c r="D40" s="31">
        <f t="shared" si="0"/>
        <v>53992</v>
      </c>
      <c r="E40" s="32">
        <f t="shared" si="13"/>
        <v>345</v>
      </c>
      <c r="F40" s="33">
        <f t="shared" si="8"/>
        <v>0.6389835531189806</v>
      </c>
      <c r="G40" s="31">
        <v>345</v>
      </c>
      <c r="H40" s="31">
        <v>0</v>
      </c>
      <c r="I40" s="32">
        <f t="shared" si="14"/>
        <v>53647</v>
      </c>
      <c r="J40" s="33">
        <f t="shared" si="9"/>
        <v>99.36101644688102</v>
      </c>
      <c r="K40" s="31">
        <v>49213</v>
      </c>
      <c r="L40" s="33">
        <f t="shared" si="10"/>
        <v>91.14868869462143</v>
      </c>
      <c r="M40" s="31">
        <v>0</v>
      </c>
      <c r="N40" s="33">
        <f t="shared" si="11"/>
        <v>0</v>
      </c>
      <c r="O40" s="31">
        <v>4434</v>
      </c>
      <c r="P40" s="31">
        <v>346</v>
      </c>
      <c r="Q40" s="33">
        <f t="shared" si="12"/>
        <v>8.212327752259593</v>
      </c>
      <c r="R40" s="31"/>
      <c r="S40" s="31" t="s">
        <v>263</v>
      </c>
      <c r="T40" s="31"/>
      <c r="U40" s="31"/>
    </row>
    <row r="41" spans="1:21" ht="13.5">
      <c r="A41" s="54" t="s">
        <v>92</v>
      </c>
      <c r="B41" s="54" t="s">
        <v>159</v>
      </c>
      <c r="C41" s="55" t="s">
        <v>160</v>
      </c>
      <c r="D41" s="31">
        <f t="shared" si="0"/>
        <v>127292</v>
      </c>
      <c r="E41" s="32">
        <f t="shared" si="13"/>
        <v>7759</v>
      </c>
      <c r="F41" s="33">
        <f t="shared" si="8"/>
        <v>6.095434119976118</v>
      </c>
      <c r="G41" s="31">
        <v>7759</v>
      </c>
      <c r="H41" s="31">
        <v>0</v>
      </c>
      <c r="I41" s="32">
        <f t="shared" si="14"/>
        <v>119533</v>
      </c>
      <c r="J41" s="33">
        <f t="shared" si="9"/>
        <v>93.90456588002388</v>
      </c>
      <c r="K41" s="31">
        <v>67921</v>
      </c>
      <c r="L41" s="33">
        <f t="shared" si="10"/>
        <v>53.35842001068409</v>
      </c>
      <c r="M41" s="31">
        <v>0</v>
      </c>
      <c r="N41" s="33">
        <f t="shared" si="11"/>
        <v>0</v>
      </c>
      <c r="O41" s="31">
        <v>51612</v>
      </c>
      <c r="P41" s="31">
        <v>28364</v>
      </c>
      <c r="Q41" s="33">
        <f t="shared" si="12"/>
        <v>40.54614586933978</v>
      </c>
      <c r="R41" s="31"/>
      <c r="S41" s="31" t="s">
        <v>263</v>
      </c>
      <c r="T41" s="31"/>
      <c r="U41" s="31"/>
    </row>
    <row r="42" spans="1:21" ht="13.5">
      <c r="A42" s="54" t="s">
        <v>92</v>
      </c>
      <c r="B42" s="54" t="s">
        <v>161</v>
      </c>
      <c r="C42" s="55" t="s">
        <v>162</v>
      </c>
      <c r="D42" s="31">
        <f t="shared" si="0"/>
        <v>64213</v>
      </c>
      <c r="E42" s="32">
        <f t="shared" si="13"/>
        <v>3995</v>
      </c>
      <c r="F42" s="33">
        <f t="shared" si="8"/>
        <v>6.2214816314453465</v>
      </c>
      <c r="G42" s="31">
        <v>3995</v>
      </c>
      <c r="H42" s="31">
        <v>0</v>
      </c>
      <c r="I42" s="32">
        <f t="shared" si="14"/>
        <v>60218</v>
      </c>
      <c r="J42" s="33">
        <f t="shared" si="9"/>
        <v>93.77851836855466</v>
      </c>
      <c r="K42" s="31">
        <v>35988</v>
      </c>
      <c r="L42" s="33">
        <f t="shared" si="10"/>
        <v>56.04472614579602</v>
      </c>
      <c r="M42" s="31">
        <v>0</v>
      </c>
      <c r="N42" s="33">
        <f t="shared" si="11"/>
        <v>0</v>
      </c>
      <c r="O42" s="31">
        <v>24230</v>
      </c>
      <c r="P42" s="31">
        <v>8488</v>
      </c>
      <c r="Q42" s="33">
        <f t="shared" si="12"/>
        <v>37.73379222275863</v>
      </c>
      <c r="R42" s="31"/>
      <c r="S42" s="31" t="s">
        <v>263</v>
      </c>
      <c r="T42" s="31"/>
      <c r="U42" s="31"/>
    </row>
    <row r="43" spans="1:21" ht="13.5">
      <c r="A43" s="54" t="s">
        <v>92</v>
      </c>
      <c r="B43" s="54" t="s">
        <v>163</v>
      </c>
      <c r="C43" s="55" t="s">
        <v>164</v>
      </c>
      <c r="D43" s="31">
        <f t="shared" si="0"/>
        <v>97401</v>
      </c>
      <c r="E43" s="32">
        <f t="shared" si="13"/>
        <v>2182</v>
      </c>
      <c r="F43" s="33">
        <f t="shared" si="8"/>
        <v>2.2402234063305304</v>
      </c>
      <c r="G43" s="31">
        <v>2182</v>
      </c>
      <c r="H43" s="31">
        <v>0</v>
      </c>
      <c r="I43" s="32">
        <f t="shared" si="14"/>
        <v>95219</v>
      </c>
      <c r="J43" s="33">
        <f t="shared" si="9"/>
        <v>97.75977659366947</v>
      </c>
      <c r="K43" s="31">
        <v>61362</v>
      </c>
      <c r="L43" s="33">
        <f t="shared" si="10"/>
        <v>62.9993531893923</v>
      </c>
      <c r="M43" s="31">
        <v>0</v>
      </c>
      <c r="N43" s="33">
        <f t="shared" si="11"/>
        <v>0</v>
      </c>
      <c r="O43" s="31">
        <v>33857</v>
      </c>
      <c r="P43" s="31">
        <v>19026</v>
      </c>
      <c r="Q43" s="33">
        <f t="shared" si="12"/>
        <v>34.76042340427716</v>
      </c>
      <c r="R43" s="31"/>
      <c r="S43" s="31" t="s">
        <v>263</v>
      </c>
      <c r="T43" s="31"/>
      <c r="U43" s="31"/>
    </row>
    <row r="44" spans="1:21" ht="13.5">
      <c r="A44" s="54" t="s">
        <v>92</v>
      </c>
      <c r="B44" s="54" t="s">
        <v>165</v>
      </c>
      <c r="C44" s="55" t="s">
        <v>166</v>
      </c>
      <c r="D44" s="31">
        <f t="shared" si="0"/>
        <v>54783</v>
      </c>
      <c r="E44" s="32">
        <f t="shared" si="13"/>
        <v>14001</v>
      </c>
      <c r="F44" s="33">
        <f t="shared" si="8"/>
        <v>25.557198400963806</v>
      </c>
      <c r="G44" s="31">
        <v>14001</v>
      </c>
      <c r="H44" s="31">
        <v>0</v>
      </c>
      <c r="I44" s="32">
        <f t="shared" si="14"/>
        <v>40782</v>
      </c>
      <c r="J44" s="33">
        <f t="shared" si="9"/>
        <v>74.4428015990362</v>
      </c>
      <c r="K44" s="31">
        <v>6687</v>
      </c>
      <c r="L44" s="33">
        <f t="shared" si="10"/>
        <v>12.206341383275834</v>
      </c>
      <c r="M44" s="31">
        <v>0</v>
      </c>
      <c r="N44" s="33">
        <f t="shared" si="11"/>
        <v>0</v>
      </c>
      <c r="O44" s="31">
        <v>34095</v>
      </c>
      <c r="P44" s="31">
        <v>4273</v>
      </c>
      <c r="Q44" s="33">
        <f t="shared" si="12"/>
        <v>62.23646021576036</v>
      </c>
      <c r="R44" s="31" t="s">
        <v>263</v>
      </c>
      <c r="S44" s="31"/>
      <c r="T44" s="31"/>
      <c r="U44" s="31"/>
    </row>
    <row r="45" spans="1:21" ht="13.5">
      <c r="A45" s="54" t="s">
        <v>92</v>
      </c>
      <c r="B45" s="54" t="s">
        <v>167</v>
      </c>
      <c r="C45" s="55" t="s">
        <v>168</v>
      </c>
      <c r="D45" s="31">
        <f t="shared" si="0"/>
        <v>68148</v>
      </c>
      <c r="E45" s="32">
        <f t="shared" si="13"/>
        <v>3208</v>
      </c>
      <c r="F45" s="33">
        <f t="shared" si="8"/>
        <v>4.70740153782943</v>
      </c>
      <c r="G45" s="31">
        <v>3208</v>
      </c>
      <c r="H45" s="31">
        <v>0</v>
      </c>
      <c r="I45" s="32">
        <f t="shared" si="14"/>
        <v>64940</v>
      </c>
      <c r="J45" s="33">
        <f t="shared" si="9"/>
        <v>95.29259846217057</v>
      </c>
      <c r="K45" s="31">
        <v>34536</v>
      </c>
      <c r="L45" s="33">
        <f t="shared" si="10"/>
        <v>50.67793625638317</v>
      </c>
      <c r="M45" s="31">
        <v>0</v>
      </c>
      <c r="N45" s="33">
        <f t="shared" si="11"/>
        <v>0</v>
      </c>
      <c r="O45" s="31">
        <v>30404</v>
      </c>
      <c r="P45" s="31">
        <v>10638</v>
      </c>
      <c r="Q45" s="33">
        <f t="shared" si="12"/>
        <v>44.614662205787404</v>
      </c>
      <c r="R45" s="31"/>
      <c r="S45" s="31" t="s">
        <v>263</v>
      </c>
      <c r="T45" s="31"/>
      <c r="U45" s="31"/>
    </row>
    <row r="46" spans="1:21" ht="13.5">
      <c r="A46" s="54" t="s">
        <v>92</v>
      </c>
      <c r="B46" s="54" t="s">
        <v>169</v>
      </c>
      <c r="C46" s="55" t="s">
        <v>170</v>
      </c>
      <c r="D46" s="31">
        <f t="shared" si="0"/>
        <v>53865</v>
      </c>
      <c r="E46" s="32">
        <f t="shared" si="13"/>
        <v>2083</v>
      </c>
      <c r="F46" s="33">
        <f t="shared" si="8"/>
        <v>3.8670750951452706</v>
      </c>
      <c r="G46" s="31">
        <v>2083</v>
      </c>
      <c r="H46" s="31">
        <v>0</v>
      </c>
      <c r="I46" s="32">
        <f t="shared" si="14"/>
        <v>51782</v>
      </c>
      <c r="J46" s="33">
        <f t="shared" si="9"/>
        <v>96.13292490485473</v>
      </c>
      <c r="K46" s="31">
        <v>28871</v>
      </c>
      <c r="L46" s="33">
        <f t="shared" si="10"/>
        <v>53.598811844425875</v>
      </c>
      <c r="M46" s="31">
        <v>0</v>
      </c>
      <c r="N46" s="33">
        <f t="shared" si="11"/>
        <v>0</v>
      </c>
      <c r="O46" s="31">
        <v>22911</v>
      </c>
      <c r="P46" s="31">
        <v>15256</v>
      </c>
      <c r="Q46" s="33">
        <f t="shared" si="12"/>
        <v>42.53411306042885</v>
      </c>
      <c r="R46" s="31"/>
      <c r="S46" s="31" t="s">
        <v>263</v>
      </c>
      <c r="T46" s="31"/>
      <c r="U46" s="31"/>
    </row>
    <row r="47" spans="1:21" ht="13.5">
      <c r="A47" s="54" t="s">
        <v>92</v>
      </c>
      <c r="B47" s="54" t="s">
        <v>171</v>
      </c>
      <c r="C47" s="55" t="s">
        <v>172</v>
      </c>
      <c r="D47" s="31">
        <f t="shared" si="0"/>
        <v>59672</v>
      </c>
      <c r="E47" s="32">
        <f t="shared" si="13"/>
        <v>1294</v>
      </c>
      <c r="F47" s="33">
        <f t="shared" si="8"/>
        <v>2.1685212494972514</v>
      </c>
      <c r="G47" s="31">
        <v>1294</v>
      </c>
      <c r="H47" s="31">
        <v>0</v>
      </c>
      <c r="I47" s="32">
        <f t="shared" si="14"/>
        <v>58378</v>
      </c>
      <c r="J47" s="33">
        <f t="shared" si="9"/>
        <v>97.83147875050275</v>
      </c>
      <c r="K47" s="31">
        <v>41669</v>
      </c>
      <c r="L47" s="33">
        <f t="shared" si="10"/>
        <v>69.83007105510121</v>
      </c>
      <c r="M47" s="31">
        <v>0</v>
      </c>
      <c r="N47" s="33">
        <f t="shared" si="11"/>
        <v>0</v>
      </c>
      <c r="O47" s="31">
        <v>16709</v>
      </c>
      <c r="P47" s="31">
        <v>3483</v>
      </c>
      <c r="Q47" s="33">
        <f t="shared" si="12"/>
        <v>28.001407695401525</v>
      </c>
      <c r="R47" s="31"/>
      <c r="S47" s="31" t="s">
        <v>263</v>
      </c>
      <c r="T47" s="31"/>
      <c r="U47" s="31"/>
    </row>
    <row r="48" spans="1:21" ht="13.5">
      <c r="A48" s="54" t="s">
        <v>92</v>
      </c>
      <c r="B48" s="54" t="s">
        <v>173</v>
      </c>
      <c r="C48" s="55" t="s">
        <v>91</v>
      </c>
      <c r="D48" s="31">
        <f t="shared" si="0"/>
        <v>35805</v>
      </c>
      <c r="E48" s="32">
        <f t="shared" si="13"/>
        <v>1392</v>
      </c>
      <c r="F48" s="33">
        <f t="shared" si="8"/>
        <v>3.887725178047759</v>
      </c>
      <c r="G48" s="31">
        <v>1392</v>
      </c>
      <c r="H48" s="31">
        <v>0</v>
      </c>
      <c r="I48" s="32">
        <f t="shared" si="14"/>
        <v>34413</v>
      </c>
      <c r="J48" s="33">
        <f t="shared" si="9"/>
        <v>96.11227482195224</v>
      </c>
      <c r="K48" s="31">
        <v>19331</v>
      </c>
      <c r="L48" s="33">
        <f t="shared" si="10"/>
        <v>53.98966624773076</v>
      </c>
      <c r="M48" s="31">
        <v>0</v>
      </c>
      <c r="N48" s="33">
        <f t="shared" si="11"/>
        <v>0</v>
      </c>
      <c r="O48" s="31">
        <v>15082</v>
      </c>
      <c r="P48" s="31">
        <v>3147</v>
      </c>
      <c r="Q48" s="33">
        <f t="shared" si="12"/>
        <v>42.12260857422147</v>
      </c>
      <c r="R48" s="31"/>
      <c r="S48" s="31" t="s">
        <v>263</v>
      </c>
      <c r="T48" s="31"/>
      <c r="U48" s="31"/>
    </row>
    <row r="49" spans="1:21" ht="13.5">
      <c r="A49" s="54" t="s">
        <v>92</v>
      </c>
      <c r="B49" s="54" t="s">
        <v>174</v>
      </c>
      <c r="C49" s="55" t="s">
        <v>175</v>
      </c>
      <c r="D49" s="31">
        <f t="shared" si="0"/>
        <v>28287</v>
      </c>
      <c r="E49" s="32">
        <f t="shared" si="13"/>
        <v>917</v>
      </c>
      <c r="F49" s="33">
        <f t="shared" si="8"/>
        <v>3.241771838653799</v>
      </c>
      <c r="G49" s="31">
        <v>917</v>
      </c>
      <c r="H49" s="31">
        <v>0</v>
      </c>
      <c r="I49" s="32">
        <f t="shared" si="14"/>
        <v>27370</v>
      </c>
      <c r="J49" s="33">
        <f t="shared" si="9"/>
        <v>96.75822816134621</v>
      </c>
      <c r="K49" s="31">
        <v>21025</v>
      </c>
      <c r="L49" s="33">
        <f t="shared" si="10"/>
        <v>74.32742956128257</v>
      </c>
      <c r="M49" s="31">
        <v>0</v>
      </c>
      <c r="N49" s="33">
        <f t="shared" si="11"/>
        <v>0</v>
      </c>
      <c r="O49" s="31">
        <v>6345</v>
      </c>
      <c r="P49" s="31">
        <v>1745</v>
      </c>
      <c r="Q49" s="33">
        <f t="shared" si="12"/>
        <v>22.430798600063635</v>
      </c>
      <c r="R49" s="31"/>
      <c r="S49" s="31" t="s">
        <v>263</v>
      </c>
      <c r="T49" s="31"/>
      <c r="U49" s="31"/>
    </row>
    <row r="50" spans="1:21" ht="13.5">
      <c r="A50" s="54" t="s">
        <v>92</v>
      </c>
      <c r="B50" s="54" t="s">
        <v>176</v>
      </c>
      <c r="C50" s="55" t="s">
        <v>177</v>
      </c>
      <c r="D50" s="31">
        <f t="shared" si="0"/>
        <v>47609</v>
      </c>
      <c r="E50" s="32">
        <f t="shared" si="13"/>
        <v>731</v>
      </c>
      <c r="F50" s="33">
        <f t="shared" si="8"/>
        <v>1.535423974458611</v>
      </c>
      <c r="G50" s="31">
        <v>731</v>
      </c>
      <c r="H50" s="31">
        <v>0</v>
      </c>
      <c r="I50" s="32">
        <f t="shared" si="14"/>
        <v>46878</v>
      </c>
      <c r="J50" s="33">
        <f t="shared" si="9"/>
        <v>98.46457602554139</v>
      </c>
      <c r="K50" s="31">
        <v>38541</v>
      </c>
      <c r="L50" s="33">
        <f t="shared" si="10"/>
        <v>80.95318112121657</v>
      </c>
      <c r="M50" s="31">
        <v>0</v>
      </c>
      <c r="N50" s="33">
        <f t="shared" si="11"/>
        <v>0</v>
      </c>
      <c r="O50" s="31">
        <v>8337</v>
      </c>
      <c r="P50" s="31">
        <v>601</v>
      </c>
      <c r="Q50" s="33">
        <f t="shared" si="12"/>
        <v>17.511394904324813</v>
      </c>
      <c r="R50" s="31"/>
      <c r="S50" s="31" t="s">
        <v>263</v>
      </c>
      <c r="T50" s="31"/>
      <c r="U50" s="31"/>
    </row>
    <row r="51" spans="1:21" ht="13.5">
      <c r="A51" s="54" t="s">
        <v>92</v>
      </c>
      <c r="B51" s="54" t="s">
        <v>178</v>
      </c>
      <c r="C51" s="55" t="s">
        <v>179</v>
      </c>
      <c r="D51" s="31">
        <f t="shared" si="0"/>
        <v>35912</v>
      </c>
      <c r="E51" s="32">
        <f t="shared" si="13"/>
        <v>330</v>
      </c>
      <c r="F51" s="33">
        <f t="shared" si="8"/>
        <v>0.9189128981955893</v>
      </c>
      <c r="G51" s="31">
        <v>330</v>
      </c>
      <c r="H51" s="31">
        <v>0</v>
      </c>
      <c r="I51" s="32">
        <f t="shared" si="14"/>
        <v>35582</v>
      </c>
      <c r="J51" s="33">
        <f t="shared" si="9"/>
        <v>99.08108710180441</v>
      </c>
      <c r="K51" s="31">
        <v>32992</v>
      </c>
      <c r="L51" s="33">
        <f t="shared" si="10"/>
        <v>91.86901314323903</v>
      </c>
      <c r="M51" s="31">
        <v>0</v>
      </c>
      <c r="N51" s="33">
        <f t="shared" si="11"/>
        <v>0</v>
      </c>
      <c r="O51" s="31">
        <v>2590</v>
      </c>
      <c r="P51" s="31">
        <v>166</v>
      </c>
      <c r="Q51" s="33">
        <f t="shared" si="12"/>
        <v>7.212073958565382</v>
      </c>
      <c r="R51" s="31"/>
      <c r="S51" s="31" t="s">
        <v>263</v>
      </c>
      <c r="T51" s="31"/>
      <c r="U51" s="31"/>
    </row>
    <row r="52" spans="1:21" ht="13.5">
      <c r="A52" s="54" t="s">
        <v>92</v>
      </c>
      <c r="B52" s="54" t="s">
        <v>180</v>
      </c>
      <c r="C52" s="55" t="s">
        <v>181</v>
      </c>
      <c r="D52" s="31">
        <f t="shared" si="0"/>
        <v>36614</v>
      </c>
      <c r="E52" s="32">
        <f t="shared" si="13"/>
        <v>2054</v>
      </c>
      <c r="F52" s="33">
        <f t="shared" si="8"/>
        <v>5.609876003714427</v>
      </c>
      <c r="G52" s="31">
        <v>2054</v>
      </c>
      <c r="H52" s="31">
        <v>0</v>
      </c>
      <c r="I52" s="32">
        <f t="shared" si="14"/>
        <v>34560</v>
      </c>
      <c r="J52" s="33">
        <f t="shared" si="9"/>
        <v>94.39012399628557</v>
      </c>
      <c r="K52" s="31">
        <v>17353</v>
      </c>
      <c r="L52" s="33">
        <f t="shared" si="10"/>
        <v>47.394439285519205</v>
      </c>
      <c r="M52" s="31">
        <v>0</v>
      </c>
      <c r="N52" s="33">
        <f t="shared" si="11"/>
        <v>0</v>
      </c>
      <c r="O52" s="31">
        <v>17207</v>
      </c>
      <c r="P52" s="31">
        <v>10201</v>
      </c>
      <c r="Q52" s="33">
        <f t="shared" si="12"/>
        <v>46.99568471076637</v>
      </c>
      <c r="R52" s="31"/>
      <c r="S52" s="31" t="s">
        <v>263</v>
      </c>
      <c r="T52" s="31"/>
      <c r="U52" s="31"/>
    </row>
    <row r="53" spans="1:21" ht="13.5">
      <c r="A53" s="54" t="s">
        <v>92</v>
      </c>
      <c r="B53" s="54" t="s">
        <v>182</v>
      </c>
      <c r="C53" s="55" t="s">
        <v>183</v>
      </c>
      <c r="D53" s="31">
        <f t="shared" si="0"/>
        <v>13748</v>
      </c>
      <c r="E53" s="32">
        <f t="shared" si="13"/>
        <v>596</v>
      </c>
      <c r="F53" s="33">
        <f t="shared" si="8"/>
        <v>4.335176025603724</v>
      </c>
      <c r="G53" s="31">
        <v>596</v>
      </c>
      <c r="H53" s="31">
        <v>0</v>
      </c>
      <c r="I53" s="32">
        <f t="shared" si="14"/>
        <v>13152</v>
      </c>
      <c r="J53" s="33">
        <f t="shared" si="9"/>
        <v>95.66482397439627</v>
      </c>
      <c r="K53" s="31">
        <v>4276</v>
      </c>
      <c r="L53" s="33">
        <f t="shared" si="10"/>
        <v>31.102705848123364</v>
      </c>
      <c r="M53" s="31">
        <v>0</v>
      </c>
      <c r="N53" s="33">
        <f t="shared" si="11"/>
        <v>0</v>
      </c>
      <c r="O53" s="31">
        <v>8876</v>
      </c>
      <c r="P53" s="31">
        <v>5038</v>
      </c>
      <c r="Q53" s="33">
        <f t="shared" si="12"/>
        <v>64.56211812627292</v>
      </c>
      <c r="R53" s="31"/>
      <c r="S53" s="31" t="s">
        <v>263</v>
      </c>
      <c r="T53" s="31"/>
      <c r="U53" s="31"/>
    </row>
    <row r="54" spans="1:21" ht="13.5">
      <c r="A54" s="54" t="s">
        <v>92</v>
      </c>
      <c r="B54" s="54" t="s">
        <v>184</v>
      </c>
      <c r="C54" s="55" t="s">
        <v>185</v>
      </c>
      <c r="D54" s="31">
        <f t="shared" si="0"/>
        <v>14399</v>
      </c>
      <c r="E54" s="32">
        <f t="shared" si="13"/>
        <v>2014</v>
      </c>
      <c r="F54" s="33">
        <f t="shared" si="8"/>
        <v>13.987082436280296</v>
      </c>
      <c r="G54" s="31">
        <v>2014</v>
      </c>
      <c r="H54" s="31">
        <v>0</v>
      </c>
      <c r="I54" s="32">
        <f t="shared" si="14"/>
        <v>12385</v>
      </c>
      <c r="J54" s="33">
        <f t="shared" si="9"/>
        <v>86.01291756371971</v>
      </c>
      <c r="K54" s="31">
        <v>5472</v>
      </c>
      <c r="L54" s="33">
        <f t="shared" si="10"/>
        <v>38.00263907215779</v>
      </c>
      <c r="M54" s="31">
        <v>0</v>
      </c>
      <c r="N54" s="33">
        <f t="shared" si="11"/>
        <v>0</v>
      </c>
      <c r="O54" s="31">
        <v>6913</v>
      </c>
      <c r="P54" s="31">
        <v>4501</v>
      </c>
      <c r="Q54" s="33">
        <f t="shared" si="12"/>
        <v>48.01027849156191</v>
      </c>
      <c r="R54" s="31" t="s">
        <v>263</v>
      </c>
      <c r="S54" s="31"/>
      <c r="T54" s="31"/>
      <c r="U54" s="31"/>
    </row>
    <row r="55" spans="1:21" ht="13.5">
      <c r="A55" s="54" t="s">
        <v>92</v>
      </c>
      <c r="B55" s="54" t="s">
        <v>186</v>
      </c>
      <c r="C55" s="55" t="s">
        <v>187</v>
      </c>
      <c r="D55" s="31">
        <f t="shared" si="0"/>
        <v>19223</v>
      </c>
      <c r="E55" s="32">
        <f t="shared" si="13"/>
        <v>2126</v>
      </c>
      <c r="F55" s="33">
        <f t="shared" si="8"/>
        <v>11.05966810591479</v>
      </c>
      <c r="G55" s="31">
        <v>2126</v>
      </c>
      <c r="H55" s="31">
        <v>0</v>
      </c>
      <c r="I55" s="32">
        <f t="shared" si="14"/>
        <v>17097</v>
      </c>
      <c r="J55" s="33">
        <f t="shared" si="9"/>
        <v>88.9403318940852</v>
      </c>
      <c r="K55" s="31">
        <v>7763</v>
      </c>
      <c r="L55" s="33">
        <f t="shared" si="10"/>
        <v>40.38391510170109</v>
      </c>
      <c r="M55" s="31">
        <v>0</v>
      </c>
      <c r="N55" s="33">
        <f t="shared" si="11"/>
        <v>0</v>
      </c>
      <c r="O55" s="31">
        <v>9334</v>
      </c>
      <c r="P55" s="31">
        <v>3281</v>
      </c>
      <c r="Q55" s="33">
        <f t="shared" si="12"/>
        <v>48.55641679238412</v>
      </c>
      <c r="R55" s="31" t="s">
        <v>263</v>
      </c>
      <c r="S55" s="31"/>
      <c r="T55" s="31"/>
      <c r="U55" s="31"/>
    </row>
    <row r="56" spans="1:21" ht="13.5">
      <c r="A56" s="54" t="s">
        <v>92</v>
      </c>
      <c r="B56" s="54" t="s">
        <v>188</v>
      </c>
      <c r="C56" s="55" t="s">
        <v>90</v>
      </c>
      <c r="D56" s="31">
        <f t="shared" si="0"/>
        <v>36596</v>
      </c>
      <c r="E56" s="32">
        <f t="shared" si="13"/>
        <v>4526</v>
      </c>
      <c r="F56" s="33">
        <f t="shared" si="8"/>
        <v>12.367471854847524</v>
      </c>
      <c r="G56" s="31">
        <v>4422</v>
      </c>
      <c r="H56" s="31">
        <v>104</v>
      </c>
      <c r="I56" s="32">
        <f t="shared" si="14"/>
        <v>32070</v>
      </c>
      <c r="J56" s="33">
        <f t="shared" si="9"/>
        <v>87.63252814515248</v>
      </c>
      <c r="K56" s="31">
        <v>6496</v>
      </c>
      <c r="L56" s="33">
        <f t="shared" si="10"/>
        <v>17.750573833205816</v>
      </c>
      <c r="M56" s="31">
        <v>0</v>
      </c>
      <c r="N56" s="33">
        <f t="shared" si="11"/>
        <v>0</v>
      </c>
      <c r="O56" s="31">
        <v>25574</v>
      </c>
      <c r="P56" s="31">
        <v>12227</v>
      </c>
      <c r="Q56" s="33">
        <f t="shared" si="12"/>
        <v>69.88195431194666</v>
      </c>
      <c r="R56" s="31"/>
      <c r="S56" s="31"/>
      <c r="T56" s="31"/>
      <c r="U56" s="31" t="s">
        <v>263</v>
      </c>
    </row>
    <row r="57" spans="1:21" ht="13.5">
      <c r="A57" s="54" t="s">
        <v>92</v>
      </c>
      <c r="B57" s="54" t="s">
        <v>189</v>
      </c>
      <c r="C57" s="55" t="s">
        <v>190</v>
      </c>
      <c r="D57" s="31">
        <f t="shared" si="0"/>
        <v>8098</v>
      </c>
      <c r="E57" s="32">
        <f t="shared" si="13"/>
        <v>798</v>
      </c>
      <c r="F57" s="33">
        <f t="shared" si="8"/>
        <v>9.854285008644109</v>
      </c>
      <c r="G57" s="31">
        <v>798</v>
      </c>
      <c r="H57" s="31">
        <v>0</v>
      </c>
      <c r="I57" s="32">
        <f t="shared" si="14"/>
        <v>7300</v>
      </c>
      <c r="J57" s="33">
        <f t="shared" si="9"/>
        <v>90.14571499135589</v>
      </c>
      <c r="K57" s="31">
        <v>0</v>
      </c>
      <c r="L57" s="33">
        <f t="shared" si="10"/>
        <v>0</v>
      </c>
      <c r="M57" s="31">
        <v>103</v>
      </c>
      <c r="N57" s="33">
        <f t="shared" si="11"/>
        <v>1.2719189923437886</v>
      </c>
      <c r="O57" s="31">
        <v>7197</v>
      </c>
      <c r="P57" s="31">
        <v>3489</v>
      </c>
      <c r="Q57" s="33">
        <f t="shared" si="12"/>
        <v>88.8737959990121</v>
      </c>
      <c r="R57" s="31" t="s">
        <v>263</v>
      </c>
      <c r="S57" s="31"/>
      <c r="T57" s="31"/>
      <c r="U57" s="31"/>
    </row>
    <row r="58" spans="1:21" ht="13.5">
      <c r="A58" s="54" t="s">
        <v>92</v>
      </c>
      <c r="B58" s="54" t="s">
        <v>191</v>
      </c>
      <c r="C58" s="55" t="s">
        <v>89</v>
      </c>
      <c r="D58" s="31">
        <f t="shared" si="0"/>
        <v>5677</v>
      </c>
      <c r="E58" s="32">
        <f t="shared" si="13"/>
        <v>950</v>
      </c>
      <c r="F58" s="33">
        <f t="shared" si="8"/>
        <v>16.734190593623392</v>
      </c>
      <c r="G58" s="31">
        <v>891</v>
      </c>
      <c r="H58" s="31">
        <v>59</v>
      </c>
      <c r="I58" s="32">
        <f t="shared" si="14"/>
        <v>4727</v>
      </c>
      <c r="J58" s="33">
        <f t="shared" si="9"/>
        <v>83.26580940637662</v>
      </c>
      <c r="K58" s="31">
        <v>0</v>
      </c>
      <c r="L58" s="33">
        <f t="shared" si="10"/>
        <v>0</v>
      </c>
      <c r="M58" s="31">
        <v>0</v>
      </c>
      <c r="N58" s="33">
        <f t="shared" si="11"/>
        <v>0</v>
      </c>
      <c r="O58" s="31">
        <v>4727</v>
      </c>
      <c r="P58" s="31">
        <v>2284</v>
      </c>
      <c r="Q58" s="33">
        <f t="shared" si="12"/>
        <v>83.26580940637662</v>
      </c>
      <c r="R58" s="31" t="s">
        <v>263</v>
      </c>
      <c r="S58" s="31"/>
      <c r="T58" s="31"/>
      <c r="U58" s="31"/>
    </row>
    <row r="59" spans="1:21" ht="13.5">
      <c r="A59" s="54" t="s">
        <v>92</v>
      </c>
      <c r="B59" s="54" t="s">
        <v>192</v>
      </c>
      <c r="C59" s="55" t="s">
        <v>193</v>
      </c>
      <c r="D59" s="31">
        <f t="shared" si="0"/>
        <v>23270</v>
      </c>
      <c r="E59" s="32">
        <f t="shared" si="13"/>
        <v>533</v>
      </c>
      <c r="F59" s="33">
        <f t="shared" si="8"/>
        <v>2.2905027932960893</v>
      </c>
      <c r="G59" s="31">
        <v>533</v>
      </c>
      <c r="H59" s="31">
        <v>0</v>
      </c>
      <c r="I59" s="32">
        <f t="shared" si="14"/>
        <v>22737</v>
      </c>
      <c r="J59" s="33">
        <f t="shared" si="9"/>
        <v>97.70949720670392</v>
      </c>
      <c r="K59" s="31">
        <v>10492</v>
      </c>
      <c r="L59" s="33">
        <f t="shared" si="10"/>
        <v>45.08809626128062</v>
      </c>
      <c r="M59" s="31">
        <v>0</v>
      </c>
      <c r="N59" s="33">
        <f t="shared" si="11"/>
        <v>0</v>
      </c>
      <c r="O59" s="31">
        <v>12245</v>
      </c>
      <c r="P59" s="31">
        <v>5554</v>
      </c>
      <c r="Q59" s="33">
        <f t="shared" si="12"/>
        <v>52.62140094542329</v>
      </c>
      <c r="R59" s="31"/>
      <c r="S59" s="31" t="s">
        <v>263</v>
      </c>
      <c r="T59" s="31"/>
      <c r="U59" s="31"/>
    </row>
    <row r="60" spans="1:21" ht="13.5">
      <c r="A60" s="54" t="s">
        <v>92</v>
      </c>
      <c r="B60" s="54" t="s">
        <v>194</v>
      </c>
      <c r="C60" s="55" t="s">
        <v>195</v>
      </c>
      <c r="D60" s="31">
        <f t="shared" si="0"/>
        <v>22632</v>
      </c>
      <c r="E60" s="32">
        <f t="shared" si="13"/>
        <v>2799</v>
      </c>
      <c r="F60" s="33">
        <f t="shared" si="8"/>
        <v>12.367444326617179</v>
      </c>
      <c r="G60" s="31">
        <v>2799</v>
      </c>
      <c r="H60" s="31">
        <v>0</v>
      </c>
      <c r="I60" s="32">
        <f t="shared" si="14"/>
        <v>19833</v>
      </c>
      <c r="J60" s="33">
        <f t="shared" si="9"/>
        <v>87.63255567338281</v>
      </c>
      <c r="K60" s="31">
        <v>2960</v>
      </c>
      <c r="L60" s="33">
        <f t="shared" si="10"/>
        <v>13.078826440438318</v>
      </c>
      <c r="M60" s="31">
        <v>0</v>
      </c>
      <c r="N60" s="33">
        <f t="shared" si="11"/>
        <v>0</v>
      </c>
      <c r="O60" s="31">
        <v>16873</v>
      </c>
      <c r="P60" s="31">
        <v>11709</v>
      </c>
      <c r="Q60" s="33">
        <f t="shared" si="12"/>
        <v>74.5537292329445</v>
      </c>
      <c r="R60" s="31" t="s">
        <v>263</v>
      </c>
      <c r="S60" s="31"/>
      <c r="T60" s="31"/>
      <c r="U60" s="31"/>
    </row>
    <row r="61" spans="1:21" ht="13.5">
      <c r="A61" s="54" t="s">
        <v>92</v>
      </c>
      <c r="B61" s="54" t="s">
        <v>196</v>
      </c>
      <c r="C61" s="55" t="s">
        <v>197</v>
      </c>
      <c r="D61" s="31">
        <f t="shared" si="0"/>
        <v>16423</v>
      </c>
      <c r="E61" s="32">
        <f t="shared" si="13"/>
        <v>993</v>
      </c>
      <c r="F61" s="33">
        <f t="shared" si="8"/>
        <v>6.046398343786154</v>
      </c>
      <c r="G61" s="31">
        <v>993</v>
      </c>
      <c r="H61" s="31">
        <v>0</v>
      </c>
      <c r="I61" s="32">
        <f t="shared" si="14"/>
        <v>15430</v>
      </c>
      <c r="J61" s="33">
        <f t="shared" si="9"/>
        <v>93.95360165621385</v>
      </c>
      <c r="K61" s="31">
        <v>1383</v>
      </c>
      <c r="L61" s="33">
        <f t="shared" si="10"/>
        <v>8.421116726542046</v>
      </c>
      <c r="M61" s="31">
        <v>9260</v>
      </c>
      <c r="N61" s="33">
        <f t="shared" si="11"/>
        <v>56.3843390367168</v>
      </c>
      <c r="O61" s="31">
        <v>4787</v>
      </c>
      <c r="P61" s="31">
        <v>2485</v>
      </c>
      <c r="Q61" s="33">
        <f t="shared" si="12"/>
        <v>29.148145892955</v>
      </c>
      <c r="R61" s="31" t="s">
        <v>263</v>
      </c>
      <c r="S61" s="31"/>
      <c r="T61" s="31"/>
      <c r="U61" s="31"/>
    </row>
    <row r="62" spans="1:21" ht="13.5">
      <c r="A62" s="54" t="s">
        <v>92</v>
      </c>
      <c r="B62" s="54" t="s">
        <v>198</v>
      </c>
      <c r="C62" s="55" t="s">
        <v>199</v>
      </c>
      <c r="D62" s="31">
        <f t="shared" si="0"/>
        <v>9956</v>
      </c>
      <c r="E62" s="32">
        <f t="shared" si="13"/>
        <v>1388</v>
      </c>
      <c r="F62" s="33">
        <f t="shared" si="8"/>
        <v>13.941341904379268</v>
      </c>
      <c r="G62" s="31">
        <v>1322</v>
      </c>
      <c r="H62" s="31">
        <v>66</v>
      </c>
      <c r="I62" s="32">
        <f t="shared" si="14"/>
        <v>8568</v>
      </c>
      <c r="J62" s="33">
        <f t="shared" si="9"/>
        <v>86.05865809562073</v>
      </c>
      <c r="K62" s="31">
        <v>0</v>
      </c>
      <c r="L62" s="33">
        <f t="shared" si="10"/>
        <v>0</v>
      </c>
      <c r="M62" s="31">
        <v>0</v>
      </c>
      <c r="N62" s="33">
        <f t="shared" si="11"/>
        <v>0</v>
      </c>
      <c r="O62" s="31">
        <v>8568</v>
      </c>
      <c r="P62" s="31">
        <v>3322</v>
      </c>
      <c r="Q62" s="33">
        <f t="shared" si="12"/>
        <v>86.05865809562073</v>
      </c>
      <c r="R62" s="31" t="s">
        <v>263</v>
      </c>
      <c r="S62" s="31"/>
      <c r="T62" s="31"/>
      <c r="U62" s="31"/>
    </row>
    <row r="63" spans="1:21" ht="13.5">
      <c r="A63" s="54" t="s">
        <v>92</v>
      </c>
      <c r="B63" s="54" t="s">
        <v>200</v>
      </c>
      <c r="C63" s="55" t="s">
        <v>201</v>
      </c>
      <c r="D63" s="31">
        <f t="shared" si="0"/>
        <v>12010</v>
      </c>
      <c r="E63" s="32">
        <f t="shared" si="13"/>
        <v>2587</v>
      </c>
      <c r="F63" s="33">
        <f t="shared" si="8"/>
        <v>21.54038301415487</v>
      </c>
      <c r="G63" s="31">
        <v>2587</v>
      </c>
      <c r="H63" s="31">
        <v>0</v>
      </c>
      <c r="I63" s="32">
        <f t="shared" si="14"/>
        <v>9423</v>
      </c>
      <c r="J63" s="33">
        <f t="shared" si="9"/>
        <v>78.45961698584513</v>
      </c>
      <c r="K63" s="31">
        <v>3263</v>
      </c>
      <c r="L63" s="33">
        <f t="shared" si="10"/>
        <v>27.169025811823484</v>
      </c>
      <c r="M63" s="31">
        <v>0</v>
      </c>
      <c r="N63" s="33">
        <f t="shared" si="11"/>
        <v>0</v>
      </c>
      <c r="O63" s="31">
        <v>6160</v>
      </c>
      <c r="P63" s="31">
        <v>2021</v>
      </c>
      <c r="Q63" s="33">
        <f t="shared" si="12"/>
        <v>51.29059117402165</v>
      </c>
      <c r="R63" s="31" t="s">
        <v>263</v>
      </c>
      <c r="S63" s="31"/>
      <c r="T63" s="31"/>
      <c r="U63" s="31"/>
    </row>
    <row r="64" spans="1:21" ht="13.5">
      <c r="A64" s="54" t="s">
        <v>92</v>
      </c>
      <c r="B64" s="54" t="s">
        <v>202</v>
      </c>
      <c r="C64" s="55" t="s">
        <v>203</v>
      </c>
      <c r="D64" s="31">
        <f t="shared" si="0"/>
        <v>8558</v>
      </c>
      <c r="E64" s="32">
        <f t="shared" si="13"/>
        <v>2463</v>
      </c>
      <c r="F64" s="33">
        <f t="shared" si="8"/>
        <v>28.780088805795746</v>
      </c>
      <c r="G64" s="31">
        <v>2463</v>
      </c>
      <c r="H64" s="31">
        <v>0</v>
      </c>
      <c r="I64" s="32">
        <f t="shared" si="14"/>
        <v>6095</v>
      </c>
      <c r="J64" s="33">
        <f t="shared" si="9"/>
        <v>71.21991119420426</v>
      </c>
      <c r="K64" s="31">
        <v>2964</v>
      </c>
      <c r="L64" s="33">
        <f t="shared" si="10"/>
        <v>34.63426034120122</v>
      </c>
      <c r="M64" s="31">
        <v>0</v>
      </c>
      <c r="N64" s="33">
        <f t="shared" si="11"/>
        <v>0</v>
      </c>
      <c r="O64" s="31">
        <v>3131</v>
      </c>
      <c r="P64" s="31">
        <v>1270</v>
      </c>
      <c r="Q64" s="33">
        <f t="shared" si="12"/>
        <v>36.58565085300304</v>
      </c>
      <c r="R64" s="31" t="s">
        <v>263</v>
      </c>
      <c r="S64" s="31"/>
      <c r="T64" s="31"/>
      <c r="U64" s="31"/>
    </row>
    <row r="65" spans="1:21" ht="13.5">
      <c r="A65" s="54" t="s">
        <v>92</v>
      </c>
      <c r="B65" s="54" t="s">
        <v>204</v>
      </c>
      <c r="C65" s="55" t="s">
        <v>205</v>
      </c>
      <c r="D65" s="31">
        <f t="shared" si="0"/>
        <v>5911</v>
      </c>
      <c r="E65" s="32">
        <f t="shared" si="13"/>
        <v>1943</v>
      </c>
      <c r="F65" s="33">
        <f t="shared" si="8"/>
        <v>32.87091862628997</v>
      </c>
      <c r="G65" s="31">
        <v>1335</v>
      </c>
      <c r="H65" s="31">
        <v>608</v>
      </c>
      <c r="I65" s="32">
        <f t="shared" si="14"/>
        <v>3968</v>
      </c>
      <c r="J65" s="33">
        <f t="shared" si="9"/>
        <v>67.12908137371004</v>
      </c>
      <c r="K65" s="31">
        <v>0</v>
      </c>
      <c r="L65" s="33">
        <f t="shared" si="10"/>
        <v>0</v>
      </c>
      <c r="M65" s="31">
        <v>0</v>
      </c>
      <c r="N65" s="33">
        <f t="shared" si="11"/>
        <v>0</v>
      </c>
      <c r="O65" s="31">
        <v>3968</v>
      </c>
      <c r="P65" s="31">
        <v>2019</v>
      </c>
      <c r="Q65" s="33">
        <f t="shared" si="12"/>
        <v>67.12908137371004</v>
      </c>
      <c r="R65" s="31" t="s">
        <v>263</v>
      </c>
      <c r="S65" s="31"/>
      <c r="T65" s="31"/>
      <c r="U65" s="31"/>
    </row>
    <row r="66" spans="1:21" ht="13.5">
      <c r="A66" s="54" t="s">
        <v>92</v>
      </c>
      <c r="B66" s="54" t="s">
        <v>206</v>
      </c>
      <c r="C66" s="55" t="s">
        <v>207</v>
      </c>
      <c r="D66" s="31">
        <f t="shared" si="0"/>
        <v>11888</v>
      </c>
      <c r="E66" s="32">
        <f t="shared" si="13"/>
        <v>3682</v>
      </c>
      <c r="F66" s="33">
        <f t="shared" si="8"/>
        <v>30.97240915208614</v>
      </c>
      <c r="G66" s="31">
        <v>3419</v>
      </c>
      <c r="H66" s="31">
        <v>263</v>
      </c>
      <c r="I66" s="32">
        <f t="shared" si="14"/>
        <v>8206</v>
      </c>
      <c r="J66" s="33">
        <f t="shared" si="9"/>
        <v>69.02759084791387</v>
      </c>
      <c r="K66" s="31">
        <v>0</v>
      </c>
      <c r="L66" s="33">
        <f t="shared" si="10"/>
        <v>0</v>
      </c>
      <c r="M66" s="31">
        <v>0</v>
      </c>
      <c r="N66" s="33">
        <f t="shared" si="11"/>
        <v>0</v>
      </c>
      <c r="O66" s="31">
        <v>8206</v>
      </c>
      <c r="P66" s="31">
        <v>4219</v>
      </c>
      <c r="Q66" s="33">
        <f t="shared" si="12"/>
        <v>69.02759084791387</v>
      </c>
      <c r="R66" s="31" t="s">
        <v>263</v>
      </c>
      <c r="S66" s="31"/>
      <c r="T66" s="31"/>
      <c r="U66" s="31"/>
    </row>
    <row r="67" spans="1:21" ht="13.5">
      <c r="A67" s="54" t="s">
        <v>92</v>
      </c>
      <c r="B67" s="54" t="s">
        <v>208</v>
      </c>
      <c r="C67" s="55" t="s">
        <v>209</v>
      </c>
      <c r="D67" s="31">
        <f t="shared" si="0"/>
        <v>2969</v>
      </c>
      <c r="E67" s="32">
        <f t="shared" si="13"/>
        <v>898</v>
      </c>
      <c r="F67" s="33">
        <f t="shared" si="8"/>
        <v>30.24587403166049</v>
      </c>
      <c r="G67" s="31">
        <v>837</v>
      </c>
      <c r="H67" s="31">
        <v>61</v>
      </c>
      <c r="I67" s="32">
        <f t="shared" si="14"/>
        <v>2071</v>
      </c>
      <c r="J67" s="33">
        <f t="shared" si="9"/>
        <v>69.75412596833951</v>
      </c>
      <c r="K67" s="31">
        <v>0</v>
      </c>
      <c r="L67" s="33">
        <f t="shared" si="10"/>
        <v>0</v>
      </c>
      <c r="M67" s="31">
        <v>0</v>
      </c>
      <c r="N67" s="33">
        <f t="shared" si="11"/>
        <v>0</v>
      </c>
      <c r="O67" s="31">
        <v>2071</v>
      </c>
      <c r="P67" s="31">
        <v>1001</v>
      </c>
      <c r="Q67" s="33">
        <f t="shared" si="12"/>
        <v>69.75412596833951</v>
      </c>
      <c r="R67" s="31" t="s">
        <v>263</v>
      </c>
      <c r="S67" s="31"/>
      <c r="T67" s="31"/>
      <c r="U67" s="31"/>
    </row>
    <row r="68" spans="1:21" ht="13.5">
      <c r="A68" s="54" t="s">
        <v>92</v>
      </c>
      <c r="B68" s="54" t="s">
        <v>210</v>
      </c>
      <c r="C68" s="55" t="s">
        <v>88</v>
      </c>
      <c r="D68" s="31">
        <f t="shared" si="0"/>
        <v>1384</v>
      </c>
      <c r="E68" s="32">
        <f t="shared" si="13"/>
        <v>423</v>
      </c>
      <c r="F68" s="33">
        <f t="shared" si="8"/>
        <v>30.5635838150289</v>
      </c>
      <c r="G68" s="31">
        <v>273</v>
      </c>
      <c r="H68" s="31">
        <v>150</v>
      </c>
      <c r="I68" s="32">
        <f t="shared" si="14"/>
        <v>961</v>
      </c>
      <c r="J68" s="33">
        <f t="shared" si="9"/>
        <v>69.4364161849711</v>
      </c>
      <c r="K68" s="31">
        <v>0</v>
      </c>
      <c r="L68" s="33">
        <f t="shared" si="10"/>
        <v>0</v>
      </c>
      <c r="M68" s="31">
        <v>0</v>
      </c>
      <c r="N68" s="33">
        <f t="shared" si="11"/>
        <v>0</v>
      </c>
      <c r="O68" s="31">
        <v>961</v>
      </c>
      <c r="P68" s="31">
        <v>642</v>
      </c>
      <c r="Q68" s="33">
        <f t="shared" si="12"/>
        <v>69.4364161849711</v>
      </c>
      <c r="R68" s="31" t="s">
        <v>263</v>
      </c>
      <c r="S68" s="31"/>
      <c r="T68" s="31"/>
      <c r="U68" s="31"/>
    </row>
    <row r="69" spans="1:21" ht="13.5">
      <c r="A69" s="54" t="s">
        <v>92</v>
      </c>
      <c r="B69" s="54" t="s">
        <v>211</v>
      </c>
      <c r="C69" s="55" t="s">
        <v>212</v>
      </c>
      <c r="D69" s="31">
        <f t="shared" si="0"/>
        <v>6216</v>
      </c>
      <c r="E69" s="32">
        <f t="shared" si="13"/>
        <v>577</v>
      </c>
      <c r="F69" s="33">
        <f t="shared" si="8"/>
        <v>9.282496782496782</v>
      </c>
      <c r="G69" s="31">
        <v>505</v>
      </c>
      <c r="H69" s="31">
        <v>72</v>
      </c>
      <c r="I69" s="32">
        <f t="shared" si="14"/>
        <v>5639</v>
      </c>
      <c r="J69" s="33">
        <f t="shared" si="9"/>
        <v>90.71750321750322</v>
      </c>
      <c r="K69" s="31">
        <v>0</v>
      </c>
      <c r="L69" s="33">
        <f t="shared" si="10"/>
        <v>0</v>
      </c>
      <c r="M69" s="31">
        <v>0</v>
      </c>
      <c r="N69" s="33">
        <f t="shared" si="11"/>
        <v>0</v>
      </c>
      <c r="O69" s="31">
        <v>5639</v>
      </c>
      <c r="P69" s="31">
        <v>3737</v>
      </c>
      <c r="Q69" s="33">
        <f t="shared" si="12"/>
        <v>90.71750321750322</v>
      </c>
      <c r="R69" s="31" t="s">
        <v>263</v>
      </c>
      <c r="S69" s="31"/>
      <c r="T69" s="31"/>
      <c r="U69" s="31"/>
    </row>
    <row r="70" spans="1:21" ht="13.5">
      <c r="A70" s="54" t="s">
        <v>92</v>
      </c>
      <c r="B70" s="54" t="s">
        <v>213</v>
      </c>
      <c r="C70" s="55" t="s">
        <v>214</v>
      </c>
      <c r="D70" s="31">
        <f t="shared" si="0"/>
        <v>3931</v>
      </c>
      <c r="E70" s="32">
        <f t="shared" si="13"/>
        <v>632</v>
      </c>
      <c r="F70" s="33">
        <f t="shared" si="8"/>
        <v>16.077334011701858</v>
      </c>
      <c r="G70" s="31">
        <v>511</v>
      </c>
      <c r="H70" s="31">
        <v>121</v>
      </c>
      <c r="I70" s="32">
        <f t="shared" si="14"/>
        <v>3299</v>
      </c>
      <c r="J70" s="33">
        <f t="shared" si="9"/>
        <v>83.92266598829814</v>
      </c>
      <c r="K70" s="31">
        <v>0</v>
      </c>
      <c r="L70" s="33">
        <f t="shared" si="10"/>
        <v>0</v>
      </c>
      <c r="M70" s="31">
        <v>0</v>
      </c>
      <c r="N70" s="33">
        <f t="shared" si="11"/>
        <v>0</v>
      </c>
      <c r="O70" s="31">
        <v>3299</v>
      </c>
      <c r="P70" s="31">
        <v>983</v>
      </c>
      <c r="Q70" s="33">
        <f t="shared" si="12"/>
        <v>83.92266598829814</v>
      </c>
      <c r="R70" s="31" t="s">
        <v>263</v>
      </c>
      <c r="S70" s="31"/>
      <c r="T70" s="31"/>
      <c r="U70" s="31"/>
    </row>
    <row r="71" spans="1:21" ht="13.5">
      <c r="A71" s="54" t="s">
        <v>92</v>
      </c>
      <c r="B71" s="54" t="s">
        <v>215</v>
      </c>
      <c r="C71" s="55" t="s">
        <v>216</v>
      </c>
      <c r="D71" s="31">
        <f aca="true" t="shared" si="15" ref="D71:D95">E71+I71</f>
        <v>12075</v>
      </c>
      <c r="E71" s="32">
        <f t="shared" si="13"/>
        <v>2016</v>
      </c>
      <c r="F71" s="33">
        <f t="shared" si="8"/>
        <v>16.695652173913047</v>
      </c>
      <c r="G71" s="31">
        <v>2016</v>
      </c>
      <c r="H71" s="31">
        <v>0</v>
      </c>
      <c r="I71" s="32">
        <f t="shared" si="14"/>
        <v>10059</v>
      </c>
      <c r="J71" s="33">
        <f t="shared" si="9"/>
        <v>83.30434782608695</v>
      </c>
      <c r="K71" s="31">
        <v>0</v>
      </c>
      <c r="L71" s="33">
        <f t="shared" si="10"/>
        <v>0</v>
      </c>
      <c r="M71" s="31">
        <v>0</v>
      </c>
      <c r="N71" s="33">
        <f t="shared" si="11"/>
        <v>0</v>
      </c>
      <c r="O71" s="31">
        <v>10059</v>
      </c>
      <c r="P71" s="31">
        <v>1750</v>
      </c>
      <c r="Q71" s="33">
        <f t="shared" si="12"/>
        <v>83.30434782608695</v>
      </c>
      <c r="R71" s="31" t="s">
        <v>263</v>
      </c>
      <c r="S71" s="31"/>
      <c r="T71" s="31"/>
      <c r="U71" s="31"/>
    </row>
    <row r="72" spans="1:21" ht="13.5">
      <c r="A72" s="54" t="s">
        <v>92</v>
      </c>
      <c r="B72" s="54" t="s">
        <v>217</v>
      </c>
      <c r="C72" s="55" t="s">
        <v>218</v>
      </c>
      <c r="D72" s="31">
        <f t="shared" si="15"/>
        <v>21561</v>
      </c>
      <c r="E72" s="32">
        <f t="shared" si="13"/>
        <v>5031</v>
      </c>
      <c r="F72" s="33">
        <f t="shared" si="8"/>
        <v>23.33379713371365</v>
      </c>
      <c r="G72" s="31">
        <v>5031</v>
      </c>
      <c r="H72" s="31">
        <v>0</v>
      </c>
      <c r="I72" s="32">
        <f t="shared" si="14"/>
        <v>16530</v>
      </c>
      <c r="J72" s="33">
        <f t="shared" si="9"/>
        <v>76.66620286628635</v>
      </c>
      <c r="K72" s="31">
        <v>0</v>
      </c>
      <c r="L72" s="33">
        <f t="shared" si="10"/>
        <v>0</v>
      </c>
      <c r="M72" s="31">
        <v>0</v>
      </c>
      <c r="N72" s="33">
        <f t="shared" si="11"/>
        <v>0</v>
      </c>
      <c r="O72" s="31">
        <v>16530</v>
      </c>
      <c r="P72" s="31">
        <v>4588</v>
      </c>
      <c r="Q72" s="33">
        <f t="shared" si="12"/>
        <v>76.66620286628635</v>
      </c>
      <c r="R72" s="31" t="s">
        <v>263</v>
      </c>
      <c r="S72" s="31"/>
      <c r="T72" s="31"/>
      <c r="U72" s="31"/>
    </row>
    <row r="73" spans="1:21" ht="13.5">
      <c r="A73" s="54" t="s">
        <v>92</v>
      </c>
      <c r="B73" s="54" t="s">
        <v>219</v>
      </c>
      <c r="C73" s="55" t="s">
        <v>220</v>
      </c>
      <c r="D73" s="31">
        <f t="shared" si="15"/>
        <v>13589</v>
      </c>
      <c r="E73" s="32">
        <f t="shared" si="13"/>
        <v>1979</v>
      </c>
      <c r="F73" s="33">
        <f t="shared" si="8"/>
        <v>14.563249687247037</v>
      </c>
      <c r="G73" s="31">
        <v>1979</v>
      </c>
      <c r="H73" s="31">
        <v>0</v>
      </c>
      <c r="I73" s="32">
        <f t="shared" si="14"/>
        <v>11610</v>
      </c>
      <c r="J73" s="33">
        <f t="shared" si="9"/>
        <v>85.43675031275296</v>
      </c>
      <c r="K73" s="31">
        <v>0</v>
      </c>
      <c r="L73" s="33">
        <f t="shared" si="10"/>
        <v>0</v>
      </c>
      <c r="M73" s="31">
        <v>0</v>
      </c>
      <c r="N73" s="33">
        <f t="shared" si="11"/>
        <v>0</v>
      </c>
      <c r="O73" s="31">
        <v>11610</v>
      </c>
      <c r="P73" s="31">
        <v>5530</v>
      </c>
      <c r="Q73" s="33">
        <f t="shared" si="12"/>
        <v>85.43675031275296</v>
      </c>
      <c r="R73" s="31" t="s">
        <v>263</v>
      </c>
      <c r="S73" s="31"/>
      <c r="T73" s="31"/>
      <c r="U73" s="31"/>
    </row>
    <row r="74" spans="1:21" ht="13.5">
      <c r="A74" s="54" t="s">
        <v>92</v>
      </c>
      <c r="B74" s="54" t="s">
        <v>221</v>
      </c>
      <c r="C74" s="55" t="s">
        <v>222</v>
      </c>
      <c r="D74" s="31">
        <f t="shared" si="15"/>
        <v>1325</v>
      </c>
      <c r="E74" s="32">
        <f t="shared" si="13"/>
        <v>218</v>
      </c>
      <c r="F74" s="33">
        <f t="shared" si="8"/>
        <v>16.452830188679247</v>
      </c>
      <c r="G74" s="31">
        <v>218</v>
      </c>
      <c r="H74" s="31">
        <v>0</v>
      </c>
      <c r="I74" s="32">
        <f t="shared" si="14"/>
        <v>1107</v>
      </c>
      <c r="J74" s="33">
        <f t="shared" si="9"/>
        <v>83.54716981132076</v>
      </c>
      <c r="K74" s="31">
        <v>0</v>
      </c>
      <c r="L74" s="33">
        <f t="shared" si="10"/>
        <v>0</v>
      </c>
      <c r="M74" s="31">
        <v>0</v>
      </c>
      <c r="N74" s="33">
        <f t="shared" si="11"/>
        <v>0</v>
      </c>
      <c r="O74" s="31">
        <v>1107</v>
      </c>
      <c r="P74" s="31">
        <v>463</v>
      </c>
      <c r="Q74" s="33">
        <f t="shared" si="12"/>
        <v>83.54716981132076</v>
      </c>
      <c r="R74" s="31" t="s">
        <v>263</v>
      </c>
      <c r="S74" s="31"/>
      <c r="T74" s="31"/>
      <c r="U74" s="31"/>
    </row>
    <row r="75" spans="1:21" ht="13.5">
      <c r="A75" s="54" t="s">
        <v>92</v>
      </c>
      <c r="B75" s="54" t="s">
        <v>223</v>
      </c>
      <c r="C75" s="55" t="s">
        <v>224</v>
      </c>
      <c r="D75" s="31">
        <f t="shared" si="15"/>
        <v>30514</v>
      </c>
      <c r="E75" s="32">
        <f t="shared" si="13"/>
        <v>3526</v>
      </c>
      <c r="F75" s="33">
        <f t="shared" si="8"/>
        <v>11.555351641869306</v>
      </c>
      <c r="G75" s="31">
        <v>3526</v>
      </c>
      <c r="H75" s="31">
        <v>0</v>
      </c>
      <c r="I75" s="32">
        <f t="shared" si="14"/>
        <v>26988</v>
      </c>
      <c r="J75" s="33">
        <f t="shared" si="9"/>
        <v>88.44464835813069</v>
      </c>
      <c r="K75" s="31">
        <v>0</v>
      </c>
      <c r="L75" s="33">
        <f t="shared" si="10"/>
        <v>0</v>
      </c>
      <c r="M75" s="31">
        <v>0</v>
      </c>
      <c r="N75" s="33">
        <f t="shared" si="11"/>
        <v>0</v>
      </c>
      <c r="O75" s="31">
        <v>26988</v>
      </c>
      <c r="P75" s="31">
        <v>15544</v>
      </c>
      <c r="Q75" s="33">
        <f t="shared" si="12"/>
        <v>88.44464835813069</v>
      </c>
      <c r="R75" s="31" t="s">
        <v>263</v>
      </c>
      <c r="S75" s="31"/>
      <c r="T75" s="31"/>
      <c r="U75" s="31"/>
    </row>
    <row r="76" spans="1:21" ht="13.5">
      <c r="A76" s="54" t="s">
        <v>92</v>
      </c>
      <c r="B76" s="54" t="s">
        <v>225</v>
      </c>
      <c r="C76" s="55" t="s">
        <v>28</v>
      </c>
      <c r="D76" s="31">
        <f t="shared" si="15"/>
        <v>8391</v>
      </c>
      <c r="E76" s="32">
        <f t="shared" si="13"/>
        <v>1992</v>
      </c>
      <c r="F76" s="33">
        <f t="shared" si="8"/>
        <v>23.73972112978191</v>
      </c>
      <c r="G76" s="31">
        <v>1992</v>
      </c>
      <c r="H76" s="31">
        <v>0</v>
      </c>
      <c r="I76" s="32">
        <f t="shared" si="14"/>
        <v>6399</v>
      </c>
      <c r="J76" s="33">
        <f t="shared" si="9"/>
        <v>76.26027887021809</v>
      </c>
      <c r="K76" s="31">
        <v>0</v>
      </c>
      <c r="L76" s="33">
        <f t="shared" si="10"/>
        <v>0</v>
      </c>
      <c r="M76" s="31">
        <v>0</v>
      </c>
      <c r="N76" s="33">
        <f t="shared" si="11"/>
        <v>0</v>
      </c>
      <c r="O76" s="31">
        <v>6399</v>
      </c>
      <c r="P76" s="31">
        <v>4678</v>
      </c>
      <c r="Q76" s="33">
        <f t="shared" si="12"/>
        <v>76.26027887021809</v>
      </c>
      <c r="R76" s="31" t="s">
        <v>263</v>
      </c>
      <c r="S76" s="31"/>
      <c r="T76" s="31"/>
      <c r="U76" s="31"/>
    </row>
    <row r="77" spans="1:21" ht="13.5">
      <c r="A77" s="54" t="s">
        <v>92</v>
      </c>
      <c r="B77" s="54" t="s">
        <v>226</v>
      </c>
      <c r="C77" s="55" t="s">
        <v>227</v>
      </c>
      <c r="D77" s="31">
        <f t="shared" si="15"/>
        <v>12298</v>
      </c>
      <c r="E77" s="32">
        <f t="shared" si="13"/>
        <v>1778</v>
      </c>
      <c r="F77" s="33">
        <f t="shared" si="8"/>
        <v>14.457635387867946</v>
      </c>
      <c r="G77" s="31">
        <v>1778</v>
      </c>
      <c r="H77" s="31">
        <v>0</v>
      </c>
      <c r="I77" s="32">
        <f t="shared" si="14"/>
        <v>10520</v>
      </c>
      <c r="J77" s="33">
        <f t="shared" si="9"/>
        <v>85.54236461213205</v>
      </c>
      <c r="K77" s="31">
        <v>0</v>
      </c>
      <c r="L77" s="33">
        <f t="shared" si="10"/>
        <v>0</v>
      </c>
      <c r="M77" s="31">
        <v>0</v>
      </c>
      <c r="N77" s="33">
        <f t="shared" si="11"/>
        <v>0</v>
      </c>
      <c r="O77" s="31">
        <v>10520</v>
      </c>
      <c r="P77" s="31">
        <v>9288</v>
      </c>
      <c r="Q77" s="33">
        <f t="shared" si="12"/>
        <v>85.54236461213205</v>
      </c>
      <c r="R77" s="31" t="s">
        <v>263</v>
      </c>
      <c r="S77" s="31"/>
      <c r="T77" s="31"/>
      <c r="U77" s="31"/>
    </row>
    <row r="78" spans="1:21" ht="13.5">
      <c r="A78" s="54" t="s">
        <v>92</v>
      </c>
      <c r="B78" s="54" t="s">
        <v>228</v>
      </c>
      <c r="C78" s="55" t="s">
        <v>229</v>
      </c>
      <c r="D78" s="31">
        <f t="shared" si="15"/>
        <v>27898</v>
      </c>
      <c r="E78" s="32">
        <f t="shared" si="13"/>
        <v>4432</v>
      </c>
      <c r="F78" s="33">
        <f t="shared" si="8"/>
        <v>15.886443472650368</v>
      </c>
      <c r="G78" s="31">
        <v>4432</v>
      </c>
      <c r="H78" s="31">
        <v>0</v>
      </c>
      <c r="I78" s="32">
        <f t="shared" si="14"/>
        <v>23466</v>
      </c>
      <c r="J78" s="33">
        <f t="shared" si="9"/>
        <v>84.11355652734963</v>
      </c>
      <c r="K78" s="31">
        <v>3600</v>
      </c>
      <c r="L78" s="33">
        <f t="shared" si="10"/>
        <v>12.904150835185318</v>
      </c>
      <c r="M78" s="31">
        <v>0</v>
      </c>
      <c r="N78" s="33">
        <f t="shared" si="11"/>
        <v>0</v>
      </c>
      <c r="O78" s="31">
        <v>19866</v>
      </c>
      <c r="P78" s="31">
        <v>8365</v>
      </c>
      <c r="Q78" s="33">
        <f t="shared" si="12"/>
        <v>71.20940569216432</v>
      </c>
      <c r="R78" s="31" t="s">
        <v>263</v>
      </c>
      <c r="S78" s="31"/>
      <c r="T78" s="31"/>
      <c r="U78" s="31"/>
    </row>
    <row r="79" spans="1:21" ht="13.5">
      <c r="A79" s="54" t="s">
        <v>92</v>
      </c>
      <c r="B79" s="54" t="s">
        <v>230</v>
      </c>
      <c r="C79" s="55" t="s">
        <v>231</v>
      </c>
      <c r="D79" s="31">
        <f t="shared" si="15"/>
        <v>18594</v>
      </c>
      <c r="E79" s="32">
        <f t="shared" si="13"/>
        <v>2917</v>
      </c>
      <c r="F79" s="33">
        <f aca="true" t="shared" si="16" ref="F79:F96">E79/D79*100</f>
        <v>15.687856297730452</v>
      </c>
      <c r="G79" s="31">
        <v>2755</v>
      </c>
      <c r="H79" s="31">
        <v>162</v>
      </c>
      <c r="I79" s="32">
        <f t="shared" si="14"/>
        <v>15677</v>
      </c>
      <c r="J79" s="33">
        <f aca="true" t="shared" si="17" ref="J79:J96">I79/D79*100</f>
        <v>84.31214370226955</v>
      </c>
      <c r="K79" s="31">
        <v>2497</v>
      </c>
      <c r="L79" s="33">
        <f aca="true" t="shared" si="18" ref="L79:L96">K79/D79*100</f>
        <v>13.429063138646875</v>
      </c>
      <c r="M79" s="31">
        <v>0</v>
      </c>
      <c r="N79" s="33">
        <f aca="true" t="shared" si="19" ref="N79:N96">M79/D79*100</f>
        <v>0</v>
      </c>
      <c r="O79" s="31">
        <v>13180</v>
      </c>
      <c r="P79" s="31">
        <v>5195</v>
      </c>
      <c r="Q79" s="33">
        <f aca="true" t="shared" si="20" ref="Q79:Q96">O79/D79*100</f>
        <v>70.88308056362267</v>
      </c>
      <c r="R79" s="31" t="s">
        <v>263</v>
      </c>
      <c r="S79" s="31"/>
      <c r="T79" s="31"/>
      <c r="U79" s="31"/>
    </row>
    <row r="80" spans="1:21" ht="13.5">
      <c r="A80" s="54" t="s">
        <v>92</v>
      </c>
      <c r="B80" s="54" t="s">
        <v>232</v>
      </c>
      <c r="C80" s="55" t="s">
        <v>233</v>
      </c>
      <c r="D80" s="31">
        <f t="shared" si="15"/>
        <v>12136</v>
      </c>
      <c r="E80" s="32">
        <f aca="true" t="shared" si="21" ref="E80:E95">G80+H80</f>
        <v>1301</v>
      </c>
      <c r="F80" s="33">
        <f t="shared" si="16"/>
        <v>10.720171390903097</v>
      </c>
      <c r="G80" s="31">
        <v>1271</v>
      </c>
      <c r="H80" s="31">
        <v>30</v>
      </c>
      <c r="I80" s="32">
        <f aca="true" t="shared" si="22" ref="I80:I95">K80+M80+O80</f>
        <v>10835</v>
      </c>
      <c r="J80" s="33">
        <f t="shared" si="17"/>
        <v>89.2798286090969</v>
      </c>
      <c r="K80" s="31">
        <v>2917</v>
      </c>
      <c r="L80" s="33">
        <f t="shared" si="18"/>
        <v>24.03592617007251</v>
      </c>
      <c r="M80" s="31">
        <v>0</v>
      </c>
      <c r="N80" s="33">
        <f t="shared" si="19"/>
        <v>0</v>
      </c>
      <c r="O80" s="31">
        <v>7918</v>
      </c>
      <c r="P80" s="31">
        <v>5558</v>
      </c>
      <c r="Q80" s="33">
        <f t="shared" si="20"/>
        <v>65.2439024390244</v>
      </c>
      <c r="R80" s="31" t="s">
        <v>263</v>
      </c>
      <c r="S80" s="31"/>
      <c r="T80" s="31"/>
      <c r="U80" s="31"/>
    </row>
    <row r="81" spans="1:21" ht="13.5">
      <c r="A81" s="54" t="s">
        <v>92</v>
      </c>
      <c r="B81" s="54" t="s">
        <v>234</v>
      </c>
      <c r="C81" s="55" t="s">
        <v>235</v>
      </c>
      <c r="D81" s="31">
        <f t="shared" si="15"/>
        <v>12895</v>
      </c>
      <c r="E81" s="32">
        <f t="shared" si="21"/>
        <v>2077</v>
      </c>
      <c r="F81" s="33">
        <f t="shared" si="16"/>
        <v>16.107018224117876</v>
      </c>
      <c r="G81" s="31">
        <v>1556</v>
      </c>
      <c r="H81" s="31">
        <v>521</v>
      </c>
      <c r="I81" s="32">
        <f t="shared" si="22"/>
        <v>10818</v>
      </c>
      <c r="J81" s="33">
        <f t="shared" si="17"/>
        <v>83.89298177588212</v>
      </c>
      <c r="K81" s="31">
        <v>2357</v>
      </c>
      <c r="L81" s="33">
        <f t="shared" si="18"/>
        <v>18.27840248158201</v>
      </c>
      <c r="M81" s="31">
        <v>0</v>
      </c>
      <c r="N81" s="33">
        <f t="shared" si="19"/>
        <v>0</v>
      </c>
      <c r="O81" s="31">
        <v>8461</v>
      </c>
      <c r="P81" s="31">
        <v>4602</v>
      </c>
      <c r="Q81" s="33">
        <f t="shared" si="20"/>
        <v>65.61457929430011</v>
      </c>
      <c r="R81" s="31" t="s">
        <v>263</v>
      </c>
      <c r="S81" s="31"/>
      <c r="T81" s="31"/>
      <c r="U81" s="31"/>
    </row>
    <row r="82" spans="1:21" ht="13.5">
      <c r="A82" s="54" t="s">
        <v>92</v>
      </c>
      <c r="B82" s="54" t="s">
        <v>236</v>
      </c>
      <c r="C82" s="55" t="s">
        <v>237</v>
      </c>
      <c r="D82" s="31">
        <f t="shared" si="15"/>
        <v>37839</v>
      </c>
      <c r="E82" s="32">
        <f t="shared" si="21"/>
        <v>9938</v>
      </c>
      <c r="F82" s="33">
        <f t="shared" si="16"/>
        <v>26.263907608552024</v>
      </c>
      <c r="G82" s="31">
        <v>6525</v>
      </c>
      <c r="H82" s="31">
        <v>3413</v>
      </c>
      <c r="I82" s="32">
        <f t="shared" si="22"/>
        <v>27901</v>
      </c>
      <c r="J82" s="33">
        <f t="shared" si="17"/>
        <v>73.73609239144797</v>
      </c>
      <c r="K82" s="31">
        <v>4406</v>
      </c>
      <c r="L82" s="33">
        <f t="shared" si="18"/>
        <v>11.644070932107086</v>
      </c>
      <c r="M82" s="31">
        <v>0</v>
      </c>
      <c r="N82" s="33">
        <f t="shared" si="19"/>
        <v>0</v>
      </c>
      <c r="O82" s="31">
        <v>23495</v>
      </c>
      <c r="P82" s="31">
        <v>12068</v>
      </c>
      <c r="Q82" s="33">
        <f t="shared" si="20"/>
        <v>62.0920214593409</v>
      </c>
      <c r="R82" s="31" t="s">
        <v>263</v>
      </c>
      <c r="S82" s="31"/>
      <c r="T82" s="31"/>
      <c r="U82" s="31"/>
    </row>
    <row r="83" spans="1:21" ht="13.5">
      <c r="A83" s="54" t="s">
        <v>92</v>
      </c>
      <c r="B83" s="54" t="s">
        <v>238</v>
      </c>
      <c r="C83" s="55" t="s">
        <v>239</v>
      </c>
      <c r="D83" s="31">
        <f t="shared" si="15"/>
        <v>20226</v>
      </c>
      <c r="E83" s="32">
        <f t="shared" si="21"/>
        <v>1170</v>
      </c>
      <c r="F83" s="33">
        <f t="shared" si="16"/>
        <v>5.784633639869475</v>
      </c>
      <c r="G83" s="31">
        <v>1007</v>
      </c>
      <c r="H83" s="31">
        <v>163</v>
      </c>
      <c r="I83" s="32">
        <f t="shared" si="22"/>
        <v>19056</v>
      </c>
      <c r="J83" s="33">
        <f t="shared" si="17"/>
        <v>94.21536636013053</v>
      </c>
      <c r="K83" s="31">
        <v>6125</v>
      </c>
      <c r="L83" s="33">
        <f t="shared" si="18"/>
        <v>30.282804311282508</v>
      </c>
      <c r="M83" s="31">
        <v>0</v>
      </c>
      <c r="N83" s="33">
        <f t="shared" si="19"/>
        <v>0</v>
      </c>
      <c r="O83" s="31">
        <v>12931</v>
      </c>
      <c r="P83" s="31">
        <v>6519</v>
      </c>
      <c r="Q83" s="33">
        <f t="shared" si="20"/>
        <v>63.93256204884802</v>
      </c>
      <c r="R83" s="31"/>
      <c r="S83" s="31"/>
      <c r="T83" s="31"/>
      <c r="U83" s="31" t="s">
        <v>263</v>
      </c>
    </row>
    <row r="84" spans="1:21" ht="13.5">
      <c r="A84" s="54" t="s">
        <v>92</v>
      </c>
      <c r="B84" s="54" t="s">
        <v>240</v>
      </c>
      <c r="C84" s="55" t="s">
        <v>241</v>
      </c>
      <c r="D84" s="31">
        <f t="shared" si="15"/>
        <v>4227</v>
      </c>
      <c r="E84" s="32">
        <f t="shared" si="21"/>
        <v>459</v>
      </c>
      <c r="F84" s="33">
        <f t="shared" si="16"/>
        <v>10.858765081618168</v>
      </c>
      <c r="G84" s="31">
        <v>459</v>
      </c>
      <c r="H84" s="31">
        <v>0</v>
      </c>
      <c r="I84" s="32">
        <f t="shared" si="22"/>
        <v>3768</v>
      </c>
      <c r="J84" s="33">
        <f t="shared" si="17"/>
        <v>89.14123491838183</v>
      </c>
      <c r="K84" s="31">
        <v>0</v>
      </c>
      <c r="L84" s="33">
        <f t="shared" si="18"/>
        <v>0</v>
      </c>
      <c r="M84" s="31">
        <v>0</v>
      </c>
      <c r="N84" s="33">
        <f t="shared" si="19"/>
        <v>0</v>
      </c>
      <c r="O84" s="31">
        <v>3768</v>
      </c>
      <c r="P84" s="31">
        <v>1457</v>
      </c>
      <c r="Q84" s="33">
        <f t="shared" si="20"/>
        <v>89.14123491838183</v>
      </c>
      <c r="R84" s="31"/>
      <c r="S84" s="31" t="s">
        <v>263</v>
      </c>
      <c r="T84" s="31"/>
      <c r="U84" s="31"/>
    </row>
    <row r="85" spans="1:21" ht="13.5">
      <c r="A85" s="54" t="s">
        <v>92</v>
      </c>
      <c r="B85" s="54" t="s">
        <v>242</v>
      </c>
      <c r="C85" s="55" t="s">
        <v>30</v>
      </c>
      <c r="D85" s="31">
        <f t="shared" si="15"/>
        <v>7933</v>
      </c>
      <c r="E85" s="32">
        <f t="shared" si="21"/>
        <v>1898</v>
      </c>
      <c r="F85" s="33">
        <f t="shared" si="16"/>
        <v>23.925375015756963</v>
      </c>
      <c r="G85" s="31">
        <v>1898</v>
      </c>
      <c r="H85" s="31">
        <v>0</v>
      </c>
      <c r="I85" s="32">
        <f t="shared" si="22"/>
        <v>6035</v>
      </c>
      <c r="J85" s="33">
        <f t="shared" si="17"/>
        <v>76.07462498424303</v>
      </c>
      <c r="K85" s="31">
        <v>82</v>
      </c>
      <c r="L85" s="33">
        <f t="shared" si="18"/>
        <v>1.0336568763393421</v>
      </c>
      <c r="M85" s="31">
        <v>0</v>
      </c>
      <c r="N85" s="33">
        <f t="shared" si="19"/>
        <v>0</v>
      </c>
      <c r="O85" s="31">
        <v>5953</v>
      </c>
      <c r="P85" s="31">
        <v>2118</v>
      </c>
      <c r="Q85" s="33">
        <f t="shared" si="20"/>
        <v>75.0409681079037</v>
      </c>
      <c r="R85" s="31" t="s">
        <v>263</v>
      </c>
      <c r="S85" s="31"/>
      <c r="T85" s="31"/>
      <c r="U85" s="31"/>
    </row>
    <row r="86" spans="1:21" ht="13.5">
      <c r="A86" s="54" t="s">
        <v>92</v>
      </c>
      <c r="B86" s="54" t="s">
        <v>243</v>
      </c>
      <c r="C86" s="55" t="s">
        <v>244</v>
      </c>
      <c r="D86" s="31">
        <f t="shared" si="15"/>
        <v>13528</v>
      </c>
      <c r="E86" s="32">
        <f t="shared" si="21"/>
        <v>2213</v>
      </c>
      <c r="F86" s="33">
        <f t="shared" si="16"/>
        <v>16.35866351271437</v>
      </c>
      <c r="G86" s="31">
        <v>2213</v>
      </c>
      <c r="H86" s="31">
        <v>0</v>
      </c>
      <c r="I86" s="32">
        <f t="shared" si="22"/>
        <v>11315</v>
      </c>
      <c r="J86" s="33">
        <f t="shared" si="17"/>
        <v>83.64133648728563</v>
      </c>
      <c r="K86" s="31">
        <v>0</v>
      </c>
      <c r="L86" s="33">
        <f t="shared" si="18"/>
        <v>0</v>
      </c>
      <c r="M86" s="31">
        <v>0</v>
      </c>
      <c r="N86" s="33">
        <f t="shared" si="19"/>
        <v>0</v>
      </c>
      <c r="O86" s="31">
        <v>11315</v>
      </c>
      <c r="P86" s="31">
        <v>5483</v>
      </c>
      <c r="Q86" s="33">
        <f t="shared" si="20"/>
        <v>83.64133648728563</v>
      </c>
      <c r="R86" s="31" t="s">
        <v>263</v>
      </c>
      <c r="S86" s="31"/>
      <c r="T86" s="31"/>
      <c r="U86" s="31"/>
    </row>
    <row r="87" spans="1:21" ht="13.5">
      <c r="A87" s="54" t="s">
        <v>92</v>
      </c>
      <c r="B87" s="54" t="s">
        <v>245</v>
      </c>
      <c r="C87" s="55" t="s">
        <v>246</v>
      </c>
      <c r="D87" s="31">
        <f t="shared" si="15"/>
        <v>14957</v>
      </c>
      <c r="E87" s="32">
        <f t="shared" si="21"/>
        <v>2652</v>
      </c>
      <c r="F87" s="33">
        <f t="shared" si="16"/>
        <v>17.730828374674065</v>
      </c>
      <c r="G87" s="31">
        <v>2652</v>
      </c>
      <c r="H87" s="31">
        <v>0</v>
      </c>
      <c r="I87" s="32">
        <f t="shared" si="22"/>
        <v>12305</v>
      </c>
      <c r="J87" s="33">
        <f t="shared" si="17"/>
        <v>82.26917162532594</v>
      </c>
      <c r="K87" s="31">
        <v>3398</v>
      </c>
      <c r="L87" s="33">
        <f t="shared" si="18"/>
        <v>22.718459584141204</v>
      </c>
      <c r="M87" s="31">
        <v>0</v>
      </c>
      <c r="N87" s="33">
        <f t="shared" si="19"/>
        <v>0</v>
      </c>
      <c r="O87" s="31">
        <v>8907</v>
      </c>
      <c r="P87" s="31">
        <v>4900</v>
      </c>
      <c r="Q87" s="33">
        <f t="shared" si="20"/>
        <v>59.55071204118473</v>
      </c>
      <c r="R87" s="31" t="s">
        <v>263</v>
      </c>
      <c r="S87" s="31"/>
      <c r="T87" s="31"/>
      <c r="U87" s="31"/>
    </row>
    <row r="88" spans="1:21" ht="13.5">
      <c r="A88" s="54" t="s">
        <v>92</v>
      </c>
      <c r="B88" s="54" t="s">
        <v>247</v>
      </c>
      <c r="C88" s="55" t="s">
        <v>248</v>
      </c>
      <c r="D88" s="31">
        <f t="shared" si="15"/>
        <v>34010</v>
      </c>
      <c r="E88" s="32">
        <f t="shared" si="21"/>
        <v>2180</v>
      </c>
      <c r="F88" s="33">
        <f t="shared" si="16"/>
        <v>6.409879447221406</v>
      </c>
      <c r="G88" s="31">
        <v>2180</v>
      </c>
      <c r="H88" s="31">
        <v>0</v>
      </c>
      <c r="I88" s="32">
        <f t="shared" si="22"/>
        <v>31830</v>
      </c>
      <c r="J88" s="33">
        <f t="shared" si="17"/>
        <v>93.5901205527786</v>
      </c>
      <c r="K88" s="31">
        <v>20467</v>
      </c>
      <c r="L88" s="33">
        <f t="shared" si="18"/>
        <v>60.17935901205528</v>
      </c>
      <c r="M88" s="31">
        <v>0</v>
      </c>
      <c r="N88" s="33">
        <f t="shared" si="19"/>
        <v>0</v>
      </c>
      <c r="O88" s="31">
        <v>11363</v>
      </c>
      <c r="P88" s="31">
        <v>9363</v>
      </c>
      <c r="Q88" s="33">
        <f t="shared" si="20"/>
        <v>33.410761540723314</v>
      </c>
      <c r="R88" s="31"/>
      <c r="S88" s="31" t="s">
        <v>263</v>
      </c>
      <c r="T88" s="31"/>
      <c r="U88" s="31"/>
    </row>
    <row r="89" spans="1:21" ht="13.5">
      <c r="A89" s="54" t="s">
        <v>92</v>
      </c>
      <c r="B89" s="54" t="s">
        <v>249</v>
      </c>
      <c r="C89" s="55" t="s">
        <v>250</v>
      </c>
      <c r="D89" s="31">
        <f t="shared" si="15"/>
        <v>48416</v>
      </c>
      <c r="E89" s="32">
        <f t="shared" si="21"/>
        <v>2157</v>
      </c>
      <c r="F89" s="33">
        <f t="shared" si="16"/>
        <v>4.4551387970918706</v>
      </c>
      <c r="G89" s="31">
        <v>2157</v>
      </c>
      <c r="H89" s="31">
        <v>0</v>
      </c>
      <c r="I89" s="32">
        <f t="shared" si="22"/>
        <v>46259</v>
      </c>
      <c r="J89" s="33">
        <f t="shared" si="17"/>
        <v>95.54486120290812</v>
      </c>
      <c r="K89" s="31">
        <v>23850</v>
      </c>
      <c r="L89" s="33">
        <f t="shared" si="18"/>
        <v>49.26057501652346</v>
      </c>
      <c r="M89" s="31">
        <v>0</v>
      </c>
      <c r="N89" s="33">
        <f t="shared" si="19"/>
        <v>0</v>
      </c>
      <c r="O89" s="31">
        <v>22409</v>
      </c>
      <c r="P89" s="31">
        <v>10090</v>
      </c>
      <c r="Q89" s="33">
        <f t="shared" si="20"/>
        <v>46.28428618638466</v>
      </c>
      <c r="R89" s="31"/>
      <c r="S89" s="31" t="s">
        <v>263</v>
      </c>
      <c r="T89" s="31"/>
      <c r="U89" s="31"/>
    </row>
    <row r="90" spans="1:21" ht="13.5">
      <c r="A90" s="54" t="s">
        <v>92</v>
      </c>
      <c r="B90" s="54" t="s">
        <v>251</v>
      </c>
      <c r="C90" s="55" t="s">
        <v>252</v>
      </c>
      <c r="D90" s="31">
        <f t="shared" si="15"/>
        <v>22019</v>
      </c>
      <c r="E90" s="32">
        <f t="shared" si="21"/>
        <v>1208</v>
      </c>
      <c r="F90" s="33">
        <f t="shared" si="16"/>
        <v>5.486171034106908</v>
      </c>
      <c r="G90" s="31">
        <v>1208</v>
      </c>
      <c r="H90" s="31">
        <v>0</v>
      </c>
      <c r="I90" s="32">
        <f t="shared" si="22"/>
        <v>20811</v>
      </c>
      <c r="J90" s="33">
        <f t="shared" si="17"/>
        <v>94.51382896589308</v>
      </c>
      <c r="K90" s="31">
        <v>5945</v>
      </c>
      <c r="L90" s="33">
        <f t="shared" si="18"/>
        <v>26.99940960079931</v>
      </c>
      <c r="M90" s="31">
        <v>0</v>
      </c>
      <c r="N90" s="33">
        <f t="shared" si="19"/>
        <v>0</v>
      </c>
      <c r="O90" s="31">
        <v>14866</v>
      </c>
      <c r="P90" s="31">
        <v>4302</v>
      </c>
      <c r="Q90" s="33">
        <f t="shared" si="20"/>
        <v>67.51441936509379</v>
      </c>
      <c r="R90" s="31"/>
      <c r="S90" s="31" t="s">
        <v>263</v>
      </c>
      <c r="T90" s="31"/>
      <c r="U90" s="31"/>
    </row>
    <row r="91" spans="1:21" ht="13.5">
      <c r="A91" s="54" t="s">
        <v>92</v>
      </c>
      <c r="B91" s="54" t="s">
        <v>253</v>
      </c>
      <c r="C91" s="55" t="s">
        <v>254</v>
      </c>
      <c r="D91" s="31">
        <f t="shared" si="15"/>
        <v>26396</v>
      </c>
      <c r="E91" s="32">
        <f t="shared" si="21"/>
        <v>245</v>
      </c>
      <c r="F91" s="33">
        <f t="shared" si="16"/>
        <v>0.9281709349901501</v>
      </c>
      <c r="G91" s="31">
        <v>245</v>
      </c>
      <c r="H91" s="31">
        <v>0</v>
      </c>
      <c r="I91" s="32">
        <f t="shared" si="22"/>
        <v>26151</v>
      </c>
      <c r="J91" s="33">
        <f t="shared" si="17"/>
        <v>99.07182906500985</v>
      </c>
      <c r="K91" s="31">
        <v>10757</v>
      </c>
      <c r="L91" s="33">
        <f t="shared" si="18"/>
        <v>40.7523867252614</v>
      </c>
      <c r="M91" s="31">
        <v>0</v>
      </c>
      <c r="N91" s="33">
        <f t="shared" si="19"/>
        <v>0</v>
      </c>
      <c r="O91" s="31">
        <v>15394</v>
      </c>
      <c r="P91" s="31">
        <v>5890</v>
      </c>
      <c r="Q91" s="33">
        <f t="shared" si="20"/>
        <v>58.31944233974845</v>
      </c>
      <c r="R91" s="31"/>
      <c r="S91" s="31"/>
      <c r="T91" s="31"/>
      <c r="U91" s="31" t="s">
        <v>263</v>
      </c>
    </row>
    <row r="92" spans="1:21" ht="13.5">
      <c r="A92" s="54" t="s">
        <v>92</v>
      </c>
      <c r="B92" s="54" t="s">
        <v>255</v>
      </c>
      <c r="C92" s="55" t="s">
        <v>256</v>
      </c>
      <c r="D92" s="31">
        <f t="shared" si="15"/>
        <v>33963</v>
      </c>
      <c r="E92" s="32">
        <f t="shared" si="21"/>
        <v>622</v>
      </c>
      <c r="F92" s="33">
        <f t="shared" si="16"/>
        <v>1.831404764007891</v>
      </c>
      <c r="G92" s="31">
        <v>622</v>
      </c>
      <c r="H92" s="31">
        <v>0</v>
      </c>
      <c r="I92" s="32">
        <f t="shared" si="22"/>
        <v>33341</v>
      </c>
      <c r="J92" s="33">
        <f t="shared" si="17"/>
        <v>98.1685952359921</v>
      </c>
      <c r="K92" s="31">
        <v>21029</v>
      </c>
      <c r="L92" s="33">
        <f t="shared" si="18"/>
        <v>61.917380678974176</v>
      </c>
      <c r="M92" s="31">
        <v>0</v>
      </c>
      <c r="N92" s="33">
        <f t="shared" si="19"/>
        <v>0</v>
      </c>
      <c r="O92" s="31">
        <v>12312</v>
      </c>
      <c r="P92" s="31">
        <v>3814</v>
      </c>
      <c r="Q92" s="33">
        <f t="shared" si="20"/>
        <v>36.25121455701793</v>
      </c>
      <c r="R92" s="31"/>
      <c r="S92" s="31"/>
      <c r="T92" s="31"/>
      <c r="U92" s="31" t="s">
        <v>263</v>
      </c>
    </row>
    <row r="93" spans="1:21" ht="13.5">
      <c r="A93" s="54" t="s">
        <v>92</v>
      </c>
      <c r="B93" s="54" t="s">
        <v>257</v>
      </c>
      <c r="C93" s="55" t="s">
        <v>258</v>
      </c>
      <c r="D93" s="31">
        <f t="shared" si="15"/>
        <v>47173</v>
      </c>
      <c r="E93" s="32">
        <f t="shared" si="21"/>
        <v>1783</v>
      </c>
      <c r="F93" s="33">
        <f t="shared" si="16"/>
        <v>3.7797044919763425</v>
      </c>
      <c r="G93" s="31">
        <v>1783</v>
      </c>
      <c r="H93" s="31">
        <v>0</v>
      </c>
      <c r="I93" s="32">
        <f t="shared" si="22"/>
        <v>45390</v>
      </c>
      <c r="J93" s="33">
        <f t="shared" si="17"/>
        <v>96.22029550802365</v>
      </c>
      <c r="K93" s="31">
        <v>28724</v>
      </c>
      <c r="L93" s="33">
        <f t="shared" si="18"/>
        <v>60.890763784368175</v>
      </c>
      <c r="M93" s="31">
        <v>2086</v>
      </c>
      <c r="N93" s="33">
        <f t="shared" si="19"/>
        <v>4.422021071375575</v>
      </c>
      <c r="O93" s="31">
        <v>14580</v>
      </c>
      <c r="P93" s="31">
        <v>4069</v>
      </c>
      <c r="Q93" s="33">
        <f t="shared" si="20"/>
        <v>30.907510652279907</v>
      </c>
      <c r="R93" s="31"/>
      <c r="S93" s="31" t="s">
        <v>263</v>
      </c>
      <c r="T93" s="31"/>
      <c r="U93" s="31"/>
    </row>
    <row r="94" spans="1:21" ht="13.5">
      <c r="A94" s="54" t="s">
        <v>92</v>
      </c>
      <c r="B94" s="54" t="s">
        <v>259</v>
      </c>
      <c r="C94" s="55" t="s">
        <v>260</v>
      </c>
      <c r="D94" s="31">
        <f t="shared" si="15"/>
        <v>30982</v>
      </c>
      <c r="E94" s="32">
        <f t="shared" si="21"/>
        <v>2400</v>
      </c>
      <c r="F94" s="33">
        <f t="shared" si="16"/>
        <v>7.746433412949455</v>
      </c>
      <c r="G94" s="31">
        <v>2400</v>
      </c>
      <c r="H94" s="31">
        <v>0</v>
      </c>
      <c r="I94" s="32">
        <f t="shared" si="22"/>
        <v>28582</v>
      </c>
      <c r="J94" s="33">
        <f t="shared" si="17"/>
        <v>92.25356658705056</v>
      </c>
      <c r="K94" s="31">
        <v>13900</v>
      </c>
      <c r="L94" s="33">
        <f t="shared" si="18"/>
        <v>44.86476018333226</v>
      </c>
      <c r="M94" s="31">
        <v>0</v>
      </c>
      <c r="N94" s="33">
        <f t="shared" si="19"/>
        <v>0</v>
      </c>
      <c r="O94" s="31">
        <v>14682</v>
      </c>
      <c r="P94" s="31">
        <v>6187</v>
      </c>
      <c r="Q94" s="33">
        <f t="shared" si="20"/>
        <v>47.388806403718284</v>
      </c>
      <c r="R94" s="31" t="s">
        <v>263</v>
      </c>
      <c r="S94" s="31"/>
      <c r="T94" s="31"/>
      <c r="U94" s="31"/>
    </row>
    <row r="95" spans="1:21" ht="13.5">
      <c r="A95" s="54" t="s">
        <v>92</v>
      </c>
      <c r="B95" s="54" t="s">
        <v>261</v>
      </c>
      <c r="C95" s="55" t="s">
        <v>262</v>
      </c>
      <c r="D95" s="31">
        <f t="shared" si="15"/>
        <v>37256</v>
      </c>
      <c r="E95" s="32">
        <f t="shared" si="21"/>
        <v>2049</v>
      </c>
      <c r="F95" s="33">
        <f t="shared" si="16"/>
        <v>5.499785269486794</v>
      </c>
      <c r="G95" s="31">
        <v>2049</v>
      </c>
      <c r="H95" s="31">
        <v>0</v>
      </c>
      <c r="I95" s="32">
        <f t="shared" si="22"/>
        <v>35207</v>
      </c>
      <c r="J95" s="33">
        <f t="shared" si="17"/>
        <v>94.5002147305132</v>
      </c>
      <c r="K95" s="31">
        <v>17156</v>
      </c>
      <c r="L95" s="33">
        <f t="shared" si="18"/>
        <v>46.04895855701095</v>
      </c>
      <c r="M95" s="31">
        <v>0</v>
      </c>
      <c r="N95" s="33">
        <f t="shared" si="19"/>
        <v>0</v>
      </c>
      <c r="O95" s="31">
        <v>18051</v>
      </c>
      <c r="P95" s="31">
        <v>11488</v>
      </c>
      <c r="Q95" s="33">
        <f t="shared" si="20"/>
        <v>48.45125617350226</v>
      </c>
      <c r="R95" s="31"/>
      <c r="S95" s="31" t="s">
        <v>263</v>
      </c>
      <c r="T95" s="31"/>
      <c r="U95" s="31"/>
    </row>
    <row r="96" spans="1:21" ht="13.5">
      <c r="A96" s="84" t="s">
        <v>32</v>
      </c>
      <c r="B96" s="85"/>
      <c r="C96" s="85"/>
      <c r="D96" s="31">
        <f>SUM(D7:D95)</f>
        <v>7000819</v>
      </c>
      <c r="E96" s="31">
        <f>SUM(E7:E95)</f>
        <v>271520</v>
      </c>
      <c r="F96" s="33">
        <f t="shared" si="16"/>
        <v>3.8784033696628923</v>
      </c>
      <c r="G96" s="31">
        <f>SUM(G7:G95)</f>
        <v>264780</v>
      </c>
      <c r="H96" s="31">
        <f>SUM(H7:H95)</f>
        <v>6740</v>
      </c>
      <c r="I96" s="31">
        <f>SUM(I7:I95)</f>
        <v>6729299</v>
      </c>
      <c r="J96" s="33">
        <f t="shared" si="17"/>
        <v>96.12159663033711</v>
      </c>
      <c r="K96" s="31">
        <f>SUM(K7:K95)</f>
        <v>4642675</v>
      </c>
      <c r="L96" s="33">
        <f t="shared" si="18"/>
        <v>66.31616957958776</v>
      </c>
      <c r="M96" s="31">
        <f>SUM(M7:M95)</f>
        <v>12769</v>
      </c>
      <c r="N96" s="33">
        <f t="shared" si="19"/>
        <v>0.18239294573963416</v>
      </c>
      <c r="O96" s="31">
        <f>SUM(O7:O95)</f>
        <v>2073855</v>
      </c>
      <c r="P96" s="31">
        <f>SUM(P7:P95)</f>
        <v>714962</v>
      </c>
      <c r="Q96" s="33">
        <f t="shared" si="20"/>
        <v>29.623034105009715</v>
      </c>
      <c r="R96" s="31">
        <f>COUNTIF(R7:R95,"○")</f>
        <v>36</v>
      </c>
      <c r="S96" s="31">
        <f>COUNTIF(S7:S95,"○")</f>
        <v>47</v>
      </c>
      <c r="T96" s="31">
        <f>COUNTIF(T7:T95,"○")</f>
        <v>0</v>
      </c>
      <c r="U96" s="31">
        <f>COUNTIF(U7:U95,"○")</f>
        <v>6</v>
      </c>
    </row>
  </sheetData>
  <mergeCells count="19">
    <mergeCell ref="A96:C9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9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33</v>
      </c>
      <c r="B2" s="65" t="s">
        <v>16</v>
      </c>
      <c r="C2" s="68" t="s">
        <v>17</v>
      </c>
      <c r="D2" s="14" t="s">
        <v>34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35</v>
      </c>
      <c r="E3" s="59" t="s">
        <v>36</v>
      </c>
      <c r="F3" s="89"/>
      <c r="G3" s="90"/>
      <c r="H3" s="86" t="s">
        <v>37</v>
      </c>
      <c r="I3" s="57"/>
      <c r="J3" s="58"/>
      <c r="K3" s="59" t="s">
        <v>38</v>
      </c>
      <c r="L3" s="57"/>
      <c r="M3" s="58"/>
      <c r="N3" s="26" t="s">
        <v>35</v>
      </c>
      <c r="O3" s="17" t="s">
        <v>39</v>
      </c>
      <c r="P3" s="24"/>
      <c r="Q3" s="24"/>
      <c r="R3" s="24"/>
      <c r="S3" s="24"/>
      <c r="T3" s="25"/>
      <c r="U3" s="17" t="s">
        <v>40</v>
      </c>
      <c r="V3" s="24"/>
      <c r="W3" s="24"/>
      <c r="X3" s="24"/>
      <c r="Y3" s="24"/>
      <c r="Z3" s="25"/>
      <c r="AA3" s="17" t="s">
        <v>41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35</v>
      </c>
      <c r="F4" s="18" t="s">
        <v>19</v>
      </c>
      <c r="G4" s="18" t="s">
        <v>20</v>
      </c>
      <c r="H4" s="26" t="s">
        <v>35</v>
      </c>
      <c r="I4" s="18" t="s">
        <v>19</v>
      </c>
      <c r="J4" s="18" t="s">
        <v>20</v>
      </c>
      <c r="K4" s="26" t="s">
        <v>35</v>
      </c>
      <c r="L4" s="18" t="s">
        <v>19</v>
      </c>
      <c r="M4" s="18" t="s">
        <v>20</v>
      </c>
      <c r="N4" s="27"/>
      <c r="O4" s="26" t="s">
        <v>35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35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35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92</v>
      </c>
      <c r="B7" s="54" t="s">
        <v>31</v>
      </c>
      <c r="C7" s="55" t="s">
        <v>29</v>
      </c>
      <c r="D7" s="31">
        <f aca="true" t="shared" si="0" ref="D7:D70">E7+H7+K7</f>
        <v>77657</v>
      </c>
      <c r="E7" s="31">
        <f aca="true" t="shared" si="1" ref="E7:E70">F7+G7</f>
        <v>89</v>
      </c>
      <c r="F7" s="31">
        <v>89</v>
      </c>
      <c r="G7" s="31">
        <v>0</v>
      </c>
      <c r="H7" s="31">
        <f aca="true" t="shared" si="2" ref="H7:H70">I7+J7</f>
        <v>18850</v>
      </c>
      <c r="I7" s="31">
        <v>18850</v>
      </c>
      <c r="J7" s="31">
        <v>0</v>
      </c>
      <c r="K7" s="31">
        <f aca="true" t="shared" si="3" ref="K7:K70">L7+M7</f>
        <v>58718</v>
      </c>
      <c r="L7" s="31">
        <v>0</v>
      </c>
      <c r="M7" s="31">
        <v>58718</v>
      </c>
      <c r="N7" s="31">
        <f aca="true" t="shared" si="4" ref="N7:N70">O7+U7+AA7</f>
        <v>77657</v>
      </c>
      <c r="O7" s="31">
        <f aca="true" t="shared" si="5" ref="O7:O70">SUM(P7:T7)</f>
        <v>18939</v>
      </c>
      <c r="P7" s="31">
        <v>18939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70">SUM(V7:Z7)</f>
        <v>58718</v>
      </c>
      <c r="V7" s="31">
        <v>58718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70">AB7+AC7</f>
        <v>0</v>
      </c>
      <c r="AB7" s="31">
        <v>0</v>
      </c>
      <c r="AC7" s="31">
        <v>0</v>
      </c>
    </row>
    <row r="8" spans="1:29" ht="13.5">
      <c r="A8" s="54" t="s">
        <v>92</v>
      </c>
      <c r="B8" s="54" t="s">
        <v>93</v>
      </c>
      <c r="C8" s="55" t="s">
        <v>94</v>
      </c>
      <c r="D8" s="31">
        <f t="shared" si="0"/>
        <v>30333</v>
      </c>
      <c r="E8" s="31">
        <f t="shared" si="1"/>
        <v>396</v>
      </c>
      <c r="F8" s="31">
        <v>396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29937</v>
      </c>
      <c r="L8" s="31">
        <v>5172</v>
      </c>
      <c r="M8" s="31">
        <v>24765</v>
      </c>
      <c r="N8" s="31">
        <f t="shared" si="4"/>
        <v>30455</v>
      </c>
      <c r="O8" s="31">
        <f t="shared" si="5"/>
        <v>5568</v>
      </c>
      <c r="P8" s="31">
        <v>5568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24765</v>
      </c>
      <c r="V8" s="31">
        <v>24765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122</v>
      </c>
      <c r="AB8" s="31">
        <v>122</v>
      </c>
      <c r="AC8" s="31">
        <v>0</v>
      </c>
    </row>
    <row r="9" spans="1:29" ht="13.5">
      <c r="A9" s="54" t="s">
        <v>92</v>
      </c>
      <c r="B9" s="54" t="s">
        <v>95</v>
      </c>
      <c r="C9" s="55" t="s">
        <v>96</v>
      </c>
      <c r="D9" s="31">
        <f t="shared" si="0"/>
        <v>54809</v>
      </c>
      <c r="E9" s="31">
        <f t="shared" si="1"/>
        <v>0</v>
      </c>
      <c r="F9" s="31">
        <v>0</v>
      </c>
      <c r="G9" s="31">
        <v>0</v>
      </c>
      <c r="H9" s="31">
        <f t="shared" si="2"/>
        <v>18447</v>
      </c>
      <c r="I9" s="31">
        <v>18447</v>
      </c>
      <c r="J9" s="31">
        <v>0</v>
      </c>
      <c r="K9" s="31">
        <f t="shared" si="3"/>
        <v>36362</v>
      </c>
      <c r="L9" s="31">
        <v>0</v>
      </c>
      <c r="M9" s="31">
        <v>36362</v>
      </c>
      <c r="N9" s="31">
        <f t="shared" si="4"/>
        <v>54951</v>
      </c>
      <c r="O9" s="31">
        <f t="shared" si="5"/>
        <v>18447</v>
      </c>
      <c r="P9" s="31">
        <v>18447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36362</v>
      </c>
      <c r="V9" s="31">
        <v>36362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142</v>
      </c>
      <c r="AB9" s="31">
        <v>142</v>
      </c>
      <c r="AC9" s="31">
        <v>0</v>
      </c>
    </row>
    <row r="10" spans="1:29" ht="13.5">
      <c r="A10" s="54" t="s">
        <v>92</v>
      </c>
      <c r="B10" s="54" t="s">
        <v>97</v>
      </c>
      <c r="C10" s="55" t="s">
        <v>98</v>
      </c>
      <c r="D10" s="31">
        <f t="shared" si="0"/>
        <v>47055</v>
      </c>
      <c r="E10" s="31">
        <f t="shared" si="1"/>
        <v>0</v>
      </c>
      <c r="F10" s="31">
        <v>0</v>
      </c>
      <c r="G10" s="31">
        <v>0</v>
      </c>
      <c r="H10" s="31">
        <f t="shared" si="2"/>
        <v>5</v>
      </c>
      <c r="I10" s="31">
        <v>5</v>
      </c>
      <c r="J10" s="31">
        <v>0</v>
      </c>
      <c r="K10" s="31">
        <f t="shared" si="3"/>
        <v>47050</v>
      </c>
      <c r="L10" s="31">
        <v>10633</v>
      </c>
      <c r="M10" s="31">
        <v>36417</v>
      </c>
      <c r="N10" s="31">
        <f t="shared" si="4"/>
        <v>47055</v>
      </c>
      <c r="O10" s="31">
        <f t="shared" si="5"/>
        <v>10638</v>
      </c>
      <c r="P10" s="31">
        <v>10638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36417</v>
      </c>
      <c r="V10" s="31">
        <v>36417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92</v>
      </c>
      <c r="B11" s="54" t="s">
        <v>99</v>
      </c>
      <c r="C11" s="55" t="s">
        <v>100</v>
      </c>
      <c r="D11" s="31">
        <f t="shared" si="0"/>
        <v>23549</v>
      </c>
      <c r="E11" s="31">
        <f t="shared" si="1"/>
        <v>122</v>
      </c>
      <c r="F11" s="31">
        <v>122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23427</v>
      </c>
      <c r="L11" s="31">
        <v>4136</v>
      </c>
      <c r="M11" s="31">
        <v>19291</v>
      </c>
      <c r="N11" s="31">
        <f t="shared" si="4"/>
        <v>23549</v>
      </c>
      <c r="O11" s="31">
        <f t="shared" si="5"/>
        <v>4258</v>
      </c>
      <c r="P11" s="31">
        <v>4258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19291</v>
      </c>
      <c r="V11" s="31">
        <v>19291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92</v>
      </c>
      <c r="B12" s="54" t="s">
        <v>101</v>
      </c>
      <c r="C12" s="55" t="s">
        <v>102</v>
      </c>
      <c r="D12" s="31">
        <f t="shared" si="0"/>
        <v>8484</v>
      </c>
      <c r="E12" s="31">
        <f t="shared" si="1"/>
        <v>0</v>
      </c>
      <c r="F12" s="31">
        <v>0</v>
      </c>
      <c r="G12" s="31">
        <v>0</v>
      </c>
      <c r="H12" s="31">
        <f t="shared" si="2"/>
        <v>3313</v>
      </c>
      <c r="I12" s="31">
        <v>3313</v>
      </c>
      <c r="J12" s="31">
        <v>0</v>
      </c>
      <c r="K12" s="31">
        <f t="shared" si="3"/>
        <v>5171</v>
      </c>
      <c r="L12" s="31">
        <v>0</v>
      </c>
      <c r="M12" s="31">
        <v>5171</v>
      </c>
      <c r="N12" s="31">
        <f t="shared" si="4"/>
        <v>8748</v>
      </c>
      <c r="O12" s="31">
        <f t="shared" si="5"/>
        <v>3313</v>
      </c>
      <c r="P12" s="31">
        <v>3313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5171</v>
      </c>
      <c r="V12" s="31">
        <v>5171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264</v>
      </c>
      <c r="AB12" s="31">
        <v>264</v>
      </c>
      <c r="AC12" s="31">
        <v>0</v>
      </c>
    </row>
    <row r="13" spans="1:29" ht="13.5">
      <c r="A13" s="54" t="s">
        <v>92</v>
      </c>
      <c r="B13" s="54" t="s">
        <v>103</v>
      </c>
      <c r="C13" s="55" t="s">
        <v>104</v>
      </c>
      <c r="D13" s="31">
        <f t="shared" si="0"/>
        <v>27013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27013</v>
      </c>
      <c r="L13" s="31">
        <v>7618</v>
      </c>
      <c r="M13" s="31">
        <v>19395</v>
      </c>
      <c r="N13" s="31">
        <f t="shared" si="4"/>
        <v>27013</v>
      </c>
      <c r="O13" s="31">
        <f t="shared" si="5"/>
        <v>7618</v>
      </c>
      <c r="P13" s="31">
        <v>0</v>
      </c>
      <c r="Q13" s="31">
        <v>7618</v>
      </c>
      <c r="R13" s="31">
        <v>0</v>
      </c>
      <c r="S13" s="31">
        <v>0</v>
      </c>
      <c r="T13" s="31">
        <v>0</v>
      </c>
      <c r="U13" s="31">
        <f t="shared" si="6"/>
        <v>19395</v>
      </c>
      <c r="V13" s="31">
        <v>0</v>
      </c>
      <c r="W13" s="31">
        <v>19395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92</v>
      </c>
      <c r="B14" s="54" t="s">
        <v>105</v>
      </c>
      <c r="C14" s="55" t="s">
        <v>106</v>
      </c>
      <c r="D14" s="31">
        <f t="shared" si="0"/>
        <v>21615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21615</v>
      </c>
      <c r="L14" s="31">
        <v>4737</v>
      </c>
      <c r="M14" s="31">
        <v>16878</v>
      </c>
      <c r="N14" s="31">
        <f t="shared" si="4"/>
        <v>21648</v>
      </c>
      <c r="O14" s="31">
        <f t="shared" si="5"/>
        <v>4737</v>
      </c>
      <c r="P14" s="31">
        <v>4737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16878</v>
      </c>
      <c r="V14" s="31">
        <v>16878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33</v>
      </c>
      <c r="AB14" s="31">
        <v>33</v>
      </c>
      <c r="AC14" s="31">
        <v>0</v>
      </c>
    </row>
    <row r="15" spans="1:29" ht="13.5">
      <c r="A15" s="54" t="s">
        <v>92</v>
      </c>
      <c r="B15" s="54" t="s">
        <v>107</v>
      </c>
      <c r="C15" s="55" t="s">
        <v>108</v>
      </c>
      <c r="D15" s="31">
        <f t="shared" si="0"/>
        <v>13441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13441</v>
      </c>
      <c r="L15" s="31">
        <v>2022</v>
      </c>
      <c r="M15" s="31">
        <v>11419</v>
      </c>
      <c r="N15" s="31">
        <f t="shared" si="4"/>
        <v>13441</v>
      </c>
      <c r="O15" s="31">
        <f t="shared" si="5"/>
        <v>2022</v>
      </c>
      <c r="P15" s="31">
        <v>2022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11419</v>
      </c>
      <c r="V15" s="31">
        <v>11419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92</v>
      </c>
      <c r="B16" s="54" t="s">
        <v>109</v>
      </c>
      <c r="C16" s="55" t="s">
        <v>110</v>
      </c>
      <c r="D16" s="31">
        <f t="shared" si="0"/>
        <v>11069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11069</v>
      </c>
      <c r="L16" s="31">
        <v>4687</v>
      </c>
      <c r="M16" s="31">
        <v>6382</v>
      </c>
      <c r="N16" s="31">
        <f t="shared" si="4"/>
        <v>11069</v>
      </c>
      <c r="O16" s="31">
        <f t="shared" si="5"/>
        <v>4687</v>
      </c>
      <c r="P16" s="31">
        <v>4687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6382</v>
      </c>
      <c r="V16" s="31">
        <v>6382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92</v>
      </c>
      <c r="B17" s="54" t="s">
        <v>111</v>
      </c>
      <c r="C17" s="55" t="s">
        <v>112</v>
      </c>
      <c r="D17" s="31">
        <f t="shared" si="0"/>
        <v>18076</v>
      </c>
      <c r="E17" s="31">
        <f t="shared" si="1"/>
        <v>3555</v>
      </c>
      <c r="F17" s="31">
        <v>3555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14521</v>
      </c>
      <c r="L17" s="31">
        <v>0</v>
      </c>
      <c r="M17" s="31">
        <v>14521</v>
      </c>
      <c r="N17" s="31">
        <f t="shared" si="4"/>
        <v>18076</v>
      </c>
      <c r="O17" s="31">
        <f t="shared" si="5"/>
        <v>3555</v>
      </c>
      <c r="P17" s="31">
        <v>3555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14521</v>
      </c>
      <c r="V17" s="31">
        <v>14521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92</v>
      </c>
      <c r="B18" s="54" t="s">
        <v>113</v>
      </c>
      <c r="C18" s="55" t="s">
        <v>114</v>
      </c>
      <c r="D18" s="31">
        <f t="shared" si="0"/>
        <v>19665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19665</v>
      </c>
      <c r="L18" s="31">
        <v>7858</v>
      </c>
      <c r="M18" s="31">
        <v>11807</v>
      </c>
      <c r="N18" s="31">
        <f t="shared" si="4"/>
        <v>19665</v>
      </c>
      <c r="O18" s="31">
        <f t="shared" si="5"/>
        <v>7858</v>
      </c>
      <c r="P18" s="31">
        <v>7858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11807</v>
      </c>
      <c r="V18" s="31">
        <v>11807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92</v>
      </c>
      <c r="B19" s="54" t="s">
        <v>115</v>
      </c>
      <c r="C19" s="55" t="s">
        <v>116</v>
      </c>
      <c r="D19" s="31">
        <f t="shared" si="0"/>
        <v>22397</v>
      </c>
      <c r="E19" s="31">
        <f t="shared" si="1"/>
        <v>0</v>
      </c>
      <c r="F19" s="31">
        <v>0</v>
      </c>
      <c r="G19" s="31">
        <v>0</v>
      </c>
      <c r="H19" s="31">
        <f t="shared" si="2"/>
        <v>6064</v>
      </c>
      <c r="I19" s="31">
        <v>6064</v>
      </c>
      <c r="J19" s="31">
        <v>0</v>
      </c>
      <c r="K19" s="31">
        <f t="shared" si="3"/>
        <v>16333</v>
      </c>
      <c r="L19" s="31">
        <v>0</v>
      </c>
      <c r="M19" s="31">
        <v>16333</v>
      </c>
      <c r="N19" s="31">
        <f t="shared" si="4"/>
        <v>22397</v>
      </c>
      <c r="O19" s="31">
        <f t="shared" si="5"/>
        <v>6064</v>
      </c>
      <c r="P19" s="31">
        <v>6064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16333</v>
      </c>
      <c r="V19" s="31">
        <v>16333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92</v>
      </c>
      <c r="B20" s="54" t="s">
        <v>117</v>
      </c>
      <c r="C20" s="55" t="s">
        <v>118</v>
      </c>
      <c r="D20" s="31">
        <f t="shared" si="0"/>
        <v>11322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11322</v>
      </c>
      <c r="L20" s="31">
        <v>2295</v>
      </c>
      <c r="M20" s="31">
        <v>9027</v>
      </c>
      <c r="N20" s="31">
        <f t="shared" si="4"/>
        <v>11322</v>
      </c>
      <c r="O20" s="31">
        <f t="shared" si="5"/>
        <v>2295</v>
      </c>
      <c r="P20" s="31">
        <v>2295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9027</v>
      </c>
      <c r="V20" s="31">
        <v>9027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92</v>
      </c>
      <c r="B21" s="54" t="s">
        <v>119</v>
      </c>
      <c r="C21" s="55" t="s">
        <v>120</v>
      </c>
      <c r="D21" s="31">
        <f t="shared" si="0"/>
        <v>13718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13718</v>
      </c>
      <c r="L21" s="31">
        <v>1471</v>
      </c>
      <c r="M21" s="31">
        <v>12247</v>
      </c>
      <c r="N21" s="31">
        <f t="shared" si="4"/>
        <v>13718</v>
      </c>
      <c r="O21" s="31">
        <f t="shared" si="5"/>
        <v>1471</v>
      </c>
      <c r="P21" s="31">
        <v>1471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12247</v>
      </c>
      <c r="V21" s="31">
        <v>12247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92</v>
      </c>
      <c r="B22" s="54" t="s">
        <v>121</v>
      </c>
      <c r="C22" s="55" t="s">
        <v>122</v>
      </c>
      <c r="D22" s="31">
        <f t="shared" si="0"/>
        <v>8371</v>
      </c>
      <c r="E22" s="31">
        <f t="shared" si="1"/>
        <v>0</v>
      </c>
      <c r="F22" s="31">
        <v>0</v>
      </c>
      <c r="G22" s="31">
        <v>0</v>
      </c>
      <c r="H22" s="31">
        <f t="shared" si="2"/>
        <v>1686</v>
      </c>
      <c r="I22" s="31">
        <v>1686</v>
      </c>
      <c r="J22" s="31">
        <v>0</v>
      </c>
      <c r="K22" s="31">
        <f t="shared" si="3"/>
        <v>6685</v>
      </c>
      <c r="L22" s="31">
        <v>0</v>
      </c>
      <c r="M22" s="31">
        <v>6685</v>
      </c>
      <c r="N22" s="31">
        <f t="shared" si="4"/>
        <v>8371</v>
      </c>
      <c r="O22" s="31">
        <f t="shared" si="5"/>
        <v>1686</v>
      </c>
      <c r="P22" s="31">
        <v>1686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6685</v>
      </c>
      <c r="V22" s="31">
        <v>6685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92</v>
      </c>
      <c r="B23" s="54" t="s">
        <v>123</v>
      </c>
      <c r="C23" s="55" t="s">
        <v>124</v>
      </c>
      <c r="D23" s="31">
        <f t="shared" si="0"/>
        <v>22507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22507</v>
      </c>
      <c r="L23" s="31">
        <v>3672</v>
      </c>
      <c r="M23" s="31">
        <v>18835</v>
      </c>
      <c r="N23" s="31">
        <f t="shared" si="4"/>
        <v>22555</v>
      </c>
      <c r="O23" s="31">
        <f t="shared" si="5"/>
        <v>3672</v>
      </c>
      <c r="P23" s="31">
        <v>3672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18835</v>
      </c>
      <c r="V23" s="31">
        <v>18835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48</v>
      </c>
      <c r="AB23" s="31">
        <v>48</v>
      </c>
      <c r="AC23" s="31">
        <v>0</v>
      </c>
    </row>
    <row r="24" spans="1:29" ht="13.5">
      <c r="A24" s="54" t="s">
        <v>92</v>
      </c>
      <c r="B24" s="54" t="s">
        <v>125</v>
      </c>
      <c r="C24" s="55" t="s">
        <v>126</v>
      </c>
      <c r="D24" s="31">
        <f t="shared" si="0"/>
        <v>24292</v>
      </c>
      <c r="E24" s="31">
        <f t="shared" si="1"/>
        <v>0</v>
      </c>
      <c r="F24" s="31">
        <v>0</v>
      </c>
      <c r="G24" s="31">
        <v>0</v>
      </c>
      <c r="H24" s="31">
        <f t="shared" si="2"/>
        <v>4491</v>
      </c>
      <c r="I24" s="31">
        <v>4491</v>
      </c>
      <c r="J24" s="31">
        <v>0</v>
      </c>
      <c r="K24" s="31">
        <f t="shared" si="3"/>
        <v>19801</v>
      </c>
      <c r="L24" s="31">
        <v>0</v>
      </c>
      <c r="M24" s="31">
        <v>19801</v>
      </c>
      <c r="N24" s="31">
        <f t="shared" si="4"/>
        <v>24292</v>
      </c>
      <c r="O24" s="31">
        <f t="shared" si="5"/>
        <v>4491</v>
      </c>
      <c r="P24" s="31">
        <v>4491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19801</v>
      </c>
      <c r="V24" s="31">
        <v>19801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92</v>
      </c>
      <c r="B25" s="54" t="s">
        <v>127</v>
      </c>
      <c r="C25" s="55" t="s">
        <v>128</v>
      </c>
      <c r="D25" s="31">
        <f t="shared" si="0"/>
        <v>21530</v>
      </c>
      <c r="E25" s="31">
        <f t="shared" si="1"/>
        <v>0</v>
      </c>
      <c r="F25" s="31">
        <v>0</v>
      </c>
      <c r="G25" s="31">
        <v>0</v>
      </c>
      <c r="H25" s="31">
        <f t="shared" si="2"/>
        <v>4731</v>
      </c>
      <c r="I25" s="31">
        <v>4731</v>
      </c>
      <c r="J25" s="31">
        <v>0</v>
      </c>
      <c r="K25" s="31">
        <f t="shared" si="3"/>
        <v>16799</v>
      </c>
      <c r="L25" s="31">
        <v>0</v>
      </c>
      <c r="M25" s="31">
        <v>16799</v>
      </c>
      <c r="N25" s="31">
        <f t="shared" si="4"/>
        <v>21530</v>
      </c>
      <c r="O25" s="31">
        <f t="shared" si="5"/>
        <v>4731</v>
      </c>
      <c r="P25" s="31">
        <v>4731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16799</v>
      </c>
      <c r="V25" s="31">
        <v>16799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92</v>
      </c>
      <c r="B26" s="54" t="s">
        <v>129</v>
      </c>
      <c r="C26" s="55" t="s">
        <v>130</v>
      </c>
      <c r="D26" s="31">
        <f t="shared" si="0"/>
        <v>31265</v>
      </c>
      <c r="E26" s="31">
        <f t="shared" si="1"/>
        <v>0</v>
      </c>
      <c r="F26" s="31">
        <v>0</v>
      </c>
      <c r="G26" s="31">
        <v>0</v>
      </c>
      <c r="H26" s="31">
        <f t="shared" si="2"/>
        <v>12460</v>
      </c>
      <c r="I26" s="31">
        <v>12460</v>
      </c>
      <c r="J26" s="31">
        <v>0</v>
      </c>
      <c r="K26" s="31">
        <f t="shared" si="3"/>
        <v>18805</v>
      </c>
      <c r="L26" s="31">
        <v>0</v>
      </c>
      <c r="M26" s="31">
        <v>18805</v>
      </c>
      <c r="N26" s="31">
        <f t="shared" si="4"/>
        <v>31265</v>
      </c>
      <c r="O26" s="31">
        <f t="shared" si="5"/>
        <v>12460</v>
      </c>
      <c r="P26" s="31">
        <v>12460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18805</v>
      </c>
      <c r="V26" s="31">
        <v>18805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92</v>
      </c>
      <c r="B27" s="54" t="s">
        <v>131</v>
      </c>
      <c r="C27" s="55" t="s">
        <v>132</v>
      </c>
      <c r="D27" s="31">
        <f t="shared" si="0"/>
        <v>1880</v>
      </c>
      <c r="E27" s="31">
        <f t="shared" si="1"/>
        <v>0</v>
      </c>
      <c r="F27" s="31">
        <v>0</v>
      </c>
      <c r="G27" s="31">
        <v>0</v>
      </c>
      <c r="H27" s="31">
        <f t="shared" si="2"/>
        <v>1416</v>
      </c>
      <c r="I27" s="31">
        <v>1416</v>
      </c>
      <c r="J27" s="31">
        <v>0</v>
      </c>
      <c r="K27" s="31">
        <f t="shared" si="3"/>
        <v>464</v>
      </c>
      <c r="L27" s="31">
        <v>0</v>
      </c>
      <c r="M27" s="31">
        <v>464</v>
      </c>
      <c r="N27" s="31">
        <f t="shared" si="4"/>
        <v>1880</v>
      </c>
      <c r="O27" s="31">
        <f t="shared" si="5"/>
        <v>1416</v>
      </c>
      <c r="P27" s="31">
        <v>1416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464</v>
      </c>
      <c r="V27" s="31">
        <v>464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92</v>
      </c>
      <c r="B28" s="54" t="s">
        <v>133</v>
      </c>
      <c r="C28" s="55" t="s">
        <v>134</v>
      </c>
      <c r="D28" s="31">
        <f t="shared" si="0"/>
        <v>5157</v>
      </c>
      <c r="E28" s="31">
        <f t="shared" si="1"/>
        <v>0</v>
      </c>
      <c r="F28" s="31">
        <v>0</v>
      </c>
      <c r="G28" s="31">
        <v>0</v>
      </c>
      <c r="H28" s="31">
        <f t="shared" si="2"/>
        <v>881</v>
      </c>
      <c r="I28" s="31">
        <v>881</v>
      </c>
      <c r="J28" s="31">
        <v>0</v>
      </c>
      <c r="K28" s="31">
        <f t="shared" si="3"/>
        <v>4276</v>
      </c>
      <c r="L28" s="31">
        <v>0</v>
      </c>
      <c r="M28" s="31">
        <v>4276</v>
      </c>
      <c r="N28" s="31">
        <f t="shared" si="4"/>
        <v>5157</v>
      </c>
      <c r="O28" s="31">
        <f t="shared" si="5"/>
        <v>881</v>
      </c>
      <c r="P28" s="31">
        <v>881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4276</v>
      </c>
      <c r="V28" s="31">
        <v>4276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92</v>
      </c>
      <c r="B29" s="54" t="s">
        <v>135</v>
      </c>
      <c r="C29" s="55" t="s">
        <v>136</v>
      </c>
      <c r="D29" s="31">
        <f t="shared" si="0"/>
        <v>16127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16127</v>
      </c>
      <c r="L29" s="31">
        <v>3194</v>
      </c>
      <c r="M29" s="31">
        <v>12933</v>
      </c>
      <c r="N29" s="31">
        <f t="shared" si="4"/>
        <v>16127</v>
      </c>
      <c r="O29" s="31">
        <f t="shared" si="5"/>
        <v>3194</v>
      </c>
      <c r="P29" s="31">
        <v>3194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12933</v>
      </c>
      <c r="V29" s="31">
        <v>12933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92</v>
      </c>
      <c r="B30" s="54" t="s">
        <v>137</v>
      </c>
      <c r="C30" s="55" t="s">
        <v>138</v>
      </c>
      <c r="D30" s="31">
        <f t="shared" si="0"/>
        <v>9615</v>
      </c>
      <c r="E30" s="31">
        <f t="shared" si="1"/>
        <v>0</v>
      </c>
      <c r="F30" s="31">
        <v>0</v>
      </c>
      <c r="G30" s="31">
        <v>0</v>
      </c>
      <c r="H30" s="31">
        <f t="shared" si="2"/>
        <v>3431</v>
      </c>
      <c r="I30" s="31">
        <v>3431</v>
      </c>
      <c r="J30" s="31">
        <v>0</v>
      </c>
      <c r="K30" s="31">
        <f t="shared" si="3"/>
        <v>6184</v>
      </c>
      <c r="L30" s="31">
        <v>0</v>
      </c>
      <c r="M30" s="31">
        <v>6184</v>
      </c>
      <c r="N30" s="31">
        <f t="shared" si="4"/>
        <v>9615</v>
      </c>
      <c r="O30" s="31">
        <f t="shared" si="5"/>
        <v>3431</v>
      </c>
      <c r="P30" s="31">
        <v>3431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6184</v>
      </c>
      <c r="V30" s="31">
        <v>6184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92</v>
      </c>
      <c r="B31" s="54" t="s">
        <v>139</v>
      </c>
      <c r="C31" s="55" t="s">
        <v>140</v>
      </c>
      <c r="D31" s="31">
        <f t="shared" si="0"/>
        <v>5484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5484</v>
      </c>
      <c r="L31" s="31">
        <v>974</v>
      </c>
      <c r="M31" s="31">
        <v>4510</v>
      </c>
      <c r="N31" s="31">
        <f t="shared" si="4"/>
        <v>5484</v>
      </c>
      <c r="O31" s="31">
        <f t="shared" si="5"/>
        <v>974</v>
      </c>
      <c r="P31" s="31">
        <v>974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4510</v>
      </c>
      <c r="V31" s="31">
        <v>4510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92</v>
      </c>
      <c r="B32" s="54" t="s">
        <v>141</v>
      </c>
      <c r="C32" s="55" t="s">
        <v>142</v>
      </c>
      <c r="D32" s="31">
        <f t="shared" si="0"/>
        <v>2744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2744</v>
      </c>
      <c r="L32" s="31">
        <v>488</v>
      </c>
      <c r="M32" s="31">
        <v>2256</v>
      </c>
      <c r="N32" s="31">
        <f t="shared" si="4"/>
        <v>2744</v>
      </c>
      <c r="O32" s="31">
        <f t="shared" si="5"/>
        <v>488</v>
      </c>
      <c r="P32" s="31">
        <v>488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2256</v>
      </c>
      <c r="V32" s="31">
        <v>2256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92</v>
      </c>
      <c r="B33" s="54" t="s">
        <v>143</v>
      </c>
      <c r="C33" s="55" t="s">
        <v>144</v>
      </c>
      <c r="D33" s="31">
        <f t="shared" si="0"/>
        <v>4203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4203</v>
      </c>
      <c r="L33" s="31">
        <v>748</v>
      </c>
      <c r="M33" s="31">
        <v>3455</v>
      </c>
      <c r="N33" s="31">
        <f t="shared" si="4"/>
        <v>4203</v>
      </c>
      <c r="O33" s="31">
        <f t="shared" si="5"/>
        <v>748</v>
      </c>
      <c r="P33" s="31">
        <v>748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3455</v>
      </c>
      <c r="V33" s="31">
        <v>3455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92</v>
      </c>
      <c r="B34" s="54" t="s">
        <v>145</v>
      </c>
      <c r="C34" s="55" t="s">
        <v>146</v>
      </c>
      <c r="D34" s="31">
        <f t="shared" si="0"/>
        <v>6523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6523</v>
      </c>
      <c r="L34" s="31">
        <v>1161</v>
      </c>
      <c r="M34" s="31">
        <v>5362</v>
      </c>
      <c r="N34" s="31">
        <f t="shared" si="4"/>
        <v>6523</v>
      </c>
      <c r="O34" s="31">
        <f t="shared" si="5"/>
        <v>1161</v>
      </c>
      <c r="P34" s="31">
        <v>1161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5362</v>
      </c>
      <c r="V34" s="31">
        <v>5362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92</v>
      </c>
      <c r="B35" s="54" t="s">
        <v>147</v>
      </c>
      <c r="C35" s="55" t="s">
        <v>148</v>
      </c>
      <c r="D35" s="31">
        <f t="shared" si="0"/>
        <v>10409</v>
      </c>
      <c r="E35" s="31">
        <f t="shared" si="1"/>
        <v>0</v>
      </c>
      <c r="F35" s="31">
        <v>0</v>
      </c>
      <c r="G35" s="31">
        <v>0</v>
      </c>
      <c r="H35" s="31">
        <f t="shared" si="2"/>
        <v>2800</v>
      </c>
      <c r="I35" s="31">
        <v>2800</v>
      </c>
      <c r="J35" s="31">
        <v>0</v>
      </c>
      <c r="K35" s="31">
        <f t="shared" si="3"/>
        <v>7609</v>
      </c>
      <c r="L35" s="31">
        <v>0</v>
      </c>
      <c r="M35" s="31">
        <v>7609</v>
      </c>
      <c r="N35" s="31">
        <f t="shared" si="4"/>
        <v>10409</v>
      </c>
      <c r="O35" s="31">
        <f t="shared" si="5"/>
        <v>2800</v>
      </c>
      <c r="P35" s="31">
        <v>2800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7609</v>
      </c>
      <c r="V35" s="31">
        <v>7609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92</v>
      </c>
      <c r="B36" s="54" t="s">
        <v>149</v>
      </c>
      <c r="C36" s="55" t="s">
        <v>150</v>
      </c>
      <c r="D36" s="31">
        <f t="shared" si="0"/>
        <v>4231</v>
      </c>
      <c r="E36" s="31">
        <f t="shared" si="1"/>
        <v>0</v>
      </c>
      <c r="F36" s="31">
        <v>0</v>
      </c>
      <c r="G36" s="31">
        <v>0</v>
      </c>
      <c r="H36" s="31">
        <f t="shared" si="2"/>
        <v>1507</v>
      </c>
      <c r="I36" s="31">
        <v>1507</v>
      </c>
      <c r="J36" s="31">
        <v>0</v>
      </c>
      <c r="K36" s="31">
        <f t="shared" si="3"/>
        <v>2724</v>
      </c>
      <c r="L36" s="31">
        <v>0</v>
      </c>
      <c r="M36" s="31">
        <v>2724</v>
      </c>
      <c r="N36" s="31">
        <f t="shared" si="4"/>
        <v>4231</v>
      </c>
      <c r="O36" s="31">
        <f t="shared" si="5"/>
        <v>1507</v>
      </c>
      <c r="P36" s="31">
        <v>1507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2724</v>
      </c>
      <c r="V36" s="31">
        <v>2724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92</v>
      </c>
      <c r="B37" s="54" t="s">
        <v>151</v>
      </c>
      <c r="C37" s="55" t="s">
        <v>152</v>
      </c>
      <c r="D37" s="31">
        <f t="shared" si="0"/>
        <v>5503</v>
      </c>
      <c r="E37" s="31">
        <f t="shared" si="1"/>
        <v>0</v>
      </c>
      <c r="F37" s="31">
        <v>0</v>
      </c>
      <c r="G37" s="31">
        <v>0</v>
      </c>
      <c r="H37" s="31">
        <f t="shared" si="2"/>
        <v>863</v>
      </c>
      <c r="I37" s="31">
        <v>863</v>
      </c>
      <c r="J37" s="31">
        <v>0</v>
      </c>
      <c r="K37" s="31">
        <f t="shared" si="3"/>
        <v>4640</v>
      </c>
      <c r="L37" s="31">
        <v>0</v>
      </c>
      <c r="M37" s="31">
        <v>4640</v>
      </c>
      <c r="N37" s="31">
        <f t="shared" si="4"/>
        <v>5503</v>
      </c>
      <c r="O37" s="31">
        <f t="shared" si="5"/>
        <v>863</v>
      </c>
      <c r="P37" s="31">
        <v>863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4640</v>
      </c>
      <c r="V37" s="31">
        <v>4640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92</v>
      </c>
      <c r="B38" s="54" t="s">
        <v>153</v>
      </c>
      <c r="C38" s="55" t="s">
        <v>154</v>
      </c>
      <c r="D38" s="31">
        <f t="shared" si="0"/>
        <v>16667</v>
      </c>
      <c r="E38" s="31">
        <f t="shared" si="1"/>
        <v>0</v>
      </c>
      <c r="F38" s="31">
        <v>0</v>
      </c>
      <c r="G38" s="31">
        <v>0</v>
      </c>
      <c r="H38" s="31">
        <f t="shared" si="2"/>
        <v>4846</v>
      </c>
      <c r="I38" s="31">
        <v>4846</v>
      </c>
      <c r="J38" s="31">
        <v>0</v>
      </c>
      <c r="K38" s="31">
        <f t="shared" si="3"/>
        <v>11821</v>
      </c>
      <c r="L38" s="31">
        <v>0</v>
      </c>
      <c r="M38" s="31">
        <v>11821</v>
      </c>
      <c r="N38" s="31">
        <f t="shared" si="4"/>
        <v>16667</v>
      </c>
      <c r="O38" s="31">
        <f t="shared" si="5"/>
        <v>4846</v>
      </c>
      <c r="P38" s="31">
        <v>4846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11821</v>
      </c>
      <c r="V38" s="31">
        <v>11821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92</v>
      </c>
      <c r="B39" s="54" t="s">
        <v>155</v>
      </c>
      <c r="C39" s="55" t="s">
        <v>156</v>
      </c>
      <c r="D39" s="31">
        <f t="shared" si="0"/>
        <v>4756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4756</v>
      </c>
      <c r="L39" s="31">
        <v>1695</v>
      </c>
      <c r="M39" s="31">
        <v>3061</v>
      </c>
      <c r="N39" s="31">
        <f t="shared" si="4"/>
        <v>4756</v>
      </c>
      <c r="O39" s="31">
        <f t="shared" si="5"/>
        <v>1695</v>
      </c>
      <c r="P39" s="31">
        <v>1695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3061</v>
      </c>
      <c r="V39" s="31">
        <v>3061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92</v>
      </c>
      <c r="B40" s="54" t="s">
        <v>157</v>
      </c>
      <c r="C40" s="55" t="s">
        <v>158</v>
      </c>
      <c r="D40" s="31">
        <f t="shared" si="0"/>
        <v>1754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1754</v>
      </c>
      <c r="L40" s="31">
        <v>427</v>
      </c>
      <c r="M40" s="31">
        <v>1327</v>
      </c>
      <c r="N40" s="31">
        <f t="shared" si="4"/>
        <v>1754</v>
      </c>
      <c r="O40" s="31">
        <f t="shared" si="5"/>
        <v>427</v>
      </c>
      <c r="P40" s="31">
        <v>427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1327</v>
      </c>
      <c r="V40" s="31">
        <v>1327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92</v>
      </c>
      <c r="B41" s="54" t="s">
        <v>159</v>
      </c>
      <c r="C41" s="55" t="s">
        <v>160</v>
      </c>
      <c r="D41" s="31">
        <f t="shared" si="0"/>
        <v>19076</v>
      </c>
      <c r="E41" s="31">
        <f t="shared" si="1"/>
        <v>0</v>
      </c>
      <c r="F41" s="31">
        <v>0</v>
      </c>
      <c r="G41" s="31">
        <v>0</v>
      </c>
      <c r="H41" s="31">
        <f t="shared" si="2"/>
        <v>6148</v>
      </c>
      <c r="I41" s="31">
        <v>6148</v>
      </c>
      <c r="J41" s="31">
        <v>0</v>
      </c>
      <c r="K41" s="31">
        <f t="shared" si="3"/>
        <v>12928</v>
      </c>
      <c r="L41" s="31">
        <v>0</v>
      </c>
      <c r="M41" s="31">
        <v>12928</v>
      </c>
      <c r="N41" s="31">
        <f t="shared" si="4"/>
        <v>19076</v>
      </c>
      <c r="O41" s="31">
        <f t="shared" si="5"/>
        <v>6148</v>
      </c>
      <c r="P41" s="31">
        <v>6148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12928</v>
      </c>
      <c r="V41" s="31">
        <v>12928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92</v>
      </c>
      <c r="B42" s="54" t="s">
        <v>161</v>
      </c>
      <c r="C42" s="55" t="s">
        <v>162</v>
      </c>
      <c r="D42" s="31">
        <f t="shared" si="0"/>
        <v>10578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10578</v>
      </c>
      <c r="L42" s="31">
        <v>2567</v>
      </c>
      <c r="M42" s="31">
        <v>8011</v>
      </c>
      <c r="N42" s="31">
        <f t="shared" si="4"/>
        <v>10578</v>
      </c>
      <c r="O42" s="31">
        <f t="shared" si="5"/>
        <v>2567</v>
      </c>
      <c r="P42" s="31">
        <v>2567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8011</v>
      </c>
      <c r="V42" s="31">
        <v>8011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92</v>
      </c>
      <c r="B43" s="54" t="s">
        <v>163</v>
      </c>
      <c r="C43" s="55" t="s">
        <v>164</v>
      </c>
      <c r="D43" s="31">
        <f t="shared" si="0"/>
        <v>23401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23401</v>
      </c>
      <c r="L43" s="31">
        <v>3301</v>
      </c>
      <c r="M43" s="31">
        <v>20100</v>
      </c>
      <c r="N43" s="31">
        <f t="shared" si="4"/>
        <v>23401</v>
      </c>
      <c r="O43" s="31">
        <f t="shared" si="5"/>
        <v>3301</v>
      </c>
      <c r="P43" s="31">
        <v>3301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20100</v>
      </c>
      <c r="V43" s="31">
        <v>20100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92</v>
      </c>
      <c r="B44" s="54" t="s">
        <v>165</v>
      </c>
      <c r="C44" s="55" t="s">
        <v>166</v>
      </c>
      <c r="D44" s="31">
        <f t="shared" si="0"/>
        <v>13399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13399</v>
      </c>
      <c r="L44" s="31">
        <v>1732</v>
      </c>
      <c r="M44" s="31">
        <v>11667</v>
      </c>
      <c r="N44" s="31">
        <f t="shared" si="4"/>
        <v>13399</v>
      </c>
      <c r="O44" s="31">
        <f t="shared" si="5"/>
        <v>1732</v>
      </c>
      <c r="P44" s="31">
        <v>1732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11667</v>
      </c>
      <c r="V44" s="31">
        <v>11667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92</v>
      </c>
      <c r="B45" s="54" t="s">
        <v>167</v>
      </c>
      <c r="C45" s="55" t="s">
        <v>168</v>
      </c>
      <c r="D45" s="31">
        <f t="shared" si="0"/>
        <v>22090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22090</v>
      </c>
      <c r="L45" s="31">
        <v>3881</v>
      </c>
      <c r="M45" s="31">
        <v>18209</v>
      </c>
      <c r="N45" s="31">
        <f t="shared" si="4"/>
        <v>22090</v>
      </c>
      <c r="O45" s="31">
        <f t="shared" si="5"/>
        <v>3881</v>
      </c>
      <c r="P45" s="31">
        <v>3881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18209</v>
      </c>
      <c r="V45" s="31">
        <v>18209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92</v>
      </c>
      <c r="B46" s="54" t="s">
        <v>169</v>
      </c>
      <c r="C46" s="55" t="s">
        <v>170</v>
      </c>
      <c r="D46" s="31">
        <f t="shared" si="0"/>
        <v>10399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10399</v>
      </c>
      <c r="L46" s="31">
        <v>3120</v>
      </c>
      <c r="M46" s="31">
        <v>7279</v>
      </c>
      <c r="N46" s="31">
        <f t="shared" si="4"/>
        <v>10399</v>
      </c>
      <c r="O46" s="31">
        <f t="shared" si="5"/>
        <v>3120</v>
      </c>
      <c r="P46" s="31">
        <v>3120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7279</v>
      </c>
      <c r="V46" s="31">
        <v>7279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92</v>
      </c>
      <c r="B47" s="54" t="s">
        <v>171</v>
      </c>
      <c r="C47" s="55" t="s">
        <v>172</v>
      </c>
      <c r="D47" s="31">
        <f t="shared" si="0"/>
        <v>7827</v>
      </c>
      <c r="E47" s="31">
        <f t="shared" si="1"/>
        <v>0</v>
      </c>
      <c r="F47" s="31">
        <v>0</v>
      </c>
      <c r="G47" s="31">
        <v>0</v>
      </c>
      <c r="H47" s="31">
        <f t="shared" si="2"/>
        <v>1212</v>
      </c>
      <c r="I47" s="31">
        <v>1212</v>
      </c>
      <c r="J47" s="31">
        <v>0</v>
      </c>
      <c r="K47" s="31">
        <f t="shared" si="3"/>
        <v>6615</v>
      </c>
      <c r="L47" s="31">
        <v>0</v>
      </c>
      <c r="M47" s="31">
        <v>6615</v>
      </c>
      <c r="N47" s="31">
        <f t="shared" si="4"/>
        <v>7827</v>
      </c>
      <c r="O47" s="31">
        <f t="shared" si="5"/>
        <v>1212</v>
      </c>
      <c r="P47" s="31">
        <v>1212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6615</v>
      </c>
      <c r="V47" s="31">
        <v>6615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92</v>
      </c>
      <c r="B48" s="54" t="s">
        <v>173</v>
      </c>
      <c r="C48" s="55" t="s">
        <v>91</v>
      </c>
      <c r="D48" s="31">
        <f t="shared" si="0"/>
        <v>4914</v>
      </c>
      <c r="E48" s="31">
        <f t="shared" si="1"/>
        <v>0</v>
      </c>
      <c r="F48" s="31">
        <v>0</v>
      </c>
      <c r="G48" s="31">
        <v>0</v>
      </c>
      <c r="H48" s="31">
        <f t="shared" si="2"/>
        <v>1352</v>
      </c>
      <c r="I48" s="31">
        <v>1352</v>
      </c>
      <c r="J48" s="31">
        <v>0</v>
      </c>
      <c r="K48" s="31">
        <f t="shared" si="3"/>
        <v>3562</v>
      </c>
      <c r="L48" s="31">
        <v>0</v>
      </c>
      <c r="M48" s="31">
        <v>3562</v>
      </c>
      <c r="N48" s="31">
        <f t="shared" si="4"/>
        <v>4914</v>
      </c>
      <c r="O48" s="31">
        <f t="shared" si="5"/>
        <v>1352</v>
      </c>
      <c r="P48" s="31">
        <v>1352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3562</v>
      </c>
      <c r="V48" s="31">
        <v>3562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92</v>
      </c>
      <c r="B49" s="54" t="s">
        <v>174</v>
      </c>
      <c r="C49" s="55" t="s">
        <v>175</v>
      </c>
      <c r="D49" s="31">
        <f t="shared" si="0"/>
        <v>2412</v>
      </c>
      <c r="E49" s="31">
        <f t="shared" si="1"/>
        <v>0</v>
      </c>
      <c r="F49" s="31">
        <v>0</v>
      </c>
      <c r="G49" s="31">
        <v>0</v>
      </c>
      <c r="H49" s="31">
        <f t="shared" si="2"/>
        <v>1040</v>
      </c>
      <c r="I49" s="31">
        <v>1040</v>
      </c>
      <c r="J49" s="31">
        <v>0</v>
      </c>
      <c r="K49" s="31">
        <f t="shared" si="3"/>
        <v>1372</v>
      </c>
      <c r="L49" s="31">
        <v>0</v>
      </c>
      <c r="M49" s="31">
        <v>1372</v>
      </c>
      <c r="N49" s="31">
        <f t="shared" si="4"/>
        <v>2412</v>
      </c>
      <c r="O49" s="31">
        <f t="shared" si="5"/>
        <v>1040</v>
      </c>
      <c r="P49" s="31">
        <v>1040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1372</v>
      </c>
      <c r="V49" s="31">
        <v>1372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92</v>
      </c>
      <c r="B50" s="54" t="s">
        <v>176</v>
      </c>
      <c r="C50" s="55" t="s">
        <v>177</v>
      </c>
      <c r="D50" s="31">
        <f t="shared" si="0"/>
        <v>3206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3206</v>
      </c>
      <c r="L50" s="31">
        <v>865</v>
      </c>
      <c r="M50" s="31">
        <v>2341</v>
      </c>
      <c r="N50" s="31">
        <f t="shared" si="4"/>
        <v>3206</v>
      </c>
      <c r="O50" s="31">
        <f t="shared" si="5"/>
        <v>865</v>
      </c>
      <c r="P50" s="31">
        <v>865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2341</v>
      </c>
      <c r="V50" s="31">
        <v>2341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92</v>
      </c>
      <c r="B51" s="54" t="s">
        <v>178</v>
      </c>
      <c r="C51" s="55" t="s">
        <v>179</v>
      </c>
      <c r="D51" s="31">
        <f t="shared" si="0"/>
        <v>3515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3515</v>
      </c>
      <c r="L51" s="31">
        <v>498</v>
      </c>
      <c r="M51" s="31">
        <v>3017</v>
      </c>
      <c r="N51" s="31">
        <f t="shared" si="4"/>
        <v>3515</v>
      </c>
      <c r="O51" s="31">
        <f t="shared" si="5"/>
        <v>498</v>
      </c>
      <c r="P51" s="31">
        <v>498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3017</v>
      </c>
      <c r="V51" s="31">
        <v>3017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92</v>
      </c>
      <c r="B52" s="54" t="s">
        <v>180</v>
      </c>
      <c r="C52" s="55" t="s">
        <v>181</v>
      </c>
      <c r="D52" s="31">
        <f t="shared" si="0"/>
        <v>3229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3229</v>
      </c>
      <c r="L52" s="31">
        <v>2144</v>
      </c>
      <c r="M52" s="31">
        <v>1085</v>
      </c>
      <c r="N52" s="31">
        <f t="shared" si="4"/>
        <v>3229</v>
      </c>
      <c r="O52" s="31">
        <f t="shared" si="5"/>
        <v>2144</v>
      </c>
      <c r="P52" s="31">
        <v>2144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1085</v>
      </c>
      <c r="V52" s="31">
        <v>1085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92</v>
      </c>
      <c r="B53" s="54" t="s">
        <v>182</v>
      </c>
      <c r="C53" s="55" t="s">
        <v>183</v>
      </c>
      <c r="D53" s="31">
        <f t="shared" si="0"/>
        <v>5859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5859</v>
      </c>
      <c r="L53" s="31">
        <v>93</v>
      </c>
      <c r="M53" s="31">
        <v>5766</v>
      </c>
      <c r="N53" s="31">
        <f t="shared" si="4"/>
        <v>5859</v>
      </c>
      <c r="O53" s="31">
        <f t="shared" si="5"/>
        <v>93</v>
      </c>
      <c r="P53" s="31">
        <v>93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5766</v>
      </c>
      <c r="V53" s="31">
        <v>5766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92</v>
      </c>
      <c r="B54" s="54" t="s">
        <v>184</v>
      </c>
      <c r="C54" s="55" t="s">
        <v>185</v>
      </c>
      <c r="D54" s="31">
        <f t="shared" si="0"/>
        <v>3400</v>
      </c>
      <c r="E54" s="31">
        <f t="shared" si="1"/>
        <v>0</v>
      </c>
      <c r="F54" s="31">
        <v>0</v>
      </c>
      <c r="G54" s="31">
        <v>0</v>
      </c>
      <c r="H54" s="31">
        <f t="shared" si="2"/>
        <v>789</v>
      </c>
      <c r="I54" s="31">
        <v>789</v>
      </c>
      <c r="J54" s="31">
        <v>0</v>
      </c>
      <c r="K54" s="31">
        <f t="shared" si="3"/>
        <v>2611</v>
      </c>
      <c r="L54" s="31">
        <v>0</v>
      </c>
      <c r="M54" s="31">
        <v>2611</v>
      </c>
      <c r="N54" s="31">
        <f t="shared" si="4"/>
        <v>3400</v>
      </c>
      <c r="O54" s="31">
        <f t="shared" si="5"/>
        <v>789</v>
      </c>
      <c r="P54" s="31">
        <v>789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2611</v>
      </c>
      <c r="V54" s="31">
        <v>2611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92</v>
      </c>
      <c r="B55" s="54" t="s">
        <v>186</v>
      </c>
      <c r="C55" s="55" t="s">
        <v>187</v>
      </c>
      <c r="D55" s="31">
        <f t="shared" si="0"/>
        <v>5954</v>
      </c>
      <c r="E55" s="31">
        <f t="shared" si="1"/>
        <v>0</v>
      </c>
      <c r="F55" s="31">
        <v>0</v>
      </c>
      <c r="G55" s="31">
        <v>0</v>
      </c>
      <c r="H55" s="31">
        <f t="shared" si="2"/>
        <v>1124</v>
      </c>
      <c r="I55" s="31">
        <v>1124</v>
      </c>
      <c r="J55" s="31">
        <v>0</v>
      </c>
      <c r="K55" s="31">
        <f t="shared" si="3"/>
        <v>4830</v>
      </c>
      <c r="L55" s="31">
        <v>0</v>
      </c>
      <c r="M55" s="31">
        <v>4830</v>
      </c>
      <c r="N55" s="31">
        <f t="shared" si="4"/>
        <v>5954</v>
      </c>
      <c r="O55" s="31">
        <f t="shared" si="5"/>
        <v>1124</v>
      </c>
      <c r="P55" s="31">
        <v>1124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4830</v>
      </c>
      <c r="V55" s="31">
        <v>4830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92</v>
      </c>
      <c r="B56" s="54" t="s">
        <v>188</v>
      </c>
      <c r="C56" s="55" t="s">
        <v>90</v>
      </c>
      <c r="D56" s="31">
        <f t="shared" si="0"/>
        <v>10333</v>
      </c>
      <c r="E56" s="31">
        <f t="shared" si="1"/>
        <v>0</v>
      </c>
      <c r="F56" s="31">
        <v>0</v>
      </c>
      <c r="G56" s="31">
        <v>0</v>
      </c>
      <c r="H56" s="31">
        <f t="shared" si="2"/>
        <v>2451</v>
      </c>
      <c r="I56" s="31">
        <v>2451</v>
      </c>
      <c r="J56" s="31">
        <v>0</v>
      </c>
      <c r="K56" s="31">
        <f t="shared" si="3"/>
        <v>7882</v>
      </c>
      <c r="L56" s="31">
        <v>0</v>
      </c>
      <c r="M56" s="31">
        <v>7882</v>
      </c>
      <c r="N56" s="31">
        <f t="shared" si="4"/>
        <v>10398</v>
      </c>
      <c r="O56" s="31">
        <f t="shared" si="5"/>
        <v>2451</v>
      </c>
      <c r="P56" s="31">
        <v>2451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7882</v>
      </c>
      <c r="V56" s="31">
        <v>7882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65</v>
      </c>
      <c r="AB56" s="31">
        <v>65</v>
      </c>
      <c r="AC56" s="31">
        <v>0</v>
      </c>
    </row>
    <row r="57" spans="1:29" ht="13.5">
      <c r="A57" s="54" t="s">
        <v>92</v>
      </c>
      <c r="B57" s="54" t="s">
        <v>189</v>
      </c>
      <c r="C57" s="55" t="s">
        <v>190</v>
      </c>
      <c r="D57" s="31">
        <f t="shared" si="0"/>
        <v>3339</v>
      </c>
      <c r="E57" s="31">
        <f t="shared" si="1"/>
        <v>0</v>
      </c>
      <c r="F57" s="31">
        <v>0</v>
      </c>
      <c r="G57" s="31">
        <v>0</v>
      </c>
      <c r="H57" s="31">
        <f t="shared" si="2"/>
        <v>825</v>
      </c>
      <c r="I57" s="31">
        <v>825</v>
      </c>
      <c r="J57" s="31">
        <v>0</v>
      </c>
      <c r="K57" s="31">
        <f t="shared" si="3"/>
        <v>2514</v>
      </c>
      <c r="L57" s="31">
        <v>0</v>
      </c>
      <c r="M57" s="31">
        <v>2514</v>
      </c>
      <c r="N57" s="31">
        <f t="shared" si="4"/>
        <v>3339</v>
      </c>
      <c r="O57" s="31">
        <f t="shared" si="5"/>
        <v>825</v>
      </c>
      <c r="P57" s="31">
        <v>825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2514</v>
      </c>
      <c r="V57" s="31">
        <v>2514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0</v>
      </c>
      <c r="AB57" s="31">
        <v>0</v>
      </c>
      <c r="AC57" s="31">
        <v>0</v>
      </c>
    </row>
    <row r="58" spans="1:29" ht="13.5">
      <c r="A58" s="54" t="s">
        <v>92</v>
      </c>
      <c r="B58" s="54" t="s">
        <v>191</v>
      </c>
      <c r="C58" s="55" t="s">
        <v>89</v>
      </c>
      <c r="D58" s="31">
        <f t="shared" si="0"/>
        <v>2472</v>
      </c>
      <c r="E58" s="31">
        <f t="shared" si="1"/>
        <v>0</v>
      </c>
      <c r="F58" s="31">
        <v>0</v>
      </c>
      <c r="G58" s="31">
        <v>0</v>
      </c>
      <c r="H58" s="31">
        <f t="shared" si="2"/>
        <v>505</v>
      </c>
      <c r="I58" s="31">
        <v>505</v>
      </c>
      <c r="J58" s="31">
        <v>0</v>
      </c>
      <c r="K58" s="31">
        <f t="shared" si="3"/>
        <v>1967</v>
      </c>
      <c r="L58" s="31">
        <v>0</v>
      </c>
      <c r="M58" s="31">
        <v>1967</v>
      </c>
      <c r="N58" s="31">
        <f t="shared" si="4"/>
        <v>2531</v>
      </c>
      <c r="O58" s="31">
        <f t="shared" si="5"/>
        <v>505</v>
      </c>
      <c r="P58" s="31">
        <v>505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1967</v>
      </c>
      <c r="V58" s="31">
        <v>1967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59</v>
      </c>
      <c r="AB58" s="31">
        <v>59</v>
      </c>
      <c r="AC58" s="31">
        <v>0</v>
      </c>
    </row>
    <row r="59" spans="1:29" ht="13.5">
      <c r="A59" s="54" t="s">
        <v>92</v>
      </c>
      <c r="B59" s="54" t="s">
        <v>192</v>
      </c>
      <c r="C59" s="55" t="s">
        <v>193</v>
      </c>
      <c r="D59" s="31">
        <f t="shared" si="0"/>
        <v>5794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5794</v>
      </c>
      <c r="L59" s="31">
        <v>610</v>
      </c>
      <c r="M59" s="31">
        <v>5184</v>
      </c>
      <c r="N59" s="31">
        <f t="shared" si="4"/>
        <v>5794</v>
      </c>
      <c r="O59" s="31">
        <f t="shared" si="5"/>
        <v>610</v>
      </c>
      <c r="P59" s="31">
        <v>610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5184</v>
      </c>
      <c r="V59" s="31">
        <v>5184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92</v>
      </c>
      <c r="B60" s="54" t="s">
        <v>194</v>
      </c>
      <c r="C60" s="55" t="s">
        <v>195</v>
      </c>
      <c r="D60" s="31">
        <f t="shared" si="0"/>
        <v>6812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6812</v>
      </c>
      <c r="L60" s="31">
        <v>1448</v>
      </c>
      <c r="M60" s="31">
        <v>5364</v>
      </c>
      <c r="N60" s="31">
        <f t="shared" si="4"/>
        <v>6812</v>
      </c>
      <c r="O60" s="31">
        <f t="shared" si="5"/>
        <v>1448</v>
      </c>
      <c r="P60" s="31">
        <v>1448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5364</v>
      </c>
      <c r="V60" s="31">
        <v>5364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0</v>
      </c>
      <c r="AB60" s="31">
        <v>0</v>
      </c>
      <c r="AC60" s="31">
        <v>0</v>
      </c>
    </row>
    <row r="61" spans="1:29" ht="13.5">
      <c r="A61" s="54" t="s">
        <v>92</v>
      </c>
      <c r="B61" s="54" t="s">
        <v>196</v>
      </c>
      <c r="C61" s="55" t="s">
        <v>197</v>
      </c>
      <c r="D61" s="31">
        <f t="shared" si="0"/>
        <v>3980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3980</v>
      </c>
      <c r="L61" s="31">
        <v>1036</v>
      </c>
      <c r="M61" s="31">
        <v>2944</v>
      </c>
      <c r="N61" s="31">
        <f t="shared" si="4"/>
        <v>3980</v>
      </c>
      <c r="O61" s="31">
        <f t="shared" si="5"/>
        <v>1036</v>
      </c>
      <c r="P61" s="31">
        <v>1036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2944</v>
      </c>
      <c r="V61" s="31">
        <v>2944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92</v>
      </c>
      <c r="B62" s="54" t="s">
        <v>198</v>
      </c>
      <c r="C62" s="55" t="s">
        <v>199</v>
      </c>
      <c r="D62" s="31">
        <f t="shared" si="0"/>
        <v>3000</v>
      </c>
      <c r="E62" s="31">
        <f t="shared" si="1"/>
        <v>0</v>
      </c>
      <c r="F62" s="31">
        <v>0</v>
      </c>
      <c r="G62" s="31">
        <v>0</v>
      </c>
      <c r="H62" s="31">
        <f t="shared" si="2"/>
        <v>840</v>
      </c>
      <c r="I62" s="31">
        <v>840</v>
      </c>
      <c r="J62" s="31">
        <v>0</v>
      </c>
      <c r="K62" s="31">
        <f t="shared" si="3"/>
        <v>2160</v>
      </c>
      <c r="L62" s="31">
        <v>0</v>
      </c>
      <c r="M62" s="31">
        <v>2160</v>
      </c>
      <c r="N62" s="31">
        <f t="shared" si="4"/>
        <v>3034</v>
      </c>
      <c r="O62" s="31">
        <f t="shared" si="5"/>
        <v>840</v>
      </c>
      <c r="P62" s="31">
        <v>840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2160</v>
      </c>
      <c r="V62" s="31">
        <v>2160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34</v>
      </c>
      <c r="AB62" s="31">
        <v>34</v>
      </c>
      <c r="AC62" s="31">
        <v>0</v>
      </c>
    </row>
    <row r="63" spans="1:29" ht="13.5">
      <c r="A63" s="54" t="s">
        <v>92</v>
      </c>
      <c r="B63" s="54" t="s">
        <v>200</v>
      </c>
      <c r="C63" s="55" t="s">
        <v>201</v>
      </c>
      <c r="D63" s="31">
        <f t="shared" si="0"/>
        <v>3019</v>
      </c>
      <c r="E63" s="31">
        <f t="shared" si="1"/>
        <v>0</v>
      </c>
      <c r="F63" s="31">
        <v>0</v>
      </c>
      <c r="G63" s="31">
        <v>0</v>
      </c>
      <c r="H63" s="31">
        <f t="shared" si="2"/>
        <v>1353</v>
      </c>
      <c r="I63" s="31">
        <v>1353</v>
      </c>
      <c r="J63" s="31">
        <v>0</v>
      </c>
      <c r="K63" s="31">
        <f t="shared" si="3"/>
        <v>1666</v>
      </c>
      <c r="L63" s="31">
        <v>0</v>
      </c>
      <c r="M63" s="31">
        <v>1666</v>
      </c>
      <c r="N63" s="31">
        <f t="shared" si="4"/>
        <v>3019</v>
      </c>
      <c r="O63" s="31">
        <f t="shared" si="5"/>
        <v>1353</v>
      </c>
      <c r="P63" s="31">
        <v>1353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1666</v>
      </c>
      <c r="V63" s="31">
        <v>1666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92</v>
      </c>
      <c r="B64" s="54" t="s">
        <v>202</v>
      </c>
      <c r="C64" s="55" t="s">
        <v>203</v>
      </c>
      <c r="D64" s="31">
        <f t="shared" si="0"/>
        <v>1932</v>
      </c>
      <c r="E64" s="31">
        <f t="shared" si="1"/>
        <v>0</v>
      </c>
      <c r="F64" s="31">
        <v>0</v>
      </c>
      <c r="G64" s="31">
        <v>0</v>
      </c>
      <c r="H64" s="31">
        <f t="shared" si="2"/>
        <v>874</v>
      </c>
      <c r="I64" s="31">
        <v>874</v>
      </c>
      <c r="J64" s="31">
        <v>0</v>
      </c>
      <c r="K64" s="31">
        <f t="shared" si="3"/>
        <v>1058</v>
      </c>
      <c r="L64" s="31">
        <v>0</v>
      </c>
      <c r="M64" s="31">
        <v>1058</v>
      </c>
      <c r="N64" s="31">
        <f t="shared" si="4"/>
        <v>1932</v>
      </c>
      <c r="O64" s="31">
        <f t="shared" si="5"/>
        <v>874</v>
      </c>
      <c r="P64" s="31">
        <v>874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1058</v>
      </c>
      <c r="V64" s="31">
        <v>1058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92</v>
      </c>
      <c r="B65" s="54" t="s">
        <v>204</v>
      </c>
      <c r="C65" s="55" t="s">
        <v>205</v>
      </c>
      <c r="D65" s="31">
        <f t="shared" si="0"/>
        <v>2039</v>
      </c>
      <c r="E65" s="31">
        <f t="shared" si="1"/>
        <v>440</v>
      </c>
      <c r="F65" s="31">
        <v>0</v>
      </c>
      <c r="G65" s="31">
        <v>440</v>
      </c>
      <c r="H65" s="31">
        <f t="shared" si="2"/>
        <v>1599</v>
      </c>
      <c r="I65" s="31">
        <v>674</v>
      </c>
      <c r="J65" s="31">
        <v>925</v>
      </c>
      <c r="K65" s="31">
        <f t="shared" si="3"/>
        <v>0</v>
      </c>
      <c r="L65" s="31">
        <v>0</v>
      </c>
      <c r="M65" s="31">
        <v>0</v>
      </c>
      <c r="N65" s="31">
        <f t="shared" si="4"/>
        <v>2350</v>
      </c>
      <c r="O65" s="31">
        <f t="shared" si="5"/>
        <v>674</v>
      </c>
      <c r="P65" s="31">
        <v>674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1365</v>
      </c>
      <c r="V65" s="31">
        <v>1365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311</v>
      </c>
      <c r="AB65" s="31">
        <v>311</v>
      </c>
      <c r="AC65" s="31">
        <v>0</v>
      </c>
    </row>
    <row r="66" spans="1:29" ht="13.5">
      <c r="A66" s="54" t="s">
        <v>92</v>
      </c>
      <c r="B66" s="54" t="s">
        <v>206</v>
      </c>
      <c r="C66" s="55" t="s">
        <v>207</v>
      </c>
      <c r="D66" s="31">
        <f t="shared" si="0"/>
        <v>3873</v>
      </c>
      <c r="E66" s="31">
        <f t="shared" si="1"/>
        <v>436</v>
      </c>
      <c r="F66" s="31">
        <v>0</v>
      </c>
      <c r="G66" s="31">
        <v>436</v>
      </c>
      <c r="H66" s="31">
        <f t="shared" si="2"/>
        <v>3437</v>
      </c>
      <c r="I66" s="31">
        <v>1688</v>
      </c>
      <c r="J66" s="31">
        <v>1749</v>
      </c>
      <c r="K66" s="31">
        <f t="shared" si="3"/>
        <v>0</v>
      </c>
      <c r="L66" s="31">
        <v>0</v>
      </c>
      <c r="M66" s="31">
        <v>0</v>
      </c>
      <c r="N66" s="31">
        <f t="shared" si="4"/>
        <v>4007</v>
      </c>
      <c r="O66" s="31">
        <f t="shared" si="5"/>
        <v>1688</v>
      </c>
      <c r="P66" s="31">
        <v>1688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2185</v>
      </c>
      <c r="V66" s="31">
        <v>2185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134</v>
      </c>
      <c r="AB66" s="31">
        <v>134</v>
      </c>
      <c r="AC66" s="31">
        <v>0</v>
      </c>
    </row>
    <row r="67" spans="1:29" ht="13.5">
      <c r="A67" s="54" t="s">
        <v>92</v>
      </c>
      <c r="B67" s="54" t="s">
        <v>208</v>
      </c>
      <c r="C67" s="55" t="s">
        <v>209</v>
      </c>
      <c r="D67" s="31">
        <f t="shared" si="0"/>
        <v>1143</v>
      </c>
      <c r="E67" s="31">
        <f t="shared" si="1"/>
        <v>234</v>
      </c>
      <c r="F67" s="31">
        <v>0</v>
      </c>
      <c r="G67" s="31">
        <v>234</v>
      </c>
      <c r="H67" s="31">
        <f t="shared" si="2"/>
        <v>909</v>
      </c>
      <c r="I67" s="31">
        <v>429</v>
      </c>
      <c r="J67" s="31">
        <v>480</v>
      </c>
      <c r="K67" s="31">
        <f t="shared" si="3"/>
        <v>0</v>
      </c>
      <c r="L67" s="31">
        <v>0</v>
      </c>
      <c r="M67" s="31">
        <v>0</v>
      </c>
      <c r="N67" s="31">
        <f t="shared" si="4"/>
        <v>1174</v>
      </c>
      <c r="O67" s="31">
        <f t="shared" si="5"/>
        <v>429</v>
      </c>
      <c r="P67" s="31">
        <v>429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714</v>
      </c>
      <c r="V67" s="31">
        <v>714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31</v>
      </c>
      <c r="AB67" s="31">
        <v>31</v>
      </c>
      <c r="AC67" s="31">
        <v>0</v>
      </c>
    </row>
    <row r="68" spans="1:29" ht="13.5">
      <c r="A68" s="54" t="s">
        <v>92</v>
      </c>
      <c r="B68" s="54" t="s">
        <v>210</v>
      </c>
      <c r="C68" s="55" t="s">
        <v>88</v>
      </c>
      <c r="D68" s="31">
        <f t="shared" si="0"/>
        <v>810</v>
      </c>
      <c r="E68" s="31">
        <f t="shared" si="1"/>
        <v>0</v>
      </c>
      <c r="F68" s="31">
        <v>0</v>
      </c>
      <c r="G68" s="31">
        <v>0</v>
      </c>
      <c r="H68" s="31">
        <f t="shared" si="2"/>
        <v>223</v>
      </c>
      <c r="I68" s="31">
        <v>223</v>
      </c>
      <c r="J68" s="31">
        <v>0</v>
      </c>
      <c r="K68" s="31">
        <f t="shared" si="3"/>
        <v>587</v>
      </c>
      <c r="L68" s="31">
        <v>0</v>
      </c>
      <c r="M68" s="31">
        <v>587</v>
      </c>
      <c r="N68" s="31">
        <f t="shared" si="4"/>
        <v>887</v>
      </c>
      <c r="O68" s="31">
        <f t="shared" si="5"/>
        <v>223</v>
      </c>
      <c r="P68" s="31">
        <v>223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587</v>
      </c>
      <c r="V68" s="31">
        <v>587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77</v>
      </c>
      <c r="AB68" s="31">
        <v>77</v>
      </c>
      <c r="AC68" s="31">
        <v>0</v>
      </c>
    </row>
    <row r="69" spans="1:29" ht="13.5">
      <c r="A69" s="54" t="s">
        <v>92</v>
      </c>
      <c r="B69" s="54" t="s">
        <v>211</v>
      </c>
      <c r="C69" s="55" t="s">
        <v>212</v>
      </c>
      <c r="D69" s="31">
        <f t="shared" si="0"/>
        <v>1867</v>
      </c>
      <c r="E69" s="31">
        <f t="shared" si="1"/>
        <v>0</v>
      </c>
      <c r="F69" s="31">
        <v>0</v>
      </c>
      <c r="G69" s="31">
        <v>0</v>
      </c>
      <c r="H69" s="31">
        <f t="shared" si="2"/>
        <v>544</v>
      </c>
      <c r="I69" s="31">
        <v>544</v>
      </c>
      <c r="J69" s="31">
        <v>0</v>
      </c>
      <c r="K69" s="31">
        <f t="shared" si="3"/>
        <v>1323</v>
      </c>
      <c r="L69" s="31">
        <v>0</v>
      </c>
      <c r="M69" s="31">
        <v>1323</v>
      </c>
      <c r="N69" s="31">
        <f t="shared" si="4"/>
        <v>1904</v>
      </c>
      <c r="O69" s="31">
        <f t="shared" si="5"/>
        <v>544</v>
      </c>
      <c r="P69" s="31">
        <v>544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1323</v>
      </c>
      <c r="V69" s="31">
        <v>1323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37</v>
      </c>
      <c r="AB69" s="31">
        <v>37</v>
      </c>
      <c r="AC69" s="31">
        <v>0</v>
      </c>
    </row>
    <row r="70" spans="1:29" ht="13.5">
      <c r="A70" s="54" t="s">
        <v>92</v>
      </c>
      <c r="B70" s="54" t="s">
        <v>213</v>
      </c>
      <c r="C70" s="55" t="s">
        <v>214</v>
      </c>
      <c r="D70" s="31">
        <f t="shared" si="0"/>
        <v>1348</v>
      </c>
      <c r="E70" s="31">
        <f t="shared" si="1"/>
        <v>0</v>
      </c>
      <c r="F70" s="31">
        <v>0</v>
      </c>
      <c r="G70" s="31">
        <v>0</v>
      </c>
      <c r="H70" s="31">
        <f t="shared" si="2"/>
        <v>265</v>
      </c>
      <c r="I70" s="31">
        <v>265</v>
      </c>
      <c r="J70" s="31">
        <v>0</v>
      </c>
      <c r="K70" s="31">
        <f t="shared" si="3"/>
        <v>1083</v>
      </c>
      <c r="L70" s="31">
        <v>0</v>
      </c>
      <c r="M70" s="31">
        <v>1083</v>
      </c>
      <c r="N70" s="31">
        <f t="shared" si="4"/>
        <v>1411</v>
      </c>
      <c r="O70" s="31">
        <f t="shared" si="5"/>
        <v>265</v>
      </c>
      <c r="P70" s="31">
        <v>265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1083</v>
      </c>
      <c r="V70" s="31">
        <v>1083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63</v>
      </c>
      <c r="AB70" s="31">
        <v>63</v>
      </c>
      <c r="AC70" s="31">
        <v>0</v>
      </c>
    </row>
    <row r="71" spans="1:29" ht="13.5">
      <c r="A71" s="54" t="s">
        <v>92</v>
      </c>
      <c r="B71" s="54" t="s">
        <v>215</v>
      </c>
      <c r="C71" s="55" t="s">
        <v>216</v>
      </c>
      <c r="D71" s="31">
        <f aca="true" t="shared" si="8" ref="D71:D95">E71+H71+K71</f>
        <v>4127</v>
      </c>
      <c r="E71" s="31">
        <f aca="true" t="shared" si="9" ref="E71:E95">F71+G71</f>
        <v>0</v>
      </c>
      <c r="F71" s="31">
        <v>0</v>
      </c>
      <c r="G71" s="31">
        <v>0</v>
      </c>
      <c r="H71" s="31">
        <f aca="true" t="shared" si="10" ref="H71:H95">I71+J71</f>
        <v>322</v>
      </c>
      <c r="I71" s="31">
        <v>322</v>
      </c>
      <c r="J71" s="31">
        <v>0</v>
      </c>
      <c r="K71" s="31">
        <f aca="true" t="shared" si="11" ref="K71:K95">L71+M71</f>
        <v>3805</v>
      </c>
      <c r="L71" s="31">
        <v>0</v>
      </c>
      <c r="M71" s="31">
        <v>3805</v>
      </c>
      <c r="N71" s="31">
        <f aca="true" t="shared" si="12" ref="N71:N95">O71+U71+AA71</f>
        <v>4127</v>
      </c>
      <c r="O71" s="31">
        <f aca="true" t="shared" si="13" ref="O71:O95">SUM(P71:T71)</f>
        <v>322</v>
      </c>
      <c r="P71" s="31">
        <v>322</v>
      </c>
      <c r="Q71" s="31">
        <v>0</v>
      </c>
      <c r="R71" s="31">
        <v>0</v>
      </c>
      <c r="S71" s="31">
        <v>0</v>
      </c>
      <c r="T71" s="31">
        <v>0</v>
      </c>
      <c r="U71" s="31">
        <f aca="true" t="shared" si="14" ref="U71:U95">SUM(V71:Z71)</f>
        <v>3805</v>
      </c>
      <c r="V71" s="31">
        <v>3805</v>
      </c>
      <c r="W71" s="31">
        <v>0</v>
      </c>
      <c r="X71" s="31">
        <v>0</v>
      </c>
      <c r="Y71" s="31">
        <v>0</v>
      </c>
      <c r="Z71" s="31">
        <v>0</v>
      </c>
      <c r="AA71" s="31">
        <f aca="true" t="shared" si="15" ref="AA71:AA95">AB71+AC71</f>
        <v>0</v>
      </c>
      <c r="AB71" s="31">
        <v>0</v>
      </c>
      <c r="AC71" s="31">
        <v>0</v>
      </c>
    </row>
    <row r="72" spans="1:29" ht="13.5">
      <c r="A72" s="54" t="s">
        <v>92</v>
      </c>
      <c r="B72" s="54" t="s">
        <v>217</v>
      </c>
      <c r="C72" s="55" t="s">
        <v>218</v>
      </c>
      <c r="D72" s="31">
        <f t="shared" si="8"/>
        <v>7229</v>
      </c>
      <c r="E72" s="31">
        <f t="shared" si="9"/>
        <v>0</v>
      </c>
      <c r="F72" s="31">
        <v>0</v>
      </c>
      <c r="G72" s="31">
        <v>0</v>
      </c>
      <c r="H72" s="31">
        <f t="shared" si="10"/>
        <v>1626</v>
      </c>
      <c r="I72" s="31">
        <v>1626</v>
      </c>
      <c r="J72" s="31">
        <v>0</v>
      </c>
      <c r="K72" s="31">
        <f t="shared" si="11"/>
        <v>5603</v>
      </c>
      <c r="L72" s="31">
        <v>0</v>
      </c>
      <c r="M72" s="31">
        <v>5603</v>
      </c>
      <c r="N72" s="31">
        <f t="shared" si="12"/>
        <v>7229</v>
      </c>
      <c r="O72" s="31">
        <f t="shared" si="13"/>
        <v>1626</v>
      </c>
      <c r="P72" s="31">
        <v>1626</v>
      </c>
      <c r="Q72" s="31">
        <v>0</v>
      </c>
      <c r="R72" s="31">
        <v>0</v>
      </c>
      <c r="S72" s="31">
        <v>0</v>
      </c>
      <c r="T72" s="31">
        <v>0</v>
      </c>
      <c r="U72" s="31">
        <f t="shared" si="14"/>
        <v>5603</v>
      </c>
      <c r="V72" s="31">
        <v>5603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5"/>
        <v>0</v>
      </c>
      <c r="AB72" s="31">
        <v>0</v>
      </c>
      <c r="AC72" s="31">
        <v>0</v>
      </c>
    </row>
    <row r="73" spans="1:29" ht="13.5">
      <c r="A73" s="54" t="s">
        <v>92</v>
      </c>
      <c r="B73" s="54" t="s">
        <v>219</v>
      </c>
      <c r="C73" s="55" t="s">
        <v>220</v>
      </c>
      <c r="D73" s="31">
        <f t="shared" si="8"/>
        <v>4604</v>
      </c>
      <c r="E73" s="31">
        <f t="shared" si="9"/>
        <v>0</v>
      </c>
      <c r="F73" s="31">
        <v>0</v>
      </c>
      <c r="G73" s="31">
        <v>0</v>
      </c>
      <c r="H73" s="31">
        <f t="shared" si="10"/>
        <v>756</v>
      </c>
      <c r="I73" s="31">
        <v>756</v>
      </c>
      <c r="J73" s="31">
        <v>0</v>
      </c>
      <c r="K73" s="31">
        <f t="shared" si="11"/>
        <v>3848</v>
      </c>
      <c r="L73" s="31">
        <v>0</v>
      </c>
      <c r="M73" s="31">
        <v>3848</v>
      </c>
      <c r="N73" s="31">
        <f t="shared" si="12"/>
        <v>4604</v>
      </c>
      <c r="O73" s="31">
        <f t="shared" si="13"/>
        <v>756</v>
      </c>
      <c r="P73" s="31">
        <v>756</v>
      </c>
      <c r="Q73" s="31">
        <v>0</v>
      </c>
      <c r="R73" s="31">
        <v>0</v>
      </c>
      <c r="S73" s="31">
        <v>0</v>
      </c>
      <c r="T73" s="31">
        <v>0</v>
      </c>
      <c r="U73" s="31">
        <f t="shared" si="14"/>
        <v>3848</v>
      </c>
      <c r="V73" s="31">
        <v>3848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15"/>
        <v>0</v>
      </c>
      <c r="AB73" s="31">
        <v>0</v>
      </c>
      <c r="AC73" s="31">
        <v>0</v>
      </c>
    </row>
    <row r="74" spans="1:29" ht="13.5">
      <c r="A74" s="54" t="s">
        <v>92</v>
      </c>
      <c r="B74" s="54" t="s">
        <v>221</v>
      </c>
      <c r="C74" s="55" t="s">
        <v>222</v>
      </c>
      <c r="D74" s="31">
        <f t="shared" si="8"/>
        <v>451</v>
      </c>
      <c r="E74" s="31">
        <f t="shared" si="9"/>
        <v>0</v>
      </c>
      <c r="F74" s="31">
        <v>0</v>
      </c>
      <c r="G74" s="31">
        <v>0</v>
      </c>
      <c r="H74" s="31">
        <f t="shared" si="10"/>
        <v>0</v>
      </c>
      <c r="I74" s="31">
        <v>0</v>
      </c>
      <c r="J74" s="31">
        <v>0</v>
      </c>
      <c r="K74" s="31">
        <f t="shared" si="11"/>
        <v>451</v>
      </c>
      <c r="L74" s="31">
        <v>112</v>
      </c>
      <c r="M74" s="31">
        <v>339</v>
      </c>
      <c r="N74" s="31">
        <f t="shared" si="12"/>
        <v>451</v>
      </c>
      <c r="O74" s="31">
        <f t="shared" si="13"/>
        <v>112</v>
      </c>
      <c r="P74" s="31">
        <v>112</v>
      </c>
      <c r="Q74" s="31">
        <v>0</v>
      </c>
      <c r="R74" s="31">
        <v>0</v>
      </c>
      <c r="S74" s="31">
        <v>0</v>
      </c>
      <c r="T74" s="31">
        <v>0</v>
      </c>
      <c r="U74" s="31">
        <f t="shared" si="14"/>
        <v>339</v>
      </c>
      <c r="V74" s="31">
        <v>339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15"/>
        <v>0</v>
      </c>
      <c r="AB74" s="31">
        <v>0</v>
      </c>
      <c r="AC74" s="31">
        <v>0</v>
      </c>
    </row>
    <row r="75" spans="1:29" ht="13.5">
      <c r="A75" s="54" t="s">
        <v>92</v>
      </c>
      <c r="B75" s="54" t="s">
        <v>223</v>
      </c>
      <c r="C75" s="55" t="s">
        <v>224</v>
      </c>
      <c r="D75" s="31">
        <f t="shared" si="8"/>
        <v>9830</v>
      </c>
      <c r="E75" s="31">
        <f t="shared" si="9"/>
        <v>0</v>
      </c>
      <c r="F75" s="31">
        <v>0</v>
      </c>
      <c r="G75" s="31">
        <v>0</v>
      </c>
      <c r="H75" s="31">
        <f t="shared" si="10"/>
        <v>0</v>
      </c>
      <c r="I75" s="31">
        <v>0</v>
      </c>
      <c r="J75" s="31">
        <v>0</v>
      </c>
      <c r="K75" s="31">
        <f t="shared" si="11"/>
        <v>9830</v>
      </c>
      <c r="L75" s="31">
        <v>1385</v>
      </c>
      <c r="M75" s="31">
        <v>8445</v>
      </c>
      <c r="N75" s="31">
        <f t="shared" si="12"/>
        <v>9830</v>
      </c>
      <c r="O75" s="31">
        <f t="shared" si="13"/>
        <v>1385</v>
      </c>
      <c r="P75" s="31">
        <v>1385</v>
      </c>
      <c r="Q75" s="31">
        <v>0</v>
      </c>
      <c r="R75" s="31">
        <v>0</v>
      </c>
      <c r="S75" s="31">
        <v>0</v>
      </c>
      <c r="T75" s="31">
        <v>0</v>
      </c>
      <c r="U75" s="31">
        <f t="shared" si="14"/>
        <v>8445</v>
      </c>
      <c r="V75" s="31">
        <v>8445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15"/>
        <v>0</v>
      </c>
      <c r="AB75" s="31">
        <v>0</v>
      </c>
      <c r="AC75" s="31">
        <v>0</v>
      </c>
    </row>
    <row r="76" spans="1:29" ht="13.5">
      <c r="A76" s="54" t="s">
        <v>92</v>
      </c>
      <c r="B76" s="54" t="s">
        <v>225</v>
      </c>
      <c r="C76" s="55" t="s">
        <v>28</v>
      </c>
      <c r="D76" s="31">
        <f t="shared" si="8"/>
        <v>4121</v>
      </c>
      <c r="E76" s="31">
        <f t="shared" si="9"/>
        <v>0</v>
      </c>
      <c r="F76" s="31">
        <v>0</v>
      </c>
      <c r="G76" s="31">
        <v>0</v>
      </c>
      <c r="H76" s="31">
        <f t="shared" si="10"/>
        <v>0</v>
      </c>
      <c r="I76" s="31">
        <v>0</v>
      </c>
      <c r="J76" s="31">
        <v>0</v>
      </c>
      <c r="K76" s="31">
        <f t="shared" si="11"/>
        <v>4121</v>
      </c>
      <c r="L76" s="31">
        <v>821</v>
      </c>
      <c r="M76" s="31">
        <v>3300</v>
      </c>
      <c r="N76" s="31">
        <f t="shared" si="12"/>
        <v>4121</v>
      </c>
      <c r="O76" s="31">
        <f t="shared" si="13"/>
        <v>821</v>
      </c>
      <c r="P76" s="31">
        <v>821</v>
      </c>
      <c r="Q76" s="31">
        <v>0</v>
      </c>
      <c r="R76" s="31">
        <v>0</v>
      </c>
      <c r="S76" s="31">
        <v>0</v>
      </c>
      <c r="T76" s="31">
        <v>0</v>
      </c>
      <c r="U76" s="31">
        <f t="shared" si="14"/>
        <v>3300</v>
      </c>
      <c r="V76" s="31">
        <v>3300</v>
      </c>
      <c r="W76" s="31">
        <v>0</v>
      </c>
      <c r="X76" s="31">
        <v>0</v>
      </c>
      <c r="Y76" s="31">
        <v>0</v>
      </c>
      <c r="Z76" s="31">
        <v>0</v>
      </c>
      <c r="AA76" s="31">
        <f t="shared" si="15"/>
        <v>0</v>
      </c>
      <c r="AB76" s="31">
        <v>0</v>
      </c>
      <c r="AC76" s="31">
        <v>0</v>
      </c>
    </row>
    <row r="77" spans="1:29" ht="13.5">
      <c r="A77" s="54" t="s">
        <v>92</v>
      </c>
      <c r="B77" s="54" t="s">
        <v>226</v>
      </c>
      <c r="C77" s="55" t="s">
        <v>227</v>
      </c>
      <c r="D77" s="31">
        <f t="shared" si="8"/>
        <v>6695</v>
      </c>
      <c r="E77" s="31">
        <f t="shared" si="9"/>
        <v>0</v>
      </c>
      <c r="F77" s="31">
        <v>0</v>
      </c>
      <c r="G77" s="31">
        <v>0</v>
      </c>
      <c r="H77" s="31">
        <f t="shared" si="10"/>
        <v>0</v>
      </c>
      <c r="I77" s="31">
        <v>0</v>
      </c>
      <c r="J77" s="31">
        <v>0</v>
      </c>
      <c r="K77" s="31">
        <f t="shared" si="11"/>
        <v>6695</v>
      </c>
      <c r="L77" s="31">
        <v>1301</v>
      </c>
      <c r="M77" s="31">
        <v>5394</v>
      </c>
      <c r="N77" s="31">
        <f t="shared" si="12"/>
        <v>6695</v>
      </c>
      <c r="O77" s="31">
        <f t="shared" si="13"/>
        <v>1301</v>
      </c>
      <c r="P77" s="31">
        <v>1301</v>
      </c>
      <c r="Q77" s="31">
        <v>0</v>
      </c>
      <c r="R77" s="31">
        <v>0</v>
      </c>
      <c r="S77" s="31">
        <v>0</v>
      </c>
      <c r="T77" s="31">
        <v>0</v>
      </c>
      <c r="U77" s="31">
        <f t="shared" si="14"/>
        <v>5394</v>
      </c>
      <c r="V77" s="31">
        <v>5394</v>
      </c>
      <c r="W77" s="31">
        <v>0</v>
      </c>
      <c r="X77" s="31">
        <v>0</v>
      </c>
      <c r="Y77" s="31">
        <v>0</v>
      </c>
      <c r="Z77" s="31">
        <v>0</v>
      </c>
      <c r="AA77" s="31">
        <f t="shared" si="15"/>
        <v>0</v>
      </c>
      <c r="AB77" s="31">
        <v>0</v>
      </c>
      <c r="AC77" s="31">
        <v>0</v>
      </c>
    </row>
    <row r="78" spans="1:29" ht="13.5">
      <c r="A78" s="54" t="s">
        <v>92</v>
      </c>
      <c r="B78" s="54" t="s">
        <v>228</v>
      </c>
      <c r="C78" s="55" t="s">
        <v>229</v>
      </c>
      <c r="D78" s="31">
        <f t="shared" si="8"/>
        <v>14021</v>
      </c>
      <c r="E78" s="31">
        <f t="shared" si="9"/>
        <v>0</v>
      </c>
      <c r="F78" s="31">
        <v>0</v>
      </c>
      <c r="G78" s="31">
        <v>0</v>
      </c>
      <c r="H78" s="31">
        <f t="shared" si="10"/>
        <v>0</v>
      </c>
      <c r="I78" s="31">
        <v>0</v>
      </c>
      <c r="J78" s="31">
        <v>0</v>
      </c>
      <c r="K78" s="31">
        <f t="shared" si="11"/>
        <v>14021</v>
      </c>
      <c r="L78" s="31">
        <v>4774</v>
      </c>
      <c r="M78" s="31">
        <v>9247</v>
      </c>
      <c r="N78" s="31">
        <f t="shared" si="12"/>
        <v>14021</v>
      </c>
      <c r="O78" s="31">
        <f t="shared" si="13"/>
        <v>4774</v>
      </c>
      <c r="P78" s="31">
        <v>4774</v>
      </c>
      <c r="Q78" s="31">
        <v>0</v>
      </c>
      <c r="R78" s="31">
        <v>0</v>
      </c>
      <c r="S78" s="31">
        <v>0</v>
      </c>
      <c r="T78" s="31">
        <v>0</v>
      </c>
      <c r="U78" s="31">
        <f t="shared" si="14"/>
        <v>9247</v>
      </c>
      <c r="V78" s="31">
        <v>9247</v>
      </c>
      <c r="W78" s="31">
        <v>0</v>
      </c>
      <c r="X78" s="31">
        <v>0</v>
      </c>
      <c r="Y78" s="31">
        <v>0</v>
      </c>
      <c r="Z78" s="31">
        <v>0</v>
      </c>
      <c r="AA78" s="31">
        <f t="shared" si="15"/>
        <v>0</v>
      </c>
      <c r="AB78" s="31">
        <v>0</v>
      </c>
      <c r="AC78" s="31">
        <v>0</v>
      </c>
    </row>
    <row r="79" spans="1:29" ht="13.5">
      <c r="A79" s="54" t="s">
        <v>92</v>
      </c>
      <c r="B79" s="54" t="s">
        <v>230</v>
      </c>
      <c r="C79" s="55" t="s">
        <v>231</v>
      </c>
      <c r="D79" s="31">
        <f t="shared" si="8"/>
        <v>8357</v>
      </c>
      <c r="E79" s="31">
        <f t="shared" si="9"/>
        <v>0</v>
      </c>
      <c r="F79" s="31">
        <v>0</v>
      </c>
      <c r="G79" s="31">
        <v>0</v>
      </c>
      <c r="H79" s="31">
        <f t="shared" si="10"/>
        <v>0</v>
      </c>
      <c r="I79" s="31">
        <v>0</v>
      </c>
      <c r="J79" s="31">
        <v>0</v>
      </c>
      <c r="K79" s="31">
        <f t="shared" si="11"/>
        <v>8357</v>
      </c>
      <c r="L79" s="31">
        <v>2260</v>
      </c>
      <c r="M79" s="31">
        <v>6097</v>
      </c>
      <c r="N79" s="31">
        <f t="shared" si="12"/>
        <v>8418</v>
      </c>
      <c r="O79" s="31">
        <f t="shared" si="13"/>
        <v>2260</v>
      </c>
      <c r="P79" s="31">
        <v>2260</v>
      </c>
      <c r="Q79" s="31">
        <v>0</v>
      </c>
      <c r="R79" s="31">
        <v>0</v>
      </c>
      <c r="S79" s="31">
        <v>0</v>
      </c>
      <c r="T79" s="31">
        <v>0</v>
      </c>
      <c r="U79" s="31">
        <f t="shared" si="14"/>
        <v>6097</v>
      </c>
      <c r="V79" s="31">
        <v>6097</v>
      </c>
      <c r="W79" s="31">
        <v>0</v>
      </c>
      <c r="X79" s="31">
        <v>0</v>
      </c>
      <c r="Y79" s="31">
        <v>0</v>
      </c>
      <c r="Z79" s="31">
        <v>0</v>
      </c>
      <c r="AA79" s="31">
        <f t="shared" si="15"/>
        <v>61</v>
      </c>
      <c r="AB79" s="31">
        <v>61</v>
      </c>
      <c r="AC79" s="31">
        <v>0</v>
      </c>
    </row>
    <row r="80" spans="1:29" ht="13.5">
      <c r="A80" s="54" t="s">
        <v>92</v>
      </c>
      <c r="B80" s="54" t="s">
        <v>232</v>
      </c>
      <c r="C80" s="55" t="s">
        <v>233</v>
      </c>
      <c r="D80" s="31">
        <f t="shared" si="8"/>
        <v>5076</v>
      </c>
      <c r="E80" s="31">
        <f t="shared" si="9"/>
        <v>0</v>
      </c>
      <c r="F80" s="31">
        <v>0</v>
      </c>
      <c r="G80" s="31">
        <v>0</v>
      </c>
      <c r="H80" s="31">
        <f t="shared" si="10"/>
        <v>5076</v>
      </c>
      <c r="I80" s="31">
        <v>1176</v>
      </c>
      <c r="J80" s="31">
        <v>3900</v>
      </c>
      <c r="K80" s="31">
        <f t="shared" si="11"/>
        <v>0</v>
      </c>
      <c r="L80" s="31">
        <v>0</v>
      </c>
      <c r="M80" s="31">
        <v>0</v>
      </c>
      <c r="N80" s="31">
        <f t="shared" si="12"/>
        <v>5091</v>
      </c>
      <c r="O80" s="31">
        <f t="shared" si="13"/>
        <v>1176</v>
      </c>
      <c r="P80" s="31">
        <v>1176</v>
      </c>
      <c r="Q80" s="31">
        <v>0</v>
      </c>
      <c r="R80" s="31">
        <v>0</v>
      </c>
      <c r="S80" s="31">
        <v>0</v>
      </c>
      <c r="T80" s="31">
        <v>0</v>
      </c>
      <c r="U80" s="31">
        <f t="shared" si="14"/>
        <v>3900</v>
      </c>
      <c r="V80" s="31">
        <v>3900</v>
      </c>
      <c r="W80" s="31">
        <v>0</v>
      </c>
      <c r="X80" s="31">
        <v>0</v>
      </c>
      <c r="Y80" s="31">
        <v>0</v>
      </c>
      <c r="Z80" s="31">
        <v>0</v>
      </c>
      <c r="AA80" s="31">
        <f t="shared" si="15"/>
        <v>15</v>
      </c>
      <c r="AB80" s="31">
        <v>15</v>
      </c>
      <c r="AC80" s="31">
        <v>0</v>
      </c>
    </row>
    <row r="81" spans="1:29" ht="13.5">
      <c r="A81" s="54" t="s">
        <v>92</v>
      </c>
      <c r="B81" s="54" t="s">
        <v>234</v>
      </c>
      <c r="C81" s="55" t="s">
        <v>235</v>
      </c>
      <c r="D81" s="31">
        <f t="shared" si="8"/>
        <v>3868</v>
      </c>
      <c r="E81" s="31">
        <f t="shared" si="9"/>
        <v>0</v>
      </c>
      <c r="F81" s="31">
        <v>0</v>
      </c>
      <c r="G81" s="31">
        <v>0</v>
      </c>
      <c r="H81" s="31">
        <f t="shared" si="10"/>
        <v>3868</v>
      </c>
      <c r="I81" s="31">
        <v>1246</v>
      </c>
      <c r="J81" s="31">
        <v>2622</v>
      </c>
      <c r="K81" s="31">
        <f t="shared" si="11"/>
        <v>0</v>
      </c>
      <c r="L81" s="31">
        <v>0</v>
      </c>
      <c r="M81" s="31">
        <v>0</v>
      </c>
      <c r="N81" s="31">
        <f t="shared" si="12"/>
        <v>4134</v>
      </c>
      <c r="O81" s="31">
        <f t="shared" si="13"/>
        <v>1246</v>
      </c>
      <c r="P81" s="31">
        <v>1246</v>
      </c>
      <c r="Q81" s="31">
        <v>0</v>
      </c>
      <c r="R81" s="31">
        <v>0</v>
      </c>
      <c r="S81" s="31">
        <v>0</v>
      </c>
      <c r="T81" s="31">
        <v>0</v>
      </c>
      <c r="U81" s="31">
        <f t="shared" si="14"/>
        <v>2622</v>
      </c>
      <c r="V81" s="31">
        <v>2622</v>
      </c>
      <c r="W81" s="31">
        <v>0</v>
      </c>
      <c r="X81" s="31">
        <v>0</v>
      </c>
      <c r="Y81" s="31">
        <v>0</v>
      </c>
      <c r="Z81" s="31">
        <v>0</v>
      </c>
      <c r="AA81" s="31">
        <f t="shared" si="15"/>
        <v>266</v>
      </c>
      <c r="AB81" s="31">
        <v>266</v>
      </c>
      <c r="AC81" s="31">
        <v>0</v>
      </c>
    </row>
    <row r="82" spans="1:29" ht="13.5">
      <c r="A82" s="54" t="s">
        <v>92</v>
      </c>
      <c r="B82" s="54" t="s">
        <v>236</v>
      </c>
      <c r="C82" s="55" t="s">
        <v>237</v>
      </c>
      <c r="D82" s="31">
        <f t="shared" si="8"/>
        <v>16477</v>
      </c>
      <c r="E82" s="31">
        <f t="shared" si="9"/>
        <v>0</v>
      </c>
      <c r="F82" s="31">
        <v>0</v>
      </c>
      <c r="G82" s="31">
        <v>0</v>
      </c>
      <c r="H82" s="31">
        <f t="shared" si="10"/>
        <v>16477</v>
      </c>
      <c r="I82" s="31">
        <v>4513</v>
      </c>
      <c r="J82" s="31">
        <v>11964</v>
      </c>
      <c r="K82" s="31">
        <f t="shared" si="11"/>
        <v>0</v>
      </c>
      <c r="L82" s="31">
        <v>0</v>
      </c>
      <c r="M82" s="31">
        <v>0</v>
      </c>
      <c r="N82" s="31">
        <f t="shared" si="12"/>
        <v>18221</v>
      </c>
      <c r="O82" s="31">
        <f t="shared" si="13"/>
        <v>4513</v>
      </c>
      <c r="P82" s="31">
        <v>4513</v>
      </c>
      <c r="Q82" s="31">
        <v>0</v>
      </c>
      <c r="R82" s="31">
        <v>0</v>
      </c>
      <c r="S82" s="31">
        <v>0</v>
      </c>
      <c r="T82" s="31">
        <v>0</v>
      </c>
      <c r="U82" s="31">
        <f t="shared" si="14"/>
        <v>11964</v>
      </c>
      <c r="V82" s="31">
        <v>11964</v>
      </c>
      <c r="W82" s="31">
        <v>0</v>
      </c>
      <c r="X82" s="31">
        <v>0</v>
      </c>
      <c r="Y82" s="31">
        <v>0</v>
      </c>
      <c r="Z82" s="31">
        <v>0</v>
      </c>
      <c r="AA82" s="31">
        <f t="shared" si="15"/>
        <v>1744</v>
      </c>
      <c r="AB82" s="31">
        <v>1744</v>
      </c>
      <c r="AC82" s="31">
        <v>0</v>
      </c>
    </row>
    <row r="83" spans="1:29" ht="13.5">
      <c r="A83" s="54" t="s">
        <v>92</v>
      </c>
      <c r="B83" s="54" t="s">
        <v>238</v>
      </c>
      <c r="C83" s="55" t="s">
        <v>239</v>
      </c>
      <c r="D83" s="31">
        <f t="shared" si="8"/>
        <v>4268</v>
      </c>
      <c r="E83" s="31">
        <f t="shared" si="9"/>
        <v>0</v>
      </c>
      <c r="F83" s="31">
        <v>0</v>
      </c>
      <c r="G83" s="31">
        <v>0</v>
      </c>
      <c r="H83" s="31">
        <f t="shared" si="10"/>
        <v>0</v>
      </c>
      <c r="I83" s="31">
        <v>0</v>
      </c>
      <c r="J83" s="31">
        <v>0</v>
      </c>
      <c r="K83" s="31">
        <f t="shared" si="11"/>
        <v>4268</v>
      </c>
      <c r="L83" s="31">
        <v>791</v>
      </c>
      <c r="M83" s="31">
        <v>3477</v>
      </c>
      <c r="N83" s="31">
        <f t="shared" si="12"/>
        <v>4351</v>
      </c>
      <c r="O83" s="31">
        <f t="shared" si="13"/>
        <v>791</v>
      </c>
      <c r="P83" s="31">
        <v>791</v>
      </c>
      <c r="Q83" s="31">
        <v>0</v>
      </c>
      <c r="R83" s="31">
        <v>0</v>
      </c>
      <c r="S83" s="31">
        <v>0</v>
      </c>
      <c r="T83" s="31">
        <v>0</v>
      </c>
      <c r="U83" s="31">
        <f t="shared" si="14"/>
        <v>3477</v>
      </c>
      <c r="V83" s="31">
        <v>3477</v>
      </c>
      <c r="W83" s="31">
        <v>0</v>
      </c>
      <c r="X83" s="31">
        <v>0</v>
      </c>
      <c r="Y83" s="31">
        <v>0</v>
      </c>
      <c r="Z83" s="31">
        <v>0</v>
      </c>
      <c r="AA83" s="31">
        <f t="shared" si="15"/>
        <v>83</v>
      </c>
      <c r="AB83" s="31">
        <v>83</v>
      </c>
      <c r="AC83" s="31">
        <v>0</v>
      </c>
    </row>
    <row r="84" spans="1:29" ht="13.5">
      <c r="A84" s="54" t="s">
        <v>92</v>
      </c>
      <c r="B84" s="54" t="s">
        <v>240</v>
      </c>
      <c r="C84" s="55" t="s">
        <v>241</v>
      </c>
      <c r="D84" s="31">
        <f t="shared" si="8"/>
        <v>1186</v>
      </c>
      <c r="E84" s="31">
        <f t="shared" si="9"/>
        <v>0</v>
      </c>
      <c r="F84" s="31">
        <v>0</v>
      </c>
      <c r="G84" s="31">
        <v>0</v>
      </c>
      <c r="H84" s="31">
        <f t="shared" si="10"/>
        <v>0</v>
      </c>
      <c r="I84" s="31">
        <v>0</v>
      </c>
      <c r="J84" s="31">
        <v>0</v>
      </c>
      <c r="K84" s="31">
        <f t="shared" si="11"/>
        <v>1186</v>
      </c>
      <c r="L84" s="31">
        <v>475</v>
      </c>
      <c r="M84" s="31">
        <v>711</v>
      </c>
      <c r="N84" s="31">
        <f t="shared" si="12"/>
        <v>1186</v>
      </c>
      <c r="O84" s="31">
        <f t="shared" si="13"/>
        <v>475</v>
      </c>
      <c r="P84" s="31">
        <v>475</v>
      </c>
      <c r="Q84" s="31">
        <v>0</v>
      </c>
      <c r="R84" s="31">
        <v>0</v>
      </c>
      <c r="S84" s="31">
        <v>0</v>
      </c>
      <c r="T84" s="31">
        <v>0</v>
      </c>
      <c r="U84" s="31">
        <f t="shared" si="14"/>
        <v>711</v>
      </c>
      <c r="V84" s="31">
        <v>711</v>
      </c>
      <c r="W84" s="31">
        <v>0</v>
      </c>
      <c r="X84" s="31">
        <v>0</v>
      </c>
      <c r="Y84" s="31">
        <v>0</v>
      </c>
      <c r="Z84" s="31">
        <v>0</v>
      </c>
      <c r="AA84" s="31">
        <f t="shared" si="15"/>
        <v>0</v>
      </c>
      <c r="AB84" s="31">
        <v>0</v>
      </c>
      <c r="AC84" s="31">
        <v>0</v>
      </c>
    </row>
    <row r="85" spans="1:29" ht="13.5">
      <c r="A85" s="54" t="s">
        <v>92</v>
      </c>
      <c r="B85" s="54" t="s">
        <v>242</v>
      </c>
      <c r="C85" s="55" t="s">
        <v>30</v>
      </c>
      <c r="D85" s="31">
        <f t="shared" si="8"/>
        <v>3436</v>
      </c>
      <c r="E85" s="31">
        <f t="shared" si="9"/>
        <v>0</v>
      </c>
      <c r="F85" s="31">
        <v>0</v>
      </c>
      <c r="G85" s="31">
        <v>0</v>
      </c>
      <c r="H85" s="31">
        <f t="shared" si="10"/>
        <v>0</v>
      </c>
      <c r="I85" s="31">
        <v>0</v>
      </c>
      <c r="J85" s="31">
        <v>0</v>
      </c>
      <c r="K85" s="31">
        <f t="shared" si="11"/>
        <v>3436</v>
      </c>
      <c r="L85" s="31">
        <v>755</v>
      </c>
      <c r="M85" s="31">
        <v>2681</v>
      </c>
      <c r="N85" s="31">
        <f t="shared" si="12"/>
        <v>3436</v>
      </c>
      <c r="O85" s="31">
        <f t="shared" si="13"/>
        <v>755</v>
      </c>
      <c r="P85" s="31">
        <v>755</v>
      </c>
      <c r="Q85" s="31">
        <v>0</v>
      </c>
      <c r="R85" s="31">
        <v>0</v>
      </c>
      <c r="S85" s="31">
        <v>0</v>
      </c>
      <c r="T85" s="31">
        <v>0</v>
      </c>
      <c r="U85" s="31">
        <f t="shared" si="14"/>
        <v>2681</v>
      </c>
      <c r="V85" s="31">
        <v>2681</v>
      </c>
      <c r="W85" s="31">
        <v>0</v>
      </c>
      <c r="X85" s="31">
        <v>0</v>
      </c>
      <c r="Y85" s="31">
        <v>0</v>
      </c>
      <c r="Z85" s="31">
        <v>0</v>
      </c>
      <c r="AA85" s="31">
        <f t="shared" si="15"/>
        <v>0</v>
      </c>
      <c r="AB85" s="31">
        <v>0</v>
      </c>
      <c r="AC85" s="31">
        <v>0</v>
      </c>
    </row>
    <row r="86" spans="1:29" ht="13.5">
      <c r="A86" s="54" t="s">
        <v>92</v>
      </c>
      <c r="B86" s="54" t="s">
        <v>243</v>
      </c>
      <c r="C86" s="55" t="s">
        <v>244</v>
      </c>
      <c r="D86" s="31">
        <f t="shared" si="8"/>
        <v>6469</v>
      </c>
      <c r="E86" s="31">
        <f t="shared" si="9"/>
        <v>0</v>
      </c>
      <c r="F86" s="31">
        <v>0</v>
      </c>
      <c r="G86" s="31">
        <v>0</v>
      </c>
      <c r="H86" s="31">
        <f t="shared" si="10"/>
        <v>0</v>
      </c>
      <c r="I86" s="31">
        <v>0</v>
      </c>
      <c r="J86" s="31">
        <v>0</v>
      </c>
      <c r="K86" s="31">
        <f t="shared" si="11"/>
        <v>6469</v>
      </c>
      <c r="L86" s="31">
        <v>1211</v>
      </c>
      <c r="M86" s="31">
        <v>5258</v>
      </c>
      <c r="N86" s="31">
        <f t="shared" si="12"/>
        <v>6469</v>
      </c>
      <c r="O86" s="31">
        <f t="shared" si="13"/>
        <v>1211</v>
      </c>
      <c r="P86" s="31">
        <v>1211</v>
      </c>
      <c r="Q86" s="31">
        <v>0</v>
      </c>
      <c r="R86" s="31">
        <v>0</v>
      </c>
      <c r="S86" s="31">
        <v>0</v>
      </c>
      <c r="T86" s="31">
        <v>0</v>
      </c>
      <c r="U86" s="31">
        <f t="shared" si="14"/>
        <v>5258</v>
      </c>
      <c r="V86" s="31">
        <v>5258</v>
      </c>
      <c r="W86" s="31">
        <v>0</v>
      </c>
      <c r="X86" s="31">
        <v>0</v>
      </c>
      <c r="Y86" s="31">
        <v>0</v>
      </c>
      <c r="Z86" s="31">
        <v>0</v>
      </c>
      <c r="AA86" s="31">
        <f t="shared" si="15"/>
        <v>0</v>
      </c>
      <c r="AB86" s="31">
        <v>0</v>
      </c>
      <c r="AC86" s="31">
        <v>0</v>
      </c>
    </row>
    <row r="87" spans="1:29" ht="13.5">
      <c r="A87" s="54" t="s">
        <v>92</v>
      </c>
      <c r="B87" s="54" t="s">
        <v>245</v>
      </c>
      <c r="C87" s="55" t="s">
        <v>246</v>
      </c>
      <c r="D87" s="31">
        <f t="shared" si="8"/>
        <v>4972</v>
      </c>
      <c r="E87" s="31">
        <f t="shared" si="9"/>
        <v>0</v>
      </c>
      <c r="F87" s="31">
        <v>0</v>
      </c>
      <c r="G87" s="31">
        <v>0</v>
      </c>
      <c r="H87" s="31">
        <f t="shared" si="10"/>
        <v>0</v>
      </c>
      <c r="I87" s="31">
        <v>0</v>
      </c>
      <c r="J87" s="31">
        <v>0</v>
      </c>
      <c r="K87" s="31">
        <f t="shared" si="11"/>
        <v>4972</v>
      </c>
      <c r="L87" s="31">
        <v>576</v>
      </c>
      <c r="M87" s="31">
        <v>4396</v>
      </c>
      <c r="N87" s="31">
        <f t="shared" si="12"/>
        <v>4972</v>
      </c>
      <c r="O87" s="31">
        <f t="shared" si="13"/>
        <v>576</v>
      </c>
      <c r="P87" s="31">
        <v>576</v>
      </c>
      <c r="Q87" s="31">
        <v>0</v>
      </c>
      <c r="R87" s="31">
        <v>0</v>
      </c>
      <c r="S87" s="31">
        <v>0</v>
      </c>
      <c r="T87" s="31">
        <v>0</v>
      </c>
      <c r="U87" s="31">
        <f t="shared" si="14"/>
        <v>4396</v>
      </c>
      <c r="V87" s="31">
        <v>4396</v>
      </c>
      <c r="W87" s="31">
        <v>0</v>
      </c>
      <c r="X87" s="31">
        <v>0</v>
      </c>
      <c r="Y87" s="31">
        <v>0</v>
      </c>
      <c r="Z87" s="31">
        <v>0</v>
      </c>
      <c r="AA87" s="31">
        <f t="shared" si="15"/>
        <v>0</v>
      </c>
      <c r="AB87" s="31">
        <v>0</v>
      </c>
      <c r="AC87" s="31">
        <v>0</v>
      </c>
    </row>
    <row r="88" spans="1:29" ht="13.5">
      <c r="A88" s="54" t="s">
        <v>92</v>
      </c>
      <c r="B88" s="54" t="s">
        <v>247</v>
      </c>
      <c r="C88" s="55" t="s">
        <v>248</v>
      </c>
      <c r="D88" s="31">
        <f t="shared" si="8"/>
        <v>5316</v>
      </c>
      <c r="E88" s="31">
        <f t="shared" si="9"/>
        <v>866</v>
      </c>
      <c r="F88" s="31">
        <v>866</v>
      </c>
      <c r="G88" s="31">
        <v>0</v>
      </c>
      <c r="H88" s="31">
        <f t="shared" si="10"/>
        <v>62</v>
      </c>
      <c r="I88" s="31">
        <v>62</v>
      </c>
      <c r="J88" s="31">
        <v>0</v>
      </c>
      <c r="K88" s="31">
        <f t="shared" si="11"/>
        <v>4388</v>
      </c>
      <c r="L88" s="31">
        <v>0</v>
      </c>
      <c r="M88" s="31">
        <v>4388</v>
      </c>
      <c r="N88" s="31">
        <f t="shared" si="12"/>
        <v>5316</v>
      </c>
      <c r="O88" s="31">
        <f t="shared" si="13"/>
        <v>928</v>
      </c>
      <c r="P88" s="31">
        <v>928</v>
      </c>
      <c r="Q88" s="31">
        <v>0</v>
      </c>
      <c r="R88" s="31">
        <v>0</v>
      </c>
      <c r="S88" s="31">
        <v>0</v>
      </c>
      <c r="T88" s="31">
        <v>0</v>
      </c>
      <c r="U88" s="31">
        <f t="shared" si="14"/>
        <v>4388</v>
      </c>
      <c r="V88" s="31">
        <v>4388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15"/>
        <v>0</v>
      </c>
      <c r="AB88" s="31">
        <v>0</v>
      </c>
      <c r="AC88" s="31">
        <v>0</v>
      </c>
    </row>
    <row r="89" spans="1:29" ht="13.5">
      <c r="A89" s="54" t="s">
        <v>92</v>
      </c>
      <c r="B89" s="54" t="s">
        <v>249</v>
      </c>
      <c r="C89" s="55" t="s">
        <v>250</v>
      </c>
      <c r="D89" s="31">
        <f t="shared" si="8"/>
        <v>9180</v>
      </c>
      <c r="E89" s="31">
        <f t="shared" si="9"/>
        <v>0</v>
      </c>
      <c r="F89" s="31">
        <v>0</v>
      </c>
      <c r="G89" s="31">
        <v>0</v>
      </c>
      <c r="H89" s="31">
        <f t="shared" si="10"/>
        <v>1603</v>
      </c>
      <c r="I89" s="31">
        <v>1603</v>
      </c>
      <c r="J89" s="31">
        <v>0</v>
      </c>
      <c r="K89" s="31">
        <f t="shared" si="11"/>
        <v>7577</v>
      </c>
      <c r="L89" s="31">
        <v>0</v>
      </c>
      <c r="M89" s="31">
        <v>7577</v>
      </c>
      <c r="N89" s="31">
        <f t="shared" si="12"/>
        <v>9180</v>
      </c>
      <c r="O89" s="31">
        <f t="shared" si="13"/>
        <v>1603</v>
      </c>
      <c r="P89" s="31">
        <v>1603</v>
      </c>
      <c r="Q89" s="31">
        <v>0</v>
      </c>
      <c r="R89" s="31">
        <v>0</v>
      </c>
      <c r="S89" s="31">
        <v>0</v>
      </c>
      <c r="T89" s="31">
        <v>0</v>
      </c>
      <c r="U89" s="31">
        <f t="shared" si="14"/>
        <v>7577</v>
      </c>
      <c r="V89" s="31">
        <v>7577</v>
      </c>
      <c r="W89" s="31">
        <v>0</v>
      </c>
      <c r="X89" s="31">
        <v>0</v>
      </c>
      <c r="Y89" s="31">
        <v>0</v>
      </c>
      <c r="Z89" s="31">
        <v>0</v>
      </c>
      <c r="AA89" s="31">
        <f t="shared" si="15"/>
        <v>0</v>
      </c>
      <c r="AB89" s="31">
        <v>0</v>
      </c>
      <c r="AC89" s="31">
        <v>0</v>
      </c>
    </row>
    <row r="90" spans="1:29" ht="13.5">
      <c r="A90" s="54" t="s">
        <v>92</v>
      </c>
      <c r="B90" s="54" t="s">
        <v>251</v>
      </c>
      <c r="C90" s="55" t="s">
        <v>252</v>
      </c>
      <c r="D90" s="31">
        <f t="shared" si="8"/>
        <v>4085</v>
      </c>
      <c r="E90" s="31">
        <f t="shared" si="9"/>
        <v>0</v>
      </c>
      <c r="F90" s="31">
        <v>0</v>
      </c>
      <c r="G90" s="31">
        <v>0</v>
      </c>
      <c r="H90" s="31">
        <f t="shared" si="10"/>
        <v>702</v>
      </c>
      <c r="I90" s="31">
        <v>702</v>
      </c>
      <c r="J90" s="31">
        <v>0</v>
      </c>
      <c r="K90" s="31">
        <f t="shared" si="11"/>
        <v>3383</v>
      </c>
      <c r="L90" s="31">
        <v>0</v>
      </c>
      <c r="M90" s="31">
        <v>3383</v>
      </c>
      <c r="N90" s="31">
        <f t="shared" si="12"/>
        <v>4085</v>
      </c>
      <c r="O90" s="31">
        <f t="shared" si="13"/>
        <v>702</v>
      </c>
      <c r="P90" s="31">
        <v>702</v>
      </c>
      <c r="Q90" s="31">
        <v>0</v>
      </c>
      <c r="R90" s="31">
        <v>0</v>
      </c>
      <c r="S90" s="31">
        <v>0</v>
      </c>
      <c r="T90" s="31">
        <v>0</v>
      </c>
      <c r="U90" s="31">
        <f t="shared" si="14"/>
        <v>3383</v>
      </c>
      <c r="V90" s="31">
        <v>3383</v>
      </c>
      <c r="W90" s="31">
        <v>0</v>
      </c>
      <c r="X90" s="31">
        <v>0</v>
      </c>
      <c r="Y90" s="31">
        <v>0</v>
      </c>
      <c r="Z90" s="31">
        <v>0</v>
      </c>
      <c r="AA90" s="31">
        <f t="shared" si="15"/>
        <v>0</v>
      </c>
      <c r="AB90" s="31">
        <v>0</v>
      </c>
      <c r="AC90" s="31">
        <v>0</v>
      </c>
    </row>
    <row r="91" spans="1:29" ht="13.5">
      <c r="A91" s="54" t="s">
        <v>92</v>
      </c>
      <c r="B91" s="54" t="s">
        <v>253</v>
      </c>
      <c r="C91" s="55" t="s">
        <v>254</v>
      </c>
      <c r="D91" s="31">
        <f t="shared" si="8"/>
        <v>6458</v>
      </c>
      <c r="E91" s="31">
        <f t="shared" si="9"/>
        <v>0</v>
      </c>
      <c r="F91" s="31">
        <v>0</v>
      </c>
      <c r="G91" s="31">
        <v>0</v>
      </c>
      <c r="H91" s="31">
        <f t="shared" si="10"/>
        <v>0</v>
      </c>
      <c r="I91" s="31">
        <v>0</v>
      </c>
      <c r="J91" s="31">
        <v>0</v>
      </c>
      <c r="K91" s="31">
        <f t="shared" si="11"/>
        <v>6458</v>
      </c>
      <c r="L91" s="31">
        <v>446</v>
      </c>
      <c r="M91" s="31">
        <v>6012</v>
      </c>
      <c r="N91" s="31">
        <f t="shared" si="12"/>
        <v>6458</v>
      </c>
      <c r="O91" s="31">
        <f t="shared" si="13"/>
        <v>446</v>
      </c>
      <c r="P91" s="31">
        <v>446</v>
      </c>
      <c r="Q91" s="31">
        <v>0</v>
      </c>
      <c r="R91" s="31">
        <v>0</v>
      </c>
      <c r="S91" s="31">
        <v>0</v>
      </c>
      <c r="T91" s="31">
        <v>0</v>
      </c>
      <c r="U91" s="31">
        <f t="shared" si="14"/>
        <v>6012</v>
      </c>
      <c r="V91" s="31">
        <v>6012</v>
      </c>
      <c r="W91" s="31">
        <v>0</v>
      </c>
      <c r="X91" s="31">
        <v>0</v>
      </c>
      <c r="Y91" s="31">
        <v>0</v>
      </c>
      <c r="Z91" s="31">
        <v>0</v>
      </c>
      <c r="AA91" s="31">
        <f t="shared" si="15"/>
        <v>0</v>
      </c>
      <c r="AB91" s="31">
        <v>0</v>
      </c>
      <c r="AC91" s="31">
        <v>0</v>
      </c>
    </row>
    <row r="92" spans="1:29" ht="13.5">
      <c r="A92" s="54" t="s">
        <v>92</v>
      </c>
      <c r="B92" s="54" t="s">
        <v>255</v>
      </c>
      <c r="C92" s="55" t="s">
        <v>256</v>
      </c>
      <c r="D92" s="31">
        <f t="shared" si="8"/>
        <v>5168</v>
      </c>
      <c r="E92" s="31">
        <f t="shared" si="9"/>
        <v>0</v>
      </c>
      <c r="F92" s="31">
        <v>0</v>
      </c>
      <c r="G92" s="31">
        <v>0</v>
      </c>
      <c r="H92" s="31">
        <f t="shared" si="10"/>
        <v>0</v>
      </c>
      <c r="I92" s="31">
        <v>0</v>
      </c>
      <c r="J92" s="31">
        <v>0</v>
      </c>
      <c r="K92" s="31">
        <f t="shared" si="11"/>
        <v>5168</v>
      </c>
      <c r="L92" s="31">
        <v>357</v>
      </c>
      <c r="M92" s="31">
        <v>4811</v>
      </c>
      <c r="N92" s="31">
        <f t="shared" si="12"/>
        <v>5168</v>
      </c>
      <c r="O92" s="31">
        <f t="shared" si="13"/>
        <v>357</v>
      </c>
      <c r="P92" s="31">
        <v>357</v>
      </c>
      <c r="Q92" s="31">
        <v>0</v>
      </c>
      <c r="R92" s="31">
        <v>0</v>
      </c>
      <c r="S92" s="31">
        <v>0</v>
      </c>
      <c r="T92" s="31">
        <v>0</v>
      </c>
      <c r="U92" s="31">
        <f t="shared" si="14"/>
        <v>4811</v>
      </c>
      <c r="V92" s="31">
        <v>4811</v>
      </c>
      <c r="W92" s="31">
        <v>0</v>
      </c>
      <c r="X92" s="31">
        <v>0</v>
      </c>
      <c r="Y92" s="31">
        <v>0</v>
      </c>
      <c r="Z92" s="31">
        <v>0</v>
      </c>
      <c r="AA92" s="31">
        <f t="shared" si="15"/>
        <v>0</v>
      </c>
      <c r="AB92" s="31">
        <v>0</v>
      </c>
      <c r="AC92" s="31">
        <v>0</v>
      </c>
    </row>
    <row r="93" spans="1:29" ht="13.5">
      <c r="A93" s="54" t="s">
        <v>92</v>
      </c>
      <c r="B93" s="54" t="s">
        <v>257</v>
      </c>
      <c r="C93" s="55" t="s">
        <v>258</v>
      </c>
      <c r="D93" s="31">
        <f t="shared" si="8"/>
        <v>7963</v>
      </c>
      <c r="E93" s="31">
        <f t="shared" si="9"/>
        <v>0</v>
      </c>
      <c r="F93" s="31">
        <v>0</v>
      </c>
      <c r="G93" s="31">
        <v>0</v>
      </c>
      <c r="H93" s="31">
        <f t="shared" si="10"/>
        <v>1289</v>
      </c>
      <c r="I93" s="31">
        <v>1289</v>
      </c>
      <c r="J93" s="31">
        <v>0</v>
      </c>
      <c r="K93" s="31">
        <f t="shared" si="11"/>
        <v>6674</v>
      </c>
      <c r="L93" s="31">
        <v>0</v>
      </c>
      <c r="M93" s="31">
        <v>6674</v>
      </c>
      <c r="N93" s="31">
        <f t="shared" si="12"/>
        <v>7963</v>
      </c>
      <c r="O93" s="31">
        <f t="shared" si="13"/>
        <v>1289</v>
      </c>
      <c r="P93" s="31">
        <v>1289</v>
      </c>
      <c r="Q93" s="31">
        <v>0</v>
      </c>
      <c r="R93" s="31">
        <v>0</v>
      </c>
      <c r="S93" s="31">
        <v>0</v>
      </c>
      <c r="T93" s="31">
        <v>0</v>
      </c>
      <c r="U93" s="31">
        <f t="shared" si="14"/>
        <v>6674</v>
      </c>
      <c r="V93" s="31">
        <v>6674</v>
      </c>
      <c r="W93" s="31">
        <v>0</v>
      </c>
      <c r="X93" s="31">
        <v>0</v>
      </c>
      <c r="Y93" s="31">
        <v>0</v>
      </c>
      <c r="Z93" s="31">
        <v>0</v>
      </c>
      <c r="AA93" s="31">
        <f t="shared" si="15"/>
        <v>0</v>
      </c>
      <c r="AB93" s="31">
        <v>0</v>
      </c>
      <c r="AC93" s="31">
        <v>0</v>
      </c>
    </row>
    <row r="94" spans="1:29" ht="13.5">
      <c r="A94" s="54" t="s">
        <v>92</v>
      </c>
      <c r="B94" s="54" t="s">
        <v>259</v>
      </c>
      <c r="C94" s="55" t="s">
        <v>260</v>
      </c>
      <c r="D94" s="31">
        <f t="shared" si="8"/>
        <v>6780</v>
      </c>
      <c r="E94" s="31">
        <f t="shared" si="9"/>
        <v>0</v>
      </c>
      <c r="F94" s="31">
        <v>0</v>
      </c>
      <c r="G94" s="31">
        <v>0</v>
      </c>
      <c r="H94" s="31">
        <f t="shared" si="10"/>
        <v>1780</v>
      </c>
      <c r="I94" s="31">
        <v>1780</v>
      </c>
      <c r="J94" s="31">
        <v>0</v>
      </c>
      <c r="K94" s="31">
        <f t="shared" si="11"/>
        <v>5000</v>
      </c>
      <c r="L94" s="31">
        <v>0</v>
      </c>
      <c r="M94" s="31">
        <v>5000</v>
      </c>
      <c r="N94" s="31">
        <f t="shared" si="12"/>
        <v>6780</v>
      </c>
      <c r="O94" s="31">
        <f t="shared" si="13"/>
        <v>1780</v>
      </c>
      <c r="P94" s="31">
        <v>1780</v>
      </c>
      <c r="Q94" s="31">
        <v>0</v>
      </c>
      <c r="R94" s="31">
        <v>0</v>
      </c>
      <c r="S94" s="31">
        <v>0</v>
      </c>
      <c r="T94" s="31">
        <v>0</v>
      </c>
      <c r="U94" s="31">
        <f t="shared" si="14"/>
        <v>5000</v>
      </c>
      <c r="V94" s="31">
        <v>5000</v>
      </c>
      <c r="W94" s="31">
        <v>0</v>
      </c>
      <c r="X94" s="31">
        <v>0</v>
      </c>
      <c r="Y94" s="31">
        <v>0</v>
      </c>
      <c r="Z94" s="31">
        <v>0</v>
      </c>
      <c r="AA94" s="31">
        <f t="shared" si="15"/>
        <v>0</v>
      </c>
      <c r="AB94" s="31">
        <v>0</v>
      </c>
      <c r="AC94" s="31">
        <v>0</v>
      </c>
    </row>
    <row r="95" spans="1:29" ht="13.5">
      <c r="A95" s="54" t="s">
        <v>92</v>
      </c>
      <c r="B95" s="54" t="s">
        <v>261</v>
      </c>
      <c r="C95" s="55" t="s">
        <v>262</v>
      </c>
      <c r="D95" s="31">
        <f t="shared" si="8"/>
        <v>9387</v>
      </c>
      <c r="E95" s="31">
        <f t="shared" si="9"/>
        <v>0</v>
      </c>
      <c r="F95" s="31">
        <v>0</v>
      </c>
      <c r="G95" s="31">
        <v>0</v>
      </c>
      <c r="H95" s="31">
        <f t="shared" si="10"/>
        <v>0</v>
      </c>
      <c r="I95" s="31">
        <v>0</v>
      </c>
      <c r="J95" s="31">
        <v>0</v>
      </c>
      <c r="K95" s="31">
        <f t="shared" si="11"/>
        <v>9387</v>
      </c>
      <c r="L95" s="31">
        <v>7191</v>
      </c>
      <c r="M95" s="31">
        <v>2196</v>
      </c>
      <c r="N95" s="31">
        <f t="shared" si="12"/>
        <v>9387</v>
      </c>
      <c r="O95" s="31">
        <f t="shared" si="13"/>
        <v>7191</v>
      </c>
      <c r="P95" s="31">
        <v>7191</v>
      </c>
      <c r="Q95" s="31">
        <v>0</v>
      </c>
      <c r="R95" s="31">
        <v>0</v>
      </c>
      <c r="S95" s="31">
        <v>0</v>
      </c>
      <c r="T95" s="31">
        <v>0</v>
      </c>
      <c r="U95" s="31">
        <f t="shared" si="14"/>
        <v>2196</v>
      </c>
      <c r="V95" s="31">
        <v>2196</v>
      </c>
      <c r="W95" s="31">
        <v>0</v>
      </c>
      <c r="X95" s="31">
        <v>0</v>
      </c>
      <c r="Y95" s="31">
        <v>0</v>
      </c>
      <c r="Z95" s="31">
        <v>0</v>
      </c>
      <c r="AA95" s="31">
        <f t="shared" si="15"/>
        <v>0</v>
      </c>
      <c r="AB95" s="31">
        <v>0</v>
      </c>
      <c r="AC95" s="31">
        <v>0</v>
      </c>
    </row>
    <row r="96" spans="1:29" ht="13.5">
      <c r="A96" s="84" t="s">
        <v>32</v>
      </c>
      <c r="B96" s="85"/>
      <c r="C96" s="85"/>
      <c r="D96" s="31">
        <f aca="true" t="shared" si="16" ref="D96:AC96">SUM(D7:D95)</f>
        <v>953765</v>
      </c>
      <c r="E96" s="31">
        <f t="shared" si="16"/>
        <v>6138</v>
      </c>
      <c r="F96" s="31">
        <f t="shared" si="16"/>
        <v>5028</v>
      </c>
      <c r="G96" s="31">
        <f t="shared" si="16"/>
        <v>1110</v>
      </c>
      <c r="H96" s="31">
        <f t="shared" si="16"/>
        <v>144842</v>
      </c>
      <c r="I96" s="31">
        <f t="shared" si="16"/>
        <v>123202</v>
      </c>
      <c r="J96" s="31">
        <f t="shared" si="16"/>
        <v>21640</v>
      </c>
      <c r="K96" s="31">
        <f t="shared" si="16"/>
        <v>802785</v>
      </c>
      <c r="L96" s="31">
        <f t="shared" si="16"/>
        <v>106738</v>
      </c>
      <c r="M96" s="31">
        <f t="shared" si="16"/>
        <v>696047</v>
      </c>
      <c r="N96" s="31">
        <f t="shared" si="16"/>
        <v>957354</v>
      </c>
      <c r="O96" s="31">
        <f t="shared" si="16"/>
        <v>234968</v>
      </c>
      <c r="P96" s="31">
        <f t="shared" si="16"/>
        <v>227350</v>
      </c>
      <c r="Q96" s="31">
        <f t="shared" si="16"/>
        <v>7618</v>
      </c>
      <c r="R96" s="31">
        <f t="shared" si="16"/>
        <v>0</v>
      </c>
      <c r="S96" s="31">
        <f t="shared" si="16"/>
        <v>0</v>
      </c>
      <c r="T96" s="31">
        <f t="shared" si="16"/>
        <v>0</v>
      </c>
      <c r="U96" s="31">
        <f t="shared" si="16"/>
        <v>718797</v>
      </c>
      <c r="V96" s="31">
        <f t="shared" si="16"/>
        <v>699402</v>
      </c>
      <c r="W96" s="31">
        <f t="shared" si="16"/>
        <v>19395</v>
      </c>
      <c r="X96" s="31">
        <f t="shared" si="16"/>
        <v>0</v>
      </c>
      <c r="Y96" s="31">
        <f t="shared" si="16"/>
        <v>0</v>
      </c>
      <c r="Z96" s="31">
        <f t="shared" si="16"/>
        <v>0</v>
      </c>
      <c r="AA96" s="31">
        <f t="shared" si="16"/>
        <v>3589</v>
      </c>
      <c r="AB96" s="31">
        <f t="shared" si="16"/>
        <v>3589</v>
      </c>
      <c r="AC96" s="31">
        <f t="shared" si="16"/>
        <v>0</v>
      </c>
    </row>
  </sheetData>
  <mergeCells count="7">
    <mergeCell ref="A96:C9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53</v>
      </c>
    </row>
    <row r="2" ht="18" customHeight="1">
      <c r="J2" s="37" t="s">
        <v>54</v>
      </c>
    </row>
    <row r="3" spans="6:11" s="38" customFormat="1" ht="19.5" customHeight="1">
      <c r="F3" s="91" t="s">
        <v>55</v>
      </c>
      <c r="G3" s="91"/>
      <c r="H3" s="39" t="s">
        <v>56</v>
      </c>
      <c r="I3" s="39" t="s">
        <v>57</v>
      </c>
      <c r="J3" s="39" t="s">
        <v>46</v>
      </c>
      <c r="K3" s="39" t="s">
        <v>58</v>
      </c>
    </row>
    <row r="4" spans="2:11" s="38" customFormat="1" ht="19.5" customHeight="1">
      <c r="B4" s="93" t="s">
        <v>59</v>
      </c>
      <c r="C4" s="40" t="s">
        <v>60</v>
      </c>
      <c r="D4" s="41">
        <f>SUMIF('水洗化人口等'!$A$7:$C$96,$A$1,'水洗化人口等'!$G$7:$G$96)</f>
        <v>264780</v>
      </c>
      <c r="F4" s="101" t="s">
        <v>61</v>
      </c>
      <c r="G4" s="40" t="s">
        <v>62</v>
      </c>
      <c r="H4" s="41">
        <f>SUMIF('し尿処理の状況'!$A$7:$C$96,$A$1,'し尿処理の状況'!$P$7:$P$96)</f>
        <v>227350</v>
      </c>
      <c r="I4" s="41">
        <f>SUMIF('し尿処理の状況'!$A$7:$C$96,$A$1,'し尿処理の状況'!$V$7:$V$96)</f>
        <v>699402</v>
      </c>
      <c r="J4" s="41">
        <f aca="true" t="shared" si="0" ref="J4:J11">H4+I4</f>
        <v>926752</v>
      </c>
      <c r="K4" s="42">
        <f aca="true" t="shared" si="1" ref="K4:K9">J4/$J$9</f>
        <v>0.971677509659088</v>
      </c>
    </row>
    <row r="5" spans="2:11" s="38" customFormat="1" ht="19.5" customHeight="1">
      <c r="B5" s="94"/>
      <c r="C5" s="40" t="s">
        <v>63</v>
      </c>
      <c r="D5" s="41">
        <f>SUMIF('水洗化人口等'!$A$7:$C$96,$A$1,'水洗化人口等'!$H$7:$H$96)</f>
        <v>6740</v>
      </c>
      <c r="F5" s="102"/>
      <c r="G5" s="40" t="s">
        <v>64</v>
      </c>
      <c r="H5" s="41">
        <f>SUMIF('し尿処理の状況'!$A$7:$C$96,$A$1,'し尿処理の状況'!$Q$7:$Q$96)</f>
        <v>7618</v>
      </c>
      <c r="I5" s="41">
        <f>SUMIF('し尿処理の状況'!$A$7:$C$96,$A$1,'し尿処理の状況'!$W$7:$W$96)</f>
        <v>19395</v>
      </c>
      <c r="J5" s="41">
        <f t="shared" si="0"/>
        <v>27013</v>
      </c>
      <c r="K5" s="42">
        <f t="shared" si="1"/>
        <v>0.028322490340912068</v>
      </c>
    </row>
    <row r="6" spans="2:11" s="38" customFormat="1" ht="19.5" customHeight="1">
      <c r="B6" s="95"/>
      <c r="C6" s="43" t="s">
        <v>65</v>
      </c>
      <c r="D6" s="44">
        <f>SUM(D4:D5)</f>
        <v>271520</v>
      </c>
      <c r="F6" s="102"/>
      <c r="G6" s="40" t="s">
        <v>66</v>
      </c>
      <c r="H6" s="41">
        <f>SUMIF('し尿処理の状況'!$A$7:$C$96,$A$1,'し尿処理の状況'!$R$7:$R$96)</f>
        <v>0</v>
      </c>
      <c r="I6" s="41">
        <f>SUMIF('し尿処理の状況'!$A$7:$C$96,$A$1,'し尿処理の状況'!$X$7:$X$96)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67</v>
      </c>
      <c r="C7" s="45" t="s">
        <v>68</v>
      </c>
      <c r="D7" s="41">
        <f>SUMIF('水洗化人口等'!$A$7:$C$96,$A$1,'水洗化人口等'!$K$7:$K$96)</f>
        <v>4642675</v>
      </c>
      <c r="F7" s="102"/>
      <c r="G7" s="40" t="s">
        <v>69</v>
      </c>
      <c r="H7" s="41">
        <f>SUMIF('し尿処理の状況'!$A$7:$C$96,$A$1,'し尿処理の状況'!$S$7:$S$96)</f>
        <v>0</v>
      </c>
      <c r="I7" s="41">
        <f>SUMIF('し尿処理の状況'!$A$7:$C$96,$A$1,'し尿処理の状況'!$Y$7:$Y$96)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70</v>
      </c>
      <c r="D8" s="41">
        <f>SUMIF('水洗化人口等'!$A$7:$C$96,$A$1,'水洗化人口等'!$M$7:$M$96)</f>
        <v>12769</v>
      </c>
      <c r="F8" s="102"/>
      <c r="G8" s="40" t="s">
        <v>71</v>
      </c>
      <c r="H8" s="41">
        <f>SUMIF('し尿処理の状況'!$A$7:$C$96,$A$1,'し尿処理の状況'!$T$7:$T$96)</f>
        <v>0</v>
      </c>
      <c r="I8" s="41">
        <f>SUMIF('し尿処理の状況'!$A$7:$C$96,$A$1,'し尿処理の状況'!$Z$7:$Z$96)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72</v>
      </c>
      <c r="D9" s="41">
        <f>SUMIF('水洗化人口等'!$A$7:$C$96,$A$1,'水洗化人口等'!$O$7:$O$96)</f>
        <v>2073855</v>
      </c>
      <c r="F9" s="102"/>
      <c r="G9" s="40" t="s">
        <v>65</v>
      </c>
      <c r="H9" s="41">
        <f>SUM(H4:H8)</f>
        <v>234968</v>
      </c>
      <c r="I9" s="41">
        <f>SUM(I4:I8)</f>
        <v>718797</v>
      </c>
      <c r="J9" s="41">
        <f t="shared" si="0"/>
        <v>953765</v>
      </c>
      <c r="K9" s="42">
        <f t="shared" si="1"/>
        <v>1</v>
      </c>
    </row>
    <row r="10" spans="2:10" s="38" customFormat="1" ht="19.5" customHeight="1">
      <c r="B10" s="98"/>
      <c r="C10" s="43" t="s">
        <v>65</v>
      </c>
      <c r="D10" s="44">
        <f>SUM(D7:D9)</f>
        <v>6729299</v>
      </c>
      <c r="F10" s="91" t="s">
        <v>73</v>
      </c>
      <c r="G10" s="91"/>
      <c r="H10" s="41">
        <f>SUMIF('し尿処理の状況'!$A$7:$C$96,$A$1,'し尿処理の状況'!$AB$7:$AB$96)</f>
        <v>3589</v>
      </c>
      <c r="I10" s="41">
        <f>SUMIF('し尿処理の状況'!$A$7:$C$96,$A$1,'し尿処理の状況'!$AC$7:$AC$96)</f>
        <v>0</v>
      </c>
      <c r="J10" s="41">
        <f t="shared" si="0"/>
        <v>3589</v>
      </c>
    </row>
    <row r="11" spans="2:10" s="38" customFormat="1" ht="19.5" customHeight="1">
      <c r="B11" s="99" t="s">
        <v>74</v>
      </c>
      <c r="C11" s="100"/>
      <c r="D11" s="44">
        <f>D6+D10</f>
        <v>7000819</v>
      </c>
      <c r="F11" s="91" t="s">
        <v>46</v>
      </c>
      <c r="G11" s="91"/>
      <c r="H11" s="41">
        <f>H9+H10</f>
        <v>238557</v>
      </c>
      <c r="I11" s="41">
        <f>I9+I10</f>
        <v>718797</v>
      </c>
      <c r="J11" s="41">
        <f t="shared" si="0"/>
        <v>957354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75</v>
      </c>
      <c r="J13" s="37" t="s">
        <v>54</v>
      </c>
    </row>
    <row r="14" spans="3:10" s="38" customFormat="1" ht="19.5" customHeight="1">
      <c r="C14" s="41">
        <f>SUMIF('水洗化人口等'!$A$7:$C$96,$A$1,'水洗化人口等'!$P$7:$P$96)</f>
        <v>714962</v>
      </c>
      <c r="D14" s="38" t="s">
        <v>76</v>
      </c>
      <c r="F14" s="91" t="s">
        <v>77</v>
      </c>
      <c r="G14" s="91"/>
      <c r="H14" s="39" t="s">
        <v>56</v>
      </c>
      <c r="I14" s="39" t="s">
        <v>57</v>
      </c>
      <c r="J14" s="39" t="s">
        <v>46</v>
      </c>
    </row>
    <row r="15" spans="6:10" s="38" customFormat="1" ht="15.75" customHeight="1">
      <c r="F15" s="91" t="s">
        <v>78</v>
      </c>
      <c r="G15" s="91"/>
      <c r="H15" s="41">
        <f>SUMIF('し尿処理の状況'!$A$7:$C$96,$A$1,'し尿処理の状況'!$F$7:$F$96)</f>
        <v>5028</v>
      </c>
      <c r="I15" s="41">
        <f>SUMIF('し尿処理の状況'!$A$7:$C$96,$A$1,'し尿処理の状況'!$G$7:$G$96)</f>
        <v>1110</v>
      </c>
      <c r="J15" s="41">
        <f>H15+I15</f>
        <v>6138</v>
      </c>
    </row>
    <row r="16" spans="3:10" s="38" customFormat="1" ht="15.75" customHeight="1">
      <c r="C16" s="38" t="s">
        <v>79</v>
      </c>
      <c r="D16" s="49">
        <f>D10/D11</f>
        <v>0.961215966303371</v>
      </c>
      <c r="F16" s="91" t="s">
        <v>80</v>
      </c>
      <c r="G16" s="91"/>
      <c r="H16" s="41">
        <f>SUMIF('し尿処理の状況'!$A$7:$C$96,$A$1,'し尿処理の状況'!$I$7:$I$96)</f>
        <v>123202</v>
      </c>
      <c r="I16" s="41">
        <f>SUMIF('し尿処理の状況'!$A$7:$C$96,$A$1,'し尿処理の状況'!$J$7:$J$96)</f>
        <v>21640</v>
      </c>
      <c r="J16" s="41">
        <f>H16+I16</f>
        <v>144842</v>
      </c>
    </row>
    <row r="17" spans="3:10" s="38" customFormat="1" ht="15.75" customHeight="1">
      <c r="C17" s="38" t="s">
        <v>81</v>
      </c>
      <c r="D17" s="49">
        <f>D6/D11</f>
        <v>0.038784033696628924</v>
      </c>
      <c r="F17" s="91" t="s">
        <v>82</v>
      </c>
      <c r="G17" s="91"/>
      <c r="H17" s="41">
        <f>SUMIF('し尿処理の状況'!$A$7:$C$96,$A$1,'し尿処理の状況'!$L$7:$L$96)</f>
        <v>106738</v>
      </c>
      <c r="I17" s="41">
        <f>SUMIF('し尿処理の状況'!$A$7:$C$96,$A$1,'し尿処理の状況'!$M$7:$M$96)</f>
        <v>696047</v>
      </c>
      <c r="J17" s="41">
        <f>H17+I17</f>
        <v>802785</v>
      </c>
    </row>
    <row r="18" spans="3:10" s="38" customFormat="1" ht="15.75" customHeight="1">
      <c r="C18" s="50" t="s">
        <v>83</v>
      </c>
      <c r="D18" s="49">
        <f>D7/D11</f>
        <v>0.6631616957958776</v>
      </c>
      <c r="F18" s="91" t="s">
        <v>46</v>
      </c>
      <c r="G18" s="91"/>
      <c r="H18" s="41">
        <f>SUM(H15:H17)</f>
        <v>234968</v>
      </c>
      <c r="I18" s="41">
        <f>SUM(I15:I17)</f>
        <v>718797</v>
      </c>
      <c r="J18" s="41">
        <f>SUM(J15:J17)</f>
        <v>953765</v>
      </c>
    </row>
    <row r="19" spans="3:10" ht="15.75" customHeight="1">
      <c r="C19" s="36" t="s">
        <v>84</v>
      </c>
      <c r="D19" s="49">
        <f>(D8+D9)/D11</f>
        <v>0.2980542705074935</v>
      </c>
      <c r="J19" s="51"/>
    </row>
    <row r="20" spans="3:10" ht="15.75" customHeight="1">
      <c r="C20" s="36" t="s">
        <v>85</v>
      </c>
      <c r="D20" s="49">
        <f>C14/D11</f>
        <v>0.10212547989028141</v>
      </c>
      <c r="J20" s="52"/>
    </row>
    <row r="21" spans="3:10" ht="15.75" customHeight="1">
      <c r="C21" s="36" t="s">
        <v>86</v>
      </c>
      <c r="D21" s="49">
        <f>D4/D6</f>
        <v>0.9751767825574543</v>
      </c>
      <c r="F21" s="53"/>
      <c r="J21" s="52"/>
    </row>
    <row r="22" spans="3:10" ht="15.75" customHeight="1">
      <c r="C22" s="36" t="s">
        <v>87</v>
      </c>
      <c r="D22" s="49">
        <f>D5/D6</f>
        <v>0.02482321744254567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2006-06-30T04:17:26Z</dcterms:modified>
  <cp:category/>
  <cp:version/>
  <cp:contentType/>
  <cp:contentStatus/>
</cp:coreProperties>
</file>