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'し尿処理の状況'!$A$2:$AC$69</definedName>
    <definedName name="_xlnm.Print_Area" localSheetId="0">'水洗化人口等'!$A$2:$U$69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<sst xmlns="http://schemas.openxmlformats.org/spreadsheetml/2006/main" count="584" uniqueCount="210">
  <si>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</si>
  <si>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</si>
  <si>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</si>
  <si>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</si>
  <si>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</si>
  <si>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</si>
  <si>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</si>
  <si>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</si>
  <si>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</si>
  <si>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</si>
  <si>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</si>
  <si>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</si>
  <si>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</si>
  <si>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</si>
  <si>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</si>
  <si>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</si>
  <si>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</si>
  <si>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</si>
  <si>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</si>
  <si>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</si>
  <si>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</si>
  <si>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</si>
  <si>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</si>
  <si>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</si>
  <si>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</si>
  <si>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</si>
  <si>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</si>
  <si>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</si>
  <si>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</si>
  <si>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</si>
  <si>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</si>
  <si>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</si>
  <si>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</si>
  <si>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</si>
  <si>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</si>
  <si>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</si>
  <si>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</si>
  <si>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</si>
  <si>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</si>
  <si>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08310</t>
  </si>
  <si>
    <t>城里町</t>
  </si>
  <si>
    <t>茨城県</t>
  </si>
  <si>
    <t>守谷市</t>
  </si>
  <si>
    <t>08223</t>
  </si>
  <si>
    <t>潮来市</t>
  </si>
  <si>
    <t>08224</t>
  </si>
  <si>
    <t>08546</t>
  </si>
  <si>
    <t>茨城県合計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</si>
  <si>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</si>
  <si>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</si>
  <si>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</si>
  <si>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</si>
  <si>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</si>
  <si>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</si>
  <si>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</si>
  <si>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</si>
  <si>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</si>
  <si>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</si>
  <si>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</si>
  <si>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</si>
  <si>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</si>
  <si>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</si>
  <si>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</si>
  <si>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</si>
  <si>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</si>
  <si>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</si>
  <si>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</si>
  <si>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</si>
  <si>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</si>
  <si>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</si>
  <si>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</si>
  <si>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</si>
  <si>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</si>
  <si>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</si>
  <si>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</si>
  <si>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</si>
  <si>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</si>
  <si>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</si>
  <si>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</si>
  <si>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</si>
  <si>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</si>
  <si>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</si>
  <si>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</si>
  <si>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</si>
  <si>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</si>
  <si>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</si>
  <si>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</si>
  <si>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</si>
  <si>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</si>
  <si>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</si>
  <si>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</si>
  <si>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</si>
  <si>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</si>
  <si>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</si>
  <si>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</si>
  <si>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</si>
  <si>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</si>
  <si>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</si>
  <si>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</si>
  <si>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</si>
  <si>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</si>
  <si>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</si>
  <si>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</si>
  <si>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</si>
  <si>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</si>
  <si>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</si>
  <si>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</si>
  <si>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</si>
  <si>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</si>
  <si>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</si>
  <si>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</si>
  <si>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</si>
  <si>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</si>
  <si>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</si>
  <si>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</si>
  <si>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</si>
  <si>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</si>
  <si>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</si>
  <si>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</si>
  <si>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</si>
  <si>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</si>
  <si>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水海道市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</si>
  <si>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</si>
  <si>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</si>
  <si>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</si>
  <si>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</si>
  <si>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</si>
  <si>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</si>
  <si>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</si>
  <si>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</si>
  <si>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</si>
  <si>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</si>
  <si>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</si>
  <si>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</si>
  <si>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</si>
  <si>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</si>
  <si>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</si>
  <si>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</si>
  <si>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</si>
  <si>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</si>
  <si>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08302</t>
  </si>
  <si>
    <t>茨城町</t>
  </si>
  <si>
    <t>08303</t>
  </si>
  <si>
    <t>小川町</t>
  </si>
  <si>
    <t>08304</t>
  </si>
  <si>
    <t>美野里町</t>
  </si>
  <si>
    <t>08309</t>
  </si>
  <si>
    <t>大洗町</t>
  </si>
  <si>
    <t>08321</t>
  </si>
  <si>
    <t>友部町</t>
  </si>
  <si>
    <t>08322</t>
  </si>
  <si>
    <t>岩間町</t>
  </si>
  <si>
    <t>08324</t>
  </si>
  <si>
    <t>岩瀬町</t>
  </si>
  <si>
    <t>08341</t>
  </si>
  <si>
    <t>東海村</t>
  </si>
  <si>
    <t>08364</t>
  </si>
  <si>
    <t>大子町</t>
  </si>
  <si>
    <t>08401</t>
  </si>
  <si>
    <t>旭村</t>
  </si>
  <si>
    <t>08402</t>
  </si>
  <si>
    <t>鉾田町</t>
  </si>
  <si>
    <t>08403</t>
  </si>
  <si>
    <t>大洋村</t>
  </si>
  <si>
    <t>08406</t>
  </si>
  <si>
    <t>神栖町</t>
  </si>
  <si>
    <t>08407</t>
  </si>
  <si>
    <t>波崎町</t>
  </si>
  <si>
    <t>08421</t>
  </si>
  <si>
    <t>麻生町</t>
  </si>
  <si>
    <t>08424</t>
  </si>
  <si>
    <t>北浦町</t>
  </si>
  <si>
    <t>08425</t>
  </si>
  <si>
    <t>玉造町</t>
  </si>
  <si>
    <t>08442</t>
  </si>
  <si>
    <t>美浦村</t>
  </si>
  <si>
    <t>08443</t>
  </si>
  <si>
    <t>阿見町</t>
  </si>
  <si>
    <t>08447</t>
  </si>
  <si>
    <t>河内町</t>
  </si>
  <si>
    <t>08462</t>
  </si>
  <si>
    <t>玉里村</t>
  </si>
  <si>
    <t>08463</t>
  </si>
  <si>
    <t>八郷町</t>
  </si>
  <si>
    <t>08465</t>
  </si>
  <si>
    <t>新治村</t>
  </si>
  <si>
    <t>08482</t>
  </si>
  <si>
    <t>伊奈町</t>
  </si>
  <si>
    <t>08483</t>
  </si>
  <si>
    <t>谷和原村</t>
  </si>
  <si>
    <t>08503</t>
  </si>
  <si>
    <t>真壁町</t>
  </si>
  <si>
    <t>08504</t>
  </si>
  <si>
    <t>大和村</t>
  </si>
  <si>
    <t>08521</t>
  </si>
  <si>
    <t>八千代町</t>
  </si>
  <si>
    <t>08522</t>
  </si>
  <si>
    <t>千代川村</t>
  </si>
  <si>
    <t>08523</t>
  </si>
  <si>
    <t>石下町</t>
  </si>
  <si>
    <t>08541</t>
  </si>
  <si>
    <t>総和町</t>
  </si>
  <si>
    <t>08542</t>
  </si>
  <si>
    <t>五霞町</t>
  </si>
  <si>
    <t>08543</t>
  </si>
  <si>
    <t>三和町</t>
  </si>
  <si>
    <t>境町</t>
  </si>
  <si>
    <t>08564</t>
  </si>
  <si>
    <t>利根町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</si>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</sst>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69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57</v>
      </c>
      <c r="B2" s="65" t="s">
        <v>1</v>
      </c>
      <c r="C2" s="68" t="s">
        <v>2</v>
      </c>
      <c r="D2" s="5" t="s">
        <v>58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59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60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61</v>
      </c>
      <c r="F4" s="77" t="s">
        <v>4</v>
      </c>
      <c r="G4" s="77" t="s">
        <v>5</v>
      </c>
      <c r="H4" s="77" t="s">
        <v>6</v>
      </c>
      <c r="I4" s="6" t="s">
        <v>61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62</v>
      </c>
      <c r="S4" s="77" t="s">
        <v>63</v>
      </c>
      <c r="T4" s="79" t="s">
        <v>64</v>
      </c>
      <c r="U4" s="79" t="s">
        <v>65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66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67</v>
      </c>
      <c r="E6" s="10" t="s">
        <v>67</v>
      </c>
      <c r="F6" s="11" t="s">
        <v>14</v>
      </c>
      <c r="G6" s="10" t="s">
        <v>67</v>
      </c>
      <c r="H6" s="10" t="s">
        <v>67</v>
      </c>
      <c r="I6" s="10" t="s">
        <v>67</v>
      </c>
      <c r="J6" s="11" t="s">
        <v>14</v>
      </c>
      <c r="K6" s="10" t="s">
        <v>67</v>
      </c>
      <c r="L6" s="11" t="s">
        <v>14</v>
      </c>
      <c r="M6" s="10" t="s">
        <v>67</v>
      </c>
      <c r="N6" s="11" t="s">
        <v>14</v>
      </c>
      <c r="O6" s="10" t="s">
        <v>67</v>
      </c>
      <c r="P6" s="10" t="s">
        <v>67</v>
      </c>
      <c r="Q6" s="11" t="s">
        <v>14</v>
      </c>
      <c r="R6" s="83"/>
      <c r="S6" s="83"/>
      <c r="T6" s="83"/>
      <c r="U6" s="80"/>
    </row>
    <row r="7" spans="1:21" ht="13.5">
      <c r="A7" s="54" t="s">
        <v>103</v>
      </c>
      <c r="B7" s="54" t="s">
        <v>104</v>
      </c>
      <c r="C7" s="55" t="s">
        <v>105</v>
      </c>
      <c r="D7" s="31">
        <f aca="true" t="shared" si="0" ref="D7:D68">E7+I7</f>
        <v>263596</v>
      </c>
      <c r="E7" s="32">
        <f aca="true" t="shared" si="1" ref="E7:E29">G7+H7</f>
        <v>25448</v>
      </c>
      <c r="F7" s="33">
        <f aca="true" t="shared" si="2" ref="F7:F28">E7/D7*100</f>
        <v>9.654167741543878</v>
      </c>
      <c r="G7" s="31">
        <v>25448</v>
      </c>
      <c r="H7" s="31">
        <v>0</v>
      </c>
      <c r="I7" s="32">
        <f aca="true" t="shared" si="3" ref="I7:I29">K7+M7+O7</f>
        <v>238148</v>
      </c>
      <c r="J7" s="33">
        <f aca="true" t="shared" si="4" ref="J7:J28">I7/D7*100</f>
        <v>90.34583225845613</v>
      </c>
      <c r="K7" s="31">
        <v>127873</v>
      </c>
      <c r="L7" s="33">
        <f aca="true" t="shared" si="5" ref="L7:L28">K7/D7*100</f>
        <v>48.51097892229017</v>
      </c>
      <c r="M7" s="31">
        <v>0</v>
      </c>
      <c r="N7" s="33">
        <f aca="true" t="shared" si="6" ref="N7:N28">M7/D7*100</f>
        <v>0</v>
      </c>
      <c r="O7" s="31">
        <v>110275</v>
      </c>
      <c r="P7" s="31">
        <v>52418</v>
      </c>
      <c r="Q7" s="33">
        <f aca="true" t="shared" si="7" ref="Q7:Q28">O7/D7*100</f>
        <v>41.83485333616595</v>
      </c>
      <c r="R7" s="31" t="s">
        <v>209</v>
      </c>
      <c r="S7" s="31"/>
      <c r="T7" s="31"/>
      <c r="U7" s="31"/>
    </row>
    <row r="8" spans="1:21" ht="13.5">
      <c r="A8" s="54" t="s">
        <v>103</v>
      </c>
      <c r="B8" s="54" t="s">
        <v>106</v>
      </c>
      <c r="C8" s="55" t="s">
        <v>107</v>
      </c>
      <c r="D8" s="31">
        <f t="shared" si="0"/>
        <v>204158</v>
      </c>
      <c r="E8" s="32">
        <f t="shared" si="1"/>
        <v>5043</v>
      </c>
      <c r="F8" s="33">
        <f t="shared" si="2"/>
        <v>2.4701456714897283</v>
      </c>
      <c r="G8" s="31">
        <v>5043</v>
      </c>
      <c r="H8" s="31">
        <v>0</v>
      </c>
      <c r="I8" s="32">
        <f t="shared" si="3"/>
        <v>199115</v>
      </c>
      <c r="J8" s="33">
        <f t="shared" si="4"/>
        <v>97.52985432851027</v>
      </c>
      <c r="K8" s="31">
        <v>195737</v>
      </c>
      <c r="L8" s="33">
        <f t="shared" si="5"/>
        <v>95.87525348014772</v>
      </c>
      <c r="M8" s="31">
        <v>0</v>
      </c>
      <c r="N8" s="33">
        <f t="shared" si="6"/>
        <v>0</v>
      </c>
      <c r="O8" s="31">
        <v>3378</v>
      </c>
      <c r="P8" s="31">
        <v>2291</v>
      </c>
      <c r="Q8" s="33">
        <f t="shared" si="7"/>
        <v>1.654600848362543</v>
      </c>
      <c r="R8" s="31"/>
      <c r="S8" s="31" t="s">
        <v>209</v>
      </c>
      <c r="T8" s="31"/>
      <c r="U8" s="31"/>
    </row>
    <row r="9" spans="1:21" ht="13.5">
      <c r="A9" s="54" t="s">
        <v>103</v>
      </c>
      <c r="B9" s="54" t="s">
        <v>108</v>
      </c>
      <c r="C9" s="55" t="s">
        <v>109</v>
      </c>
      <c r="D9" s="31">
        <f t="shared" si="0"/>
        <v>134551</v>
      </c>
      <c r="E9" s="32">
        <f t="shared" si="1"/>
        <v>13214</v>
      </c>
      <c r="F9" s="33">
        <f t="shared" si="2"/>
        <v>9.820811439528505</v>
      </c>
      <c r="G9" s="31">
        <v>13214</v>
      </c>
      <c r="H9" s="31">
        <v>0</v>
      </c>
      <c r="I9" s="32">
        <f t="shared" si="3"/>
        <v>121337</v>
      </c>
      <c r="J9" s="33">
        <f t="shared" si="4"/>
        <v>90.17918856047149</v>
      </c>
      <c r="K9" s="31">
        <v>103505</v>
      </c>
      <c r="L9" s="33">
        <f t="shared" si="5"/>
        <v>76.92622128412275</v>
      </c>
      <c r="M9" s="31">
        <v>2444</v>
      </c>
      <c r="N9" s="33">
        <f t="shared" si="6"/>
        <v>1.816411620872383</v>
      </c>
      <c r="O9" s="31">
        <v>15388</v>
      </c>
      <c r="P9" s="31">
        <v>10262</v>
      </c>
      <c r="Q9" s="33">
        <f t="shared" si="7"/>
        <v>11.436555655476361</v>
      </c>
      <c r="R9" s="31"/>
      <c r="S9" s="31" t="s">
        <v>209</v>
      </c>
      <c r="T9" s="31"/>
      <c r="U9" s="31"/>
    </row>
    <row r="10" spans="1:21" ht="13.5">
      <c r="A10" s="54" t="s">
        <v>103</v>
      </c>
      <c r="B10" s="54" t="s">
        <v>110</v>
      </c>
      <c r="C10" s="55" t="s">
        <v>111</v>
      </c>
      <c r="D10" s="31">
        <f t="shared" si="0"/>
        <v>59259</v>
      </c>
      <c r="E10" s="32">
        <f t="shared" si="1"/>
        <v>5959</v>
      </c>
      <c r="F10" s="33">
        <f t="shared" si="2"/>
        <v>10.055856494372163</v>
      </c>
      <c r="G10" s="31">
        <v>5959</v>
      </c>
      <c r="H10" s="31">
        <v>0</v>
      </c>
      <c r="I10" s="32">
        <f t="shared" si="3"/>
        <v>53300</v>
      </c>
      <c r="J10" s="33">
        <f t="shared" si="4"/>
        <v>89.94414350562784</v>
      </c>
      <c r="K10" s="31">
        <v>40913</v>
      </c>
      <c r="L10" s="33">
        <f t="shared" si="5"/>
        <v>69.0409895543293</v>
      </c>
      <c r="M10" s="31">
        <v>0</v>
      </c>
      <c r="N10" s="33">
        <f t="shared" si="6"/>
        <v>0</v>
      </c>
      <c r="O10" s="31">
        <v>12387</v>
      </c>
      <c r="P10" s="31">
        <v>4290</v>
      </c>
      <c r="Q10" s="33">
        <f t="shared" si="7"/>
        <v>20.903153951298535</v>
      </c>
      <c r="R10" s="31" t="s">
        <v>209</v>
      </c>
      <c r="S10" s="31"/>
      <c r="T10" s="31"/>
      <c r="U10" s="31"/>
    </row>
    <row r="11" spans="1:21" ht="13.5">
      <c r="A11" s="54" t="s">
        <v>103</v>
      </c>
      <c r="B11" s="54" t="s">
        <v>112</v>
      </c>
      <c r="C11" s="55" t="s">
        <v>113</v>
      </c>
      <c r="D11" s="31">
        <f t="shared" si="0"/>
        <v>53464</v>
      </c>
      <c r="E11" s="32">
        <f t="shared" si="1"/>
        <v>6663</v>
      </c>
      <c r="F11" s="33">
        <f t="shared" si="2"/>
        <v>12.462591650456382</v>
      </c>
      <c r="G11" s="31">
        <v>6663</v>
      </c>
      <c r="H11" s="31">
        <v>0</v>
      </c>
      <c r="I11" s="32">
        <f t="shared" si="3"/>
        <v>46801</v>
      </c>
      <c r="J11" s="33">
        <f t="shared" si="4"/>
        <v>87.53740834954363</v>
      </c>
      <c r="K11" s="31">
        <v>25007</v>
      </c>
      <c r="L11" s="33">
        <f t="shared" si="5"/>
        <v>46.77352985186294</v>
      </c>
      <c r="M11" s="31">
        <v>0</v>
      </c>
      <c r="N11" s="33">
        <f t="shared" si="6"/>
        <v>0</v>
      </c>
      <c r="O11" s="31">
        <v>21794</v>
      </c>
      <c r="P11" s="31">
        <v>9340</v>
      </c>
      <c r="Q11" s="33">
        <f t="shared" si="7"/>
        <v>40.763878497680686</v>
      </c>
      <c r="R11" s="31"/>
      <c r="S11" s="31" t="s">
        <v>209</v>
      </c>
      <c r="T11" s="31"/>
      <c r="U11" s="31"/>
    </row>
    <row r="12" spans="1:21" ht="13.5">
      <c r="A12" s="54" t="s">
        <v>103</v>
      </c>
      <c r="B12" s="54" t="s">
        <v>114</v>
      </c>
      <c r="C12" s="55" t="s">
        <v>115</v>
      </c>
      <c r="D12" s="31">
        <f t="shared" si="0"/>
        <v>53071</v>
      </c>
      <c r="E12" s="32">
        <f t="shared" si="1"/>
        <v>7479</v>
      </c>
      <c r="F12" s="33">
        <f t="shared" si="2"/>
        <v>14.092442200071604</v>
      </c>
      <c r="G12" s="31">
        <v>7479</v>
      </c>
      <c r="H12" s="31">
        <v>0</v>
      </c>
      <c r="I12" s="32">
        <f t="shared" si="3"/>
        <v>45592</v>
      </c>
      <c r="J12" s="33">
        <f t="shared" si="4"/>
        <v>85.9075577999284</v>
      </c>
      <c r="K12" s="31">
        <v>22329</v>
      </c>
      <c r="L12" s="33">
        <f t="shared" si="5"/>
        <v>42.07382562981666</v>
      </c>
      <c r="M12" s="31">
        <v>707</v>
      </c>
      <c r="N12" s="33">
        <f t="shared" si="6"/>
        <v>1.3321776488100847</v>
      </c>
      <c r="O12" s="31">
        <v>22556</v>
      </c>
      <c r="P12" s="31">
        <v>7194</v>
      </c>
      <c r="Q12" s="33">
        <f t="shared" si="7"/>
        <v>42.50155452130166</v>
      </c>
      <c r="R12" s="31" t="s">
        <v>209</v>
      </c>
      <c r="S12" s="31"/>
      <c r="T12" s="31"/>
      <c r="U12" s="31"/>
    </row>
    <row r="13" spans="1:21" ht="13.5">
      <c r="A13" s="54" t="s">
        <v>103</v>
      </c>
      <c r="B13" s="54" t="s">
        <v>116</v>
      </c>
      <c r="C13" s="55" t="s">
        <v>117</v>
      </c>
      <c r="D13" s="31">
        <f t="shared" si="0"/>
        <v>78565</v>
      </c>
      <c r="E13" s="32">
        <f t="shared" si="1"/>
        <v>3740</v>
      </c>
      <c r="F13" s="33">
        <f t="shared" si="2"/>
        <v>4.7603894864125245</v>
      </c>
      <c r="G13" s="31">
        <v>3740</v>
      </c>
      <c r="H13" s="31">
        <v>0</v>
      </c>
      <c r="I13" s="32">
        <f t="shared" si="3"/>
        <v>74825</v>
      </c>
      <c r="J13" s="33">
        <f t="shared" si="4"/>
        <v>95.23961051358748</v>
      </c>
      <c r="K13" s="31">
        <v>51321</v>
      </c>
      <c r="L13" s="33">
        <f t="shared" si="5"/>
        <v>65.32298097117037</v>
      </c>
      <c r="M13" s="31">
        <v>0</v>
      </c>
      <c r="N13" s="33">
        <f t="shared" si="6"/>
        <v>0</v>
      </c>
      <c r="O13" s="31">
        <v>23504</v>
      </c>
      <c r="P13" s="31">
        <v>8312</v>
      </c>
      <c r="Q13" s="33">
        <f t="shared" si="7"/>
        <v>29.916629542417105</v>
      </c>
      <c r="R13" s="31" t="s">
        <v>209</v>
      </c>
      <c r="S13" s="31"/>
      <c r="T13" s="31"/>
      <c r="U13" s="31"/>
    </row>
    <row r="14" spans="1:21" ht="13.5">
      <c r="A14" s="54" t="s">
        <v>103</v>
      </c>
      <c r="B14" s="54" t="s">
        <v>118</v>
      </c>
      <c r="C14" s="55" t="s">
        <v>119</v>
      </c>
      <c r="D14" s="31">
        <f t="shared" si="0"/>
        <v>36496</v>
      </c>
      <c r="E14" s="32">
        <f t="shared" si="1"/>
        <v>6013</v>
      </c>
      <c r="F14" s="33">
        <f t="shared" si="2"/>
        <v>16.47577816747041</v>
      </c>
      <c r="G14" s="31">
        <v>6013</v>
      </c>
      <c r="H14" s="31">
        <v>0</v>
      </c>
      <c r="I14" s="32">
        <f t="shared" si="3"/>
        <v>30483</v>
      </c>
      <c r="J14" s="33">
        <f t="shared" si="4"/>
        <v>83.52422183252959</v>
      </c>
      <c r="K14" s="31">
        <v>2957</v>
      </c>
      <c r="L14" s="33">
        <f t="shared" si="5"/>
        <v>8.102257781674705</v>
      </c>
      <c r="M14" s="31">
        <v>0</v>
      </c>
      <c r="N14" s="33">
        <f t="shared" si="6"/>
        <v>0</v>
      </c>
      <c r="O14" s="31">
        <v>27526</v>
      </c>
      <c r="P14" s="31">
        <v>9385</v>
      </c>
      <c r="Q14" s="33">
        <f t="shared" si="7"/>
        <v>75.42196405085488</v>
      </c>
      <c r="R14" s="31" t="s">
        <v>209</v>
      </c>
      <c r="S14" s="31"/>
      <c r="T14" s="31"/>
      <c r="U14" s="31"/>
    </row>
    <row r="15" spans="1:21" ht="13.5">
      <c r="A15" s="54" t="s">
        <v>103</v>
      </c>
      <c r="B15" s="54" t="s">
        <v>120</v>
      </c>
      <c r="C15" s="55" t="s">
        <v>121</v>
      </c>
      <c r="D15" s="31">
        <f t="shared" si="0"/>
        <v>40877</v>
      </c>
      <c r="E15" s="32">
        <f t="shared" si="1"/>
        <v>5023</v>
      </c>
      <c r="F15" s="33">
        <f t="shared" si="2"/>
        <v>12.288083763485579</v>
      </c>
      <c r="G15" s="31">
        <v>5023</v>
      </c>
      <c r="H15" s="31">
        <v>0</v>
      </c>
      <c r="I15" s="32">
        <f t="shared" si="3"/>
        <v>35854</v>
      </c>
      <c r="J15" s="33">
        <f t="shared" si="4"/>
        <v>87.71191623651443</v>
      </c>
      <c r="K15" s="31">
        <v>2058</v>
      </c>
      <c r="L15" s="33">
        <f t="shared" si="5"/>
        <v>5.034616043251707</v>
      </c>
      <c r="M15" s="31">
        <v>0</v>
      </c>
      <c r="N15" s="33">
        <f t="shared" si="6"/>
        <v>0</v>
      </c>
      <c r="O15" s="31">
        <v>33796</v>
      </c>
      <c r="P15" s="31">
        <v>16352</v>
      </c>
      <c r="Q15" s="33">
        <f t="shared" si="7"/>
        <v>82.67730019326271</v>
      </c>
      <c r="R15" s="31" t="s">
        <v>209</v>
      </c>
      <c r="S15" s="31"/>
      <c r="T15" s="31"/>
      <c r="U15" s="31"/>
    </row>
    <row r="16" spans="1:21" ht="13.5">
      <c r="A16" s="54" t="s">
        <v>103</v>
      </c>
      <c r="B16" s="54" t="s">
        <v>122</v>
      </c>
      <c r="C16" s="55" t="s">
        <v>123</v>
      </c>
      <c r="D16" s="31">
        <f t="shared" si="0"/>
        <v>62798</v>
      </c>
      <c r="E16" s="32">
        <f t="shared" si="1"/>
        <v>13869</v>
      </c>
      <c r="F16" s="33">
        <f t="shared" si="2"/>
        <v>22.08509825153667</v>
      </c>
      <c r="G16" s="31">
        <v>13772</v>
      </c>
      <c r="H16" s="31">
        <v>97</v>
      </c>
      <c r="I16" s="32">
        <f t="shared" si="3"/>
        <v>48929</v>
      </c>
      <c r="J16" s="33">
        <f t="shared" si="4"/>
        <v>77.91490174846332</v>
      </c>
      <c r="K16" s="31">
        <v>11598</v>
      </c>
      <c r="L16" s="33">
        <f t="shared" si="5"/>
        <v>18.468741042708366</v>
      </c>
      <c r="M16" s="31">
        <v>323</v>
      </c>
      <c r="N16" s="33">
        <f t="shared" si="6"/>
        <v>0.5143475906876015</v>
      </c>
      <c r="O16" s="31">
        <v>37008</v>
      </c>
      <c r="P16" s="31">
        <v>21245</v>
      </c>
      <c r="Q16" s="33">
        <f t="shared" si="7"/>
        <v>58.93181311506736</v>
      </c>
      <c r="R16" s="31" t="s">
        <v>209</v>
      </c>
      <c r="S16" s="31"/>
      <c r="T16" s="31"/>
      <c r="U16" s="31"/>
    </row>
    <row r="17" spans="1:21" ht="13.5">
      <c r="A17" s="54" t="s">
        <v>103</v>
      </c>
      <c r="B17" s="54" t="s">
        <v>124</v>
      </c>
      <c r="C17" s="55" t="s">
        <v>125</v>
      </c>
      <c r="D17" s="31">
        <f t="shared" si="0"/>
        <v>34222</v>
      </c>
      <c r="E17" s="32">
        <f t="shared" si="1"/>
        <v>7923</v>
      </c>
      <c r="F17" s="33">
        <f t="shared" si="2"/>
        <v>23.15177371281632</v>
      </c>
      <c r="G17" s="31">
        <v>7923</v>
      </c>
      <c r="H17" s="31">
        <v>0</v>
      </c>
      <c r="I17" s="32">
        <f t="shared" si="3"/>
        <v>26299</v>
      </c>
      <c r="J17" s="33">
        <f t="shared" si="4"/>
        <v>76.84822628718368</v>
      </c>
      <c r="K17" s="31">
        <v>19347</v>
      </c>
      <c r="L17" s="33">
        <f t="shared" si="5"/>
        <v>56.5338086610952</v>
      </c>
      <c r="M17" s="31">
        <v>0</v>
      </c>
      <c r="N17" s="33">
        <f t="shared" si="6"/>
        <v>0</v>
      </c>
      <c r="O17" s="31">
        <v>6952</v>
      </c>
      <c r="P17" s="31">
        <v>2045</v>
      </c>
      <c r="Q17" s="33">
        <f t="shared" si="7"/>
        <v>20.31441762608848</v>
      </c>
      <c r="R17" s="31" t="s">
        <v>209</v>
      </c>
      <c r="S17" s="31"/>
      <c r="T17" s="31"/>
      <c r="U17" s="31"/>
    </row>
    <row r="18" spans="1:21" ht="13.5">
      <c r="A18" s="54" t="s">
        <v>103</v>
      </c>
      <c r="B18" s="54" t="s">
        <v>126</v>
      </c>
      <c r="C18" s="55" t="s">
        <v>127</v>
      </c>
      <c r="D18" s="31">
        <f t="shared" si="0"/>
        <v>51539</v>
      </c>
      <c r="E18" s="32">
        <f t="shared" si="1"/>
        <v>12552</v>
      </c>
      <c r="F18" s="33">
        <f t="shared" si="2"/>
        <v>24.354372417004598</v>
      </c>
      <c r="G18" s="31">
        <v>12552</v>
      </c>
      <c r="H18" s="31">
        <v>0</v>
      </c>
      <c r="I18" s="32">
        <f t="shared" si="3"/>
        <v>38987</v>
      </c>
      <c r="J18" s="33">
        <f t="shared" si="4"/>
        <v>75.6456275829954</v>
      </c>
      <c r="K18" s="31">
        <v>0</v>
      </c>
      <c r="L18" s="33">
        <f t="shared" si="5"/>
        <v>0</v>
      </c>
      <c r="M18" s="31">
        <v>3549</v>
      </c>
      <c r="N18" s="33">
        <f t="shared" si="6"/>
        <v>6.886047459205651</v>
      </c>
      <c r="O18" s="31">
        <v>35438</v>
      </c>
      <c r="P18" s="31">
        <v>15722</v>
      </c>
      <c r="Q18" s="33">
        <f t="shared" si="7"/>
        <v>68.75958012378976</v>
      </c>
      <c r="R18" s="31" t="s">
        <v>209</v>
      </c>
      <c r="S18" s="31"/>
      <c r="T18" s="31"/>
      <c r="U18" s="31"/>
    </row>
    <row r="19" spans="1:21" ht="13.5">
      <c r="A19" s="54" t="s">
        <v>103</v>
      </c>
      <c r="B19" s="54" t="s">
        <v>128</v>
      </c>
      <c r="C19" s="55" t="s">
        <v>129</v>
      </c>
      <c r="D19" s="31">
        <f t="shared" si="0"/>
        <v>30127</v>
      </c>
      <c r="E19" s="32">
        <f t="shared" si="1"/>
        <v>6219</v>
      </c>
      <c r="F19" s="33">
        <f t="shared" si="2"/>
        <v>20.642612938560095</v>
      </c>
      <c r="G19" s="31">
        <v>6219</v>
      </c>
      <c r="H19" s="31">
        <v>0</v>
      </c>
      <c r="I19" s="32">
        <f t="shared" si="3"/>
        <v>23908</v>
      </c>
      <c r="J19" s="33">
        <f t="shared" si="4"/>
        <v>79.3573870614399</v>
      </c>
      <c r="K19" s="31">
        <v>4789</v>
      </c>
      <c r="L19" s="33">
        <f t="shared" si="5"/>
        <v>15.896040096923025</v>
      </c>
      <c r="M19" s="31">
        <v>0</v>
      </c>
      <c r="N19" s="33">
        <f t="shared" si="6"/>
        <v>0</v>
      </c>
      <c r="O19" s="31">
        <v>19119</v>
      </c>
      <c r="P19" s="31">
        <v>6045</v>
      </c>
      <c r="Q19" s="33">
        <f t="shared" si="7"/>
        <v>63.46134696451687</v>
      </c>
      <c r="R19" s="31" t="s">
        <v>209</v>
      </c>
      <c r="S19" s="31"/>
      <c r="T19" s="31"/>
      <c r="U19" s="31"/>
    </row>
    <row r="20" spans="1:21" ht="13.5">
      <c r="A20" s="54" t="s">
        <v>103</v>
      </c>
      <c r="B20" s="54" t="s">
        <v>130</v>
      </c>
      <c r="C20" s="55" t="s">
        <v>131</v>
      </c>
      <c r="D20" s="31">
        <f t="shared" si="0"/>
        <v>113649</v>
      </c>
      <c r="E20" s="32">
        <f t="shared" si="1"/>
        <v>9078</v>
      </c>
      <c r="F20" s="33">
        <f t="shared" si="2"/>
        <v>7.9877517620040654</v>
      </c>
      <c r="G20" s="31">
        <v>9078</v>
      </c>
      <c r="H20" s="31">
        <v>0</v>
      </c>
      <c r="I20" s="32">
        <f t="shared" si="3"/>
        <v>104571</v>
      </c>
      <c r="J20" s="33">
        <f t="shared" si="4"/>
        <v>92.01224823799593</v>
      </c>
      <c r="K20" s="31">
        <v>63834</v>
      </c>
      <c r="L20" s="33">
        <f t="shared" si="5"/>
        <v>56.16767415463401</v>
      </c>
      <c r="M20" s="31">
        <v>0</v>
      </c>
      <c r="N20" s="33">
        <f t="shared" si="6"/>
        <v>0</v>
      </c>
      <c r="O20" s="31">
        <v>40737</v>
      </c>
      <c r="P20" s="31">
        <v>19938</v>
      </c>
      <c r="Q20" s="33">
        <f t="shared" si="7"/>
        <v>35.84457408336193</v>
      </c>
      <c r="R20" s="31" t="s">
        <v>209</v>
      </c>
      <c r="S20" s="31"/>
      <c r="T20" s="31"/>
      <c r="U20" s="31"/>
    </row>
    <row r="21" spans="1:21" ht="13.5">
      <c r="A21" s="54" t="s">
        <v>103</v>
      </c>
      <c r="B21" s="54" t="s">
        <v>132</v>
      </c>
      <c r="C21" s="55" t="s">
        <v>133</v>
      </c>
      <c r="D21" s="31">
        <f t="shared" si="0"/>
        <v>76345</v>
      </c>
      <c r="E21" s="32">
        <f t="shared" si="1"/>
        <v>1813</v>
      </c>
      <c r="F21" s="33">
        <f t="shared" si="2"/>
        <v>2.37474621782697</v>
      </c>
      <c r="G21" s="31">
        <v>1813</v>
      </c>
      <c r="H21" s="31">
        <v>0</v>
      </c>
      <c r="I21" s="32">
        <f t="shared" si="3"/>
        <v>74532</v>
      </c>
      <c r="J21" s="33">
        <f t="shared" si="4"/>
        <v>97.62525378217303</v>
      </c>
      <c r="K21" s="31">
        <v>58250</v>
      </c>
      <c r="L21" s="33">
        <f t="shared" si="5"/>
        <v>76.29838234330998</v>
      </c>
      <c r="M21" s="31">
        <v>0</v>
      </c>
      <c r="N21" s="33">
        <f t="shared" si="6"/>
        <v>0</v>
      </c>
      <c r="O21" s="31">
        <v>16282</v>
      </c>
      <c r="P21" s="31">
        <v>9430</v>
      </c>
      <c r="Q21" s="33">
        <f t="shared" si="7"/>
        <v>21.32687143886306</v>
      </c>
      <c r="R21" s="31"/>
      <c r="S21" s="31" t="s">
        <v>209</v>
      </c>
      <c r="T21" s="31"/>
      <c r="U21" s="31"/>
    </row>
    <row r="22" spans="1:21" ht="13.5">
      <c r="A22" s="54" t="s">
        <v>103</v>
      </c>
      <c r="B22" s="54" t="s">
        <v>134</v>
      </c>
      <c r="C22" s="55" t="s">
        <v>135</v>
      </c>
      <c r="D22" s="31">
        <f t="shared" si="0"/>
        <v>189526</v>
      </c>
      <c r="E22" s="32">
        <f t="shared" si="1"/>
        <v>7631</v>
      </c>
      <c r="F22" s="33">
        <f t="shared" si="2"/>
        <v>4.0263604993510125</v>
      </c>
      <c r="G22" s="31">
        <v>7631</v>
      </c>
      <c r="H22" s="31">
        <v>0</v>
      </c>
      <c r="I22" s="32">
        <f t="shared" si="3"/>
        <v>181895</v>
      </c>
      <c r="J22" s="33">
        <f t="shared" si="4"/>
        <v>95.97363950064899</v>
      </c>
      <c r="K22" s="31">
        <v>126758</v>
      </c>
      <c r="L22" s="33">
        <f t="shared" si="5"/>
        <v>66.88158880575752</v>
      </c>
      <c r="M22" s="31">
        <v>0</v>
      </c>
      <c r="N22" s="33">
        <f t="shared" si="6"/>
        <v>0</v>
      </c>
      <c r="O22" s="31">
        <v>55137</v>
      </c>
      <c r="P22" s="31">
        <v>16234</v>
      </c>
      <c r="Q22" s="33">
        <f t="shared" si="7"/>
        <v>29.092050694891462</v>
      </c>
      <c r="R22" s="31" t="s">
        <v>209</v>
      </c>
      <c r="S22" s="31"/>
      <c r="T22" s="31"/>
      <c r="U22" s="31"/>
    </row>
    <row r="23" spans="1:21" ht="13.5">
      <c r="A23" s="54" t="s">
        <v>103</v>
      </c>
      <c r="B23" s="54" t="s">
        <v>136</v>
      </c>
      <c r="C23" s="55" t="s">
        <v>137</v>
      </c>
      <c r="D23" s="31">
        <f t="shared" si="0"/>
        <v>155085</v>
      </c>
      <c r="E23" s="32">
        <f t="shared" si="1"/>
        <v>19079</v>
      </c>
      <c r="F23" s="33">
        <f t="shared" si="2"/>
        <v>12.302285843247251</v>
      </c>
      <c r="G23" s="31">
        <v>19079</v>
      </c>
      <c r="H23" s="31">
        <v>0</v>
      </c>
      <c r="I23" s="32">
        <f t="shared" si="3"/>
        <v>136006</v>
      </c>
      <c r="J23" s="33">
        <f t="shared" si="4"/>
        <v>87.69771415675275</v>
      </c>
      <c r="K23" s="31">
        <v>66935</v>
      </c>
      <c r="L23" s="33">
        <f t="shared" si="5"/>
        <v>43.16020246961344</v>
      </c>
      <c r="M23" s="31">
        <v>0</v>
      </c>
      <c r="N23" s="33">
        <f t="shared" si="6"/>
        <v>0</v>
      </c>
      <c r="O23" s="31">
        <v>69071</v>
      </c>
      <c r="P23" s="31">
        <v>38684</v>
      </c>
      <c r="Q23" s="33">
        <f t="shared" si="7"/>
        <v>44.53751168713931</v>
      </c>
      <c r="R23" s="31" t="s">
        <v>209</v>
      </c>
      <c r="S23" s="31"/>
      <c r="T23" s="31"/>
      <c r="U23" s="31"/>
    </row>
    <row r="24" spans="1:21" ht="13.5">
      <c r="A24" s="54" t="s">
        <v>103</v>
      </c>
      <c r="B24" s="54" t="s">
        <v>138</v>
      </c>
      <c r="C24" s="55" t="s">
        <v>139</v>
      </c>
      <c r="D24" s="31">
        <f t="shared" si="0"/>
        <v>64633</v>
      </c>
      <c r="E24" s="32">
        <f t="shared" si="1"/>
        <v>4842</v>
      </c>
      <c r="F24" s="33">
        <f t="shared" si="2"/>
        <v>7.491529095044328</v>
      </c>
      <c r="G24" s="31">
        <v>4842</v>
      </c>
      <c r="H24" s="31">
        <v>0</v>
      </c>
      <c r="I24" s="32">
        <f t="shared" si="3"/>
        <v>59791</v>
      </c>
      <c r="J24" s="33">
        <f t="shared" si="4"/>
        <v>92.50847090495567</v>
      </c>
      <c r="K24" s="31">
        <v>20674</v>
      </c>
      <c r="L24" s="33">
        <f t="shared" si="5"/>
        <v>31.98675599152136</v>
      </c>
      <c r="M24" s="31">
        <v>0</v>
      </c>
      <c r="N24" s="33">
        <f t="shared" si="6"/>
        <v>0</v>
      </c>
      <c r="O24" s="31">
        <v>39117</v>
      </c>
      <c r="P24" s="31">
        <v>18193</v>
      </c>
      <c r="Q24" s="33">
        <f t="shared" si="7"/>
        <v>60.52171491343431</v>
      </c>
      <c r="R24" s="31" t="s">
        <v>209</v>
      </c>
      <c r="S24" s="31"/>
      <c r="T24" s="31"/>
      <c r="U24" s="31"/>
    </row>
    <row r="25" spans="1:21" ht="13.5">
      <c r="A25" s="54" t="s">
        <v>103</v>
      </c>
      <c r="B25" s="54" t="s">
        <v>43</v>
      </c>
      <c r="C25" s="55" t="s">
        <v>44</v>
      </c>
      <c r="D25" s="31">
        <f t="shared" si="0"/>
        <v>31789</v>
      </c>
      <c r="E25" s="32">
        <f t="shared" si="1"/>
        <v>3004</v>
      </c>
      <c r="F25" s="33">
        <f t="shared" si="2"/>
        <v>9.449809682594609</v>
      </c>
      <c r="G25" s="31">
        <v>3004</v>
      </c>
      <c r="H25" s="31">
        <v>0</v>
      </c>
      <c r="I25" s="32">
        <f t="shared" si="3"/>
        <v>28785</v>
      </c>
      <c r="J25" s="33">
        <f t="shared" si="4"/>
        <v>90.5501903174054</v>
      </c>
      <c r="K25" s="31">
        <v>18063</v>
      </c>
      <c r="L25" s="33">
        <f t="shared" si="5"/>
        <v>56.82154204284501</v>
      </c>
      <c r="M25" s="31">
        <v>812</v>
      </c>
      <c r="N25" s="33">
        <f t="shared" si="6"/>
        <v>2.5543426971593948</v>
      </c>
      <c r="O25" s="31">
        <v>9910</v>
      </c>
      <c r="P25" s="31">
        <v>1742</v>
      </c>
      <c r="Q25" s="33">
        <f t="shared" si="7"/>
        <v>31.17430557740099</v>
      </c>
      <c r="R25" s="31" t="s">
        <v>209</v>
      </c>
      <c r="S25" s="31"/>
      <c r="T25" s="31"/>
      <c r="U25" s="31"/>
    </row>
    <row r="26" spans="1:21" ht="13.5">
      <c r="A26" s="54" t="s">
        <v>103</v>
      </c>
      <c r="B26" s="54" t="s">
        <v>45</v>
      </c>
      <c r="C26" s="55" t="s">
        <v>42</v>
      </c>
      <c r="D26" s="31">
        <f t="shared" si="0"/>
        <v>52742</v>
      </c>
      <c r="E26" s="32">
        <f t="shared" si="1"/>
        <v>1491</v>
      </c>
      <c r="F26" s="33">
        <f t="shared" si="2"/>
        <v>2.826969018998142</v>
      </c>
      <c r="G26" s="31">
        <v>1491</v>
      </c>
      <c r="H26" s="31">
        <v>0</v>
      </c>
      <c r="I26" s="32">
        <f t="shared" si="3"/>
        <v>51251</v>
      </c>
      <c r="J26" s="33">
        <f t="shared" si="4"/>
        <v>97.17303098100186</v>
      </c>
      <c r="K26" s="31">
        <v>48011</v>
      </c>
      <c r="L26" s="33">
        <f t="shared" si="5"/>
        <v>91.0299192294566</v>
      </c>
      <c r="M26" s="31">
        <v>0</v>
      </c>
      <c r="N26" s="33">
        <f t="shared" si="6"/>
        <v>0</v>
      </c>
      <c r="O26" s="31">
        <v>3240</v>
      </c>
      <c r="P26" s="31">
        <v>1011</v>
      </c>
      <c r="Q26" s="33">
        <f t="shared" si="7"/>
        <v>6.143111751545258</v>
      </c>
      <c r="R26" s="31" t="s">
        <v>209</v>
      </c>
      <c r="S26" s="31"/>
      <c r="T26" s="31"/>
      <c r="U26" s="31"/>
    </row>
    <row r="27" spans="1:21" ht="13.5">
      <c r="A27" s="54" t="s">
        <v>103</v>
      </c>
      <c r="B27" s="54" t="s">
        <v>27</v>
      </c>
      <c r="C27" s="55" t="s">
        <v>28</v>
      </c>
      <c r="D27" s="31">
        <f t="shared" si="0"/>
        <v>49378</v>
      </c>
      <c r="E27" s="32">
        <f t="shared" si="1"/>
        <v>10514</v>
      </c>
      <c r="F27" s="33">
        <f t="shared" si="2"/>
        <v>21.29288347037142</v>
      </c>
      <c r="G27" s="31">
        <v>10390</v>
      </c>
      <c r="H27" s="31">
        <v>124</v>
      </c>
      <c r="I27" s="32">
        <f t="shared" si="3"/>
        <v>38864</v>
      </c>
      <c r="J27" s="33">
        <f t="shared" si="4"/>
        <v>78.70711652962858</v>
      </c>
      <c r="K27" s="31">
        <v>6179</v>
      </c>
      <c r="L27" s="33">
        <f t="shared" si="5"/>
        <v>12.5136700554903</v>
      </c>
      <c r="M27" s="31">
        <v>0</v>
      </c>
      <c r="N27" s="33">
        <f t="shared" si="6"/>
        <v>0</v>
      </c>
      <c r="O27" s="31">
        <v>32685</v>
      </c>
      <c r="P27" s="31">
        <v>11578</v>
      </c>
      <c r="Q27" s="33">
        <f t="shared" si="7"/>
        <v>66.19344647413828</v>
      </c>
      <c r="R27" s="31" t="s">
        <v>209</v>
      </c>
      <c r="S27" s="31"/>
      <c r="T27" s="31"/>
      <c r="U27" s="31"/>
    </row>
    <row r="28" spans="1:21" ht="13.5">
      <c r="A28" s="54" t="s">
        <v>103</v>
      </c>
      <c r="B28" s="54" t="s">
        <v>29</v>
      </c>
      <c r="C28" s="55" t="s">
        <v>30</v>
      </c>
      <c r="D28" s="31">
        <f t="shared" si="0"/>
        <v>56590</v>
      </c>
      <c r="E28" s="32">
        <f t="shared" si="1"/>
        <v>13094</v>
      </c>
      <c r="F28" s="33">
        <f t="shared" si="2"/>
        <v>23.138363668492666</v>
      </c>
      <c r="G28" s="31">
        <v>13094</v>
      </c>
      <c r="H28" s="31">
        <v>0</v>
      </c>
      <c r="I28" s="32">
        <f t="shared" si="3"/>
        <v>43496</v>
      </c>
      <c r="J28" s="33">
        <f t="shared" si="4"/>
        <v>76.86163633150733</v>
      </c>
      <c r="K28" s="31">
        <v>21138</v>
      </c>
      <c r="L28" s="33">
        <f t="shared" si="5"/>
        <v>37.35288920303941</v>
      </c>
      <c r="M28" s="31">
        <v>0</v>
      </c>
      <c r="N28" s="33">
        <f t="shared" si="6"/>
        <v>0</v>
      </c>
      <c r="O28" s="31">
        <v>22358</v>
      </c>
      <c r="P28" s="31">
        <v>10941</v>
      </c>
      <c r="Q28" s="33">
        <f t="shared" si="7"/>
        <v>39.508747128467924</v>
      </c>
      <c r="R28" s="31" t="s">
        <v>209</v>
      </c>
      <c r="S28" s="31"/>
      <c r="T28" s="31"/>
      <c r="U28" s="31"/>
    </row>
    <row r="29" spans="1:21" ht="13.5">
      <c r="A29" s="54" t="s">
        <v>103</v>
      </c>
      <c r="B29" s="54" t="s">
        <v>31</v>
      </c>
      <c r="C29" s="55" t="s">
        <v>32</v>
      </c>
      <c r="D29" s="31">
        <f t="shared" si="0"/>
        <v>115624</v>
      </c>
      <c r="E29" s="32">
        <f t="shared" si="1"/>
        <v>31820</v>
      </c>
      <c r="F29" s="33">
        <f aca="true" t="shared" si="8" ref="F29:F69">E29/D29*100</f>
        <v>27.520238012869303</v>
      </c>
      <c r="G29" s="31">
        <v>31820</v>
      </c>
      <c r="H29" s="31">
        <v>0</v>
      </c>
      <c r="I29" s="32">
        <f t="shared" si="3"/>
        <v>83804</v>
      </c>
      <c r="J29" s="33">
        <f aca="true" t="shared" si="9" ref="J29:J69">I29/D29*100</f>
        <v>72.4797619871307</v>
      </c>
      <c r="K29" s="31">
        <v>19016</v>
      </c>
      <c r="L29" s="33">
        <f aca="true" t="shared" si="10" ref="L29:L69">K29/D29*100</f>
        <v>16.446412509513596</v>
      </c>
      <c r="M29" s="31">
        <v>21292</v>
      </c>
      <c r="N29" s="33">
        <f aca="true" t="shared" si="11" ref="N29:N69">M29/D29*100</f>
        <v>18.414861966373763</v>
      </c>
      <c r="O29" s="31">
        <v>43496</v>
      </c>
      <c r="P29" s="31">
        <v>33406</v>
      </c>
      <c r="Q29" s="33">
        <f aca="true" t="shared" si="12" ref="Q29:Q69">O29/D29*100</f>
        <v>37.618487511243345</v>
      </c>
      <c r="R29" s="31" t="s">
        <v>209</v>
      </c>
      <c r="S29" s="31"/>
      <c r="T29" s="31"/>
      <c r="U29" s="31"/>
    </row>
    <row r="30" spans="1:21" ht="13.5">
      <c r="A30" s="54" t="s">
        <v>103</v>
      </c>
      <c r="B30" s="54" t="s">
        <v>33</v>
      </c>
      <c r="C30" s="55" t="s">
        <v>34</v>
      </c>
      <c r="D30" s="31">
        <f t="shared" si="0"/>
        <v>58148</v>
      </c>
      <c r="E30" s="32">
        <f aca="true" t="shared" si="13" ref="E30:E68">G30+H30</f>
        <v>10901</v>
      </c>
      <c r="F30" s="33">
        <f t="shared" si="8"/>
        <v>18.7469904381922</v>
      </c>
      <c r="G30" s="31">
        <v>10901</v>
      </c>
      <c r="H30" s="31">
        <v>0</v>
      </c>
      <c r="I30" s="32">
        <f aca="true" t="shared" si="14" ref="I30:I68">K30+M30+O30</f>
        <v>47247</v>
      </c>
      <c r="J30" s="33">
        <f t="shared" si="9"/>
        <v>81.2530095618078</v>
      </c>
      <c r="K30" s="31">
        <v>12574</v>
      </c>
      <c r="L30" s="33">
        <f t="shared" si="10"/>
        <v>21.624131526449748</v>
      </c>
      <c r="M30" s="31">
        <v>0</v>
      </c>
      <c r="N30" s="33">
        <f t="shared" si="11"/>
        <v>0</v>
      </c>
      <c r="O30" s="31">
        <v>34673</v>
      </c>
      <c r="P30" s="31">
        <v>8932</v>
      </c>
      <c r="Q30" s="33">
        <f t="shared" si="12"/>
        <v>59.628878035358056</v>
      </c>
      <c r="R30" s="31" t="s">
        <v>209</v>
      </c>
      <c r="S30" s="31"/>
      <c r="T30" s="31"/>
      <c r="U30" s="31"/>
    </row>
    <row r="31" spans="1:21" ht="13.5">
      <c r="A31" s="54" t="s">
        <v>103</v>
      </c>
      <c r="B31" s="54" t="s">
        <v>35</v>
      </c>
      <c r="C31" s="55" t="s">
        <v>36</v>
      </c>
      <c r="D31" s="31">
        <f t="shared" si="0"/>
        <v>50012</v>
      </c>
      <c r="E31" s="32">
        <f t="shared" si="13"/>
        <v>18250</v>
      </c>
      <c r="F31" s="33">
        <f t="shared" si="8"/>
        <v>36.491242101895544</v>
      </c>
      <c r="G31" s="31">
        <v>18250</v>
      </c>
      <c r="H31" s="31">
        <v>0</v>
      </c>
      <c r="I31" s="32">
        <f t="shared" si="14"/>
        <v>31762</v>
      </c>
      <c r="J31" s="33">
        <f t="shared" si="9"/>
        <v>63.50875789810445</v>
      </c>
      <c r="K31" s="31">
        <v>5048</v>
      </c>
      <c r="L31" s="33">
        <f t="shared" si="10"/>
        <v>10.093577541390067</v>
      </c>
      <c r="M31" s="31">
        <v>0</v>
      </c>
      <c r="N31" s="33">
        <f t="shared" si="11"/>
        <v>0</v>
      </c>
      <c r="O31" s="31">
        <v>26714</v>
      </c>
      <c r="P31" s="31">
        <v>12335</v>
      </c>
      <c r="Q31" s="33">
        <f t="shared" si="12"/>
        <v>53.41518035671439</v>
      </c>
      <c r="R31" s="31" t="s">
        <v>209</v>
      </c>
      <c r="S31" s="31"/>
      <c r="T31" s="31"/>
      <c r="U31" s="31"/>
    </row>
    <row r="32" spans="1:21" ht="13.5">
      <c r="A32" s="54" t="s">
        <v>103</v>
      </c>
      <c r="B32" s="54" t="s">
        <v>37</v>
      </c>
      <c r="C32" s="55" t="s">
        <v>38</v>
      </c>
      <c r="D32" s="31">
        <f t="shared" si="0"/>
        <v>45395</v>
      </c>
      <c r="E32" s="32">
        <f t="shared" si="13"/>
        <v>8350</v>
      </c>
      <c r="F32" s="33">
        <f t="shared" si="8"/>
        <v>18.394096266108605</v>
      </c>
      <c r="G32" s="31">
        <v>8350</v>
      </c>
      <c r="H32" s="31">
        <v>0</v>
      </c>
      <c r="I32" s="32">
        <f t="shared" si="14"/>
        <v>37045</v>
      </c>
      <c r="J32" s="33">
        <f t="shared" si="9"/>
        <v>81.6059037338914</v>
      </c>
      <c r="K32" s="31">
        <v>20091</v>
      </c>
      <c r="L32" s="33">
        <f t="shared" si="10"/>
        <v>44.25817821345963</v>
      </c>
      <c r="M32" s="31">
        <v>0</v>
      </c>
      <c r="N32" s="33">
        <f t="shared" si="11"/>
        <v>0</v>
      </c>
      <c r="O32" s="31">
        <v>16954</v>
      </c>
      <c r="P32" s="31">
        <v>10301</v>
      </c>
      <c r="Q32" s="33">
        <f t="shared" si="12"/>
        <v>37.347725520431766</v>
      </c>
      <c r="R32" s="31" t="s">
        <v>209</v>
      </c>
      <c r="S32" s="31"/>
      <c r="T32" s="31"/>
      <c r="U32" s="31"/>
    </row>
    <row r="33" spans="1:21" ht="13.5">
      <c r="A33" s="54" t="s">
        <v>103</v>
      </c>
      <c r="B33" s="54" t="s">
        <v>140</v>
      </c>
      <c r="C33" s="55" t="s">
        <v>141</v>
      </c>
      <c r="D33" s="31">
        <f t="shared" si="0"/>
        <v>35509</v>
      </c>
      <c r="E33" s="32">
        <f t="shared" si="13"/>
        <v>10491</v>
      </c>
      <c r="F33" s="33">
        <f t="shared" si="8"/>
        <v>29.544622490072943</v>
      </c>
      <c r="G33" s="31">
        <v>10491</v>
      </c>
      <c r="H33" s="31">
        <v>0</v>
      </c>
      <c r="I33" s="32">
        <f t="shared" si="14"/>
        <v>25018</v>
      </c>
      <c r="J33" s="33">
        <f t="shared" si="9"/>
        <v>70.45537750992706</v>
      </c>
      <c r="K33" s="31">
        <v>284</v>
      </c>
      <c r="L33" s="33">
        <f t="shared" si="10"/>
        <v>0.7997972345039286</v>
      </c>
      <c r="M33" s="31">
        <v>0</v>
      </c>
      <c r="N33" s="33">
        <f t="shared" si="11"/>
        <v>0</v>
      </c>
      <c r="O33" s="31">
        <v>24734</v>
      </c>
      <c r="P33" s="31">
        <v>9339</v>
      </c>
      <c r="Q33" s="33">
        <f t="shared" si="12"/>
        <v>69.65558027542313</v>
      </c>
      <c r="R33" s="31" t="s">
        <v>209</v>
      </c>
      <c r="S33" s="31"/>
      <c r="T33" s="31"/>
      <c r="U33" s="31"/>
    </row>
    <row r="34" spans="1:21" ht="13.5">
      <c r="A34" s="54" t="s">
        <v>103</v>
      </c>
      <c r="B34" s="54" t="s">
        <v>142</v>
      </c>
      <c r="C34" s="55" t="s">
        <v>143</v>
      </c>
      <c r="D34" s="31">
        <f t="shared" si="0"/>
        <v>19963</v>
      </c>
      <c r="E34" s="32">
        <f t="shared" si="13"/>
        <v>6274</v>
      </c>
      <c r="F34" s="33">
        <f t="shared" si="8"/>
        <v>31.42814206281621</v>
      </c>
      <c r="G34" s="31">
        <v>6274</v>
      </c>
      <c r="H34" s="31">
        <v>0</v>
      </c>
      <c r="I34" s="32">
        <f t="shared" si="14"/>
        <v>13689</v>
      </c>
      <c r="J34" s="33">
        <f t="shared" si="9"/>
        <v>68.5718579371838</v>
      </c>
      <c r="K34" s="31">
        <v>240</v>
      </c>
      <c r="L34" s="33">
        <f t="shared" si="10"/>
        <v>1.2022241146120323</v>
      </c>
      <c r="M34" s="31">
        <v>0</v>
      </c>
      <c r="N34" s="33">
        <f t="shared" si="11"/>
        <v>0</v>
      </c>
      <c r="O34" s="31">
        <v>13449</v>
      </c>
      <c r="P34" s="31">
        <v>3931</v>
      </c>
      <c r="Q34" s="33">
        <f t="shared" si="12"/>
        <v>67.36963382257176</v>
      </c>
      <c r="R34" s="31" t="s">
        <v>209</v>
      </c>
      <c r="S34" s="31"/>
      <c r="T34" s="31"/>
      <c r="U34" s="31"/>
    </row>
    <row r="35" spans="1:21" ht="13.5">
      <c r="A35" s="54" t="s">
        <v>103</v>
      </c>
      <c r="B35" s="54" t="s">
        <v>144</v>
      </c>
      <c r="C35" s="55" t="s">
        <v>145</v>
      </c>
      <c r="D35" s="31">
        <f t="shared" si="0"/>
        <v>25263</v>
      </c>
      <c r="E35" s="32">
        <f t="shared" si="13"/>
        <v>1742</v>
      </c>
      <c r="F35" s="33">
        <f t="shared" si="8"/>
        <v>6.895459763290187</v>
      </c>
      <c r="G35" s="31">
        <v>1742</v>
      </c>
      <c r="H35" s="31">
        <v>0</v>
      </c>
      <c r="I35" s="32">
        <f t="shared" si="14"/>
        <v>23521</v>
      </c>
      <c r="J35" s="33">
        <f t="shared" si="9"/>
        <v>93.10454023670981</v>
      </c>
      <c r="K35" s="31">
        <v>9014</v>
      </c>
      <c r="L35" s="33">
        <f t="shared" si="10"/>
        <v>35.68063967066461</v>
      </c>
      <c r="M35" s="31">
        <v>0</v>
      </c>
      <c r="N35" s="33">
        <f t="shared" si="11"/>
        <v>0</v>
      </c>
      <c r="O35" s="31">
        <v>14507</v>
      </c>
      <c r="P35" s="31">
        <v>6805</v>
      </c>
      <c r="Q35" s="33">
        <f t="shared" si="12"/>
        <v>57.423900566045205</v>
      </c>
      <c r="R35" s="31" t="s">
        <v>209</v>
      </c>
      <c r="S35" s="31"/>
      <c r="T35" s="31"/>
      <c r="U35" s="31"/>
    </row>
    <row r="36" spans="1:21" ht="13.5">
      <c r="A36" s="54" t="s">
        <v>103</v>
      </c>
      <c r="B36" s="54" t="s">
        <v>146</v>
      </c>
      <c r="C36" s="55" t="s">
        <v>147</v>
      </c>
      <c r="D36" s="31">
        <f t="shared" si="0"/>
        <v>19372</v>
      </c>
      <c r="E36" s="32">
        <f t="shared" si="13"/>
        <v>8498</v>
      </c>
      <c r="F36" s="33">
        <f t="shared" si="8"/>
        <v>43.86743753871567</v>
      </c>
      <c r="G36" s="31">
        <v>8498</v>
      </c>
      <c r="H36" s="31">
        <v>0</v>
      </c>
      <c r="I36" s="32">
        <f t="shared" si="14"/>
        <v>10874</v>
      </c>
      <c r="J36" s="33">
        <f t="shared" si="9"/>
        <v>56.13256246128433</v>
      </c>
      <c r="K36" s="31">
        <v>2921</v>
      </c>
      <c r="L36" s="33">
        <f t="shared" si="10"/>
        <v>15.078463762130912</v>
      </c>
      <c r="M36" s="31">
        <v>1605</v>
      </c>
      <c r="N36" s="33">
        <f t="shared" si="11"/>
        <v>8.285153830270493</v>
      </c>
      <c r="O36" s="31">
        <v>6348</v>
      </c>
      <c r="P36" s="31">
        <v>1941</v>
      </c>
      <c r="Q36" s="33">
        <f t="shared" si="12"/>
        <v>32.768944868882926</v>
      </c>
      <c r="R36" s="31" t="s">
        <v>209</v>
      </c>
      <c r="S36" s="31"/>
      <c r="T36" s="31"/>
      <c r="U36" s="31"/>
    </row>
    <row r="37" spans="1:21" ht="13.5">
      <c r="A37" s="54" t="s">
        <v>103</v>
      </c>
      <c r="B37" s="54" t="s">
        <v>39</v>
      </c>
      <c r="C37" s="55" t="s">
        <v>40</v>
      </c>
      <c r="D37" s="31">
        <f t="shared" si="0"/>
        <v>23555</v>
      </c>
      <c r="E37" s="32">
        <f t="shared" si="13"/>
        <v>7001</v>
      </c>
      <c r="F37" s="33">
        <f t="shared" si="8"/>
        <v>29.721927403948207</v>
      </c>
      <c r="G37" s="31">
        <v>6615</v>
      </c>
      <c r="H37" s="31">
        <v>386</v>
      </c>
      <c r="I37" s="32">
        <f t="shared" si="14"/>
        <v>16554</v>
      </c>
      <c r="J37" s="33">
        <f t="shared" si="9"/>
        <v>70.27807259605179</v>
      </c>
      <c r="K37" s="31">
        <v>3780</v>
      </c>
      <c r="L37" s="33">
        <f t="shared" si="10"/>
        <v>16.047548291233284</v>
      </c>
      <c r="M37" s="31">
        <v>227</v>
      </c>
      <c r="N37" s="33">
        <f t="shared" si="11"/>
        <v>0.9637019741031628</v>
      </c>
      <c r="O37" s="31">
        <v>12547</v>
      </c>
      <c r="P37" s="31">
        <v>5673</v>
      </c>
      <c r="Q37" s="33">
        <f t="shared" si="12"/>
        <v>53.26682233071535</v>
      </c>
      <c r="R37" s="31" t="s">
        <v>209</v>
      </c>
      <c r="S37" s="31"/>
      <c r="T37" s="31"/>
      <c r="U37" s="31"/>
    </row>
    <row r="38" spans="1:21" ht="13.5">
      <c r="A38" s="54" t="s">
        <v>103</v>
      </c>
      <c r="B38" s="54" t="s">
        <v>148</v>
      </c>
      <c r="C38" s="55" t="s">
        <v>149</v>
      </c>
      <c r="D38" s="31">
        <f t="shared" si="0"/>
        <v>35769</v>
      </c>
      <c r="E38" s="32">
        <f t="shared" si="13"/>
        <v>7908</v>
      </c>
      <c r="F38" s="33">
        <f t="shared" si="8"/>
        <v>22.108529732449885</v>
      </c>
      <c r="G38" s="31">
        <v>7908</v>
      </c>
      <c r="H38" s="31">
        <v>0</v>
      </c>
      <c r="I38" s="32">
        <f t="shared" si="14"/>
        <v>27861</v>
      </c>
      <c r="J38" s="33">
        <f t="shared" si="9"/>
        <v>77.8914702675501</v>
      </c>
      <c r="K38" s="31">
        <v>15471</v>
      </c>
      <c r="L38" s="33">
        <f t="shared" si="10"/>
        <v>43.252537113142665</v>
      </c>
      <c r="M38" s="31">
        <v>0</v>
      </c>
      <c r="N38" s="33">
        <f t="shared" si="11"/>
        <v>0</v>
      </c>
      <c r="O38" s="31">
        <v>12390</v>
      </c>
      <c r="P38" s="31">
        <v>6604</v>
      </c>
      <c r="Q38" s="33">
        <f t="shared" si="12"/>
        <v>34.63893315440745</v>
      </c>
      <c r="R38" s="31" t="s">
        <v>209</v>
      </c>
      <c r="S38" s="31"/>
      <c r="T38" s="31"/>
      <c r="U38" s="31"/>
    </row>
    <row r="39" spans="1:21" ht="13.5">
      <c r="A39" s="54" t="s">
        <v>103</v>
      </c>
      <c r="B39" s="54" t="s">
        <v>150</v>
      </c>
      <c r="C39" s="55" t="s">
        <v>151</v>
      </c>
      <c r="D39" s="31">
        <f t="shared" si="0"/>
        <v>16571</v>
      </c>
      <c r="E39" s="32">
        <f t="shared" si="13"/>
        <v>6233</v>
      </c>
      <c r="F39" s="33">
        <f t="shared" si="8"/>
        <v>37.6139038078571</v>
      </c>
      <c r="G39" s="31">
        <v>6233</v>
      </c>
      <c r="H39" s="31">
        <v>0</v>
      </c>
      <c r="I39" s="32">
        <f t="shared" si="14"/>
        <v>10338</v>
      </c>
      <c r="J39" s="33">
        <f t="shared" si="9"/>
        <v>62.3860961921429</v>
      </c>
      <c r="K39" s="31">
        <v>1331</v>
      </c>
      <c r="L39" s="33">
        <f t="shared" si="10"/>
        <v>8.03210427855893</v>
      </c>
      <c r="M39" s="31">
        <v>0</v>
      </c>
      <c r="N39" s="33">
        <f t="shared" si="11"/>
        <v>0</v>
      </c>
      <c r="O39" s="31">
        <v>9007</v>
      </c>
      <c r="P39" s="31">
        <v>3147</v>
      </c>
      <c r="Q39" s="33">
        <f t="shared" si="12"/>
        <v>54.353991913583975</v>
      </c>
      <c r="R39" s="31" t="s">
        <v>209</v>
      </c>
      <c r="S39" s="31"/>
      <c r="T39" s="31"/>
      <c r="U39" s="31"/>
    </row>
    <row r="40" spans="1:21" ht="13.5">
      <c r="A40" s="54" t="s">
        <v>103</v>
      </c>
      <c r="B40" s="54" t="s">
        <v>152</v>
      </c>
      <c r="C40" s="55" t="s">
        <v>153</v>
      </c>
      <c r="D40" s="31">
        <f t="shared" si="0"/>
        <v>22758</v>
      </c>
      <c r="E40" s="32">
        <f t="shared" si="13"/>
        <v>8635</v>
      </c>
      <c r="F40" s="33">
        <f t="shared" si="8"/>
        <v>37.942701467615784</v>
      </c>
      <c r="G40" s="31">
        <v>8635</v>
      </c>
      <c r="H40" s="31">
        <v>0</v>
      </c>
      <c r="I40" s="32">
        <f t="shared" si="14"/>
        <v>14123</v>
      </c>
      <c r="J40" s="33">
        <f t="shared" si="9"/>
        <v>62.05729853238422</v>
      </c>
      <c r="K40" s="31">
        <v>0</v>
      </c>
      <c r="L40" s="33">
        <f t="shared" si="10"/>
        <v>0</v>
      </c>
      <c r="M40" s="31">
        <v>0</v>
      </c>
      <c r="N40" s="33">
        <f t="shared" si="11"/>
        <v>0</v>
      </c>
      <c r="O40" s="31">
        <v>14123</v>
      </c>
      <c r="P40" s="31">
        <v>7338</v>
      </c>
      <c r="Q40" s="33">
        <f t="shared" si="12"/>
        <v>62.05729853238422</v>
      </c>
      <c r="R40" s="31" t="s">
        <v>209</v>
      </c>
      <c r="S40" s="31"/>
      <c r="T40" s="31"/>
      <c r="U40" s="31"/>
    </row>
    <row r="41" spans="1:21" ht="13.5">
      <c r="A41" s="54" t="s">
        <v>103</v>
      </c>
      <c r="B41" s="54" t="s">
        <v>154</v>
      </c>
      <c r="C41" s="55" t="s">
        <v>155</v>
      </c>
      <c r="D41" s="31">
        <f t="shared" si="0"/>
        <v>35472</v>
      </c>
      <c r="E41" s="32">
        <f t="shared" si="13"/>
        <v>2325</v>
      </c>
      <c r="F41" s="33">
        <f t="shared" si="8"/>
        <v>6.55446549391069</v>
      </c>
      <c r="G41" s="31">
        <v>2325</v>
      </c>
      <c r="H41" s="31">
        <v>0</v>
      </c>
      <c r="I41" s="32">
        <f t="shared" si="14"/>
        <v>33147</v>
      </c>
      <c r="J41" s="33">
        <f t="shared" si="9"/>
        <v>93.44553450608932</v>
      </c>
      <c r="K41" s="31">
        <v>24714</v>
      </c>
      <c r="L41" s="33">
        <f t="shared" si="10"/>
        <v>69.67185385656293</v>
      </c>
      <c r="M41" s="31">
        <v>0</v>
      </c>
      <c r="N41" s="33">
        <f t="shared" si="11"/>
        <v>0</v>
      </c>
      <c r="O41" s="31">
        <v>8433</v>
      </c>
      <c r="P41" s="31">
        <v>5471</v>
      </c>
      <c r="Q41" s="33">
        <f t="shared" si="12"/>
        <v>23.773680649526387</v>
      </c>
      <c r="R41" s="31"/>
      <c r="S41" s="31" t="s">
        <v>209</v>
      </c>
      <c r="T41" s="31"/>
      <c r="U41" s="31"/>
    </row>
    <row r="42" spans="1:21" ht="13.5">
      <c r="A42" s="54" t="s">
        <v>103</v>
      </c>
      <c r="B42" s="54" t="s">
        <v>156</v>
      </c>
      <c r="C42" s="55" t="s">
        <v>157</v>
      </c>
      <c r="D42" s="31">
        <f t="shared" si="0"/>
        <v>23260</v>
      </c>
      <c r="E42" s="32">
        <f t="shared" si="13"/>
        <v>10478</v>
      </c>
      <c r="F42" s="33">
        <f t="shared" si="8"/>
        <v>45.04729148753224</v>
      </c>
      <c r="G42" s="31">
        <v>9719</v>
      </c>
      <c r="H42" s="31">
        <v>759</v>
      </c>
      <c r="I42" s="32">
        <f t="shared" si="14"/>
        <v>12782</v>
      </c>
      <c r="J42" s="33">
        <f t="shared" si="9"/>
        <v>54.95270851246775</v>
      </c>
      <c r="K42" s="31">
        <v>0</v>
      </c>
      <c r="L42" s="33">
        <f t="shared" si="10"/>
        <v>0</v>
      </c>
      <c r="M42" s="31">
        <v>0</v>
      </c>
      <c r="N42" s="33">
        <f t="shared" si="11"/>
        <v>0</v>
      </c>
      <c r="O42" s="31">
        <v>12782</v>
      </c>
      <c r="P42" s="31">
        <v>3220</v>
      </c>
      <c r="Q42" s="33">
        <f t="shared" si="12"/>
        <v>54.95270851246775</v>
      </c>
      <c r="R42" s="31" t="s">
        <v>209</v>
      </c>
      <c r="S42" s="31"/>
      <c r="T42" s="31"/>
      <c r="U42" s="31"/>
    </row>
    <row r="43" spans="1:21" ht="13.5">
      <c r="A43" s="54" t="s">
        <v>103</v>
      </c>
      <c r="B43" s="54" t="s">
        <v>158</v>
      </c>
      <c r="C43" s="55" t="s">
        <v>159</v>
      </c>
      <c r="D43" s="31">
        <f t="shared" si="0"/>
        <v>11835</v>
      </c>
      <c r="E43" s="32">
        <f t="shared" si="13"/>
        <v>1724</v>
      </c>
      <c r="F43" s="33">
        <f t="shared" si="8"/>
        <v>14.566962399662021</v>
      </c>
      <c r="G43" s="31">
        <v>1724</v>
      </c>
      <c r="H43" s="31">
        <v>0</v>
      </c>
      <c r="I43" s="32">
        <f t="shared" si="14"/>
        <v>10111</v>
      </c>
      <c r="J43" s="33">
        <f t="shared" si="9"/>
        <v>85.43303760033798</v>
      </c>
      <c r="K43" s="31">
        <v>0</v>
      </c>
      <c r="L43" s="33">
        <f t="shared" si="10"/>
        <v>0</v>
      </c>
      <c r="M43" s="31">
        <v>0</v>
      </c>
      <c r="N43" s="33">
        <f t="shared" si="11"/>
        <v>0</v>
      </c>
      <c r="O43" s="31">
        <v>10111</v>
      </c>
      <c r="P43" s="31">
        <v>2972</v>
      </c>
      <c r="Q43" s="33">
        <f t="shared" si="12"/>
        <v>85.43303760033798</v>
      </c>
      <c r="R43" s="31" t="s">
        <v>209</v>
      </c>
      <c r="S43" s="31"/>
      <c r="T43" s="31"/>
      <c r="U43" s="31"/>
    </row>
    <row r="44" spans="1:21" ht="13.5">
      <c r="A44" s="54" t="s">
        <v>103</v>
      </c>
      <c r="B44" s="54" t="s">
        <v>160</v>
      </c>
      <c r="C44" s="55" t="s">
        <v>161</v>
      </c>
      <c r="D44" s="31">
        <f t="shared" si="0"/>
        <v>28992</v>
      </c>
      <c r="E44" s="32">
        <f t="shared" si="13"/>
        <v>11257</v>
      </c>
      <c r="F44" s="33">
        <f t="shared" si="8"/>
        <v>38.827952538631344</v>
      </c>
      <c r="G44" s="31">
        <v>11257</v>
      </c>
      <c r="H44" s="31">
        <v>0</v>
      </c>
      <c r="I44" s="32">
        <f t="shared" si="14"/>
        <v>17735</v>
      </c>
      <c r="J44" s="33">
        <f t="shared" si="9"/>
        <v>61.17204746136865</v>
      </c>
      <c r="K44" s="31">
        <v>0</v>
      </c>
      <c r="L44" s="33">
        <f t="shared" si="10"/>
        <v>0</v>
      </c>
      <c r="M44" s="31">
        <v>0</v>
      </c>
      <c r="N44" s="33">
        <f t="shared" si="11"/>
        <v>0</v>
      </c>
      <c r="O44" s="31">
        <v>17735</v>
      </c>
      <c r="P44" s="31">
        <v>11515</v>
      </c>
      <c r="Q44" s="33">
        <f t="shared" si="12"/>
        <v>61.17204746136865</v>
      </c>
      <c r="R44" s="31" t="s">
        <v>209</v>
      </c>
      <c r="S44" s="31"/>
      <c r="T44" s="31"/>
      <c r="U44" s="31"/>
    </row>
    <row r="45" spans="1:21" ht="13.5">
      <c r="A45" s="54" t="s">
        <v>103</v>
      </c>
      <c r="B45" s="54" t="s">
        <v>162</v>
      </c>
      <c r="C45" s="55" t="s">
        <v>163</v>
      </c>
      <c r="D45" s="31">
        <f t="shared" si="0"/>
        <v>12134</v>
      </c>
      <c r="E45" s="32">
        <f t="shared" si="13"/>
        <v>2718</v>
      </c>
      <c r="F45" s="33">
        <f t="shared" si="8"/>
        <v>22.399868139113234</v>
      </c>
      <c r="G45" s="31">
        <v>2718</v>
      </c>
      <c r="H45" s="31">
        <v>0</v>
      </c>
      <c r="I45" s="32">
        <f t="shared" si="14"/>
        <v>9416</v>
      </c>
      <c r="J45" s="33">
        <f t="shared" si="9"/>
        <v>77.60013186088676</v>
      </c>
      <c r="K45" s="31">
        <v>0</v>
      </c>
      <c r="L45" s="33">
        <f t="shared" si="10"/>
        <v>0</v>
      </c>
      <c r="M45" s="31">
        <v>0</v>
      </c>
      <c r="N45" s="33">
        <f t="shared" si="11"/>
        <v>0</v>
      </c>
      <c r="O45" s="31">
        <v>9416</v>
      </c>
      <c r="P45" s="31">
        <v>3931</v>
      </c>
      <c r="Q45" s="33">
        <f t="shared" si="12"/>
        <v>77.60013186088676</v>
      </c>
      <c r="R45" s="31" t="s">
        <v>209</v>
      </c>
      <c r="S45" s="31"/>
      <c r="T45" s="31"/>
      <c r="U45" s="31"/>
    </row>
    <row r="46" spans="1:21" ht="13.5">
      <c r="A46" s="54" t="s">
        <v>103</v>
      </c>
      <c r="B46" s="54" t="s">
        <v>164</v>
      </c>
      <c r="C46" s="55" t="s">
        <v>165</v>
      </c>
      <c r="D46" s="31">
        <f t="shared" si="0"/>
        <v>49685</v>
      </c>
      <c r="E46" s="32">
        <f t="shared" si="13"/>
        <v>5739</v>
      </c>
      <c r="F46" s="33">
        <f t="shared" si="8"/>
        <v>11.55076985005535</v>
      </c>
      <c r="G46" s="31">
        <v>5739</v>
      </c>
      <c r="H46" s="31">
        <v>0</v>
      </c>
      <c r="I46" s="32">
        <f t="shared" si="14"/>
        <v>43946</v>
      </c>
      <c r="J46" s="33">
        <f t="shared" si="9"/>
        <v>88.44923014994464</v>
      </c>
      <c r="K46" s="31">
        <v>23640</v>
      </c>
      <c r="L46" s="33">
        <f t="shared" si="10"/>
        <v>47.57975244037436</v>
      </c>
      <c r="M46" s="31">
        <v>0</v>
      </c>
      <c r="N46" s="33">
        <f t="shared" si="11"/>
        <v>0</v>
      </c>
      <c r="O46" s="31">
        <v>20306</v>
      </c>
      <c r="P46" s="31">
        <v>2223</v>
      </c>
      <c r="Q46" s="33">
        <f t="shared" si="12"/>
        <v>40.8694777095703</v>
      </c>
      <c r="R46" s="31" t="s">
        <v>209</v>
      </c>
      <c r="S46" s="31"/>
      <c r="T46" s="31"/>
      <c r="U46" s="31"/>
    </row>
    <row r="47" spans="1:21" ht="13.5">
      <c r="A47" s="54" t="s">
        <v>103</v>
      </c>
      <c r="B47" s="54" t="s">
        <v>166</v>
      </c>
      <c r="C47" s="55" t="s">
        <v>167</v>
      </c>
      <c r="D47" s="31">
        <f t="shared" si="0"/>
        <v>38909</v>
      </c>
      <c r="E47" s="32">
        <f t="shared" si="13"/>
        <v>12400</v>
      </c>
      <c r="F47" s="33">
        <f t="shared" si="8"/>
        <v>31.869233339330233</v>
      </c>
      <c r="G47" s="31">
        <v>12400</v>
      </c>
      <c r="H47" s="31">
        <v>0</v>
      </c>
      <c r="I47" s="32">
        <f t="shared" si="14"/>
        <v>26509</v>
      </c>
      <c r="J47" s="33">
        <f t="shared" si="9"/>
        <v>68.13076666066978</v>
      </c>
      <c r="K47" s="31">
        <v>7787</v>
      </c>
      <c r="L47" s="33">
        <f t="shared" si="10"/>
        <v>20.013364517206817</v>
      </c>
      <c r="M47" s="31">
        <v>0</v>
      </c>
      <c r="N47" s="33">
        <f t="shared" si="11"/>
        <v>0</v>
      </c>
      <c r="O47" s="31">
        <v>18722</v>
      </c>
      <c r="P47" s="31">
        <v>3287</v>
      </c>
      <c r="Q47" s="33">
        <f t="shared" si="12"/>
        <v>48.117402143462954</v>
      </c>
      <c r="R47" s="31" t="s">
        <v>209</v>
      </c>
      <c r="S47" s="31"/>
      <c r="T47" s="31"/>
      <c r="U47" s="31"/>
    </row>
    <row r="48" spans="1:21" ht="13.5">
      <c r="A48" s="54" t="s">
        <v>103</v>
      </c>
      <c r="B48" s="54" t="s">
        <v>168</v>
      </c>
      <c r="C48" s="55" t="s">
        <v>169</v>
      </c>
      <c r="D48" s="31">
        <f t="shared" si="0"/>
        <v>16430</v>
      </c>
      <c r="E48" s="32">
        <f t="shared" si="13"/>
        <v>1847</v>
      </c>
      <c r="F48" s="33">
        <f t="shared" si="8"/>
        <v>11.241631162507607</v>
      </c>
      <c r="G48" s="31">
        <v>1847</v>
      </c>
      <c r="H48" s="31">
        <v>0</v>
      </c>
      <c r="I48" s="32">
        <f t="shared" si="14"/>
        <v>14583</v>
      </c>
      <c r="J48" s="33">
        <f t="shared" si="9"/>
        <v>88.7583688374924</v>
      </c>
      <c r="K48" s="31">
        <v>1491</v>
      </c>
      <c r="L48" s="33">
        <f t="shared" si="10"/>
        <v>9.074863055386489</v>
      </c>
      <c r="M48" s="31">
        <v>0</v>
      </c>
      <c r="N48" s="33">
        <f t="shared" si="11"/>
        <v>0</v>
      </c>
      <c r="O48" s="31">
        <v>13092</v>
      </c>
      <c r="P48" s="31">
        <v>3590</v>
      </c>
      <c r="Q48" s="33">
        <f t="shared" si="12"/>
        <v>79.6835057821059</v>
      </c>
      <c r="R48" s="31" t="s">
        <v>209</v>
      </c>
      <c r="S48" s="31"/>
      <c r="T48" s="31"/>
      <c r="U48" s="31"/>
    </row>
    <row r="49" spans="1:21" ht="13.5">
      <c r="A49" s="54" t="s">
        <v>103</v>
      </c>
      <c r="B49" s="54" t="s">
        <v>170</v>
      </c>
      <c r="C49" s="55" t="s">
        <v>171</v>
      </c>
      <c r="D49" s="31">
        <f t="shared" si="0"/>
        <v>10642</v>
      </c>
      <c r="E49" s="32">
        <f t="shared" si="13"/>
        <v>3266</v>
      </c>
      <c r="F49" s="33">
        <f t="shared" si="8"/>
        <v>30.68971997744785</v>
      </c>
      <c r="G49" s="31">
        <v>3266</v>
      </c>
      <c r="H49" s="31">
        <v>0</v>
      </c>
      <c r="I49" s="32">
        <f t="shared" si="14"/>
        <v>7376</v>
      </c>
      <c r="J49" s="33">
        <f t="shared" si="9"/>
        <v>69.31028002255215</v>
      </c>
      <c r="K49" s="31">
        <v>0</v>
      </c>
      <c r="L49" s="33">
        <f t="shared" si="10"/>
        <v>0</v>
      </c>
      <c r="M49" s="31">
        <v>0</v>
      </c>
      <c r="N49" s="33">
        <f t="shared" si="11"/>
        <v>0</v>
      </c>
      <c r="O49" s="31">
        <v>7376</v>
      </c>
      <c r="P49" s="31">
        <v>2062</v>
      </c>
      <c r="Q49" s="33">
        <f t="shared" si="12"/>
        <v>69.31028002255215</v>
      </c>
      <c r="R49" s="31" t="s">
        <v>209</v>
      </c>
      <c r="S49" s="31"/>
      <c r="T49" s="31"/>
      <c r="U49" s="31"/>
    </row>
    <row r="50" spans="1:21" ht="13.5">
      <c r="A50" s="54" t="s">
        <v>103</v>
      </c>
      <c r="B50" s="54" t="s">
        <v>172</v>
      </c>
      <c r="C50" s="55" t="s">
        <v>173</v>
      </c>
      <c r="D50" s="31">
        <f t="shared" si="0"/>
        <v>13961</v>
      </c>
      <c r="E50" s="32">
        <f t="shared" si="13"/>
        <v>3612</v>
      </c>
      <c r="F50" s="33">
        <f t="shared" si="8"/>
        <v>25.872072201131722</v>
      </c>
      <c r="G50" s="31">
        <v>3612</v>
      </c>
      <c r="H50" s="31">
        <v>0</v>
      </c>
      <c r="I50" s="32">
        <f t="shared" si="14"/>
        <v>10349</v>
      </c>
      <c r="J50" s="33">
        <f t="shared" si="9"/>
        <v>74.12792779886827</v>
      </c>
      <c r="K50" s="31">
        <v>1032</v>
      </c>
      <c r="L50" s="33">
        <f t="shared" si="10"/>
        <v>7.3920206288947785</v>
      </c>
      <c r="M50" s="31">
        <v>0</v>
      </c>
      <c r="N50" s="33">
        <f t="shared" si="11"/>
        <v>0</v>
      </c>
      <c r="O50" s="31">
        <v>9317</v>
      </c>
      <c r="P50" s="31">
        <v>4217</v>
      </c>
      <c r="Q50" s="33">
        <f t="shared" si="12"/>
        <v>66.7359071699735</v>
      </c>
      <c r="R50" s="31" t="s">
        <v>209</v>
      </c>
      <c r="S50" s="31"/>
      <c r="T50" s="31"/>
      <c r="U50" s="31"/>
    </row>
    <row r="51" spans="1:21" ht="13.5">
      <c r="A51" s="54" t="s">
        <v>103</v>
      </c>
      <c r="B51" s="54" t="s">
        <v>174</v>
      </c>
      <c r="C51" s="55" t="s">
        <v>175</v>
      </c>
      <c r="D51" s="31">
        <f t="shared" si="0"/>
        <v>18512</v>
      </c>
      <c r="E51" s="32">
        <f t="shared" si="13"/>
        <v>913</v>
      </c>
      <c r="F51" s="33">
        <f t="shared" si="8"/>
        <v>4.931936041486603</v>
      </c>
      <c r="G51" s="31">
        <v>913</v>
      </c>
      <c r="H51" s="31">
        <v>0</v>
      </c>
      <c r="I51" s="32">
        <f t="shared" si="14"/>
        <v>17599</v>
      </c>
      <c r="J51" s="33">
        <f t="shared" si="9"/>
        <v>95.06806395851339</v>
      </c>
      <c r="K51" s="31">
        <v>0</v>
      </c>
      <c r="L51" s="33">
        <f t="shared" si="10"/>
        <v>0</v>
      </c>
      <c r="M51" s="31">
        <v>0</v>
      </c>
      <c r="N51" s="33">
        <f t="shared" si="11"/>
        <v>0</v>
      </c>
      <c r="O51" s="31">
        <v>17599</v>
      </c>
      <c r="P51" s="31">
        <v>12160</v>
      </c>
      <c r="Q51" s="33">
        <f t="shared" si="12"/>
        <v>95.06806395851339</v>
      </c>
      <c r="R51" s="31" t="s">
        <v>209</v>
      </c>
      <c r="S51" s="31"/>
      <c r="T51" s="31"/>
      <c r="U51" s="31"/>
    </row>
    <row r="52" spans="1:21" ht="13.5">
      <c r="A52" s="54" t="s">
        <v>103</v>
      </c>
      <c r="B52" s="54" t="s">
        <v>176</v>
      </c>
      <c r="C52" s="55" t="s">
        <v>177</v>
      </c>
      <c r="D52" s="31">
        <f t="shared" si="0"/>
        <v>47237</v>
      </c>
      <c r="E52" s="32">
        <f t="shared" si="13"/>
        <v>7060</v>
      </c>
      <c r="F52" s="33">
        <f t="shared" si="8"/>
        <v>14.945911044308488</v>
      </c>
      <c r="G52" s="31">
        <v>7060</v>
      </c>
      <c r="H52" s="31">
        <v>0</v>
      </c>
      <c r="I52" s="32">
        <f t="shared" si="14"/>
        <v>40177</v>
      </c>
      <c r="J52" s="33">
        <f t="shared" si="9"/>
        <v>85.05408895569151</v>
      </c>
      <c r="K52" s="31">
        <v>24681</v>
      </c>
      <c r="L52" s="33">
        <f t="shared" si="10"/>
        <v>52.24929610263141</v>
      </c>
      <c r="M52" s="31">
        <v>0</v>
      </c>
      <c r="N52" s="33">
        <f t="shared" si="11"/>
        <v>0</v>
      </c>
      <c r="O52" s="31">
        <v>15496</v>
      </c>
      <c r="P52" s="31">
        <v>7012</v>
      </c>
      <c r="Q52" s="33">
        <f t="shared" si="12"/>
        <v>32.8047928530601</v>
      </c>
      <c r="R52" s="31" t="s">
        <v>209</v>
      </c>
      <c r="S52" s="31"/>
      <c r="T52" s="31"/>
      <c r="U52" s="31"/>
    </row>
    <row r="53" spans="1:21" ht="13.5">
      <c r="A53" s="54" t="s">
        <v>103</v>
      </c>
      <c r="B53" s="54" t="s">
        <v>178</v>
      </c>
      <c r="C53" s="55" t="s">
        <v>179</v>
      </c>
      <c r="D53" s="31">
        <f t="shared" si="0"/>
        <v>11484</v>
      </c>
      <c r="E53" s="32">
        <f t="shared" si="13"/>
        <v>4507</v>
      </c>
      <c r="F53" s="33">
        <f t="shared" si="8"/>
        <v>39.245907349355626</v>
      </c>
      <c r="G53" s="31">
        <v>4507</v>
      </c>
      <c r="H53" s="31">
        <v>0</v>
      </c>
      <c r="I53" s="32">
        <f t="shared" si="14"/>
        <v>6977</v>
      </c>
      <c r="J53" s="33">
        <f t="shared" si="9"/>
        <v>60.754092650644374</v>
      </c>
      <c r="K53" s="31">
        <v>1356</v>
      </c>
      <c r="L53" s="33">
        <f t="shared" si="10"/>
        <v>11.80773249738767</v>
      </c>
      <c r="M53" s="31">
        <v>0</v>
      </c>
      <c r="N53" s="33">
        <f t="shared" si="11"/>
        <v>0</v>
      </c>
      <c r="O53" s="31">
        <v>5621</v>
      </c>
      <c r="P53" s="31">
        <v>2368</v>
      </c>
      <c r="Q53" s="33">
        <f t="shared" si="12"/>
        <v>48.946360153256705</v>
      </c>
      <c r="R53" s="31" t="s">
        <v>209</v>
      </c>
      <c r="S53" s="31"/>
      <c r="T53" s="31"/>
      <c r="U53" s="31"/>
    </row>
    <row r="54" spans="1:21" ht="13.5">
      <c r="A54" s="54" t="s">
        <v>103</v>
      </c>
      <c r="B54" s="54" t="s">
        <v>180</v>
      </c>
      <c r="C54" s="55" t="s">
        <v>181</v>
      </c>
      <c r="D54" s="31">
        <f t="shared" si="0"/>
        <v>8600</v>
      </c>
      <c r="E54" s="32">
        <f t="shared" si="13"/>
        <v>2202</v>
      </c>
      <c r="F54" s="33">
        <f t="shared" si="8"/>
        <v>25.6046511627907</v>
      </c>
      <c r="G54" s="31">
        <v>2202</v>
      </c>
      <c r="H54" s="31">
        <v>0</v>
      </c>
      <c r="I54" s="32">
        <f t="shared" si="14"/>
        <v>6398</v>
      </c>
      <c r="J54" s="33">
        <f t="shared" si="9"/>
        <v>74.39534883720931</v>
      </c>
      <c r="K54" s="31">
        <v>760</v>
      </c>
      <c r="L54" s="33">
        <f t="shared" si="10"/>
        <v>8.837209302325581</v>
      </c>
      <c r="M54" s="31">
        <v>0</v>
      </c>
      <c r="N54" s="33">
        <f t="shared" si="11"/>
        <v>0</v>
      </c>
      <c r="O54" s="31">
        <v>5638</v>
      </c>
      <c r="P54" s="31">
        <v>2356</v>
      </c>
      <c r="Q54" s="33">
        <f t="shared" si="12"/>
        <v>65.55813953488372</v>
      </c>
      <c r="R54" s="31" t="s">
        <v>209</v>
      </c>
      <c r="S54" s="31"/>
      <c r="T54" s="31"/>
      <c r="U54" s="31"/>
    </row>
    <row r="55" spans="1:21" ht="13.5">
      <c r="A55" s="54" t="s">
        <v>103</v>
      </c>
      <c r="B55" s="54" t="s">
        <v>182</v>
      </c>
      <c r="C55" s="55" t="s">
        <v>183</v>
      </c>
      <c r="D55" s="31">
        <f t="shared" si="0"/>
        <v>30374</v>
      </c>
      <c r="E55" s="32">
        <f t="shared" si="13"/>
        <v>8012</v>
      </c>
      <c r="F55" s="33">
        <f t="shared" si="8"/>
        <v>26.37782313821031</v>
      </c>
      <c r="G55" s="31">
        <v>8012</v>
      </c>
      <c r="H55" s="31">
        <v>0</v>
      </c>
      <c r="I55" s="32">
        <f t="shared" si="14"/>
        <v>22362</v>
      </c>
      <c r="J55" s="33">
        <f t="shared" si="9"/>
        <v>73.62217686178968</v>
      </c>
      <c r="K55" s="31">
        <v>9972</v>
      </c>
      <c r="L55" s="33">
        <f t="shared" si="10"/>
        <v>32.83071047606506</v>
      </c>
      <c r="M55" s="31">
        <v>0</v>
      </c>
      <c r="N55" s="33">
        <f t="shared" si="11"/>
        <v>0</v>
      </c>
      <c r="O55" s="31">
        <v>12390</v>
      </c>
      <c r="P55" s="31">
        <v>5995</v>
      </c>
      <c r="Q55" s="33">
        <f t="shared" si="12"/>
        <v>40.79146638572463</v>
      </c>
      <c r="R55" s="31" t="s">
        <v>209</v>
      </c>
      <c r="S55" s="31"/>
      <c r="T55" s="31"/>
      <c r="U55" s="31"/>
    </row>
    <row r="56" spans="1:21" ht="13.5">
      <c r="A56" s="54" t="s">
        <v>103</v>
      </c>
      <c r="B56" s="54" t="s">
        <v>184</v>
      </c>
      <c r="C56" s="55" t="s">
        <v>185</v>
      </c>
      <c r="D56" s="31">
        <f t="shared" si="0"/>
        <v>9459</v>
      </c>
      <c r="E56" s="32">
        <f t="shared" si="13"/>
        <v>1430</v>
      </c>
      <c r="F56" s="33">
        <f t="shared" si="8"/>
        <v>15.117877154033197</v>
      </c>
      <c r="G56" s="31">
        <v>1430</v>
      </c>
      <c r="H56" s="31">
        <v>0</v>
      </c>
      <c r="I56" s="32">
        <f t="shared" si="14"/>
        <v>8029</v>
      </c>
      <c r="J56" s="33">
        <f t="shared" si="9"/>
        <v>84.8821228459668</v>
      </c>
      <c r="K56" s="31">
        <v>6797</v>
      </c>
      <c r="L56" s="33">
        <f t="shared" si="10"/>
        <v>71.8574902209536</v>
      </c>
      <c r="M56" s="31">
        <v>0</v>
      </c>
      <c r="N56" s="33">
        <f t="shared" si="11"/>
        <v>0</v>
      </c>
      <c r="O56" s="31">
        <v>1232</v>
      </c>
      <c r="P56" s="31">
        <v>12</v>
      </c>
      <c r="Q56" s="33">
        <f t="shared" si="12"/>
        <v>13.024632625013217</v>
      </c>
      <c r="R56" s="31" t="s">
        <v>209</v>
      </c>
      <c r="S56" s="31"/>
      <c r="T56" s="31"/>
      <c r="U56" s="31"/>
    </row>
    <row r="57" spans="1:21" ht="13.5">
      <c r="A57" s="54" t="s">
        <v>103</v>
      </c>
      <c r="B57" s="54" t="s">
        <v>186</v>
      </c>
      <c r="C57" s="55" t="s">
        <v>187</v>
      </c>
      <c r="D57" s="31">
        <f t="shared" si="0"/>
        <v>25507</v>
      </c>
      <c r="E57" s="32">
        <f t="shared" si="13"/>
        <v>7751</v>
      </c>
      <c r="F57" s="33">
        <f t="shared" si="8"/>
        <v>30.387736699729484</v>
      </c>
      <c r="G57" s="31">
        <v>7751</v>
      </c>
      <c r="H57" s="31">
        <v>0</v>
      </c>
      <c r="I57" s="32">
        <f t="shared" si="14"/>
        <v>17756</v>
      </c>
      <c r="J57" s="33">
        <f t="shared" si="9"/>
        <v>69.61226330027051</v>
      </c>
      <c r="K57" s="31">
        <v>3496</v>
      </c>
      <c r="L57" s="33">
        <f t="shared" si="10"/>
        <v>13.706041478809738</v>
      </c>
      <c r="M57" s="31">
        <v>1752</v>
      </c>
      <c r="N57" s="33">
        <f t="shared" si="11"/>
        <v>6.8687027090602575</v>
      </c>
      <c r="O57" s="31">
        <v>12508</v>
      </c>
      <c r="P57" s="31">
        <v>4018</v>
      </c>
      <c r="Q57" s="33">
        <f t="shared" si="12"/>
        <v>49.03751911240052</v>
      </c>
      <c r="R57" s="31" t="s">
        <v>209</v>
      </c>
      <c r="S57" s="31"/>
      <c r="T57" s="31"/>
      <c r="U57" s="31"/>
    </row>
    <row r="58" spans="1:21" ht="13.5">
      <c r="A58" s="54" t="s">
        <v>103</v>
      </c>
      <c r="B58" s="54" t="s">
        <v>188</v>
      </c>
      <c r="C58" s="55" t="s">
        <v>189</v>
      </c>
      <c r="D58" s="31">
        <f t="shared" si="0"/>
        <v>15712</v>
      </c>
      <c r="E58" s="32">
        <f t="shared" si="13"/>
        <v>1766</v>
      </c>
      <c r="F58" s="33">
        <f t="shared" si="8"/>
        <v>11.239816700610998</v>
      </c>
      <c r="G58" s="31">
        <v>1766</v>
      </c>
      <c r="H58" s="31">
        <v>0</v>
      </c>
      <c r="I58" s="32">
        <f t="shared" si="14"/>
        <v>13946</v>
      </c>
      <c r="J58" s="33">
        <f t="shared" si="9"/>
        <v>88.76018329938901</v>
      </c>
      <c r="K58" s="31">
        <v>8071</v>
      </c>
      <c r="L58" s="33">
        <f t="shared" si="10"/>
        <v>51.36838085539714</v>
      </c>
      <c r="M58" s="31">
        <v>0</v>
      </c>
      <c r="N58" s="33">
        <f t="shared" si="11"/>
        <v>0</v>
      </c>
      <c r="O58" s="31">
        <v>5875</v>
      </c>
      <c r="P58" s="31">
        <v>3822</v>
      </c>
      <c r="Q58" s="33">
        <f t="shared" si="12"/>
        <v>37.39180244399185</v>
      </c>
      <c r="R58" s="31" t="s">
        <v>209</v>
      </c>
      <c r="S58" s="31"/>
      <c r="T58" s="31"/>
      <c r="U58" s="31"/>
    </row>
    <row r="59" spans="1:21" ht="13.5">
      <c r="A59" s="54" t="s">
        <v>103</v>
      </c>
      <c r="B59" s="54" t="s">
        <v>190</v>
      </c>
      <c r="C59" s="55" t="s">
        <v>191</v>
      </c>
      <c r="D59" s="31">
        <f t="shared" si="0"/>
        <v>19972</v>
      </c>
      <c r="E59" s="32">
        <f t="shared" si="13"/>
        <v>6360</v>
      </c>
      <c r="F59" s="33">
        <f t="shared" si="8"/>
        <v>31.844582415381534</v>
      </c>
      <c r="G59" s="31">
        <v>6360</v>
      </c>
      <c r="H59" s="31">
        <v>0</v>
      </c>
      <c r="I59" s="32">
        <f t="shared" si="14"/>
        <v>13612</v>
      </c>
      <c r="J59" s="33">
        <f t="shared" si="9"/>
        <v>68.15541758461846</v>
      </c>
      <c r="K59" s="31">
        <v>384</v>
      </c>
      <c r="L59" s="33">
        <f t="shared" si="10"/>
        <v>1.9226917684758662</v>
      </c>
      <c r="M59" s="31">
        <v>0</v>
      </c>
      <c r="N59" s="33">
        <f t="shared" si="11"/>
        <v>0</v>
      </c>
      <c r="O59" s="31">
        <v>13228</v>
      </c>
      <c r="P59" s="31">
        <v>3851</v>
      </c>
      <c r="Q59" s="33">
        <f t="shared" si="12"/>
        <v>66.2327258161426</v>
      </c>
      <c r="R59" s="31" t="s">
        <v>209</v>
      </c>
      <c r="S59" s="31"/>
      <c r="T59" s="31"/>
      <c r="U59" s="31"/>
    </row>
    <row r="60" spans="1:21" ht="13.5">
      <c r="A60" s="54" t="s">
        <v>103</v>
      </c>
      <c r="B60" s="54" t="s">
        <v>192</v>
      </c>
      <c r="C60" s="55" t="s">
        <v>193</v>
      </c>
      <c r="D60" s="31">
        <f t="shared" si="0"/>
        <v>7552</v>
      </c>
      <c r="E60" s="32">
        <f t="shared" si="13"/>
        <v>1341</v>
      </c>
      <c r="F60" s="33">
        <f t="shared" si="8"/>
        <v>17.75688559322034</v>
      </c>
      <c r="G60" s="31">
        <v>1341</v>
      </c>
      <c r="H60" s="31">
        <v>0</v>
      </c>
      <c r="I60" s="32">
        <f t="shared" si="14"/>
        <v>6211</v>
      </c>
      <c r="J60" s="33">
        <f t="shared" si="9"/>
        <v>82.24311440677965</v>
      </c>
      <c r="K60" s="31">
        <v>0</v>
      </c>
      <c r="L60" s="33">
        <f t="shared" si="10"/>
        <v>0</v>
      </c>
      <c r="M60" s="31">
        <v>0</v>
      </c>
      <c r="N60" s="33">
        <f t="shared" si="11"/>
        <v>0</v>
      </c>
      <c r="O60" s="31">
        <v>6211</v>
      </c>
      <c r="P60" s="31">
        <v>3139</v>
      </c>
      <c r="Q60" s="33">
        <f t="shared" si="12"/>
        <v>82.24311440677965</v>
      </c>
      <c r="R60" s="31" t="s">
        <v>209</v>
      </c>
      <c r="S60" s="31"/>
      <c r="T60" s="31"/>
      <c r="U60" s="31"/>
    </row>
    <row r="61" spans="1:21" ht="13.5">
      <c r="A61" s="54" t="s">
        <v>103</v>
      </c>
      <c r="B61" s="54" t="s">
        <v>194</v>
      </c>
      <c r="C61" s="55" t="s">
        <v>195</v>
      </c>
      <c r="D61" s="31">
        <f t="shared" si="0"/>
        <v>24507</v>
      </c>
      <c r="E61" s="32">
        <f t="shared" si="13"/>
        <v>5769</v>
      </c>
      <c r="F61" s="33">
        <f t="shared" si="8"/>
        <v>23.540213000367242</v>
      </c>
      <c r="G61" s="31">
        <v>5769</v>
      </c>
      <c r="H61" s="31">
        <v>0</v>
      </c>
      <c r="I61" s="32">
        <f t="shared" si="14"/>
        <v>18738</v>
      </c>
      <c r="J61" s="33">
        <f t="shared" si="9"/>
        <v>76.45978699963277</v>
      </c>
      <c r="K61" s="31">
        <v>0</v>
      </c>
      <c r="L61" s="33">
        <f t="shared" si="10"/>
        <v>0</v>
      </c>
      <c r="M61" s="31">
        <v>0</v>
      </c>
      <c r="N61" s="33">
        <f t="shared" si="11"/>
        <v>0</v>
      </c>
      <c r="O61" s="31">
        <v>18738</v>
      </c>
      <c r="P61" s="31">
        <v>10405</v>
      </c>
      <c r="Q61" s="33">
        <f t="shared" si="12"/>
        <v>76.45978699963277</v>
      </c>
      <c r="R61" s="31" t="s">
        <v>209</v>
      </c>
      <c r="S61" s="31"/>
      <c r="T61" s="31"/>
      <c r="U61" s="31"/>
    </row>
    <row r="62" spans="1:21" ht="13.5">
      <c r="A62" s="54" t="s">
        <v>103</v>
      </c>
      <c r="B62" s="54" t="s">
        <v>196</v>
      </c>
      <c r="C62" s="55" t="s">
        <v>197</v>
      </c>
      <c r="D62" s="31">
        <f t="shared" si="0"/>
        <v>9479</v>
      </c>
      <c r="E62" s="32">
        <f t="shared" si="13"/>
        <v>2355</v>
      </c>
      <c r="F62" s="33">
        <f t="shared" si="8"/>
        <v>24.84439286844604</v>
      </c>
      <c r="G62" s="31">
        <v>2355</v>
      </c>
      <c r="H62" s="31">
        <v>0</v>
      </c>
      <c r="I62" s="32">
        <f t="shared" si="14"/>
        <v>7124</v>
      </c>
      <c r="J62" s="33">
        <f t="shared" si="9"/>
        <v>75.15560713155396</v>
      </c>
      <c r="K62" s="31">
        <v>495</v>
      </c>
      <c r="L62" s="33">
        <f t="shared" si="10"/>
        <v>5.222069838590569</v>
      </c>
      <c r="M62" s="31">
        <v>0</v>
      </c>
      <c r="N62" s="33">
        <f t="shared" si="11"/>
        <v>0</v>
      </c>
      <c r="O62" s="31">
        <v>6629</v>
      </c>
      <c r="P62" s="31">
        <v>2542</v>
      </c>
      <c r="Q62" s="33">
        <f t="shared" si="12"/>
        <v>69.9335372929634</v>
      </c>
      <c r="R62" s="31" t="s">
        <v>209</v>
      </c>
      <c r="S62" s="31"/>
      <c r="T62" s="31"/>
      <c r="U62" s="31"/>
    </row>
    <row r="63" spans="1:21" ht="13.5">
      <c r="A63" s="54" t="s">
        <v>103</v>
      </c>
      <c r="B63" s="54" t="s">
        <v>198</v>
      </c>
      <c r="C63" s="55" t="s">
        <v>199</v>
      </c>
      <c r="D63" s="31">
        <f t="shared" si="0"/>
        <v>24242</v>
      </c>
      <c r="E63" s="32">
        <f t="shared" si="13"/>
        <v>2965</v>
      </c>
      <c r="F63" s="33">
        <f t="shared" si="8"/>
        <v>12.230839039683195</v>
      </c>
      <c r="G63" s="31">
        <v>2965</v>
      </c>
      <c r="H63" s="31">
        <v>0</v>
      </c>
      <c r="I63" s="32">
        <f t="shared" si="14"/>
        <v>21277</v>
      </c>
      <c r="J63" s="33">
        <f t="shared" si="9"/>
        <v>87.76916096031681</v>
      </c>
      <c r="K63" s="31">
        <v>1113</v>
      </c>
      <c r="L63" s="33">
        <f t="shared" si="10"/>
        <v>4.591205346093557</v>
      </c>
      <c r="M63" s="31">
        <v>0</v>
      </c>
      <c r="N63" s="33">
        <f t="shared" si="11"/>
        <v>0</v>
      </c>
      <c r="O63" s="31">
        <v>20164</v>
      </c>
      <c r="P63" s="31">
        <v>9604</v>
      </c>
      <c r="Q63" s="33">
        <f t="shared" si="12"/>
        <v>83.17795561422325</v>
      </c>
      <c r="R63" s="31" t="s">
        <v>209</v>
      </c>
      <c r="S63" s="31"/>
      <c r="T63" s="31"/>
      <c r="U63" s="31"/>
    </row>
    <row r="64" spans="1:21" ht="13.5">
      <c r="A64" s="54" t="s">
        <v>103</v>
      </c>
      <c r="B64" s="54" t="s">
        <v>200</v>
      </c>
      <c r="C64" s="55" t="s">
        <v>201</v>
      </c>
      <c r="D64" s="31">
        <f t="shared" si="0"/>
        <v>48569</v>
      </c>
      <c r="E64" s="32">
        <f t="shared" si="13"/>
        <v>4073</v>
      </c>
      <c r="F64" s="33">
        <f t="shared" si="8"/>
        <v>8.3860075356709</v>
      </c>
      <c r="G64" s="31">
        <v>4073</v>
      </c>
      <c r="H64" s="31">
        <v>0</v>
      </c>
      <c r="I64" s="32">
        <f t="shared" si="14"/>
        <v>44496</v>
      </c>
      <c r="J64" s="33">
        <f t="shared" si="9"/>
        <v>91.6139924643291</v>
      </c>
      <c r="K64" s="31">
        <v>19586</v>
      </c>
      <c r="L64" s="33">
        <f t="shared" si="10"/>
        <v>40.32613395375651</v>
      </c>
      <c r="M64" s="31">
        <v>0</v>
      </c>
      <c r="N64" s="33">
        <f t="shared" si="11"/>
        <v>0</v>
      </c>
      <c r="O64" s="31">
        <v>24910</v>
      </c>
      <c r="P64" s="31">
        <v>8351</v>
      </c>
      <c r="Q64" s="33">
        <f t="shared" si="12"/>
        <v>51.28785851057259</v>
      </c>
      <c r="R64" s="31" t="s">
        <v>209</v>
      </c>
      <c r="S64" s="31"/>
      <c r="T64" s="31"/>
      <c r="U64" s="31"/>
    </row>
    <row r="65" spans="1:21" ht="13.5">
      <c r="A65" s="54" t="s">
        <v>103</v>
      </c>
      <c r="B65" s="54" t="s">
        <v>202</v>
      </c>
      <c r="C65" s="55" t="s">
        <v>203</v>
      </c>
      <c r="D65" s="31">
        <f t="shared" si="0"/>
        <v>10133</v>
      </c>
      <c r="E65" s="32">
        <f t="shared" si="13"/>
        <v>852</v>
      </c>
      <c r="F65" s="33">
        <f t="shared" si="8"/>
        <v>8.408171321425046</v>
      </c>
      <c r="G65" s="31">
        <v>852</v>
      </c>
      <c r="H65" s="31">
        <v>0</v>
      </c>
      <c r="I65" s="32">
        <f t="shared" si="14"/>
        <v>9281</v>
      </c>
      <c r="J65" s="33">
        <f t="shared" si="9"/>
        <v>91.59182867857496</v>
      </c>
      <c r="K65" s="31">
        <v>4890</v>
      </c>
      <c r="L65" s="33">
        <f t="shared" si="10"/>
        <v>48.258166387052206</v>
      </c>
      <c r="M65" s="31">
        <v>0</v>
      </c>
      <c r="N65" s="33">
        <f t="shared" si="11"/>
        <v>0</v>
      </c>
      <c r="O65" s="31">
        <v>4391</v>
      </c>
      <c r="P65" s="31">
        <v>3721</v>
      </c>
      <c r="Q65" s="33">
        <f t="shared" si="12"/>
        <v>43.33366229152274</v>
      </c>
      <c r="R65" s="31" t="s">
        <v>209</v>
      </c>
      <c r="S65" s="31"/>
      <c r="T65" s="31"/>
      <c r="U65" s="31"/>
    </row>
    <row r="66" spans="1:21" ht="13.5">
      <c r="A66" s="54" t="s">
        <v>103</v>
      </c>
      <c r="B66" s="54" t="s">
        <v>204</v>
      </c>
      <c r="C66" s="55" t="s">
        <v>205</v>
      </c>
      <c r="D66" s="31">
        <f t="shared" si="0"/>
        <v>39463</v>
      </c>
      <c r="E66" s="32">
        <f t="shared" si="13"/>
        <v>7983</v>
      </c>
      <c r="F66" s="33">
        <f t="shared" si="8"/>
        <v>20.229075336391052</v>
      </c>
      <c r="G66" s="31">
        <v>7983</v>
      </c>
      <c r="H66" s="31">
        <v>0</v>
      </c>
      <c r="I66" s="32">
        <f t="shared" si="14"/>
        <v>31480</v>
      </c>
      <c r="J66" s="33">
        <f t="shared" si="9"/>
        <v>79.77092466360895</v>
      </c>
      <c r="K66" s="31">
        <v>1665</v>
      </c>
      <c r="L66" s="33">
        <f t="shared" si="10"/>
        <v>4.219141981096216</v>
      </c>
      <c r="M66" s="31">
        <v>0</v>
      </c>
      <c r="N66" s="33">
        <f t="shared" si="11"/>
        <v>0</v>
      </c>
      <c r="O66" s="31">
        <v>29815</v>
      </c>
      <c r="P66" s="31">
        <v>9982</v>
      </c>
      <c r="Q66" s="33">
        <f t="shared" si="12"/>
        <v>75.55178268251274</v>
      </c>
      <c r="R66" s="31" t="s">
        <v>209</v>
      </c>
      <c r="S66" s="31"/>
      <c r="T66" s="31"/>
      <c r="U66" s="31"/>
    </row>
    <row r="67" spans="1:21" ht="13.5">
      <c r="A67" s="54" t="s">
        <v>103</v>
      </c>
      <c r="B67" s="54" t="s">
        <v>46</v>
      </c>
      <c r="C67" s="55" t="s">
        <v>206</v>
      </c>
      <c r="D67" s="31">
        <f t="shared" si="0"/>
        <v>27238</v>
      </c>
      <c r="E67" s="32">
        <f t="shared" si="13"/>
        <v>6078</v>
      </c>
      <c r="F67" s="33">
        <f t="shared" si="8"/>
        <v>22.314413686761142</v>
      </c>
      <c r="G67" s="31">
        <v>6078</v>
      </c>
      <c r="H67" s="31">
        <v>0</v>
      </c>
      <c r="I67" s="32">
        <f t="shared" si="14"/>
        <v>21160</v>
      </c>
      <c r="J67" s="33">
        <f t="shared" si="9"/>
        <v>77.68558631323886</v>
      </c>
      <c r="K67" s="31">
        <v>5879</v>
      </c>
      <c r="L67" s="33">
        <f t="shared" si="10"/>
        <v>21.58381672663191</v>
      </c>
      <c r="M67" s="31">
        <v>0</v>
      </c>
      <c r="N67" s="33">
        <f t="shared" si="11"/>
        <v>0</v>
      </c>
      <c r="O67" s="31">
        <v>15281</v>
      </c>
      <c r="P67" s="31">
        <v>4345</v>
      </c>
      <c r="Q67" s="33">
        <f t="shared" si="12"/>
        <v>56.10176958660694</v>
      </c>
      <c r="R67" s="31" t="s">
        <v>209</v>
      </c>
      <c r="S67" s="31"/>
      <c r="T67" s="31"/>
      <c r="U67" s="31"/>
    </row>
    <row r="68" spans="1:21" ht="13.5">
      <c r="A68" s="54" t="s">
        <v>103</v>
      </c>
      <c r="B68" s="54" t="s">
        <v>207</v>
      </c>
      <c r="C68" s="55" t="s">
        <v>208</v>
      </c>
      <c r="D68" s="31">
        <f t="shared" si="0"/>
        <v>18804</v>
      </c>
      <c r="E68" s="32">
        <f t="shared" si="13"/>
        <v>915</v>
      </c>
      <c r="F68" s="33">
        <f t="shared" si="8"/>
        <v>4.86598596043395</v>
      </c>
      <c r="G68" s="31">
        <v>915</v>
      </c>
      <c r="H68" s="31">
        <v>0</v>
      </c>
      <c r="I68" s="32">
        <f t="shared" si="14"/>
        <v>17889</v>
      </c>
      <c r="J68" s="33">
        <f t="shared" si="9"/>
        <v>95.13401403956605</v>
      </c>
      <c r="K68" s="31">
        <v>14683</v>
      </c>
      <c r="L68" s="33">
        <f t="shared" si="10"/>
        <v>78.08445011699638</v>
      </c>
      <c r="M68" s="31">
        <v>0</v>
      </c>
      <c r="N68" s="33">
        <f t="shared" si="11"/>
        <v>0</v>
      </c>
      <c r="O68" s="31">
        <v>3206</v>
      </c>
      <c r="P68" s="31">
        <v>1041</v>
      </c>
      <c r="Q68" s="33">
        <f t="shared" si="12"/>
        <v>17.049563922569668</v>
      </c>
      <c r="R68" s="31" t="s">
        <v>209</v>
      </c>
      <c r="S68" s="31"/>
      <c r="T68" s="31"/>
      <c r="U68" s="31"/>
    </row>
    <row r="69" spans="1:21" ht="13.5">
      <c r="A69" s="84" t="s">
        <v>47</v>
      </c>
      <c r="B69" s="85"/>
      <c r="C69" s="85"/>
      <c r="D69" s="31">
        <f>SUM(D7:D68)</f>
        <v>2998563</v>
      </c>
      <c r="E69" s="31">
        <f>SUM(E7:E68)</f>
        <v>443492</v>
      </c>
      <c r="F69" s="33">
        <f t="shared" si="8"/>
        <v>14.790151149067071</v>
      </c>
      <c r="G69" s="31">
        <f>SUM(G7:G68)</f>
        <v>442126</v>
      </c>
      <c r="H69" s="31">
        <f>SUM(H7:H68)</f>
        <v>1366</v>
      </c>
      <c r="I69" s="31">
        <f>SUM(I7:I68)</f>
        <v>2555071</v>
      </c>
      <c r="J69" s="33">
        <f t="shared" si="9"/>
        <v>85.20984885093293</v>
      </c>
      <c r="K69" s="31">
        <f>SUM(K7:K68)</f>
        <v>1289538</v>
      </c>
      <c r="L69" s="33">
        <f t="shared" si="10"/>
        <v>43.00519949055598</v>
      </c>
      <c r="M69" s="31">
        <f>SUM(M7:M68)</f>
        <v>32711</v>
      </c>
      <c r="N69" s="33">
        <f t="shared" si="11"/>
        <v>1.0908892025947095</v>
      </c>
      <c r="O69" s="31">
        <f>SUM(O7:O68)</f>
        <v>1232822</v>
      </c>
      <c r="P69" s="31">
        <f>SUM(P7:P68)</f>
        <v>539616</v>
      </c>
      <c r="Q69" s="33">
        <f t="shared" si="12"/>
        <v>41.113760157782245</v>
      </c>
      <c r="R69" s="31">
        <f>COUNTIF(R7:R68,"○")</f>
        <v>57</v>
      </c>
      <c r="S69" s="31">
        <f>COUNTIF(S7:S68,"○")</f>
        <v>5</v>
      </c>
      <c r="T69" s="31">
        <f>COUNTIF(T7:T68,"○")</f>
        <v>0</v>
      </c>
      <c r="U69" s="31">
        <f>COUNTIF(U7:U68,"○")</f>
        <v>0</v>
      </c>
    </row>
  </sheetData>
  <mergeCells count="19">
    <mergeCell ref="A69:C69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6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48</v>
      </c>
      <c r="B2" s="65" t="s">
        <v>16</v>
      </c>
      <c r="C2" s="68" t="s">
        <v>17</v>
      </c>
      <c r="D2" s="14" t="s">
        <v>49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50</v>
      </c>
      <c r="E3" s="59" t="s">
        <v>51</v>
      </c>
      <c r="F3" s="89"/>
      <c r="G3" s="90"/>
      <c r="H3" s="86" t="s">
        <v>52</v>
      </c>
      <c r="I3" s="57"/>
      <c r="J3" s="58"/>
      <c r="K3" s="59" t="s">
        <v>53</v>
      </c>
      <c r="L3" s="57"/>
      <c r="M3" s="58"/>
      <c r="N3" s="26" t="s">
        <v>50</v>
      </c>
      <c r="O3" s="17" t="s">
        <v>54</v>
      </c>
      <c r="P3" s="24"/>
      <c r="Q3" s="24"/>
      <c r="R3" s="24"/>
      <c r="S3" s="24"/>
      <c r="T3" s="25"/>
      <c r="U3" s="17" t="s">
        <v>55</v>
      </c>
      <c r="V3" s="24"/>
      <c r="W3" s="24"/>
      <c r="X3" s="24"/>
      <c r="Y3" s="24"/>
      <c r="Z3" s="25"/>
      <c r="AA3" s="17" t="s">
        <v>56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50</v>
      </c>
      <c r="F4" s="18" t="s">
        <v>19</v>
      </c>
      <c r="G4" s="18" t="s">
        <v>20</v>
      </c>
      <c r="H4" s="26" t="s">
        <v>50</v>
      </c>
      <c r="I4" s="18" t="s">
        <v>19</v>
      </c>
      <c r="J4" s="18" t="s">
        <v>20</v>
      </c>
      <c r="K4" s="26" t="s">
        <v>50</v>
      </c>
      <c r="L4" s="18" t="s">
        <v>19</v>
      </c>
      <c r="M4" s="18" t="s">
        <v>20</v>
      </c>
      <c r="N4" s="27"/>
      <c r="O4" s="26" t="s">
        <v>50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50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50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103</v>
      </c>
      <c r="B7" s="54" t="s">
        <v>104</v>
      </c>
      <c r="C7" s="55" t="s">
        <v>105</v>
      </c>
      <c r="D7" s="31">
        <f aca="true" t="shared" si="0" ref="D7:D68">E7+H7+K7</f>
        <v>60161</v>
      </c>
      <c r="E7" s="31">
        <f aca="true" t="shared" si="1" ref="E7:E68">F7+G7</f>
        <v>0</v>
      </c>
      <c r="F7" s="31">
        <v>0</v>
      </c>
      <c r="G7" s="31">
        <v>0</v>
      </c>
      <c r="H7" s="31">
        <f aca="true" t="shared" si="2" ref="H7:H68">I7+J7</f>
        <v>16002</v>
      </c>
      <c r="I7" s="31">
        <v>16002</v>
      </c>
      <c r="J7" s="31">
        <v>0</v>
      </c>
      <c r="K7" s="31">
        <f aca="true" t="shared" si="3" ref="K7:K68">L7+M7</f>
        <v>44159</v>
      </c>
      <c r="L7" s="31">
        <v>3827</v>
      </c>
      <c r="M7" s="31">
        <v>40332</v>
      </c>
      <c r="N7" s="31">
        <f aca="true" t="shared" si="4" ref="N7:N68">O7+U7+AA7</f>
        <v>60161</v>
      </c>
      <c r="O7" s="31">
        <f aca="true" t="shared" si="5" ref="O7:O68">SUM(P7:T7)</f>
        <v>19829</v>
      </c>
      <c r="P7" s="31">
        <v>19829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68">SUM(V7:Z7)</f>
        <v>40332</v>
      </c>
      <c r="V7" s="31">
        <v>40332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68">AB7+AC7</f>
        <v>0</v>
      </c>
      <c r="AB7" s="31">
        <v>0</v>
      </c>
      <c r="AC7" s="31">
        <v>0</v>
      </c>
    </row>
    <row r="8" spans="1:29" ht="13.5">
      <c r="A8" s="54" t="s">
        <v>103</v>
      </c>
      <c r="B8" s="54" t="s">
        <v>106</v>
      </c>
      <c r="C8" s="55" t="s">
        <v>107</v>
      </c>
      <c r="D8" s="31">
        <f t="shared" si="0"/>
        <v>6778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6778</v>
      </c>
      <c r="L8" s="31">
        <v>4136</v>
      </c>
      <c r="M8" s="31">
        <v>2642</v>
      </c>
      <c r="N8" s="31">
        <f t="shared" si="4"/>
        <v>6778</v>
      </c>
      <c r="O8" s="31">
        <f t="shared" si="5"/>
        <v>4136</v>
      </c>
      <c r="P8" s="31">
        <v>4136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2642</v>
      </c>
      <c r="V8" s="31">
        <v>2642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103</v>
      </c>
      <c r="B9" s="54" t="s">
        <v>108</v>
      </c>
      <c r="C9" s="55" t="s">
        <v>109</v>
      </c>
      <c r="D9" s="31">
        <f t="shared" si="0"/>
        <v>14775</v>
      </c>
      <c r="E9" s="31">
        <f t="shared" si="1"/>
        <v>0</v>
      </c>
      <c r="F9" s="31">
        <v>0</v>
      </c>
      <c r="G9" s="31">
        <v>0</v>
      </c>
      <c r="H9" s="31">
        <f t="shared" si="2"/>
        <v>6892</v>
      </c>
      <c r="I9" s="31">
        <v>6892</v>
      </c>
      <c r="J9" s="31">
        <v>0</v>
      </c>
      <c r="K9" s="31">
        <f t="shared" si="3"/>
        <v>7883</v>
      </c>
      <c r="L9" s="31">
        <v>0</v>
      </c>
      <c r="M9" s="31">
        <v>7883</v>
      </c>
      <c r="N9" s="31">
        <f t="shared" si="4"/>
        <v>14775</v>
      </c>
      <c r="O9" s="31">
        <f t="shared" si="5"/>
        <v>6892</v>
      </c>
      <c r="P9" s="31">
        <v>6892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7883</v>
      </c>
      <c r="V9" s="31">
        <v>7883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103</v>
      </c>
      <c r="B10" s="54" t="s">
        <v>110</v>
      </c>
      <c r="C10" s="55" t="s">
        <v>111</v>
      </c>
      <c r="D10" s="31">
        <f t="shared" si="0"/>
        <v>10560</v>
      </c>
      <c r="E10" s="31">
        <f t="shared" si="1"/>
        <v>0</v>
      </c>
      <c r="F10" s="31">
        <v>0</v>
      </c>
      <c r="G10" s="31">
        <v>0</v>
      </c>
      <c r="H10" s="31">
        <f t="shared" si="2"/>
        <v>3691</v>
      </c>
      <c r="I10" s="31">
        <v>3691</v>
      </c>
      <c r="J10" s="31">
        <v>0</v>
      </c>
      <c r="K10" s="31">
        <f t="shared" si="3"/>
        <v>6869</v>
      </c>
      <c r="L10" s="31">
        <v>0</v>
      </c>
      <c r="M10" s="31">
        <v>6869</v>
      </c>
      <c r="N10" s="31">
        <f t="shared" si="4"/>
        <v>10560</v>
      </c>
      <c r="O10" s="31">
        <f t="shared" si="5"/>
        <v>3691</v>
      </c>
      <c r="P10" s="31">
        <v>3691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6869</v>
      </c>
      <c r="V10" s="31">
        <v>6869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103</v>
      </c>
      <c r="B11" s="54" t="s">
        <v>112</v>
      </c>
      <c r="C11" s="55" t="s">
        <v>113</v>
      </c>
      <c r="D11" s="31">
        <f t="shared" si="0"/>
        <v>14157</v>
      </c>
      <c r="E11" s="31">
        <f t="shared" si="1"/>
        <v>0</v>
      </c>
      <c r="F11" s="31">
        <v>0</v>
      </c>
      <c r="G11" s="31">
        <v>0</v>
      </c>
      <c r="H11" s="31">
        <f t="shared" si="2"/>
        <v>5037</v>
      </c>
      <c r="I11" s="31">
        <v>5037</v>
      </c>
      <c r="J11" s="31">
        <v>0</v>
      </c>
      <c r="K11" s="31">
        <f t="shared" si="3"/>
        <v>9120</v>
      </c>
      <c r="L11" s="31">
        <v>0</v>
      </c>
      <c r="M11" s="31">
        <v>9120</v>
      </c>
      <c r="N11" s="31">
        <f t="shared" si="4"/>
        <v>14157</v>
      </c>
      <c r="O11" s="31">
        <f t="shared" si="5"/>
        <v>5037</v>
      </c>
      <c r="P11" s="31">
        <v>5037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9120</v>
      </c>
      <c r="V11" s="31">
        <v>9120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103</v>
      </c>
      <c r="B12" s="54" t="s">
        <v>114</v>
      </c>
      <c r="C12" s="55" t="s">
        <v>115</v>
      </c>
      <c r="D12" s="31">
        <f t="shared" si="0"/>
        <v>10957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10957</v>
      </c>
      <c r="L12" s="31">
        <v>3147</v>
      </c>
      <c r="M12" s="31">
        <v>7810</v>
      </c>
      <c r="N12" s="31">
        <f t="shared" si="4"/>
        <v>10957</v>
      </c>
      <c r="O12" s="31">
        <f t="shared" si="5"/>
        <v>3147</v>
      </c>
      <c r="P12" s="31">
        <v>3147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7810</v>
      </c>
      <c r="V12" s="31">
        <v>7810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103</v>
      </c>
      <c r="B13" s="54" t="s">
        <v>116</v>
      </c>
      <c r="C13" s="55" t="s">
        <v>117</v>
      </c>
      <c r="D13" s="31">
        <f t="shared" si="0"/>
        <v>16176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16176</v>
      </c>
      <c r="L13" s="31">
        <v>5335</v>
      </c>
      <c r="M13" s="31">
        <v>10841</v>
      </c>
      <c r="N13" s="31">
        <f t="shared" si="4"/>
        <v>16176</v>
      </c>
      <c r="O13" s="31">
        <f t="shared" si="5"/>
        <v>5335</v>
      </c>
      <c r="P13" s="31">
        <v>5335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10841</v>
      </c>
      <c r="V13" s="31">
        <v>10841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103</v>
      </c>
      <c r="B14" s="54" t="s">
        <v>118</v>
      </c>
      <c r="C14" s="55" t="s">
        <v>119</v>
      </c>
      <c r="D14" s="31">
        <f t="shared" si="0"/>
        <v>11634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11634</v>
      </c>
      <c r="L14" s="31">
        <v>1648</v>
      </c>
      <c r="M14" s="31">
        <v>9986</v>
      </c>
      <c r="N14" s="31">
        <f t="shared" si="4"/>
        <v>11634</v>
      </c>
      <c r="O14" s="31">
        <f t="shared" si="5"/>
        <v>1648</v>
      </c>
      <c r="P14" s="31">
        <v>1648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9986</v>
      </c>
      <c r="V14" s="31">
        <v>9986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103</v>
      </c>
      <c r="B15" s="54" t="s">
        <v>120</v>
      </c>
      <c r="C15" s="55" t="s">
        <v>121</v>
      </c>
      <c r="D15" s="31">
        <f t="shared" si="0"/>
        <v>14635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14635</v>
      </c>
      <c r="L15" s="31">
        <v>2771</v>
      </c>
      <c r="M15" s="31">
        <v>11864</v>
      </c>
      <c r="N15" s="31">
        <f t="shared" si="4"/>
        <v>14635</v>
      </c>
      <c r="O15" s="31">
        <f t="shared" si="5"/>
        <v>2771</v>
      </c>
      <c r="P15" s="31">
        <v>2771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11864</v>
      </c>
      <c r="V15" s="31">
        <v>11864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103</v>
      </c>
      <c r="B16" s="54" t="s">
        <v>122</v>
      </c>
      <c r="C16" s="55" t="s">
        <v>123</v>
      </c>
      <c r="D16" s="31">
        <f t="shared" si="0"/>
        <v>18538</v>
      </c>
      <c r="E16" s="31">
        <f t="shared" si="1"/>
        <v>1963</v>
      </c>
      <c r="F16" s="31">
        <v>1963</v>
      </c>
      <c r="G16" s="31">
        <v>0</v>
      </c>
      <c r="H16" s="31">
        <f t="shared" si="2"/>
        <v>5499</v>
      </c>
      <c r="I16" s="31">
        <v>3347</v>
      </c>
      <c r="J16" s="31">
        <v>2152</v>
      </c>
      <c r="K16" s="31">
        <f t="shared" si="3"/>
        <v>11076</v>
      </c>
      <c r="L16" s="31">
        <v>913</v>
      </c>
      <c r="M16" s="31">
        <v>10163</v>
      </c>
      <c r="N16" s="31">
        <f t="shared" si="4"/>
        <v>18600</v>
      </c>
      <c r="O16" s="31">
        <f t="shared" si="5"/>
        <v>6245</v>
      </c>
      <c r="P16" s="31">
        <v>6223</v>
      </c>
      <c r="Q16" s="31">
        <v>0</v>
      </c>
      <c r="R16" s="31">
        <v>0</v>
      </c>
      <c r="S16" s="31">
        <v>22</v>
      </c>
      <c r="T16" s="31">
        <v>0</v>
      </c>
      <c r="U16" s="31">
        <f t="shared" si="6"/>
        <v>12315</v>
      </c>
      <c r="V16" s="31">
        <v>12315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40</v>
      </c>
      <c r="AB16" s="31">
        <v>40</v>
      </c>
      <c r="AC16" s="31">
        <v>0</v>
      </c>
    </row>
    <row r="17" spans="1:29" ht="13.5">
      <c r="A17" s="54" t="s">
        <v>103</v>
      </c>
      <c r="B17" s="54" t="s">
        <v>124</v>
      </c>
      <c r="C17" s="55" t="s">
        <v>125</v>
      </c>
      <c r="D17" s="31">
        <f t="shared" si="0"/>
        <v>8354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8354</v>
      </c>
      <c r="L17" s="31">
        <v>4611</v>
      </c>
      <c r="M17" s="31">
        <v>3743</v>
      </c>
      <c r="N17" s="31">
        <f t="shared" si="4"/>
        <v>8728</v>
      </c>
      <c r="O17" s="31">
        <f t="shared" si="5"/>
        <v>4985</v>
      </c>
      <c r="P17" s="31">
        <v>4985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3743</v>
      </c>
      <c r="V17" s="31">
        <v>3743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103</v>
      </c>
      <c r="B18" s="54" t="s">
        <v>126</v>
      </c>
      <c r="C18" s="55" t="s">
        <v>127</v>
      </c>
      <c r="D18" s="31">
        <f t="shared" si="0"/>
        <v>33138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33138</v>
      </c>
      <c r="L18" s="31">
        <v>16414</v>
      </c>
      <c r="M18" s="31">
        <v>16724</v>
      </c>
      <c r="N18" s="31">
        <f t="shared" si="4"/>
        <v>33138</v>
      </c>
      <c r="O18" s="31">
        <f t="shared" si="5"/>
        <v>16414</v>
      </c>
      <c r="P18" s="31">
        <v>16414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16724</v>
      </c>
      <c r="V18" s="31">
        <v>16724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103</v>
      </c>
      <c r="B19" s="54" t="s">
        <v>128</v>
      </c>
      <c r="C19" s="55" t="s">
        <v>129</v>
      </c>
      <c r="D19" s="31">
        <f t="shared" si="0"/>
        <v>12816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12816</v>
      </c>
      <c r="L19" s="31">
        <v>4799</v>
      </c>
      <c r="M19" s="31">
        <v>8017</v>
      </c>
      <c r="N19" s="31">
        <f t="shared" si="4"/>
        <v>12816</v>
      </c>
      <c r="O19" s="31">
        <f t="shared" si="5"/>
        <v>4799</v>
      </c>
      <c r="P19" s="31">
        <v>4799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8017</v>
      </c>
      <c r="V19" s="31">
        <v>8017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103</v>
      </c>
      <c r="B20" s="54" t="s">
        <v>130</v>
      </c>
      <c r="C20" s="55" t="s">
        <v>131</v>
      </c>
      <c r="D20" s="31">
        <f t="shared" si="0"/>
        <v>30566</v>
      </c>
      <c r="E20" s="31">
        <f t="shared" si="1"/>
        <v>0</v>
      </c>
      <c r="F20" s="31">
        <v>0</v>
      </c>
      <c r="G20" s="31">
        <v>0</v>
      </c>
      <c r="H20" s="31">
        <f t="shared" si="2"/>
        <v>10309</v>
      </c>
      <c r="I20" s="31">
        <v>10309</v>
      </c>
      <c r="J20" s="31">
        <v>0</v>
      </c>
      <c r="K20" s="31">
        <f t="shared" si="3"/>
        <v>20257</v>
      </c>
      <c r="L20" s="31">
        <v>0</v>
      </c>
      <c r="M20" s="31">
        <v>20257</v>
      </c>
      <c r="N20" s="31">
        <f t="shared" si="4"/>
        <v>30566</v>
      </c>
      <c r="O20" s="31">
        <f t="shared" si="5"/>
        <v>10309</v>
      </c>
      <c r="P20" s="31">
        <v>10309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20257</v>
      </c>
      <c r="V20" s="31">
        <v>20257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103</v>
      </c>
      <c r="B21" s="54" t="s">
        <v>132</v>
      </c>
      <c r="C21" s="55" t="s">
        <v>133</v>
      </c>
      <c r="D21" s="31">
        <f t="shared" si="0"/>
        <v>8948</v>
      </c>
      <c r="E21" s="31">
        <f t="shared" si="1"/>
        <v>0</v>
      </c>
      <c r="F21" s="31">
        <v>0</v>
      </c>
      <c r="G21" s="31">
        <v>0</v>
      </c>
      <c r="H21" s="31">
        <f t="shared" si="2"/>
        <v>3513</v>
      </c>
      <c r="I21" s="31">
        <v>3513</v>
      </c>
      <c r="J21" s="31">
        <v>0</v>
      </c>
      <c r="K21" s="31">
        <f t="shared" si="3"/>
        <v>5435</v>
      </c>
      <c r="L21" s="31">
        <v>654</v>
      </c>
      <c r="M21" s="31">
        <v>4781</v>
      </c>
      <c r="N21" s="31">
        <f t="shared" si="4"/>
        <v>8948</v>
      </c>
      <c r="O21" s="31">
        <f t="shared" si="5"/>
        <v>4167</v>
      </c>
      <c r="P21" s="31">
        <v>4167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4781</v>
      </c>
      <c r="V21" s="31">
        <v>4781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103</v>
      </c>
      <c r="B22" s="54" t="s">
        <v>134</v>
      </c>
      <c r="C22" s="55" t="s">
        <v>135</v>
      </c>
      <c r="D22" s="31">
        <f t="shared" si="0"/>
        <v>24702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24702</v>
      </c>
      <c r="L22" s="31">
        <v>10176</v>
      </c>
      <c r="M22" s="31">
        <v>14526</v>
      </c>
      <c r="N22" s="31">
        <f t="shared" si="4"/>
        <v>24702</v>
      </c>
      <c r="O22" s="31">
        <f t="shared" si="5"/>
        <v>10176</v>
      </c>
      <c r="P22" s="31">
        <v>10176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14526</v>
      </c>
      <c r="V22" s="31">
        <v>14526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103</v>
      </c>
      <c r="B23" s="54" t="s">
        <v>136</v>
      </c>
      <c r="C23" s="55" t="s">
        <v>137</v>
      </c>
      <c r="D23" s="31">
        <f t="shared" si="0"/>
        <v>49465</v>
      </c>
      <c r="E23" s="31">
        <f t="shared" si="1"/>
        <v>0</v>
      </c>
      <c r="F23" s="31">
        <v>0</v>
      </c>
      <c r="G23" s="31">
        <v>0</v>
      </c>
      <c r="H23" s="31">
        <f t="shared" si="2"/>
        <v>20875</v>
      </c>
      <c r="I23" s="31">
        <v>20875</v>
      </c>
      <c r="J23" s="31">
        <v>0</v>
      </c>
      <c r="K23" s="31">
        <f t="shared" si="3"/>
        <v>28590</v>
      </c>
      <c r="L23" s="31">
        <v>0</v>
      </c>
      <c r="M23" s="31">
        <v>28590</v>
      </c>
      <c r="N23" s="31">
        <f t="shared" si="4"/>
        <v>50572</v>
      </c>
      <c r="O23" s="31">
        <f t="shared" si="5"/>
        <v>21130</v>
      </c>
      <c r="P23" s="31">
        <v>21130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29442</v>
      </c>
      <c r="V23" s="31">
        <v>29442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103</v>
      </c>
      <c r="B24" s="54" t="s">
        <v>138</v>
      </c>
      <c r="C24" s="55" t="s">
        <v>139</v>
      </c>
      <c r="D24" s="31">
        <f t="shared" si="0"/>
        <v>21230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21230</v>
      </c>
      <c r="L24" s="31">
        <v>2237</v>
      </c>
      <c r="M24" s="31">
        <v>18993</v>
      </c>
      <c r="N24" s="31">
        <f t="shared" si="4"/>
        <v>21230</v>
      </c>
      <c r="O24" s="31">
        <f t="shared" si="5"/>
        <v>2237</v>
      </c>
      <c r="P24" s="31">
        <v>2237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18993</v>
      </c>
      <c r="V24" s="31">
        <v>18993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103</v>
      </c>
      <c r="B25" s="54" t="s">
        <v>43</v>
      </c>
      <c r="C25" s="55" t="s">
        <v>44</v>
      </c>
      <c r="D25" s="31">
        <f t="shared" si="0"/>
        <v>4982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4982</v>
      </c>
      <c r="L25" s="31">
        <v>998</v>
      </c>
      <c r="M25" s="31">
        <v>3984</v>
      </c>
      <c r="N25" s="31">
        <f t="shared" si="4"/>
        <v>4982</v>
      </c>
      <c r="O25" s="31">
        <f t="shared" si="5"/>
        <v>998</v>
      </c>
      <c r="P25" s="31">
        <v>998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3984</v>
      </c>
      <c r="V25" s="31">
        <v>3984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103</v>
      </c>
      <c r="B26" s="54" t="s">
        <v>45</v>
      </c>
      <c r="C26" s="55" t="s">
        <v>42</v>
      </c>
      <c r="D26" s="31">
        <f t="shared" si="0"/>
        <v>1864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1864</v>
      </c>
      <c r="L26" s="31">
        <v>775</v>
      </c>
      <c r="M26" s="31">
        <v>1089</v>
      </c>
      <c r="N26" s="31">
        <f t="shared" si="4"/>
        <v>1864</v>
      </c>
      <c r="O26" s="31">
        <f t="shared" si="5"/>
        <v>775</v>
      </c>
      <c r="P26" s="31">
        <v>775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1089</v>
      </c>
      <c r="V26" s="31">
        <v>1089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103</v>
      </c>
      <c r="B27" s="54" t="s">
        <v>27</v>
      </c>
      <c r="C27" s="55" t="s">
        <v>28</v>
      </c>
      <c r="D27" s="31">
        <f t="shared" si="0"/>
        <v>18091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18091</v>
      </c>
      <c r="L27" s="31">
        <v>5493</v>
      </c>
      <c r="M27" s="31">
        <v>12598</v>
      </c>
      <c r="N27" s="31">
        <f t="shared" si="4"/>
        <v>18170</v>
      </c>
      <c r="O27" s="31">
        <f t="shared" si="5"/>
        <v>5493</v>
      </c>
      <c r="P27" s="31">
        <v>5493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12598</v>
      </c>
      <c r="V27" s="31">
        <v>12598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79</v>
      </c>
      <c r="AB27" s="31">
        <v>79</v>
      </c>
      <c r="AC27" s="31">
        <v>0</v>
      </c>
    </row>
    <row r="28" spans="1:29" ht="13.5">
      <c r="A28" s="54" t="s">
        <v>103</v>
      </c>
      <c r="B28" s="54" t="s">
        <v>29</v>
      </c>
      <c r="C28" s="55" t="s">
        <v>30</v>
      </c>
      <c r="D28" s="31">
        <f t="shared" si="0"/>
        <v>14908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14908</v>
      </c>
      <c r="L28" s="31">
        <v>6691</v>
      </c>
      <c r="M28" s="31">
        <v>8217</v>
      </c>
      <c r="N28" s="31">
        <f t="shared" si="4"/>
        <v>14908</v>
      </c>
      <c r="O28" s="31">
        <f t="shared" si="5"/>
        <v>6691</v>
      </c>
      <c r="P28" s="31">
        <v>6691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8217</v>
      </c>
      <c r="V28" s="31">
        <v>8217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103</v>
      </c>
      <c r="B29" s="54" t="s">
        <v>31</v>
      </c>
      <c r="C29" s="55" t="s">
        <v>32</v>
      </c>
      <c r="D29" s="31">
        <f t="shared" si="0"/>
        <v>31658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31658</v>
      </c>
      <c r="L29" s="31">
        <v>8978</v>
      </c>
      <c r="M29" s="31">
        <v>22680</v>
      </c>
      <c r="N29" s="31">
        <f t="shared" si="4"/>
        <v>31658</v>
      </c>
      <c r="O29" s="31">
        <f t="shared" si="5"/>
        <v>8978</v>
      </c>
      <c r="P29" s="31">
        <v>8978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22680</v>
      </c>
      <c r="V29" s="31">
        <v>22680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103</v>
      </c>
      <c r="B30" s="54" t="s">
        <v>33</v>
      </c>
      <c r="C30" s="55" t="s">
        <v>34</v>
      </c>
      <c r="D30" s="31">
        <f t="shared" si="0"/>
        <v>17833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17833</v>
      </c>
      <c r="L30" s="31">
        <v>6520</v>
      </c>
      <c r="M30" s="31">
        <v>11313</v>
      </c>
      <c r="N30" s="31">
        <f t="shared" si="4"/>
        <v>17833</v>
      </c>
      <c r="O30" s="31">
        <f t="shared" si="5"/>
        <v>6520</v>
      </c>
      <c r="P30" s="31">
        <v>6520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11313</v>
      </c>
      <c r="V30" s="31">
        <v>11313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103</v>
      </c>
      <c r="B31" s="54" t="s">
        <v>35</v>
      </c>
      <c r="C31" s="55" t="s">
        <v>36</v>
      </c>
      <c r="D31" s="31">
        <f t="shared" si="0"/>
        <v>18780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18780</v>
      </c>
      <c r="L31" s="31">
        <v>5015</v>
      </c>
      <c r="M31" s="31">
        <v>13765</v>
      </c>
      <c r="N31" s="31">
        <f t="shared" si="4"/>
        <v>18780</v>
      </c>
      <c r="O31" s="31">
        <f t="shared" si="5"/>
        <v>5015</v>
      </c>
      <c r="P31" s="31">
        <v>5015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13765</v>
      </c>
      <c r="V31" s="31">
        <v>13765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103</v>
      </c>
      <c r="B32" s="54" t="s">
        <v>37</v>
      </c>
      <c r="C32" s="55" t="s">
        <v>38</v>
      </c>
      <c r="D32" s="31">
        <f t="shared" si="0"/>
        <v>9122</v>
      </c>
      <c r="E32" s="31">
        <f t="shared" si="1"/>
        <v>0</v>
      </c>
      <c r="F32" s="31">
        <v>0</v>
      </c>
      <c r="G32" s="31">
        <v>0</v>
      </c>
      <c r="H32" s="31">
        <f t="shared" si="2"/>
        <v>415</v>
      </c>
      <c r="I32" s="31">
        <v>0</v>
      </c>
      <c r="J32" s="31">
        <v>415</v>
      </c>
      <c r="K32" s="31">
        <f t="shared" si="3"/>
        <v>8707</v>
      </c>
      <c r="L32" s="31">
        <v>3224</v>
      </c>
      <c r="M32" s="31">
        <v>5483</v>
      </c>
      <c r="N32" s="31">
        <f t="shared" si="4"/>
        <v>9122</v>
      </c>
      <c r="O32" s="31">
        <f t="shared" si="5"/>
        <v>3224</v>
      </c>
      <c r="P32" s="31">
        <v>3224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5898</v>
      </c>
      <c r="V32" s="31">
        <v>5483</v>
      </c>
      <c r="W32" s="31">
        <v>0</v>
      </c>
      <c r="X32" s="31">
        <v>0</v>
      </c>
      <c r="Y32" s="31">
        <v>415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103</v>
      </c>
      <c r="B33" s="54" t="s">
        <v>140</v>
      </c>
      <c r="C33" s="55" t="s">
        <v>141</v>
      </c>
      <c r="D33" s="31">
        <f t="shared" si="0"/>
        <v>12836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12836</v>
      </c>
      <c r="L33" s="31">
        <v>4966</v>
      </c>
      <c r="M33" s="31">
        <v>7870</v>
      </c>
      <c r="N33" s="31">
        <f t="shared" si="4"/>
        <v>12836</v>
      </c>
      <c r="O33" s="31">
        <f t="shared" si="5"/>
        <v>4966</v>
      </c>
      <c r="P33" s="31">
        <v>4966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7870</v>
      </c>
      <c r="V33" s="31">
        <v>7870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103</v>
      </c>
      <c r="B34" s="54" t="s">
        <v>142</v>
      </c>
      <c r="C34" s="55" t="s">
        <v>143</v>
      </c>
      <c r="D34" s="31">
        <f t="shared" si="0"/>
        <v>8863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8863</v>
      </c>
      <c r="L34" s="31">
        <v>3178</v>
      </c>
      <c r="M34" s="31">
        <v>5685</v>
      </c>
      <c r="N34" s="31">
        <f t="shared" si="4"/>
        <v>8863</v>
      </c>
      <c r="O34" s="31">
        <f t="shared" si="5"/>
        <v>3178</v>
      </c>
      <c r="P34" s="31">
        <v>3178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5685</v>
      </c>
      <c r="V34" s="31">
        <v>5685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103</v>
      </c>
      <c r="B35" s="54" t="s">
        <v>144</v>
      </c>
      <c r="C35" s="55" t="s">
        <v>145</v>
      </c>
      <c r="D35" s="31">
        <f t="shared" si="0"/>
        <v>7291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7291</v>
      </c>
      <c r="L35" s="31">
        <v>2634</v>
      </c>
      <c r="M35" s="31">
        <v>4657</v>
      </c>
      <c r="N35" s="31">
        <f t="shared" si="4"/>
        <v>7291</v>
      </c>
      <c r="O35" s="31">
        <f t="shared" si="5"/>
        <v>2634</v>
      </c>
      <c r="P35" s="31">
        <v>2634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4657</v>
      </c>
      <c r="V35" s="31">
        <v>4657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103</v>
      </c>
      <c r="B36" s="54" t="s">
        <v>146</v>
      </c>
      <c r="C36" s="55" t="s">
        <v>147</v>
      </c>
      <c r="D36" s="31">
        <f t="shared" si="0"/>
        <v>9059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9059</v>
      </c>
      <c r="L36" s="31">
        <v>7601</v>
      </c>
      <c r="M36" s="31">
        <v>1458</v>
      </c>
      <c r="N36" s="31">
        <f t="shared" si="4"/>
        <v>9059</v>
      </c>
      <c r="O36" s="31">
        <f t="shared" si="5"/>
        <v>7601</v>
      </c>
      <c r="P36" s="31">
        <v>7601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1458</v>
      </c>
      <c r="V36" s="31">
        <v>1458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103</v>
      </c>
      <c r="B37" s="54" t="s">
        <v>39</v>
      </c>
      <c r="C37" s="55" t="s">
        <v>40</v>
      </c>
      <c r="D37" s="31">
        <f t="shared" si="0"/>
        <v>6645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6645</v>
      </c>
      <c r="L37" s="31">
        <v>2777</v>
      </c>
      <c r="M37" s="31">
        <v>3868</v>
      </c>
      <c r="N37" s="31">
        <f t="shared" si="4"/>
        <v>6877</v>
      </c>
      <c r="O37" s="31">
        <f t="shared" si="5"/>
        <v>2777</v>
      </c>
      <c r="P37" s="31">
        <v>2777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3868</v>
      </c>
      <c r="V37" s="31">
        <v>3868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232</v>
      </c>
      <c r="AB37" s="31">
        <v>232</v>
      </c>
      <c r="AC37" s="31">
        <v>0</v>
      </c>
    </row>
    <row r="38" spans="1:29" ht="13.5">
      <c r="A38" s="54" t="s">
        <v>103</v>
      </c>
      <c r="B38" s="54" t="s">
        <v>148</v>
      </c>
      <c r="C38" s="55" t="s">
        <v>149</v>
      </c>
      <c r="D38" s="31">
        <f t="shared" si="0"/>
        <v>9020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9020</v>
      </c>
      <c r="L38" s="31">
        <v>3514</v>
      </c>
      <c r="M38" s="31">
        <v>5506</v>
      </c>
      <c r="N38" s="31">
        <f t="shared" si="4"/>
        <v>9020</v>
      </c>
      <c r="O38" s="31">
        <f t="shared" si="5"/>
        <v>3514</v>
      </c>
      <c r="P38" s="31">
        <v>3514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5506</v>
      </c>
      <c r="V38" s="31">
        <v>5506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103</v>
      </c>
      <c r="B39" s="54" t="s">
        <v>150</v>
      </c>
      <c r="C39" s="55" t="s">
        <v>151</v>
      </c>
      <c r="D39" s="31">
        <f t="shared" si="0"/>
        <v>5475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5475</v>
      </c>
      <c r="L39" s="31">
        <v>2024</v>
      </c>
      <c r="M39" s="31">
        <v>3451</v>
      </c>
      <c r="N39" s="31">
        <f t="shared" si="4"/>
        <v>5475</v>
      </c>
      <c r="O39" s="31">
        <f t="shared" si="5"/>
        <v>2024</v>
      </c>
      <c r="P39" s="31">
        <v>2024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3451</v>
      </c>
      <c r="V39" s="31">
        <v>3451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103</v>
      </c>
      <c r="B40" s="54" t="s">
        <v>152</v>
      </c>
      <c r="C40" s="55" t="s">
        <v>153</v>
      </c>
      <c r="D40" s="31">
        <f t="shared" si="0"/>
        <v>8278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8278</v>
      </c>
      <c r="L40" s="31">
        <v>2884</v>
      </c>
      <c r="M40" s="31">
        <v>5394</v>
      </c>
      <c r="N40" s="31">
        <f t="shared" si="4"/>
        <v>8278</v>
      </c>
      <c r="O40" s="31">
        <f t="shared" si="5"/>
        <v>2884</v>
      </c>
      <c r="P40" s="31">
        <v>2884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5394</v>
      </c>
      <c r="V40" s="31">
        <v>5394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103</v>
      </c>
      <c r="B41" s="54" t="s">
        <v>154</v>
      </c>
      <c r="C41" s="55" t="s">
        <v>155</v>
      </c>
      <c r="D41" s="31">
        <f t="shared" si="0"/>
        <v>7307</v>
      </c>
      <c r="E41" s="31">
        <f t="shared" si="1"/>
        <v>3179</v>
      </c>
      <c r="F41" s="31">
        <v>3179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4128</v>
      </c>
      <c r="L41" s="31">
        <v>0</v>
      </c>
      <c r="M41" s="31">
        <v>4128</v>
      </c>
      <c r="N41" s="31">
        <f t="shared" si="4"/>
        <v>7307</v>
      </c>
      <c r="O41" s="31">
        <f t="shared" si="5"/>
        <v>3179</v>
      </c>
      <c r="P41" s="31">
        <v>3179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4128</v>
      </c>
      <c r="V41" s="31">
        <v>4128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103</v>
      </c>
      <c r="B42" s="54" t="s">
        <v>156</v>
      </c>
      <c r="C42" s="55" t="s">
        <v>157</v>
      </c>
      <c r="D42" s="31">
        <f t="shared" si="0"/>
        <v>9727</v>
      </c>
      <c r="E42" s="31">
        <f t="shared" si="1"/>
        <v>9727</v>
      </c>
      <c r="F42" s="31">
        <v>5303</v>
      </c>
      <c r="G42" s="31">
        <v>4424</v>
      </c>
      <c r="H42" s="31">
        <f t="shared" si="2"/>
        <v>0</v>
      </c>
      <c r="I42" s="31">
        <v>0</v>
      </c>
      <c r="J42" s="31">
        <v>0</v>
      </c>
      <c r="K42" s="31">
        <f t="shared" si="3"/>
        <v>0</v>
      </c>
      <c r="L42" s="31">
        <v>0</v>
      </c>
      <c r="M42" s="31">
        <v>0</v>
      </c>
      <c r="N42" s="31">
        <f t="shared" si="4"/>
        <v>10125</v>
      </c>
      <c r="O42" s="31">
        <f t="shared" si="5"/>
        <v>5303</v>
      </c>
      <c r="P42" s="31">
        <v>5303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4424</v>
      </c>
      <c r="V42" s="31">
        <v>4424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398</v>
      </c>
      <c r="AB42" s="31">
        <v>398</v>
      </c>
      <c r="AC42" s="31">
        <v>0</v>
      </c>
    </row>
    <row r="43" spans="1:29" ht="13.5">
      <c r="A43" s="54" t="s">
        <v>103</v>
      </c>
      <c r="B43" s="54" t="s">
        <v>158</v>
      </c>
      <c r="C43" s="55" t="s">
        <v>159</v>
      </c>
      <c r="D43" s="31">
        <f t="shared" si="0"/>
        <v>5079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5079</v>
      </c>
      <c r="L43" s="31">
        <v>3646</v>
      </c>
      <c r="M43" s="31">
        <v>1433</v>
      </c>
      <c r="N43" s="31">
        <f t="shared" si="4"/>
        <v>5079</v>
      </c>
      <c r="O43" s="31">
        <f t="shared" si="5"/>
        <v>3646</v>
      </c>
      <c r="P43" s="31">
        <v>3646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1433</v>
      </c>
      <c r="V43" s="31">
        <v>1433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103</v>
      </c>
      <c r="B44" s="54" t="s">
        <v>160</v>
      </c>
      <c r="C44" s="55" t="s">
        <v>161</v>
      </c>
      <c r="D44" s="31">
        <f t="shared" si="0"/>
        <v>13904</v>
      </c>
      <c r="E44" s="31">
        <f t="shared" si="1"/>
        <v>0</v>
      </c>
      <c r="F44" s="31">
        <v>0</v>
      </c>
      <c r="G44" s="31">
        <v>0</v>
      </c>
      <c r="H44" s="31">
        <f t="shared" si="2"/>
        <v>0</v>
      </c>
      <c r="I44" s="31">
        <v>0</v>
      </c>
      <c r="J44" s="31">
        <v>0</v>
      </c>
      <c r="K44" s="31">
        <f t="shared" si="3"/>
        <v>13904</v>
      </c>
      <c r="L44" s="31">
        <v>2619</v>
      </c>
      <c r="M44" s="31">
        <v>11285</v>
      </c>
      <c r="N44" s="31">
        <f t="shared" si="4"/>
        <v>15319</v>
      </c>
      <c r="O44" s="31">
        <f t="shared" si="5"/>
        <v>6183</v>
      </c>
      <c r="P44" s="31">
        <v>6183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9136</v>
      </c>
      <c r="V44" s="31">
        <v>9136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103</v>
      </c>
      <c r="B45" s="54" t="s">
        <v>162</v>
      </c>
      <c r="C45" s="55" t="s">
        <v>163</v>
      </c>
      <c r="D45" s="31">
        <f t="shared" si="0"/>
        <v>5904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5904</v>
      </c>
      <c r="L45" s="31">
        <v>954</v>
      </c>
      <c r="M45" s="31">
        <v>4950</v>
      </c>
      <c r="N45" s="31">
        <f t="shared" si="4"/>
        <v>5904</v>
      </c>
      <c r="O45" s="31">
        <f t="shared" si="5"/>
        <v>954</v>
      </c>
      <c r="P45" s="31">
        <v>954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4950</v>
      </c>
      <c r="V45" s="31">
        <v>4950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103</v>
      </c>
      <c r="B46" s="54" t="s">
        <v>164</v>
      </c>
      <c r="C46" s="55" t="s">
        <v>165</v>
      </c>
      <c r="D46" s="31">
        <f t="shared" si="0"/>
        <v>17536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17536</v>
      </c>
      <c r="L46" s="31">
        <v>8888</v>
      </c>
      <c r="M46" s="31">
        <v>8648</v>
      </c>
      <c r="N46" s="31">
        <f t="shared" si="4"/>
        <v>17536</v>
      </c>
      <c r="O46" s="31">
        <f t="shared" si="5"/>
        <v>8888</v>
      </c>
      <c r="P46" s="31">
        <v>8888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8648</v>
      </c>
      <c r="V46" s="31">
        <v>8648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103</v>
      </c>
      <c r="B47" s="54" t="s">
        <v>166</v>
      </c>
      <c r="C47" s="55" t="s">
        <v>167</v>
      </c>
      <c r="D47" s="31">
        <f t="shared" si="0"/>
        <v>11917</v>
      </c>
      <c r="E47" s="31">
        <f t="shared" si="1"/>
        <v>0</v>
      </c>
      <c r="F47" s="31">
        <v>0</v>
      </c>
      <c r="G47" s="31">
        <v>0</v>
      </c>
      <c r="H47" s="31">
        <f t="shared" si="2"/>
        <v>0</v>
      </c>
      <c r="I47" s="31">
        <v>0</v>
      </c>
      <c r="J47" s="31">
        <v>0</v>
      </c>
      <c r="K47" s="31">
        <f t="shared" si="3"/>
        <v>11917</v>
      </c>
      <c r="L47" s="31">
        <v>6417</v>
      </c>
      <c r="M47" s="31">
        <v>5500</v>
      </c>
      <c r="N47" s="31">
        <f t="shared" si="4"/>
        <v>11917</v>
      </c>
      <c r="O47" s="31">
        <f t="shared" si="5"/>
        <v>6417</v>
      </c>
      <c r="P47" s="31">
        <v>6417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5500</v>
      </c>
      <c r="V47" s="31">
        <v>5500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103</v>
      </c>
      <c r="B48" s="54" t="s">
        <v>168</v>
      </c>
      <c r="C48" s="55" t="s">
        <v>169</v>
      </c>
      <c r="D48" s="31">
        <f t="shared" si="0"/>
        <v>5263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5263</v>
      </c>
      <c r="L48" s="31">
        <v>3131</v>
      </c>
      <c r="M48" s="31">
        <v>2132</v>
      </c>
      <c r="N48" s="31">
        <f t="shared" si="4"/>
        <v>5336</v>
      </c>
      <c r="O48" s="31">
        <f t="shared" si="5"/>
        <v>3476</v>
      </c>
      <c r="P48" s="31">
        <v>3476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1860</v>
      </c>
      <c r="V48" s="31">
        <v>1860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54" t="s">
        <v>103</v>
      </c>
      <c r="B49" s="54" t="s">
        <v>170</v>
      </c>
      <c r="C49" s="55" t="s">
        <v>171</v>
      </c>
      <c r="D49" s="31">
        <f t="shared" si="0"/>
        <v>2864</v>
      </c>
      <c r="E49" s="31">
        <f t="shared" si="1"/>
        <v>0</v>
      </c>
      <c r="F49" s="31">
        <v>0</v>
      </c>
      <c r="G49" s="31">
        <v>0</v>
      </c>
      <c r="H49" s="31">
        <f t="shared" si="2"/>
        <v>0</v>
      </c>
      <c r="I49" s="31">
        <v>0</v>
      </c>
      <c r="J49" s="31">
        <v>0</v>
      </c>
      <c r="K49" s="31">
        <f t="shared" si="3"/>
        <v>2864</v>
      </c>
      <c r="L49" s="31">
        <v>803</v>
      </c>
      <c r="M49" s="31">
        <v>2061</v>
      </c>
      <c r="N49" s="31">
        <f t="shared" si="4"/>
        <v>2864</v>
      </c>
      <c r="O49" s="31">
        <f t="shared" si="5"/>
        <v>803</v>
      </c>
      <c r="P49" s="31">
        <v>803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2061</v>
      </c>
      <c r="V49" s="31">
        <v>2061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103</v>
      </c>
      <c r="B50" s="54" t="s">
        <v>172</v>
      </c>
      <c r="C50" s="55" t="s">
        <v>173</v>
      </c>
      <c r="D50" s="31">
        <f t="shared" si="0"/>
        <v>3822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3822</v>
      </c>
      <c r="L50" s="31">
        <v>1156</v>
      </c>
      <c r="M50" s="31">
        <v>2666</v>
      </c>
      <c r="N50" s="31">
        <f t="shared" si="4"/>
        <v>3822</v>
      </c>
      <c r="O50" s="31">
        <f t="shared" si="5"/>
        <v>1156</v>
      </c>
      <c r="P50" s="31">
        <v>1156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2666</v>
      </c>
      <c r="V50" s="31">
        <v>2666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54" t="s">
        <v>103</v>
      </c>
      <c r="B51" s="54" t="s">
        <v>174</v>
      </c>
      <c r="C51" s="55" t="s">
        <v>175</v>
      </c>
      <c r="D51" s="31">
        <f t="shared" si="0"/>
        <v>8247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8247</v>
      </c>
      <c r="L51" s="31">
        <v>377</v>
      </c>
      <c r="M51" s="31">
        <v>7870</v>
      </c>
      <c r="N51" s="31">
        <f t="shared" si="4"/>
        <v>8247</v>
      </c>
      <c r="O51" s="31">
        <f t="shared" si="5"/>
        <v>377</v>
      </c>
      <c r="P51" s="31">
        <v>377</v>
      </c>
      <c r="Q51" s="31">
        <v>0</v>
      </c>
      <c r="R51" s="31">
        <v>0</v>
      </c>
      <c r="S51" s="31">
        <v>0</v>
      </c>
      <c r="T51" s="31">
        <v>0</v>
      </c>
      <c r="U51" s="31">
        <f t="shared" si="6"/>
        <v>7870</v>
      </c>
      <c r="V51" s="31">
        <v>7870</v>
      </c>
      <c r="W51" s="31">
        <v>0</v>
      </c>
      <c r="X51" s="31">
        <v>0</v>
      </c>
      <c r="Y51" s="31">
        <v>0</v>
      </c>
      <c r="Z51" s="31">
        <v>0</v>
      </c>
      <c r="AA51" s="31">
        <f t="shared" si="7"/>
        <v>0</v>
      </c>
      <c r="AB51" s="31">
        <v>0</v>
      </c>
      <c r="AC51" s="31">
        <v>0</v>
      </c>
    </row>
    <row r="52" spans="1:29" ht="13.5">
      <c r="A52" s="54" t="s">
        <v>103</v>
      </c>
      <c r="B52" s="54" t="s">
        <v>176</v>
      </c>
      <c r="C52" s="55" t="s">
        <v>177</v>
      </c>
      <c r="D52" s="31">
        <f t="shared" si="0"/>
        <v>7907</v>
      </c>
      <c r="E52" s="31">
        <f t="shared" si="1"/>
        <v>0</v>
      </c>
      <c r="F52" s="31">
        <v>0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7907</v>
      </c>
      <c r="L52" s="31">
        <v>37</v>
      </c>
      <c r="M52" s="31">
        <v>7870</v>
      </c>
      <c r="N52" s="31">
        <f t="shared" si="4"/>
        <v>7907</v>
      </c>
      <c r="O52" s="31">
        <f t="shared" si="5"/>
        <v>37</v>
      </c>
      <c r="P52" s="31">
        <v>37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7870</v>
      </c>
      <c r="V52" s="31">
        <v>7870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7"/>
        <v>0</v>
      </c>
      <c r="AB52" s="31">
        <v>0</v>
      </c>
      <c r="AC52" s="31">
        <v>0</v>
      </c>
    </row>
    <row r="53" spans="1:29" ht="13.5">
      <c r="A53" s="54" t="s">
        <v>103</v>
      </c>
      <c r="B53" s="54" t="s">
        <v>178</v>
      </c>
      <c r="C53" s="55" t="s">
        <v>179</v>
      </c>
      <c r="D53" s="31">
        <f t="shared" si="0"/>
        <v>4501</v>
      </c>
      <c r="E53" s="31">
        <f t="shared" si="1"/>
        <v>0</v>
      </c>
      <c r="F53" s="31">
        <v>0</v>
      </c>
      <c r="G53" s="31">
        <v>0</v>
      </c>
      <c r="H53" s="31">
        <f t="shared" si="2"/>
        <v>0</v>
      </c>
      <c r="I53" s="31">
        <v>0</v>
      </c>
      <c r="J53" s="31">
        <v>0</v>
      </c>
      <c r="K53" s="31">
        <f t="shared" si="3"/>
        <v>4501</v>
      </c>
      <c r="L53" s="31">
        <v>930</v>
      </c>
      <c r="M53" s="31">
        <v>3571</v>
      </c>
      <c r="N53" s="31">
        <f t="shared" si="4"/>
        <v>4501</v>
      </c>
      <c r="O53" s="31">
        <f t="shared" si="5"/>
        <v>930</v>
      </c>
      <c r="P53" s="31">
        <v>930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3571</v>
      </c>
      <c r="V53" s="31">
        <v>3571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0</v>
      </c>
      <c r="AB53" s="31">
        <v>0</v>
      </c>
      <c r="AC53" s="31">
        <v>0</v>
      </c>
    </row>
    <row r="54" spans="1:29" ht="13.5">
      <c r="A54" s="54" t="s">
        <v>103</v>
      </c>
      <c r="B54" s="54" t="s">
        <v>180</v>
      </c>
      <c r="C54" s="55" t="s">
        <v>181</v>
      </c>
      <c r="D54" s="31">
        <f t="shared" si="0"/>
        <v>3935</v>
      </c>
      <c r="E54" s="31">
        <f t="shared" si="1"/>
        <v>0</v>
      </c>
      <c r="F54" s="31">
        <v>0</v>
      </c>
      <c r="G54" s="31">
        <v>0</v>
      </c>
      <c r="H54" s="31">
        <f t="shared" si="2"/>
        <v>0</v>
      </c>
      <c r="I54" s="31">
        <v>0</v>
      </c>
      <c r="J54" s="31">
        <v>0</v>
      </c>
      <c r="K54" s="31">
        <f t="shared" si="3"/>
        <v>3935</v>
      </c>
      <c r="L54" s="31">
        <v>1214</v>
      </c>
      <c r="M54" s="31">
        <v>2721</v>
      </c>
      <c r="N54" s="31">
        <f t="shared" si="4"/>
        <v>3935</v>
      </c>
      <c r="O54" s="31">
        <f t="shared" si="5"/>
        <v>1214</v>
      </c>
      <c r="P54" s="31">
        <v>1214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2721</v>
      </c>
      <c r="V54" s="31">
        <v>2721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0</v>
      </c>
      <c r="AB54" s="31">
        <v>0</v>
      </c>
      <c r="AC54" s="31">
        <v>0</v>
      </c>
    </row>
    <row r="55" spans="1:29" ht="13.5">
      <c r="A55" s="54" t="s">
        <v>103</v>
      </c>
      <c r="B55" s="54" t="s">
        <v>182</v>
      </c>
      <c r="C55" s="55" t="s">
        <v>183</v>
      </c>
      <c r="D55" s="31">
        <f t="shared" si="0"/>
        <v>12581</v>
      </c>
      <c r="E55" s="31">
        <f t="shared" si="1"/>
        <v>0</v>
      </c>
      <c r="F55" s="31">
        <v>0</v>
      </c>
      <c r="G55" s="31">
        <v>0</v>
      </c>
      <c r="H55" s="31">
        <f t="shared" si="2"/>
        <v>0</v>
      </c>
      <c r="I55" s="31">
        <v>0</v>
      </c>
      <c r="J55" s="31">
        <v>0</v>
      </c>
      <c r="K55" s="31">
        <f t="shared" si="3"/>
        <v>12581</v>
      </c>
      <c r="L55" s="31">
        <v>3009</v>
      </c>
      <c r="M55" s="31">
        <v>9572</v>
      </c>
      <c r="N55" s="31">
        <f t="shared" si="4"/>
        <v>12581</v>
      </c>
      <c r="O55" s="31">
        <f t="shared" si="5"/>
        <v>3009</v>
      </c>
      <c r="P55" s="31">
        <v>3009</v>
      </c>
      <c r="Q55" s="31">
        <v>0</v>
      </c>
      <c r="R55" s="31">
        <v>0</v>
      </c>
      <c r="S55" s="31">
        <v>0</v>
      </c>
      <c r="T55" s="31">
        <v>0</v>
      </c>
      <c r="U55" s="31">
        <f t="shared" si="6"/>
        <v>9572</v>
      </c>
      <c r="V55" s="31">
        <v>9572</v>
      </c>
      <c r="W55" s="31">
        <v>0</v>
      </c>
      <c r="X55" s="31">
        <v>0</v>
      </c>
      <c r="Y55" s="31">
        <v>0</v>
      </c>
      <c r="Z55" s="31">
        <v>0</v>
      </c>
      <c r="AA55" s="31">
        <f t="shared" si="7"/>
        <v>0</v>
      </c>
      <c r="AB55" s="31">
        <v>0</v>
      </c>
      <c r="AC55" s="31">
        <v>0</v>
      </c>
    </row>
    <row r="56" spans="1:29" ht="13.5">
      <c r="A56" s="54" t="s">
        <v>103</v>
      </c>
      <c r="B56" s="54" t="s">
        <v>184</v>
      </c>
      <c r="C56" s="55" t="s">
        <v>185</v>
      </c>
      <c r="D56" s="31">
        <f t="shared" si="0"/>
        <v>1361</v>
      </c>
      <c r="E56" s="31">
        <f t="shared" si="1"/>
        <v>0</v>
      </c>
      <c r="F56" s="31">
        <v>0</v>
      </c>
      <c r="G56" s="31">
        <v>0</v>
      </c>
      <c r="H56" s="31">
        <f t="shared" si="2"/>
        <v>0</v>
      </c>
      <c r="I56" s="31">
        <v>0</v>
      </c>
      <c r="J56" s="31">
        <v>0</v>
      </c>
      <c r="K56" s="31">
        <f t="shared" si="3"/>
        <v>1361</v>
      </c>
      <c r="L56" s="31">
        <v>907</v>
      </c>
      <c r="M56" s="31">
        <v>454</v>
      </c>
      <c r="N56" s="31">
        <f t="shared" si="4"/>
        <v>1361</v>
      </c>
      <c r="O56" s="31">
        <f t="shared" si="5"/>
        <v>907</v>
      </c>
      <c r="P56" s="31">
        <v>907</v>
      </c>
      <c r="Q56" s="31">
        <v>0</v>
      </c>
      <c r="R56" s="31">
        <v>0</v>
      </c>
      <c r="S56" s="31">
        <v>0</v>
      </c>
      <c r="T56" s="31">
        <v>0</v>
      </c>
      <c r="U56" s="31">
        <f t="shared" si="6"/>
        <v>454</v>
      </c>
      <c r="V56" s="31">
        <v>454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7"/>
        <v>0</v>
      </c>
      <c r="AB56" s="31">
        <v>0</v>
      </c>
      <c r="AC56" s="31">
        <v>0</v>
      </c>
    </row>
    <row r="57" spans="1:29" ht="13.5">
      <c r="A57" s="54" t="s">
        <v>103</v>
      </c>
      <c r="B57" s="54" t="s">
        <v>186</v>
      </c>
      <c r="C57" s="55" t="s">
        <v>187</v>
      </c>
      <c r="D57" s="31">
        <f t="shared" si="0"/>
        <v>7983</v>
      </c>
      <c r="E57" s="31">
        <f t="shared" si="1"/>
        <v>0</v>
      </c>
      <c r="F57" s="31">
        <v>0</v>
      </c>
      <c r="G57" s="31">
        <v>0</v>
      </c>
      <c r="H57" s="31">
        <f t="shared" si="2"/>
        <v>0</v>
      </c>
      <c r="I57" s="31">
        <v>0</v>
      </c>
      <c r="J57" s="31">
        <v>0</v>
      </c>
      <c r="K57" s="31">
        <f t="shared" si="3"/>
        <v>7983</v>
      </c>
      <c r="L57" s="31">
        <v>3756</v>
      </c>
      <c r="M57" s="31">
        <v>4227</v>
      </c>
      <c r="N57" s="31">
        <f t="shared" si="4"/>
        <v>7983</v>
      </c>
      <c r="O57" s="31">
        <f t="shared" si="5"/>
        <v>3756</v>
      </c>
      <c r="P57" s="31">
        <v>3756</v>
      </c>
      <c r="Q57" s="31">
        <v>0</v>
      </c>
      <c r="R57" s="31">
        <v>0</v>
      </c>
      <c r="S57" s="31">
        <v>0</v>
      </c>
      <c r="T57" s="31">
        <v>0</v>
      </c>
      <c r="U57" s="31">
        <f t="shared" si="6"/>
        <v>4227</v>
      </c>
      <c r="V57" s="31">
        <v>4227</v>
      </c>
      <c r="W57" s="31">
        <v>0</v>
      </c>
      <c r="X57" s="31">
        <v>0</v>
      </c>
      <c r="Y57" s="31">
        <v>0</v>
      </c>
      <c r="Z57" s="31">
        <v>0</v>
      </c>
      <c r="AA57" s="31">
        <f t="shared" si="7"/>
        <v>0</v>
      </c>
      <c r="AB57" s="31">
        <v>0</v>
      </c>
      <c r="AC57" s="31">
        <v>0</v>
      </c>
    </row>
    <row r="58" spans="1:29" ht="13.5">
      <c r="A58" s="54" t="s">
        <v>103</v>
      </c>
      <c r="B58" s="54" t="s">
        <v>188</v>
      </c>
      <c r="C58" s="55" t="s">
        <v>189</v>
      </c>
      <c r="D58" s="31">
        <f t="shared" si="0"/>
        <v>2182</v>
      </c>
      <c r="E58" s="31">
        <f t="shared" si="1"/>
        <v>0</v>
      </c>
      <c r="F58" s="31">
        <v>0</v>
      </c>
      <c r="G58" s="31">
        <v>0</v>
      </c>
      <c r="H58" s="31">
        <f t="shared" si="2"/>
        <v>0</v>
      </c>
      <c r="I58" s="31">
        <v>0</v>
      </c>
      <c r="J58" s="31">
        <v>0</v>
      </c>
      <c r="K58" s="31">
        <f t="shared" si="3"/>
        <v>2182</v>
      </c>
      <c r="L58" s="31">
        <v>910</v>
      </c>
      <c r="M58" s="31">
        <v>1272</v>
      </c>
      <c r="N58" s="31">
        <f t="shared" si="4"/>
        <v>2182</v>
      </c>
      <c r="O58" s="31">
        <f t="shared" si="5"/>
        <v>910</v>
      </c>
      <c r="P58" s="31">
        <v>910</v>
      </c>
      <c r="Q58" s="31">
        <v>0</v>
      </c>
      <c r="R58" s="31">
        <v>0</v>
      </c>
      <c r="S58" s="31">
        <v>0</v>
      </c>
      <c r="T58" s="31">
        <v>0</v>
      </c>
      <c r="U58" s="31">
        <f t="shared" si="6"/>
        <v>1272</v>
      </c>
      <c r="V58" s="31">
        <v>1272</v>
      </c>
      <c r="W58" s="31">
        <v>0</v>
      </c>
      <c r="X58" s="31">
        <v>0</v>
      </c>
      <c r="Y58" s="31">
        <v>0</v>
      </c>
      <c r="Z58" s="31">
        <v>0</v>
      </c>
      <c r="AA58" s="31">
        <f t="shared" si="7"/>
        <v>0</v>
      </c>
      <c r="AB58" s="31">
        <v>0</v>
      </c>
      <c r="AC58" s="31">
        <v>0</v>
      </c>
    </row>
    <row r="59" spans="1:29" ht="13.5">
      <c r="A59" s="54" t="s">
        <v>103</v>
      </c>
      <c r="B59" s="54" t="s">
        <v>190</v>
      </c>
      <c r="C59" s="55" t="s">
        <v>191</v>
      </c>
      <c r="D59" s="31">
        <f t="shared" si="0"/>
        <v>6279</v>
      </c>
      <c r="E59" s="31">
        <f t="shared" si="1"/>
        <v>0</v>
      </c>
      <c r="F59" s="31">
        <v>0</v>
      </c>
      <c r="G59" s="31">
        <v>0</v>
      </c>
      <c r="H59" s="31">
        <f t="shared" si="2"/>
        <v>0</v>
      </c>
      <c r="I59" s="31">
        <v>0</v>
      </c>
      <c r="J59" s="31">
        <v>0</v>
      </c>
      <c r="K59" s="31">
        <f t="shared" si="3"/>
        <v>6279</v>
      </c>
      <c r="L59" s="31">
        <v>1844</v>
      </c>
      <c r="M59" s="31">
        <v>4435</v>
      </c>
      <c r="N59" s="31">
        <f t="shared" si="4"/>
        <v>6279</v>
      </c>
      <c r="O59" s="31">
        <f t="shared" si="5"/>
        <v>1844</v>
      </c>
      <c r="P59" s="31">
        <v>1812</v>
      </c>
      <c r="Q59" s="31">
        <v>0</v>
      </c>
      <c r="R59" s="31">
        <v>0</v>
      </c>
      <c r="S59" s="31">
        <v>32</v>
      </c>
      <c r="T59" s="31">
        <v>0</v>
      </c>
      <c r="U59" s="31">
        <f t="shared" si="6"/>
        <v>4435</v>
      </c>
      <c r="V59" s="31">
        <v>4435</v>
      </c>
      <c r="W59" s="31">
        <v>0</v>
      </c>
      <c r="X59" s="31">
        <v>0</v>
      </c>
      <c r="Y59" s="31">
        <v>0</v>
      </c>
      <c r="Z59" s="31">
        <v>0</v>
      </c>
      <c r="AA59" s="31">
        <f t="shared" si="7"/>
        <v>0</v>
      </c>
      <c r="AB59" s="31">
        <v>0</v>
      </c>
      <c r="AC59" s="31">
        <v>0</v>
      </c>
    </row>
    <row r="60" spans="1:29" ht="13.5">
      <c r="A60" s="54" t="s">
        <v>103</v>
      </c>
      <c r="B60" s="54" t="s">
        <v>192</v>
      </c>
      <c r="C60" s="55" t="s">
        <v>193</v>
      </c>
      <c r="D60" s="31">
        <f t="shared" si="0"/>
        <v>2947</v>
      </c>
      <c r="E60" s="31">
        <f t="shared" si="1"/>
        <v>0</v>
      </c>
      <c r="F60" s="31">
        <v>0</v>
      </c>
      <c r="G60" s="31">
        <v>0</v>
      </c>
      <c r="H60" s="31">
        <f t="shared" si="2"/>
        <v>0</v>
      </c>
      <c r="I60" s="31">
        <v>0</v>
      </c>
      <c r="J60" s="31">
        <v>0</v>
      </c>
      <c r="K60" s="31">
        <f t="shared" si="3"/>
        <v>2947</v>
      </c>
      <c r="L60" s="31">
        <v>980</v>
      </c>
      <c r="M60" s="31">
        <v>1967</v>
      </c>
      <c r="N60" s="31">
        <f t="shared" si="4"/>
        <v>2947</v>
      </c>
      <c r="O60" s="31">
        <f t="shared" si="5"/>
        <v>980</v>
      </c>
      <c r="P60" s="31">
        <v>980</v>
      </c>
      <c r="Q60" s="31">
        <v>0</v>
      </c>
      <c r="R60" s="31">
        <v>0</v>
      </c>
      <c r="S60" s="31">
        <v>0</v>
      </c>
      <c r="T60" s="31">
        <v>0</v>
      </c>
      <c r="U60" s="31">
        <f t="shared" si="6"/>
        <v>1967</v>
      </c>
      <c r="V60" s="31">
        <v>1967</v>
      </c>
      <c r="W60" s="31">
        <v>0</v>
      </c>
      <c r="X60" s="31">
        <v>0</v>
      </c>
      <c r="Y60" s="31">
        <v>0</v>
      </c>
      <c r="Z60" s="31">
        <v>0</v>
      </c>
      <c r="AA60" s="31">
        <f t="shared" si="7"/>
        <v>0</v>
      </c>
      <c r="AB60" s="31">
        <v>0</v>
      </c>
      <c r="AC60" s="31">
        <v>0</v>
      </c>
    </row>
    <row r="61" spans="1:29" ht="13.5">
      <c r="A61" s="54" t="s">
        <v>103</v>
      </c>
      <c r="B61" s="54" t="s">
        <v>194</v>
      </c>
      <c r="C61" s="55" t="s">
        <v>195</v>
      </c>
      <c r="D61" s="31">
        <f t="shared" si="0"/>
        <v>7115</v>
      </c>
      <c r="E61" s="31">
        <f t="shared" si="1"/>
        <v>0</v>
      </c>
      <c r="F61" s="31">
        <v>0</v>
      </c>
      <c r="G61" s="31">
        <v>0</v>
      </c>
      <c r="H61" s="31">
        <f t="shared" si="2"/>
        <v>0</v>
      </c>
      <c r="I61" s="31">
        <v>0</v>
      </c>
      <c r="J61" s="31">
        <v>0</v>
      </c>
      <c r="K61" s="31">
        <f t="shared" si="3"/>
        <v>7115</v>
      </c>
      <c r="L61" s="31">
        <v>1492</v>
      </c>
      <c r="M61" s="31">
        <v>5623</v>
      </c>
      <c r="N61" s="31">
        <f t="shared" si="4"/>
        <v>7115</v>
      </c>
      <c r="O61" s="31">
        <f t="shared" si="5"/>
        <v>1492</v>
      </c>
      <c r="P61" s="31">
        <v>1492</v>
      </c>
      <c r="Q61" s="31">
        <v>0</v>
      </c>
      <c r="R61" s="31">
        <v>0</v>
      </c>
      <c r="S61" s="31">
        <v>0</v>
      </c>
      <c r="T61" s="31">
        <v>0</v>
      </c>
      <c r="U61" s="31">
        <f t="shared" si="6"/>
        <v>5623</v>
      </c>
      <c r="V61" s="31">
        <v>5623</v>
      </c>
      <c r="W61" s="31">
        <v>0</v>
      </c>
      <c r="X61" s="31">
        <v>0</v>
      </c>
      <c r="Y61" s="31">
        <v>0</v>
      </c>
      <c r="Z61" s="31">
        <v>0</v>
      </c>
      <c r="AA61" s="31">
        <f t="shared" si="7"/>
        <v>0</v>
      </c>
      <c r="AB61" s="31">
        <v>0</v>
      </c>
      <c r="AC61" s="31">
        <v>0</v>
      </c>
    </row>
    <row r="62" spans="1:29" ht="13.5">
      <c r="A62" s="54" t="s">
        <v>103</v>
      </c>
      <c r="B62" s="54" t="s">
        <v>196</v>
      </c>
      <c r="C62" s="55" t="s">
        <v>197</v>
      </c>
      <c r="D62" s="31">
        <f t="shared" si="0"/>
        <v>3531</v>
      </c>
      <c r="E62" s="31">
        <f t="shared" si="1"/>
        <v>0</v>
      </c>
      <c r="F62" s="31">
        <v>0</v>
      </c>
      <c r="G62" s="31">
        <v>0</v>
      </c>
      <c r="H62" s="31">
        <f t="shared" si="2"/>
        <v>0</v>
      </c>
      <c r="I62" s="31">
        <v>0</v>
      </c>
      <c r="J62" s="31">
        <v>0</v>
      </c>
      <c r="K62" s="31">
        <f t="shared" si="3"/>
        <v>3531</v>
      </c>
      <c r="L62" s="31">
        <v>647</v>
      </c>
      <c r="M62" s="31">
        <v>2884</v>
      </c>
      <c r="N62" s="31">
        <f t="shared" si="4"/>
        <v>3531</v>
      </c>
      <c r="O62" s="31">
        <f t="shared" si="5"/>
        <v>647</v>
      </c>
      <c r="P62" s="31">
        <v>647</v>
      </c>
      <c r="Q62" s="31">
        <v>0</v>
      </c>
      <c r="R62" s="31">
        <v>0</v>
      </c>
      <c r="S62" s="31">
        <v>0</v>
      </c>
      <c r="T62" s="31">
        <v>0</v>
      </c>
      <c r="U62" s="31">
        <f t="shared" si="6"/>
        <v>2884</v>
      </c>
      <c r="V62" s="31">
        <v>2884</v>
      </c>
      <c r="W62" s="31">
        <v>0</v>
      </c>
      <c r="X62" s="31">
        <v>0</v>
      </c>
      <c r="Y62" s="31">
        <v>0</v>
      </c>
      <c r="Z62" s="31">
        <v>0</v>
      </c>
      <c r="AA62" s="31">
        <f t="shared" si="7"/>
        <v>0</v>
      </c>
      <c r="AB62" s="31">
        <v>0</v>
      </c>
      <c r="AC62" s="31">
        <v>0</v>
      </c>
    </row>
    <row r="63" spans="1:29" ht="13.5">
      <c r="A63" s="54" t="s">
        <v>103</v>
      </c>
      <c r="B63" s="54" t="s">
        <v>198</v>
      </c>
      <c r="C63" s="55" t="s">
        <v>199</v>
      </c>
      <c r="D63" s="31">
        <f t="shared" si="0"/>
        <v>8863</v>
      </c>
      <c r="E63" s="31">
        <f t="shared" si="1"/>
        <v>0</v>
      </c>
      <c r="F63" s="31">
        <v>0</v>
      </c>
      <c r="G63" s="31">
        <v>0</v>
      </c>
      <c r="H63" s="31">
        <f t="shared" si="2"/>
        <v>0</v>
      </c>
      <c r="I63" s="31">
        <v>0</v>
      </c>
      <c r="J63" s="31">
        <v>0</v>
      </c>
      <c r="K63" s="31">
        <f t="shared" si="3"/>
        <v>8863</v>
      </c>
      <c r="L63" s="31">
        <v>1010</v>
      </c>
      <c r="M63" s="31">
        <v>7853</v>
      </c>
      <c r="N63" s="31">
        <f t="shared" si="4"/>
        <v>8863</v>
      </c>
      <c r="O63" s="31">
        <f t="shared" si="5"/>
        <v>1010</v>
      </c>
      <c r="P63" s="31">
        <v>1010</v>
      </c>
      <c r="Q63" s="31">
        <v>0</v>
      </c>
      <c r="R63" s="31">
        <v>0</v>
      </c>
      <c r="S63" s="31">
        <v>0</v>
      </c>
      <c r="T63" s="31">
        <v>0</v>
      </c>
      <c r="U63" s="31">
        <f t="shared" si="6"/>
        <v>7853</v>
      </c>
      <c r="V63" s="31">
        <v>7853</v>
      </c>
      <c r="W63" s="31">
        <v>0</v>
      </c>
      <c r="X63" s="31">
        <v>0</v>
      </c>
      <c r="Y63" s="31">
        <v>0</v>
      </c>
      <c r="Z63" s="31">
        <v>0</v>
      </c>
      <c r="AA63" s="31">
        <f t="shared" si="7"/>
        <v>0</v>
      </c>
      <c r="AB63" s="31">
        <v>0</v>
      </c>
      <c r="AC63" s="31">
        <v>0</v>
      </c>
    </row>
    <row r="64" spans="1:29" ht="13.5">
      <c r="A64" s="54" t="s">
        <v>103</v>
      </c>
      <c r="B64" s="54" t="s">
        <v>200</v>
      </c>
      <c r="C64" s="55" t="s">
        <v>201</v>
      </c>
      <c r="D64" s="31">
        <f t="shared" si="0"/>
        <v>9845</v>
      </c>
      <c r="E64" s="31">
        <f t="shared" si="1"/>
        <v>0</v>
      </c>
      <c r="F64" s="31">
        <v>0</v>
      </c>
      <c r="G64" s="31">
        <v>0</v>
      </c>
      <c r="H64" s="31">
        <f t="shared" si="2"/>
        <v>0</v>
      </c>
      <c r="I64" s="31">
        <v>0</v>
      </c>
      <c r="J64" s="31">
        <v>0</v>
      </c>
      <c r="K64" s="31">
        <f t="shared" si="3"/>
        <v>9845</v>
      </c>
      <c r="L64" s="31">
        <v>2821</v>
      </c>
      <c r="M64" s="31">
        <v>7024</v>
      </c>
      <c r="N64" s="31">
        <f t="shared" si="4"/>
        <v>9845</v>
      </c>
      <c r="O64" s="31">
        <f t="shared" si="5"/>
        <v>2821</v>
      </c>
      <c r="P64" s="31">
        <v>2821</v>
      </c>
      <c r="Q64" s="31">
        <v>0</v>
      </c>
      <c r="R64" s="31">
        <v>0</v>
      </c>
      <c r="S64" s="31">
        <v>0</v>
      </c>
      <c r="T64" s="31">
        <v>0</v>
      </c>
      <c r="U64" s="31">
        <f t="shared" si="6"/>
        <v>7024</v>
      </c>
      <c r="V64" s="31">
        <v>7024</v>
      </c>
      <c r="W64" s="31">
        <v>0</v>
      </c>
      <c r="X64" s="31">
        <v>0</v>
      </c>
      <c r="Y64" s="31">
        <v>0</v>
      </c>
      <c r="Z64" s="31">
        <v>0</v>
      </c>
      <c r="AA64" s="31">
        <f t="shared" si="7"/>
        <v>0</v>
      </c>
      <c r="AB64" s="31">
        <v>0</v>
      </c>
      <c r="AC64" s="31">
        <v>0</v>
      </c>
    </row>
    <row r="65" spans="1:29" ht="13.5">
      <c r="A65" s="54" t="s">
        <v>103</v>
      </c>
      <c r="B65" s="54" t="s">
        <v>202</v>
      </c>
      <c r="C65" s="55" t="s">
        <v>203</v>
      </c>
      <c r="D65" s="31">
        <f t="shared" si="0"/>
        <v>3198</v>
      </c>
      <c r="E65" s="31">
        <f t="shared" si="1"/>
        <v>0</v>
      </c>
      <c r="F65" s="31">
        <v>0</v>
      </c>
      <c r="G65" s="31">
        <v>0</v>
      </c>
      <c r="H65" s="31">
        <f t="shared" si="2"/>
        <v>0</v>
      </c>
      <c r="I65" s="31">
        <v>0</v>
      </c>
      <c r="J65" s="31">
        <v>0</v>
      </c>
      <c r="K65" s="31">
        <f t="shared" si="3"/>
        <v>3198</v>
      </c>
      <c r="L65" s="31">
        <v>331</v>
      </c>
      <c r="M65" s="31">
        <v>2867</v>
      </c>
      <c r="N65" s="31">
        <f t="shared" si="4"/>
        <v>3198</v>
      </c>
      <c r="O65" s="31">
        <f t="shared" si="5"/>
        <v>331</v>
      </c>
      <c r="P65" s="31">
        <v>331</v>
      </c>
      <c r="Q65" s="31">
        <v>0</v>
      </c>
      <c r="R65" s="31">
        <v>0</v>
      </c>
      <c r="S65" s="31">
        <v>0</v>
      </c>
      <c r="T65" s="31">
        <v>0</v>
      </c>
      <c r="U65" s="31">
        <f t="shared" si="6"/>
        <v>2867</v>
      </c>
      <c r="V65" s="31">
        <v>2867</v>
      </c>
      <c r="W65" s="31">
        <v>0</v>
      </c>
      <c r="X65" s="31">
        <v>0</v>
      </c>
      <c r="Y65" s="31">
        <v>0</v>
      </c>
      <c r="Z65" s="31">
        <v>0</v>
      </c>
      <c r="AA65" s="31">
        <f t="shared" si="7"/>
        <v>0</v>
      </c>
      <c r="AB65" s="31">
        <v>0</v>
      </c>
      <c r="AC65" s="31">
        <v>0</v>
      </c>
    </row>
    <row r="66" spans="1:29" ht="13.5">
      <c r="A66" s="54" t="s">
        <v>103</v>
      </c>
      <c r="B66" s="54" t="s">
        <v>204</v>
      </c>
      <c r="C66" s="55" t="s">
        <v>205</v>
      </c>
      <c r="D66" s="31">
        <f t="shared" si="0"/>
        <v>14667</v>
      </c>
      <c r="E66" s="31">
        <f t="shared" si="1"/>
        <v>0</v>
      </c>
      <c r="F66" s="31">
        <v>0</v>
      </c>
      <c r="G66" s="31">
        <v>0</v>
      </c>
      <c r="H66" s="31">
        <f t="shared" si="2"/>
        <v>0</v>
      </c>
      <c r="I66" s="31">
        <v>0</v>
      </c>
      <c r="J66" s="31">
        <v>0</v>
      </c>
      <c r="K66" s="31">
        <f t="shared" si="3"/>
        <v>14667</v>
      </c>
      <c r="L66" s="31">
        <v>4373</v>
      </c>
      <c r="M66" s="31">
        <v>10294</v>
      </c>
      <c r="N66" s="31">
        <f t="shared" si="4"/>
        <v>14667</v>
      </c>
      <c r="O66" s="31">
        <f t="shared" si="5"/>
        <v>4373</v>
      </c>
      <c r="P66" s="31">
        <v>4373</v>
      </c>
      <c r="Q66" s="31">
        <v>0</v>
      </c>
      <c r="R66" s="31">
        <v>0</v>
      </c>
      <c r="S66" s="31">
        <v>0</v>
      </c>
      <c r="T66" s="31">
        <v>0</v>
      </c>
      <c r="U66" s="31">
        <f t="shared" si="6"/>
        <v>10294</v>
      </c>
      <c r="V66" s="31">
        <v>10294</v>
      </c>
      <c r="W66" s="31">
        <v>0</v>
      </c>
      <c r="X66" s="31">
        <v>0</v>
      </c>
      <c r="Y66" s="31">
        <v>0</v>
      </c>
      <c r="Z66" s="31">
        <v>0</v>
      </c>
      <c r="AA66" s="31">
        <f t="shared" si="7"/>
        <v>0</v>
      </c>
      <c r="AB66" s="31">
        <v>0</v>
      </c>
      <c r="AC66" s="31">
        <v>0</v>
      </c>
    </row>
    <row r="67" spans="1:29" ht="13.5">
      <c r="A67" s="54" t="s">
        <v>103</v>
      </c>
      <c r="B67" s="54" t="s">
        <v>46</v>
      </c>
      <c r="C67" s="55" t="s">
        <v>206</v>
      </c>
      <c r="D67" s="31">
        <f t="shared" si="0"/>
        <v>8063</v>
      </c>
      <c r="E67" s="31">
        <f t="shared" si="1"/>
        <v>0</v>
      </c>
      <c r="F67" s="31">
        <v>0</v>
      </c>
      <c r="G67" s="31">
        <v>0</v>
      </c>
      <c r="H67" s="31">
        <f t="shared" si="2"/>
        <v>0</v>
      </c>
      <c r="I67" s="31">
        <v>0</v>
      </c>
      <c r="J67" s="31">
        <v>0</v>
      </c>
      <c r="K67" s="31">
        <f t="shared" si="3"/>
        <v>8063</v>
      </c>
      <c r="L67" s="31">
        <v>2239</v>
      </c>
      <c r="M67" s="31">
        <v>5824</v>
      </c>
      <c r="N67" s="31">
        <f t="shared" si="4"/>
        <v>7981</v>
      </c>
      <c r="O67" s="31">
        <f t="shared" si="5"/>
        <v>2157</v>
      </c>
      <c r="P67" s="31">
        <v>2157</v>
      </c>
      <c r="Q67" s="31">
        <v>0</v>
      </c>
      <c r="R67" s="31">
        <v>0</v>
      </c>
      <c r="S67" s="31">
        <v>0</v>
      </c>
      <c r="T67" s="31">
        <v>0</v>
      </c>
      <c r="U67" s="31">
        <f t="shared" si="6"/>
        <v>5824</v>
      </c>
      <c r="V67" s="31">
        <v>5824</v>
      </c>
      <c r="W67" s="31">
        <v>0</v>
      </c>
      <c r="X67" s="31">
        <v>0</v>
      </c>
      <c r="Y67" s="31">
        <v>0</v>
      </c>
      <c r="Z67" s="31">
        <v>0</v>
      </c>
      <c r="AA67" s="31">
        <f t="shared" si="7"/>
        <v>0</v>
      </c>
      <c r="AB67" s="31">
        <v>0</v>
      </c>
      <c r="AC67" s="31">
        <v>0</v>
      </c>
    </row>
    <row r="68" spans="1:29" ht="13.5">
      <c r="A68" s="54" t="s">
        <v>103</v>
      </c>
      <c r="B68" s="54" t="s">
        <v>207</v>
      </c>
      <c r="C68" s="55" t="s">
        <v>208</v>
      </c>
      <c r="D68" s="31">
        <f t="shared" si="0"/>
        <v>2282</v>
      </c>
      <c r="E68" s="31">
        <f t="shared" si="1"/>
        <v>0</v>
      </c>
      <c r="F68" s="31">
        <v>0</v>
      </c>
      <c r="G68" s="31">
        <v>0</v>
      </c>
      <c r="H68" s="31">
        <f t="shared" si="2"/>
        <v>0</v>
      </c>
      <c r="I68" s="31">
        <v>0</v>
      </c>
      <c r="J68" s="31">
        <v>0</v>
      </c>
      <c r="K68" s="31">
        <f t="shared" si="3"/>
        <v>2282</v>
      </c>
      <c r="L68" s="31">
        <v>701</v>
      </c>
      <c r="M68" s="31">
        <v>1581</v>
      </c>
      <c r="N68" s="31">
        <f t="shared" si="4"/>
        <v>2282</v>
      </c>
      <c r="O68" s="31">
        <f t="shared" si="5"/>
        <v>701</v>
      </c>
      <c r="P68" s="31">
        <v>701</v>
      </c>
      <c r="Q68" s="31">
        <v>0</v>
      </c>
      <c r="R68" s="31">
        <v>0</v>
      </c>
      <c r="S68" s="31">
        <v>0</v>
      </c>
      <c r="T68" s="31">
        <v>0</v>
      </c>
      <c r="U68" s="31">
        <f t="shared" si="6"/>
        <v>1581</v>
      </c>
      <c r="V68" s="31">
        <v>1581</v>
      </c>
      <c r="W68" s="31">
        <v>0</v>
      </c>
      <c r="X68" s="31">
        <v>0</v>
      </c>
      <c r="Y68" s="31">
        <v>0</v>
      </c>
      <c r="Z68" s="31">
        <v>0</v>
      </c>
      <c r="AA68" s="31">
        <f t="shared" si="7"/>
        <v>0</v>
      </c>
      <c r="AB68" s="31">
        <v>0</v>
      </c>
      <c r="AC68" s="31">
        <v>0</v>
      </c>
    </row>
    <row r="69" spans="1:29" ht="13.5">
      <c r="A69" s="84" t="s">
        <v>47</v>
      </c>
      <c r="B69" s="85"/>
      <c r="C69" s="85"/>
      <c r="D69" s="31">
        <f aca="true" t="shared" si="8" ref="D69:AC69">SUM(D7:D68)</f>
        <v>751105</v>
      </c>
      <c r="E69" s="31">
        <f t="shared" si="8"/>
        <v>14869</v>
      </c>
      <c r="F69" s="31">
        <f t="shared" si="8"/>
        <v>10445</v>
      </c>
      <c r="G69" s="31">
        <f t="shared" si="8"/>
        <v>4424</v>
      </c>
      <c r="H69" s="31">
        <f t="shared" si="8"/>
        <v>72233</v>
      </c>
      <c r="I69" s="31">
        <f t="shared" si="8"/>
        <v>69666</v>
      </c>
      <c r="J69" s="31">
        <f t="shared" si="8"/>
        <v>2567</v>
      </c>
      <c r="K69" s="31">
        <f t="shared" si="8"/>
        <v>664003</v>
      </c>
      <c r="L69" s="31">
        <f t="shared" si="8"/>
        <v>183132</v>
      </c>
      <c r="M69" s="31">
        <f t="shared" si="8"/>
        <v>480871</v>
      </c>
      <c r="N69" s="31">
        <f t="shared" si="8"/>
        <v>754763</v>
      </c>
      <c r="O69" s="31">
        <f t="shared" si="8"/>
        <v>267721</v>
      </c>
      <c r="P69" s="31">
        <f t="shared" si="8"/>
        <v>267667</v>
      </c>
      <c r="Q69" s="31">
        <f t="shared" si="8"/>
        <v>0</v>
      </c>
      <c r="R69" s="31">
        <f t="shared" si="8"/>
        <v>0</v>
      </c>
      <c r="S69" s="31">
        <f t="shared" si="8"/>
        <v>54</v>
      </c>
      <c r="T69" s="31">
        <f t="shared" si="8"/>
        <v>0</v>
      </c>
      <c r="U69" s="31">
        <f t="shared" si="8"/>
        <v>486293</v>
      </c>
      <c r="V69" s="31">
        <f t="shared" si="8"/>
        <v>485878</v>
      </c>
      <c r="W69" s="31">
        <f t="shared" si="8"/>
        <v>0</v>
      </c>
      <c r="X69" s="31">
        <f t="shared" si="8"/>
        <v>0</v>
      </c>
      <c r="Y69" s="31">
        <f t="shared" si="8"/>
        <v>415</v>
      </c>
      <c r="Z69" s="31">
        <f t="shared" si="8"/>
        <v>0</v>
      </c>
      <c r="AA69" s="31">
        <f t="shared" si="8"/>
        <v>749</v>
      </c>
      <c r="AB69" s="31">
        <f t="shared" si="8"/>
        <v>749</v>
      </c>
      <c r="AC69" s="31">
        <f t="shared" si="8"/>
        <v>0</v>
      </c>
    </row>
  </sheetData>
  <mergeCells count="7">
    <mergeCell ref="A69:C69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41</v>
      </c>
      <c r="B1" s="92"/>
      <c r="C1" s="34" t="s">
        <v>68</v>
      </c>
    </row>
    <row r="2" ht="18" customHeight="1">
      <c r="J2" s="37" t="s">
        <v>69</v>
      </c>
    </row>
    <row r="3" spans="6:11" s="38" customFormat="1" ht="19.5" customHeight="1">
      <c r="F3" s="91" t="s">
        <v>70</v>
      </c>
      <c r="G3" s="91"/>
      <c r="H3" s="39" t="s">
        <v>71</v>
      </c>
      <c r="I3" s="39" t="s">
        <v>72</v>
      </c>
      <c r="J3" s="39" t="s">
        <v>61</v>
      </c>
      <c r="K3" s="39" t="s">
        <v>73</v>
      </c>
    </row>
    <row r="4" spans="2:11" s="38" customFormat="1" ht="19.5" customHeight="1">
      <c r="B4" s="93" t="s">
        <v>74</v>
      </c>
      <c r="C4" s="40" t="s">
        <v>75</v>
      </c>
      <c r="D4" s="41">
        <f>SUMIF('水洗化人口等'!$A$7:$C$69,$A$1,'水洗化人口等'!$G$7:$G$69)</f>
        <v>442126</v>
      </c>
      <c r="F4" s="101" t="s">
        <v>76</v>
      </c>
      <c r="G4" s="40" t="s">
        <v>77</v>
      </c>
      <c r="H4" s="41">
        <f>SUMIF('し尿処理の状況'!$A$7:$C$69,$A$1,'し尿処理の状況'!$P$7:$P$69)</f>
        <v>267667</v>
      </c>
      <c r="I4" s="41">
        <f>SUMIF('し尿処理の状況'!$A$7:$C$69,$A$1,'し尿処理の状況'!$V$7:$V$69)</f>
        <v>485878</v>
      </c>
      <c r="J4" s="41">
        <f aca="true" t="shared" si="0" ref="J4:J11">H4+I4</f>
        <v>753545</v>
      </c>
      <c r="K4" s="42">
        <f aca="true" t="shared" si="1" ref="K4:K9">J4/$J$9</f>
        <v>0.9993779956340333</v>
      </c>
    </row>
    <row r="5" spans="2:11" s="38" customFormat="1" ht="19.5" customHeight="1">
      <c r="B5" s="94"/>
      <c r="C5" s="40" t="s">
        <v>78</v>
      </c>
      <c r="D5" s="41">
        <f>SUMIF('水洗化人口等'!$A$7:$C$69,$A$1,'水洗化人口等'!$H$7:$H$69)</f>
        <v>1366</v>
      </c>
      <c r="F5" s="102"/>
      <c r="G5" s="40" t="s">
        <v>79</v>
      </c>
      <c r="H5" s="41">
        <f>SUMIF('し尿処理の状況'!$A$7:$C$69,$A$1,'し尿処理の状況'!$Q$7:$Q$69)</f>
        <v>0</v>
      </c>
      <c r="I5" s="41">
        <f>SUMIF('し尿処理の状況'!$A$7:$C$69,$A$1,'し尿処理の状況'!$W$7:$W$69)</f>
        <v>0</v>
      </c>
      <c r="J5" s="41">
        <f t="shared" si="0"/>
        <v>0</v>
      </c>
      <c r="K5" s="42">
        <f t="shared" si="1"/>
        <v>0</v>
      </c>
    </row>
    <row r="6" spans="2:11" s="38" customFormat="1" ht="19.5" customHeight="1">
      <c r="B6" s="95"/>
      <c r="C6" s="43" t="s">
        <v>80</v>
      </c>
      <c r="D6" s="44">
        <f>SUM(D4:D5)</f>
        <v>443492</v>
      </c>
      <c r="F6" s="102"/>
      <c r="G6" s="40" t="s">
        <v>81</v>
      </c>
      <c r="H6" s="41">
        <f>SUMIF('し尿処理の状況'!$A$7:$C$69,$A$1,'し尿処理の状況'!$R$7:$R$69)</f>
        <v>0</v>
      </c>
      <c r="I6" s="41">
        <f>SUMIF('し尿処理の状況'!$A$7:$C$69,$A$1,'し尿処理の状況'!$X$7:$X$69)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82</v>
      </c>
      <c r="C7" s="45" t="s">
        <v>83</v>
      </c>
      <c r="D7" s="41">
        <f>SUMIF('水洗化人口等'!$A$7:$C$69,$A$1,'水洗化人口等'!$K$7:$K$69)</f>
        <v>1289538</v>
      </c>
      <c r="F7" s="102"/>
      <c r="G7" s="40" t="s">
        <v>84</v>
      </c>
      <c r="H7" s="41">
        <f>SUMIF('し尿処理の状況'!$A$7:$C$69,$A$1,'し尿処理の状況'!$S$7:$S$69)</f>
        <v>54</v>
      </c>
      <c r="I7" s="41">
        <f>SUMIF('し尿処理の状況'!$A$7:$C$69,$A$1,'し尿処理の状況'!$Y$7:$Y$69)</f>
        <v>415</v>
      </c>
      <c r="J7" s="41">
        <f t="shared" si="0"/>
        <v>469</v>
      </c>
      <c r="K7" s="42">
        <f t="shared" si="1"/>
        <v>0.0006220043659666797</v>
      </c>
    </row>
    <row r="8" spans="2:11" s="38" customFormat="1" ht="19.5" customHeight="1">
      <c r="B8" s="97"/>
      <c r="C8" s="40" t="s">
        <v>85</v>
      </c>
      <c r="D8" s="41">
        <f>SUMIF('水洗化人口等'!$A$7:$C$69,$A$1,'水洗化人口等'!$M$7:$M$69)</f>
        <v>32711</v>
      </c>
      <c r="F8" s="102"/>
      <c r="G8" s="40" t="s">
        <v>86</v>
      </c>
      <c r="H8" s="41">
        <f>SUMIF('し尿処理の状況'!$A$7:$C$69,$A$1,'し尿処理の状況'!$T$7:$T$69)</f>
        <v>0</v>
      </c>
      <c r="I8" s="41">
        <f>SUMIF('し尿処理の状況'!$A$7:$C$69,$A$1,'し尿処理の状況'!$Z$7:$Z$69)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87</v>
      </c>
      <c r="D9" s="41">
        <f>SUMIF('水洗化人口等'!$A$7:$C$69,$A$1,'水洗化人口等'!$O$7:$O$69)</f>
        <v>1232822</v>
      </c>
      <c r="F9" s="102"/>
      <c r="G9" s="40" t="s">
        <v>80</v>
      </c>
      <c r="H9" s="41">
        <f>SUM(H4:H8)</f>
        <v>267721</v>
      </c>
      <c r="I9" s="41">
        <f>SUM(I4:I8)</f>
        <v>486293</v>
      </c>
      <c r="J9" s="41">
        <f t="shared" si="0"/>
        <v>754014</v>
      </c>
      <c r="K9" s="42">
        <f t="shared" si="1"/>
        <v>1</v>
      </c>
    </row>
    <row r="10" spans="2:10" s="38" customFormat="1" ht="19.5" customHeight="1">
      <c r="B10" s="98"/>
      <c r="C10" s="43" t="s">
        <v>80</v>
      </c>
      <c r="D10" s="44">
        <f>SUM(D7:D9)</f>
        <v>2555071</v>
      </c>
      <c r="F10" s="91" t="s">
        <v>88</v>
      </c>
      <c r="G10" s="91"/>
      <c r="H10" s="41">
        <f>SUMIF('し尿処理の状況'!$A$7:$C$69,$A$1,'し尿処理の状況'!$AB$7:$AB$69)</f>
        <v>749</v>
      </c>
      <c r="I10" s="41">
        <f>SUMIF('し尿処理の状況'!$A$7:$C$69,$A$1,'し尿処理の状況'!$AC$7:$AC$69)</f>
        <v>0</v>
      </c>
      <c r="J10" s="41">
        <f t="shared" si="0"/>
        <v>749</v>
      </c>
    </row>
    <row r="11" spans="2:10" s="38" customFormat="1" ht="19.5" customHeight="1">
      <c r="B11" s="99" t="s">
        <v>89</v>
      </c>
      <c r="C11" s="100"/>
      <c r="D11" s="44">
        <f>D6+D10</f>
        <v>2998563</v>
      </c>
      <c r="F11" s="91" t="s">
        <v>61</v>
      </c>
      <c r="G11" s="91"/>
      <c r="H11" s="41">
        <f>H9+H10</f>
        <v>268470</v>
      </c>
      <c r="I11" s="41">
        <f>I9+I10</f>
        <v>486293</v>
      </c>
      <c r="J11" s="41">
        <f t="shared" si="0"/>
        <v>754763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90</v>
      </c>
      <c r="J13" s="37" t="s">
        <v>69</v>
      </c>
    </row>
    <row r="14" spans="3:10" s="38" customFormat="1" ht="19.5" customHeight="1">
      <c r="C14" s="41">
        <f>SUMIF('水洗化人口等'!$A$7:$C$69,$A$1,'水洗化人口等'!$P$7:$P$69)</f>
        <v>539616</v>
      </c>
      <c r="D14" s="38" t="s">
        <v>91</v>
      </c>
      <c r="F14" s="91" t="s">
        <v>92</v>
      </c>
      <c r="G14" s="91"/>
      <c r="H14" s="39" t="s">
        <v>71</v>
      </c>
      <c r="I14" s="39" t="s">
        <v>72</v>
      </c>
      <c r="J14" s="39" t="s">
        <v>61</v>
      </c>
    </row>
    <row r="15" spans="6:10" s="38" customFormat="1" ht="15.75" customHeight="1">
      <c r="F15" s="91" t="s">
        <v>93</v>
      </c>
      <c r="G15" s="91"/>
      <c r="H15" s="41">
        <f>SUMIF('し尿処理の状況'!$A$7:$C$69,$A$1,'し尿処理の状況'!$F$7:$F$69)</f>
        <v>10445</v>
      </c>
      <c r="I15" s="41">
        <f>SUMIF('し尿処理の状況'!$A$7:$C$69,$A$1,'し尿処理の状況'!$G$7:$G$69)</f>
        <v>4424</v>
      </c>
      <c r="J15" s="41">
        <f>H15+I15</f>
        <v>14869</v>
      </c>
    </row>
    <row r="16" spans="3:10" s="38" customFormat="1" ht="15.75" customHeight="1">
      <c r="C16" s="38" t="s">
        <v>94</v>
      </c>
      <c r="D16" s="49">
        <f>D10/D11</f>
        <v>0.8520984885093293</v>
      </c>
      <c r="F16" s="91" t="s">
        <v>95</v>
      </c>
      <c r="G16" s="91"/>
      <c r="H16" s="41">
        <f>SUMIF('し尿処理の状況'!$A$7:$C$69,$A$1,'し尿処理の状況'!$I$7:$I$69)</f>
        <v>69666</v>
      </c>
      <c r="I16" s="41">
        <f>SUMIF('し尿処理の状況'!$A$7:$C$69,$A$1,'し尿処理の状況'!$J$7:$J$69)</f>
        <v>2567</v>
      </c>
      <c r="J16" s="41">
        <f>H16+I16</f>
        <v>72233</v>
      </c>
    </row>
    <row r="17" spans="3:10" s="38" customFormat="1" ht="15.75" customHeight="1">
      <c r="C17" s="38" t="s">
        <v>96</v>
      </c>
      <c r="D17" s="49">
        <f>D6/D11</f>
        <v>0.1479015114906707</v>
      </c>
      <c r="F17" s="91" t="s">
        <v>97</v>
      </c>
      <c r="G17" s="91"/>
      <c r="H17" s="41">
        <f>SUMIF('し尿処理の状況'!$A$7:$C$69,$A$1,'し尿処理の状況'!$L$7:$L$69)</f>
        <v>183132</v>
      </c>
      <c r="I17" s="41">
        <f>SUMIF('し尿処理の状況'!$A$7:$C$69,$A$1,'し尿処理の状況'!$M$7:$M$69)</f>
        <v>480871</v>
      </c>
      <c r="J17" s="41">
        <f>H17+I17</f>
        <v>664003</v>
      </c>
    </row>
    <row r="18" spans="3:10" s="38" customFormat="1" ht="15.75" customHeight="1">
      <c r="C18" s="50" t="s">
        <v>98</v>
      </c>
      <c r="D18" s="49">
        <f>D7/D11</f>
        <v>0.4300519949055598</v>
      </c>
      <c r="F18" s="91" t="s">
        <v>61</v>
      </c>
      <c r="G18" s="91"/>
      <c r="H18" s="41">
        <f>SUM(H15:H17)</f>
        <v>263243</v>
      </c>
      <c r="I18" s="41">
        <f>SUM(I15:I17)</f>
        <v>487862</v>
      </c>
      <c r="J18" s="41">
        <f>SUM(J15:J17)</f>
        <v>751105</v>
      </c>
    </row>
    <row r="19" spans="3:10" ht="15.75" customHeight="1">
      <c r="C19" s="36" t="s">
        <v>99</v>
      </c>
      <c r="D19" s="49">
        <f>(D8+D9)/D11</f>
        <v>0.42204649360376956</v>
      </c>
      <c r="J19" s="51"/>
    </row>
    <row r="20" spans="3:10" ht="15.75" customHeight="1">
      <c r="C20" s="36" t="s">
        <v>100</v>
      </c>
      <c r="D20" s="49">
        <f>C14/D11</f>
        <v>0.17995819997778936</v>
      </c>
      <c r="J20" s="52"/>
    </row>
    <row r="21" spans="3:10" ht="15.75" customHeight="1">
      <c r="C21" s="36" t="s">
        <v>101</v>
      </c>
      <c r="D21" s="49">
        <f>D4/D6</f>
        <v>0.9969198993442948</v>
      </c>
      <c r="F21" s="53"/>
      <c r="J21" s="52"/>
    </row>
    <row r="22" spans="3:10" ht="15.75" customHeight="1">
      <c r="C22" s="36" t="s">
        <v>102</v>
      </c>
      <c r="D22" s="49">
        <f>D5/D6</f>
        <v>0.003080100655705176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2006-06-30T04:15:18Z</dcterms:modified>
  <cp:category/>
  <cp:version/>
  <cp:contentType/>
  <cp:contentStatus/>
</cp:coreProperties>
</file>