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'し尿処理の状況'!$A$2:$AC$55</definedName>
    <definedName name="_xlnm.Print_Area" localSheetId="0">'水洗化人口等'!$A$2:$U$55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calcMode="manual" fullCalcOnLoad="1"/>
</workbook>
</file>

<file path=xl/sharedStrings.xml><?xml version="1.0" encoding="utf-8"?>
<sst xmlns="http://schemas.openxmlformats.org/spreadsheetml/2006/main" count="486" uniqueCount="182">
  <si>
    <t>水洗化人口等（平成１６年度実績）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</si>
  <si>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</si>
  <si>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</si>
  <si>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</si>
  <si>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</si>
  <si>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</si>
  <si>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</si>
  <si>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</si>
  <si>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</si>
  <si>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</si>
  <si>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</si>
  <si>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</si>
  <si>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</si>
  <si>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</si>
  <si>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</si>
  <si>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し尿処理の状況（平成１６年度実績）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</si>
  <si>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</si>
  <si>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</si>
  <si>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</si>
  <si>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</si>
  <si>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</si>
  <si>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</si>
  <si>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</si>
  <si>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</si>
  <si>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</si>
  <si>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</si>
  <si>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</si>
  <si>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02209</t>
  </si>
  <si>
    <t>つがる市</t>
  </si>
  <si>
    <t>02307</t>
  </si>
  <si>
    <t>外ヶ浜町</t>
  </si>
  <si>
    <t>02387</t>
  </si>
  <si>
    <t>中泊町</t>
  </si>
  <si>
    <t>青森県</t>
  </si>
  <si>
    <t>青森県合計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</si>
  <si>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</si>
  <si>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</si>
  <si>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</si>
  <si>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</si>
  <si>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</si>
  <si>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</si>
  <si>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</si>
  <si>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</si>
  <si>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</si>
  <si>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</si>
  <si>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</si>
  <si>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</si>
  <si>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</si>
  <si>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</si>
  <si>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</si>
  <si>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</si>
  <si>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</si>
  <si>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</si>
  <si>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</si>
  <si>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</si>
  <si>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</si>
  <si>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</si>
  <si>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</si>
  <si>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</si>
  <si>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</si>
  <si>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</si>
  <si>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</si>
  <si>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</si>
  <si>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</si>
  <si>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</si>
  <si>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</si>
  <si>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</si>
  <si>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</si>
  <si>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</si>
  <si>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</si>
  <si>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</si>
  <si>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</si>
  <si>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</si>
  <si>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</si>
  <si>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</si>
  <si>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</si>
  <si>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</si>
  <si>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</si>
  <si>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</si>
  <si>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</si>
  <si>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</si>
  <si>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</si>
  <si>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</si>
  <si>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</si>
  <si>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</si>
  <si>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</si>
  <si>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</si>
  <si>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</si>
  <si>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</si>
  <si>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</si>
  <si>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青森県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</si>
  <si>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</si>
  <si>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</si>
  <si>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</si>
  <si>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</si>
  <si>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</si>
  <si>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</si>
  <si>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</si>
  <si>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</si>
  <si>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</si>
  <si>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</si>
  <si>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</si>
  <si>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</si>
  <si>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</si>
  <si>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</si>
  <si>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</si>
  <si>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</si>
  <si>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02301</t>
  </si>
  <si>
    <t>平内町</t>
  </si>
  <si>
    <t>02303</t>
  </si>
  <si>
    <t>今別町</t>
  </si>
  <si>
    <t>02304</t>
  </si>
  <si>
    <t>蓬田村</t>
  </si>
  <si>
    <t>02321</t>
  </si>
  <si>
    <t>鯵ケ沢町</t>
  </si>
  <si>
    <t>02323</t>
  </si>
  <si>
    <t>深浦町</t>
  </si>
  <si>
    <t>02341</t>
  </si>
  <si>
    <t>岩木町</t>
  </si>
  <si>
    <t>02342</t>
  </si>
  <si>
    <t>相馬村</t>
  </si>
  <si>
    <t>02343</t>
  </si>
  <si>
    <t>西目屋村</t>
  </si>
  <si>
    <t>02361</t>
  </si>
  <si>
    <t>藤崎町</t>
  </si>
  <si>
    <t>02362</t>
  </si>
  <si>
    <t>大鰐町</t>
  </si>
  <si>
    <t>02363</t>
  </si>
  <si>
    <t>尾上町</t>
  </si>
  <si>
    <t>02364</t>
  </si>
  <si>
    <t>浪岡町</t>
  </si>
  <si>
    <t>02365</t>
  </si>
  <si>
    <t>平賀町</t>
  </si>
  <si>
    <t>02367</t>
  </si>
  <si>
    <t>田舎館村</t>
  </si>
  <si>
    <t>02368</t>
  </si>
  <si>
    <t>碇ケ関村</t>
  </si>
  <si>
    <t>02381</t>
  </si>
  <si>
    <t>板柳町</t>
  </si>
  <si>
    <t>02384</t>
  </si>
  <si>
    <t>鶴田町</t>
  </si>
  <si>
    <t>02401</t>
  </si>
  <si>
    <t>野辺地町</t>
  </si>
  <si>
    <t>02402</t>
  </si>
  <si>
    <t>七戸町</t>
  </si>
  <si>
    <t>02403</t>
  </si>
  <si>
    <t>百石町</t>
  </si>
  <si>
    <t>02405</t>
  </si>
  <si>
    <t>六戸町</t>
  </si>
  <si>
    <t>02406</t>
  </si>
  <si>
    <t>横浜町</t>
  </si>
  <si>
    <t>02408</t>
  </si>
  <si>
    <t>東北町</t>
  </si>
  <si>
    <t>02410</t>
  </si>
  <si>
    <t>下田町</t>
  </si>
  <si>
    <t>02411</t>
  </si>
  <si>
    <t>六ケ所村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</si>
  <si>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</si>
  <si>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</si>
  <si>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</si>
  <si>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</si>
  <si>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</si>
  <si>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</si>
  <si>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</si>
  <si>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</si>
  <si>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</si>
  <si>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</si>
  <si>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</si>
  <si>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</si>
  <si>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</si>
  <si>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</si>
  <si>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02444</t>
  </si>
  <si>
    <t>名川町</t>
  </si>
  <si>
    <t>02445</t>
  </si>
  <si>
    <t>南部町</t>
  </si>
  <si>
    <t>02446</t>
  </si>
  <si>
    <t>階上町</t>
  </si>
  <si>
    <t>02447</t>
  </si>
  <si>
    <t>福地村</t>
  </si>
  <si>
    <t>02450</t>
  </si>
  <si>
    <t>新郷村</t>
  </si>
  <si>
    <t>○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</si>
</sst>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  <numFmt numFmtId="227" formatCode="0;[Red]0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3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4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4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4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7" xfId="0" applyFont="1" applyBorder="1" applyAlignment="1" quotePrefix="1">
      <alignment horizontal="center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9" fillId="0" borderId="7" xfId="23" applyFont="1" applyBorder="1" applyAlignment="1">
      <alignment horizontal="center" vertical="center"/>
      <protection/>
    </xf>
    <xf numFmtId="0" fontId="13" fillId="0" borderId="0" xfId="24" applyFont="1" applyBorder="1" applyAlignment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3" xfId="23" applyFont="1" applyBorder="1" applyAlignment="1">
      <alignment horizontal="center" vertical="center" textRotation="255" shrinkToFit="1"/>
      <protection/>
    </xf>
    <xf numFmtId="0" fontId="9" fillId="0" borderId="10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3" xfId="23" applyFont="1" applyBorder="1" applyAlignment="1">
      <alignment horizontal="center" vertical="center" textRotation="255"/>
      <protection/>
    </xf>
    <xf numFmtId="0" fontId="9" fillId="0" borderId="10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  <xf numFmtId="0" fontId="13" fillId="0" borderId="0" xfId="24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H12集計結果（経費）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U55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62" t="s">
        <v>44</v>
      </c>
      <c r="B2" s="65" t="s">
        <v>1</v>
      </c>
      <c r="C2" s="68" t="s">
        <v>2</v>
      </c>
      <c r="D2" s="5" t="s">
        <v>45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71" t="s">
        <v>46</v>
      </c>
      <c r="S2" s="72"/>
      <c r="T2" s="72"/>
      <c r="U2" s="73"/>
    </row>
    <row r="3" spans="1:21" s="30" customFormat="1" ht="22.5" customHeight="1">
      <c r="A3" s="63"/>
      <c r="B3" s="66"/>
      <c r="C3" s="69"/>
      <c r="D3" s="22"/>
      <c r="E3" s="7" t="s">
        <v>47</v>
      </c>
      <c r="F3" s="20"/>
      <c r="G3" s="20"/>
      <c r="H3" s="23"/>
      <c r="I3" s="7" t="s">
        <v>3</v>
      </c>
      <c r="J3" s="20"/>
      <c r="K3" s="20"/>
      <c r="L3" s="20"/>
      <c r="M3" s="20"/>
      <c r="N3" s="20"/>
      <c r="O3" s="20"/>
      <c r="P3" s="20"/>
      <c r="Q3" s="21"/>
      <c r="R3" s="74"/>
      <c r="S3" s="75"/>
      <c r="T3" s="75"/>
      <c r="U3" s="76"/>
    </row>
    <row r="4" spans="1:21" s="30" customFormat="1" ht="22.5" customHeight="1">
      <c r="A4" s="63"/>
      <c r="B4" s="66"/>
      <c r="C4" s="69"/>
      <c r="D4" s="22"/>
      <c r="E4" s="6" t="s">
        <v>48</v>
      </c>
      <c r="F4" s="77" t="s">
        <v>4</v>
      </c>
      <c r="G4" s="77" t="s">
        <v>5</v>
      </c>
      <c r="H4" s="77" t="s">
        <v>6</v>
      </c>
      <c r="I4" s="6" t="s">
        <v>48</v>
      </c>
      <c r="J4" s="77" t="s">
        <v>7</v>
      </c>
      <c r="K4" s="77" t="s">
        <v>8</v>
      </c>
      <c r="L4" s="77" t="s">
        <v>9</v>
      </c>
      <c r="M4" s="77" t="s">
        <v>10</v>
      </c>
      <c r="N4" s="77" t="s">
        <v>11</v>
      </c>
      <c r="O4" s="81" t="s">
        <v>12</v>
      </c>
      <c r="P4" s="8"/>
      <c r="Q4" s="77" t="s">
        <v>13</v>
      </c>
      <c r="R4" s="77" t="s">
        <v>49</v>
      </c>
      <c r="S4" s="77" t="s">
        <v>50</v>
      </c>
      <c r="T4" s="79" t="s">
        <v>51</v>
      </c>
      <c r="U4" s="79" t="s">
        <v>52</v>
      </c>
    </row>
    <row r="5" spans="1:21" s="30" customFormat="1" ht="22.5" customHeight="1">
      <c r="A5" s="63"/>
      <c r="B5" s="66"/>
      <c r="C5" s="69"/>
      <c r="D5" s="22"/>
      <c r="E5" s="6"/>
      <c r="F5" s="78"/>
      <c r="G5" s="78"/>
      <c r="H5" s="78"/>
      <c r="I5" s="6"/>
      <c r="J5" s="78"/>
      <c r="K5" s="78"/>
      <c r="L5" s="78"/>
      <c r="M5" s="78"/>
      <c r="N5" s="78"/>
      <c r="O5" s="78"/>
      <c r="P5" s="9" t="s">
        <v>53</v>
      </c>
      <c r="Q5" s="78"/>
      <c r="R5" s="82"/>
      <c r="S5" s="82"/>
      <c r="T5" s="82"/>
      <c r="U5" s="78"/>
    </row>
    <row r="6" spans="1:21" s="30" customFormat="1" ht="22.5" customHeight="1">
      <c r="A6" s="64"/>
      <c r="B6" s="67"/>
      <c r="C6" s="70"/>
      <c r="D6" s="10" t="s">
        <v>54</v>
      </c>
      <c r="E6" s="10" t="s">
        <v>54</v>
      </c>
      <c r="F6" s="11" t="s">
        <v>14</v>
      </c>
      <c r="G6" s="10" t="s">
        <v>54</v>
      </c>
      <c r="H6" s="10" t="s">
        <v>54</v>
      </c>
      <c r="I6" s="10" t="s">
        <v>54</v>
      </c>
      <c r="J6" s="11" t="s">
        <v>14</v>
      </c>
      <c r="K6" s="10" t="s">
        <v>54</v>
      </c>
      <c r="L6" s="11" t="s">
        <v>14</v>
      </c>
      <c r="M6" s="10" t="s">
        <v>54</v>
      </c>
      <c r="N6" s="11" t="s">
        <v>14</v>
      </c>
      <c r="O6" s="10" t="s">
        <v>54</v>
      </c>
      <c r="P6" s="10" t="s">
        <v>54</v>
      </c>
      <c r="Q6" s="11" t="s">
        <v>14</v>
      </c>
      <c r="R6" s="83"/>
      <c r="S6" s="83"/>
      <c r="T6" s="83"/>
      <c r="U6" s="80"/>
    </row>
    <row r="7" spans="1:21" ht="13.5">
      <c r="A7" s="54" t="s">
        <v>90</v>
      </c>
      <c r="B7" s="54" t="s">
        <v>91</v>
      </c>
      <c r="C7" s="55" t="s">
        <v>92</v>
      </c>
      <c r="D7" s="31">
        <f aca="true" t="shared" si="0" ref="D7:D54">E7+I7</f>
        <v>296400</v>
      </c>
      <c r="E7" s="32">
        <f aca="true" t="shared" si="1" ref="E7:E50">G7+H7</f>
        <v>40281</v>
      </c>
      <c r="F7" s="33">
        <f aca="true" t="shared" si="2" ref="F7:F49">E7/D7*100</f>
        <v>13.590080971659917</v>
      </c>
      <c r="G7" s="31">
        <v>40281</v>
      </c>
      <c r="H7" s="31">
        <v>0</v>
      </c>
      <c r="I7" s="32">
        <f aca="true" t="shared" si="3" ref="I7:I50">K7+M7+O7</f>
        <v>256119</v>
      </c>
      <c r="J7" s="33">
        <f aca="true" t="shared" si="4" ref="J7:J49">I7/D7*100</f>
        <v>86.40991902834007</v>
      </c>
      <c r="K7" s="31">
        <v>184966</v>
      </c>
      <c r="L7" s="33">
        <f aca="true" t="shared" si="5" ref="L7:L49">K7/D7*100</f>
        <v>62.40418353576248</v>
      </c>
      <c r="M7" s="31">
        <v>0</v>
      </c>
      <c r="N7" s="33">
        <f aca="true" t="shared" si="6" ref="N7:N49">M7/D7*100</f>
        <v>0</v>
      </c>
      <c r="O7" s="31">
        <v>71153</v>
      </c>
      <c r="P7" s="31">
        <v>11113</v>
      </c>
      <c r="Q7" s="33">
        <f aca="true" t="shared" si="7" ref="Q7:Q49">O7/D7*100</f>
        <v>24.0057354925776</v>
      </c>
      <c r="R7" s="31" t="s">
        <v>181</v>
      </c>
      <c r="S7" s="31"/>
      <c r="T7" s="31"/>
      <c r="U7" s="31"/>
    </row>
    <row r="8" spans="1:21" ht="13.5">
      <c r="A8" s="54" t="s">
        <v>90</v>
      </c>
      <c r="B8" s="54" t="s">
        <v>93</v>
      </c>
      <c r="C8" s="55" t="s">
        <v>94</v>
      </c>
      <c r="D8" s="31">
        <f t="shared" si="0"/>
        <v>175295</v>
      </c>
      <c r="E8" s="32">
        <f t="shared" si="1"/>
        <v>14101</v>
      </c>
      <c r="F8" s="33">
        <f t="shared" si="2"/>
        <v>8.044154140163725</v>
      </c>
      <c r="G8" s="31">
        <v>14101</v>
      </c>
      <c r="H8" s="31">
        <v>0</v>
      </c>
      <c r="I8" s="32">
        <f t="shared" si="3"/>
        <v>161194</v>
      </c>
      <c r="J8" s="33">
        <f t="shared" si="4"/>
        <v>91.95584585983627</v>
      </c>
      <c r="K8" s="31">
        <v>126100</v>
      </c>
      <c r="L8" s="33">
        <f t="shared" si="5"/>
        <v>71.93587951738498</v>
      </c>
      <c r="M8" s="31">
        <v>0</v>
      </c>
      <c r="N8" s="33">
        <f t="shared" si="6"/>
        <v>0</v>
      </c>
      <c r="O8" s="31">
        <v>35094</v>
      </c>
      <c r="P8" s="31">
        <v>9676</v>
      </c>
      <c r="Q8" s="33">
        <f t="shared" si="7"/>
        <v>20.019966342451294</v>
      </c>
      <c r="R8" s="31" t="s">
        <v>181</v>
      </c>
      <c r="S8" s="31"/>
      <c r="T8" s="31"/>
      <c r="U8" s="31"/>
    </row>
    <row r="9" spans="1:21" ht="13.5">
      <c r="A9" s="54" t="s">
        <v>90</v>
      </c>
      <c r="B9" s="54" t="s">
        <v>95</v>
      </c>
      <c r="C9" s="55" t="s">
        <v>96</v>
      </c>
      <c r="D9" s="31">
        <f t="shared" si="0"/>
        <v>250416</v>
      </c>
      <c r="E9" s="32">
        <f t="shared" si="1"/>
        <v>51096</v>
      </c>
      <c r="F9" s="33">
        <f t="shared" si="2"/>
        <v>20.40444700019168</v>
      </c>
      <c r="G9" s="31">
        <v>51096</v>
      </c>
      <c r="H9" s="31">
        <v>0</v>
      </c>
      <c r="I9" s="32">
        <f t="shared" si="3"/>
        <v>199320</v>
      </c>
      <c r="J9" s="33">
        <f t="shared" si="4"/>
        <v>79.59555299980832</v>
      </c>
      <c r="K9" s="31">
        <v>104917</v>
      </c>
      <c r="L9" s="33">
        <f t="shared" si="5"/>
        <v>41.897083253466235</v>
      </c>
      <c r="M9" s="31">
        <v>0</v>
      </c>
      <c r="N9" s="33">
        <f t="shared" si="6"/>
        <v>0</v>
      </c>
      <c r="O9" s="31">
        <v>94403</v>
      </c>
      <c r="P9" s="31">
        <v>21043</v>
      </c>
      <c r="Q9" s="33">
        <f t="shared" si="7"/>
        <v>37.69846974634209</v>
      </c>
      <c r="R9" s="31"/>
      <c r="S9" s="31"/>
      <c r="T9" s="31" t="s">
        <v>181</v>
      </c>
      <c r="U9" s="31"/>
    </row>
    <row r="10" spans="1:21" ht="13.5">
      <c r="A10" s="54" t="s">
        <v>90</v>
      </c>
      <c r="B10" s="54" t="s">
        <v>97</v>
      </c>
      <c r="C10" s="55" t="s">
        <v>98</v>
      </c>
      <c r="D10" s="31">
        <f t="shared" si="0"/>
        <v>39836</v>
      </c>
      <c r="E10" s="32">
        <f t="shared" si="1"/>
        <v>6256</v>
      </c>
      <c r="F10" s="33">
        <f t="shared" si="2"/>
        <v>15.704387990762125</v>
      </c>
      <c r="G10" s="31">
        <v>6256</v>
      </c>
      <c r="H10" s="31">
        <v>0</v>
      </c>
      <c r="I10" s="32">
        <f t="shared" si="3"/>
        <v>33580</v>
      </c>
      <c r="J10" s="33">
        <f t="shared" si="4"/>
        <v>84.29561200923787</v>
      </c>
      <c r="K10" s="31">
        <v>16756</v>
      </c>
      <c r="L10" s="33">
        <f t="shared" si="5"/>
        <v>42.06245606988654</v>
      </c>
      <c r="M10" s="31">
        <v>0</v>
      </c>
      <c r="N10" s="33">
        <f t="shared" si="6"/>
        <v>0</v>
      </c>
      <c r="O10" s="31">
        <v>16824</v>
      </c>
      <c r="P10" s="31">
        <v>1804</v>
      </c>
      <c r="Q10" s="33">
        <f t="shared" si="7"/>
        <v>42.23315593935134</v>
      </c>
      <c r="R10" s="31" t="s">
        <v>181</v>
      </c>
      <c r="S10" s="31"/>
      <c r="T10" s="31"/>
      <c r="U10" s="31"/>
    </row>
    <row r="11" spans="1:21" ht="13.5">
      <c r="A11" s="54" t="s">
        <v>90</v>
      </c>
      <c r="B11" s="54" t="s">
        <v>99</v>
      </c>
      <c r="C11" s="55" t="s">
        <v>100</v>
      </c>
      <c r="D11" s="31">
        <f t="shared" si="0"/>
        <v>64711</v>
      </c>
      <c r="E11" s="32">
        <f t="shared" si="1"/>
        <v>11730</v>
      </c>
      <c r="F11" s="33">
        <f t="shared" si="2"/>
        <v>18.1267481571912</v>
      </c>
      <c r="G11" s="31">
        <v>11730</v>
      </c>
      <c r="H11" s="31">
        <v>0</v>
      </c>
      <c r="I11" s="32">
        <f t="shared" si="3"/>
        <v>52981</v>
      </c>
      <c r="J11" s="33">
        <f t="shared" si="4"/>
        <v>81.8732518428088</v>
      </c>
      <c r="K11" s="31">
        <v>21012</v>
      </c>
      <c r="L11" s="33">
        <f t="shared" si="5"/>
        <v>32.47052278592511</v>
      </c>
      <c r="M11" s="31">
        <v>0</v>
      </c>
      <c r="N11" s="33">
        <f t="shared" si="6"/>
        <v>0</v>
      </c>
      <c r="O11" s="31">
        <v>31969</v>
      </c>
      <c r="P11" s="31">
        <v>7521</v>
      </c>
      <c r="Q11" s="33">
        <f t="shared" si="7"/>
        <v>49.40272905688368</v>
      </c>
      <c r="R11" s="31" t="s">
        <v>181</v>
      </c>
      <c r="S11" s="31"/>
      <c r="T11" s="31"/>
      <c r="U11" s="31"/>
    </row>
    <row r="12" spans="1:21" ht="13.5">
      <c r="A12" s="54" t="s">
        <v>90</v>
      </c>
      <c r="B12" s="54" t="s">
        <v>101</v>
      </c>
      <c r="C12" s="55" t="s">
        <v>102</v>
      </c>
      <c r="D12" s="31">
        <f t="shared" si="0"/>
        <v>69181</v>
      </c>
      <c r="E12" s="32">
        <f t="shared" si="1"/>
        <v>9206</v>
      </c>
      <c r="F12" s="33">
        <f t="shared" si="2"/>
        <v>13.307121897630852</v>
      </c>
      <c r="G12" s="31">
        <v>9206</v>
      </c>
      <c r="H12" s="31">
        <v>0</v>
      </c>
      <c r="I12" s="32">
        <f t="shared" si="3"/>
        <v>59975</v>
      </c>
      <c r="J12" s="33">
        <f t="shared" si="4"/>
        <v>86.69287810236915</v>
      </c>
      <c r="K12" s="31">
        <v>31350</v>
      </c>
      <c r="L12" s="33">
        <f t="shared" si="5"/>
        <v>45.315910437836976</v>
      </c>
      <c r="M12" s="31">
        <v>0</v>
      </c>
      <c r="N12" s="33">
        <f t="shared" si="6"/>
        <v>0</v>
      </c>
      <c r="O12" s="31">
        <v>28625</v>
      </c>
      <c r="P12" s="31">
        <v>11252</v>
      </c>
      <c r="Q12" s="33">
        <f t="shared" si="7"/>
        <v>41.376967664532174</v>
      </c>
      <c r="R12" s="31"/>
      <c r="S12" s="31"/>
      <c r="T12" s="31" t="s">
        <v>181</v>
      </c>
      <c r="U12" s="31"/>
    </row>
    <row r="13" spans="1:21" ht="13.5">
      <c r="A13" s="54" t="s">
        <v>90</v>
      </c>
      <c r="B13" s="54" t="s">
        <v>103</v>
      </c>
      <c r="C13" s="55" t="s">
        <v>104</v>
      </c>
      <c r="D13" s="31">
        <f t="shared" si="0"/>
        <v>44071</v>
      </c>
      <c r="E13" s="32">
        <f t="shared" si="1"/>
        <v>5673</v>
      </c>
      <c r="F13" s="33">
        <f t="shared" si="2"/>
        <v>12.872410428626536</v>
      </c>
      <c r="G13" s="31">
        <v>5673</v>
      </c>
      <c r="H13" s="31">
        <v>0</v>
      </c>
      <c r="I13" s="32">
        <f t="shared" si="3"/>
        <v>38398</v>
      </c>
      <c r="J13" s="33">
        <f t="shared" si="4"/>
        <v>87.12758957137346</v>
      </c>
      <c r="K13" s="31">
        <v>14229</v>
      </c>
      <c r="L13" s="33">
        <f t="shared" si="5"/>
        <v>32.28653763245672</v>
      </c>
      <c r="M13" s="31">
        <v>0</v>
      </c>
      <c r="N13" s="33">
        <f t="shared" si="6"/>
        <v>0</v>
      </c>
      <c r="O13" s="31">
        <v>24169</v>
      </c>
      <c r="P13" s="31">
        <v>5807</v>
      </c>
      <c r="Q13" s="33">
        <f t="shared" si="7"/>
        <v>54.84105193891675</v>
      </c>
      <c r="R13" s="31"/>
      <c r="S13" s="31"/>
      <c r="T13" s="31" t="s">
        <v>181</v>
      </c>
      <c r="U13" s="31"/>
    </row>
    <row r="14" spans="1:21" ht="13.5">
      <c r="A14" s="54" t="s">
        <v>90</v>
      </c>
      <c r="B14" s="54" t="s">
        <v>105</v>
      </c>
      <c r="C14" s="55" t="s">
        <v>106</v>
      </c>
      <c r="D14" s="31">
        <f t="shared" si="0"/>
        <v>68325</v>
      </c>
      <c r="E14" s="32">
        <f t="shared" si="1"/>
        <v>22517</v>
      </c>
      <c r="F14" s="33">
        <f t="shared" si="2"/>
        <v>32.955726308086355</v>
      </c>
      <c r="G14" s="31">
        <v>22517</v>
      </c>
      <c r="H14" s="31">
        <v>0</v>
      </c>
      <c r="I14" s="32">
        <f t="shared" si="3"/>
        <v>45808</v>
      </c>
      <c r="J14" s="33">
        <f t="shared" si="4"/>
        <v>67.04427369191365</v>
      </c>
      <c r="K14" s="31">
        <v>2526</v>
      </c>
      <c r="L14" s="33">
        <f t="shared" si="5"/>
        <v>3.697036223929748</v>
      </c>
      <c r="M14" s="31">
        <v>0</v>
      </c>
      <c r="N14" s="33">
        <f t="shared" si="6"/>
        <v>0</v>
      </c>
      <c r="O14" s="31">
        <v>43282</v>
      </c>
      <c r="P14" s="31">
        <v>8136</v>
      </c>
      <c r="Q14" s="33">
        <f t="shared" si="7"/>
        <v>63.347237467983895</v>
      </c>
      <c r="R14" s="31"/>
      <c r="S14" s="31"/>
      <c r="T14" s="31" t="s">
        <v>181</v>
      </c>
      <c r="U14" s="31"/>
    </row>
    <row r="15" spans="1:21" ht="13.5">
      <c r="A15" s="54" t="s">
        <v>90</v>
      </c>
      <c r="B15" s="54" t="s">
        <v>27</v>
      </c>
      <c r="C15" s="55" t="s">
        <v>28</v>
      </c>
      <c r="D15" s="31">
        <f t="shared" si="0"/>
        <v>40446</v>
      </c>
      <c r="E15" s="32">
        <f t="shared" si="1"/>
        <v>14594</v>
      </c>
      <c r="F15" s="33">
        <f t="shared" si="2"/>
        <v>36.082678138752904</v>
      </c>
      <c r="G15" s="31">
        <v>14594</v>
      </c>
      <c r="H15" s="31">
        <v>0</v>
      </c>
      <c r="I15" s="32">
        <f t="shared" si="3"/>
        <v>25852</v>
      </c>
      <c r="J15" s="33">
        <f t="shared" si="4"/>
        <v>63.91732186124709</v>
      </c>
      <c r="K15" s="31">
        <v>2719</v>
      </c>
      <c r="L15" s="33">
        <f t="shared" si="5"/>
        <v>6.722543638431489</v>
      </c>
      <c r="M15" s="31">
        <v>0</v>
      </c>
      <c r="N15" s="33">
        <f t="shared" si="6"/>
        <v>0</v>
      </c>
      <c r="O15" s="31">
        <v>23133</v>
      </c>
      <c r="P15" s="31">
        <v>10371</v>
      </c>
      <c r="Q15" s="33">
        <f t="shared" si="7"/>
        <v>57.1947782228156</v>
      </c>
      <c r="R15" s="31" t="s">
        <v>181</v>
      </c>
      <c r="S15" s="31"/>
      <c r="T15" s="31"/>
      <c r="U15" s="31"/>
    </row>
    <row r="16" spans="1:21" ht="13.5">
      <c r="A16" s="54" t="s">
        <v>90</v>
      </c>
      <c r="B16" s="54" t="s">
        <v>107</v>
      </c>
      <c r="C16" s="55" t="s">
        <v>108</v>
      </c>
      <c r="D16" s="31">
        <f t="shared" si="0"/>
        <v>14590</v>
      </c>
      <c r="E16" s="32">
        <f t="shared" si="1"/>
        <v>6003</v>
      </c>
      <c r="F16" s="33">
        <f t="shared" si="2"/>
        <v>41.14461960246744</v>
      </c>
      <c r="G16" s="31">
        <v>6003</v>
      </c>
      <c r="H16" s="31">
        <v>0</v>
      </c>
      <c r="I16" s="32">
        <f t="shared" si="3"/>
        <v>8587</v>
      </c>
      <c r="J16" s="33">
        <f t="shared" si="4"/>
        <v>58.85538039753256</v>
      </c>
      <c r="K16" s="31">
        <v>0</v>
      </c>
      <c r="L16" s="33">
        <f t="shared" si="5"/>
        <v>0</v>
      </c>
      <c r="M16" s="31">
        <v>0</v>
      </c>
      <c r="N16" s="33">
        <f t="shared" si="6"/>
        <v>0</v>
      </c>
      <c r="O16" s="31">
        <v>8587</v>
      </c>
      <c r="P16" s="31">
        <v>3057</v>
      </c>
      <c r="Q16" s="33">
        <f t="shared" si="7"/>
        <v>58.85538039753256</v>
      </c>
      <c r="R16" s="31" t="s">
        <v>181</v>
      </c>
      <c r="S16" s="31"/>
      <c r="T16" s="31"/>
      <c r="U16" s="31"/>
    </row>
    <row r="17" spans="1:21" ht="13.5">
      <c r="A17" s="54" t="s">
        <v>90</v>
      </c>
      <c r="B17" s="54" t="s">
        <v>109</v>
      </c>
      <c r="C17" s="55" t="s">
        <v>110</v>
      </c>
      <c r="D17" s="31">
        <f t="shared" si="0"/>
        <v>4159</v>
      </c>
      <c r="E17" s="32">
        <f t="shared" si="1"/>
        <v>1605</v>
      </c>
      <c r="F17" s="33">
        <f t="shared" si="2"/>
        <v>38.59100745371484</v>
      </c>
      <c r="G17" s="31">
        <v>1605</v>
      </c>
      <c r="H17" s="31">
        <v>0</v>
      </c>
      <c r="I17" s="32">
        <f t="shared" si="3"/>
        <v>2554</v>
      </c>
      <c r="J17" s="33">
        <f t="shared" si="4"/>
        <v>61.40899254628517</v>
      </c>
      <c r="K17" s="31">
        <v>0</v>
      </c>
      <c r="L17" s="33">
        <f t="shared" si="5"/>
        <v>0</v>
      </c>
      <c r="M17" s="31">
        <v>0</v>
      </c>
      <c r="N17" s="33">
        <f t="shared" si="6"/>
        <v>0</v>
      </c>
      <c r="O17" s="31">
        <v>2554</v>
      </c>
      <c r="P17" s="31">
        <v>158</v>
      </c>
      <c r="Q17" s="33">
        <f t="shared" si="7"/>
        <v>61.40899254628517</v>
      </c>
      <c r="R17" s="31" t="s">
        <v>181</v>
      </c>
      <c r="S17" s="31"/>
      <c r="T17" s="31"/>
      <c r="U17" s="31"/>
    </row>
    <row r="18" spans="1:21" ht="13.5">
      <c r="A18" s="54" t="s">
        <v>90</v>
      </c>
      <c r="B18" s="54" t="s">
        <v>111</v>
      </c>
      <c r="C18" s="55" t="s">
        <v>112</v>
      </c>
      <c r="D18" s="31">
        <f t="shared" si="0"/>
        <v>3508</v>
      </c>
      <c r="E18" s="32">
        <f t="shared" si="1"/>
        <v>901</v>
      </c>
      <c r="F18" s="33">
        <f t="shared" si="2"/>
        <v>25.684150513112886</v>
      </c>
      <c r="G18" s="31">
        <v>901</v>
      </c>
      <c r="H18" s="31">
        <v>0</v>
      </c>
      <c r="I18" s="32">
        <f t="shared" si="3"/>
        <v>2607</v>
      </c>
      <c r="J18" s="33">
        <f t="shared" si="4"/>
        <v>74.31584948688712</v>
      </c>
      <c r="K18" s="31">
        <v>0</v>
      </c>
      <c r="L18" s="33">
        <f t="shared" si="5"/>
        <v>0</v>
      </c>
      <c r="M18" s="31">
        <v>0</v>
      </c>
      <c r="N18" s="33">
        <f t="shared" si="6"/>
        <v>0</v>
      </c>
      <c r="O18" s="31">
        <v>2607</v>
      </c>
      <c r="P18" s="31">
        <v>389</v>
      </c>
      <c r="Q18" s="33">
        <f t="shared" si="7"/>
        <v>74.31584948688712</v>
      </c>
      <c r="R18" s="31" t="s">
        <v>181</v>
      </c>
      <c r="S18" s="31"/>
      <c r="T18" s="31"/>
      <c r="U18" s="31"/>
    </row>
    <row r="19" spans="1:21" ht="13.5">
      <c r="A19" s="54" t="s">
        <v>90</v>
      </c>
      <c r="B19" s="54" t="s">
        <v>29</v>
      </c>
      <c r="C19" s="55" t="s">
        <v>30</v>
      </c>
      <c r="D19" s="31">
        <f t="shared" si="0"/>
        <v>8888</v>
      </c>
      <c r="E19" s="32">
        <f t="shared" si="1"/>
        <v>2770</v>
      </c>
      <c r="F19" s="33">
        <f t="shared" si="2"/>
        <v>31.16561656165617</v>
      </c>
      <c r="G19" s="31">
        <v>2770</v>
      </c>
      <c r="H19" s="31">
        <v>0</v>
      </c>
      <c r="I19" s="32">
        <f t="shared" si="3"/>
        <v>6118</v>
      </c>
      <c r="J19" s="33">
        <f t="shared" si="4"/>
        <v>68.83438343834383</v>
      </c>
      <c r="K19" s="31">
        <v>0</v>
      </c>
      <c r="L19" s="33">
        <f t="shared" si="5"/>
        <v>0</v>
      </c>
      <c r="M19" s="31">
        <v>0</v>
      </c>
      <c r="N19" s="33">
        <f t="shared" si="6"/>
        <v>0</v>
      </c>
      <c r="O19" s="31">
        <v>6118</v>
      </c>
      <c r="P19" s="31">
        <v>489</v>
      </c>
      <c r="Q19" s="33">
        <f t="shared" si="7"/>
        <v>68.83438343834383</v>
      </c>
      <c r="R19" s="31" t="s">
        <v>181</v>
      </c>
      <c r="S19" s="31"/>
      <c r="T19" s="31"/>
      <c r="U19" s="31"/>
    </row>
    <row r="20" spans="1:21" ht="13.5">
      <c r="A20" s="54" t="s">
        <v>90</v>
      </c>
      <c r="B20" s="54" t="s">
        <v>113</v>
      </c>
      <c r="C20" s="55" t="s">
        <v>114</v>
      </c>
      <c r="D20" s="31">
        <f t="shared" si="0"/>
        <v>13805</v>
      </c>
      <c r="E20" s="32">
        <f t="shared" si="1"/>
        <v>7452</v>
      </c>
      <c r="F20" s="33">
        <f t="shared" si="2"/>
        <v>53.980441868888086</v>
      </c>
      <c r="G20" s="31">
        <v>7452</v>
      </c>
      <c r="H20" s="31">
        <v>0</v>
      </c>
      <c r="I20" s="32">
        <f t="shared" si="3"/>
        <v>6353</v>
      </c>
      <c r="J20" s="33">
        <f t="shared" si="4"/>
        <v>46.019558131111914</v>
      </c>
      <c r="K20" s="31">
        <v>427</v>
      </c>
      <c r="L20" s="33">
        <f t="shared" si="5"/>
        <v>3.0930822165881926</v>
      </c>
      <c r="M20" s="31">
        <v>0</v>
      </c>
      <c r="N20" s="33">
        <f t="shared" si="6"/>
        <v>0</v>
      </c>
      <c r="O20" s="31">
        <v>5926</v>
      </c>
      <c r="P20" s="31">
        <v>1549</v>
      </c>
      <c r="Q20" s="33">
        <f t="shared" si="7"/>
        <v>42.92647591452372</v>
      </c>
      <c r="R20" s="31" t="s">
        <v>181</v>
      </c>
      <c r="S20" s="31"/>
      <c r="T20" s="31"/>
      <c r="U20" s="31"/>
    </row>
    <row r="21" spans="1:21" ht="13.5">
      <c r="A21" s="54" t="s">
        <v>90</v>
      </c>
      <c r="B21" s="54" t="s">
        <v>115</v>
      </c>
      <c r="C21" s="55" t="s">
        <v>116</v>
      </c>
      <c r="D21" s="31">
        <f t="shared" si="0"/>
        <v>11509</v>
      </c>
      <c r="E21" s="32">
        <f t="shared" si="1"/>
        <v>7736</v>
      </c>
      <c r="F21" s="33">
        <f t="shared" si="2"/>
        <v>67.21696063949952</v>
      </c>
      <c r="G21" s="31">
        <v>7736</v>
      </c>
      <c r="H21" s="31">
        <v>0</v>
      </c>
      <c r="I21" s="32">
        <f t="shared" si="3"/>
        <v>3773</v>
      </c>
      <c r="J21" s="33">
        <f t="shared" si="4"/>
        <v>32.783039360500474</v>
      </c>
      <c r="K21" s="31">
        <v>490</v>
      </c>
      <c r="L21" s="33">
        <f t="shared" si="5"/>
        <v>4.257537579285777</v>
      </c>
      <c r="M21" s="31">
        <v>0</v>
      </c>
      <c r="N21" s="33">
        <f t="shared" si="6"/>
        <v>0</v>
      </c>
      <c r="O21" s="31">
        <v>3283</v>
      </c>
      <c r="P21" s="31">
        <v>1579</v>
      </c>
      <c r="Q21" s="33">
        <f t="shared" si="7"/>
        <v>28.5255017812147</v>
      </c>
      <c r="R21" s="31" t="s">
        <v>181</v>
      </c>
      <c r="S21" s="31"/>
      <c r="T21" s="31"/>
      <c r="U21" s="31"/>
    </row>
    <row r="22" spans="1:21" ht="13.5">
      <c r="A22" s="54" t="s">
        <v>90</v>
      </c>
      <c r="B22" s="54" t="s">
        <v>117</v>
      </c>
      <c r="C22" s="55" t="s">
        <v>118</v>
      </c>
      <c r="D22" s="31">
        <f t="shared" si="0"/>
        <v>12576</v>
      </c>
      <c r="E22" s="32">
        <f t="shared" si="1"/>
        <v>4593</v>
      </c>
      <c r="F22" s="33">
        <f t="shared" si="2"/>
        <v>36.521946564885496</v>
      </c>
      <c r="G22" s="31">
        <v>4593</v>
      </c>
      <c r="H22" s="31">
        <v>0</v>
      </c>
      <c r="I22" s="32">
        <f t="shared" si="3"/>
        <v>7983</v>
      </c>
      <c r="J22" s="33">
        <f t="shared" si="4"/>
        <v>63.478053435114504</v>
      </c>
      <c r="K22" s="31">
        <v>3098</v>
      </c>
      <c r="L22" s="33">
        <f t="shared" si="5"/>
        <v>24.634223918575064</v>
      </c>
      <c r="M22" s="31">
        <v>0</v>
      </c>
      <c r="N22" s="33">
        <f t="shared" si="6"/>
        <v>0</v>
      </c>
      <c r="O22" s="31">
        <v>4885</v>
      </c>
      <c r="P22" s="31">
        <v>2727</v>
      </c>
      <c r="Q22" s="33">
        <f t="shared" si="7"/>
        <v>38.843829516539444</v>
      </c>
      <c r="R22" s="31" t="s">
        <v>181</v>
      </c>
      <c r="S22" s="31"/>
      <c r="T22" s="31"/>
      <c r="U22" s="31"/>
    </row>
    <row r="23" spans="1:21" ht="13.5">
      <c r="A23" s="54" t="s">
        <v>90</v>
      </c>
      <c r="B23" s="54" t="s">
        <v>119</v>
      </c>
      <c r="C23" s="55" t="s">
        <v>120</v>
      </c>
      <c r="D23" s="31">
        <f t="shared" si="0"/>
        <v>3938</v>
      </c>
      <c r="E23" s="32">
        <f t="shared" si="1"/>
        <v>209</v>
      </c>
      <c r="F23" s="33">
        <f t="shared" si="2"/>
        <v>5.307262569832402</v>
      </c>
      <c r="G23" s="31">
        <v>209</v>
      </c>
      <c r="H23" s="31">
        <v>0</v>
      </c>
      <c r="I23" s="32">
        <f t="shared" si="3"/>
        <v>3729</v>
      </c>
      <c r="J23" s="33">
        <f t="shared" si="4"/>
        <v>94.6927374301676</v>
      </c>
      <c r="K23" s="31">
        <v>1978</v>
      </c>
      <c r="L23" s="33">
        <f t="shared" si="5"/>
        <v>50.228542407313356</v>
      </c>
      <c r="M23" s="31">
        <v>0</v>
      </c>
      <c r="N23" s="33">
        <f t="shared" si="6"/>
        <v>0</v>
      </c>
      <c r="O23" s="31">
        <v>1751</v>
      </c>
      <c r="P23" s="31">
        <v>1472</v>
      </c>
      <c r="Q23" s="33">
        <f t="shared" si="7"/>
        <v>44.46419502285424</v>
      </c>
      <c r="R23" s="31" t="s">
        <v>181</v>
      </c>
      <c r="S23" s="31"/>
      <c r="T23" s="31"/>
      <c r="U23" s="31"/>
    </row>
    <row r="24" spans="1:21" ht="13.5">
      <c r="A24" s="54" t="s">
        <v>90</v>
      </c>
      <c r="B24" s="54" t="s">
        <v>121</v>
      </c>
      <c r="C24" s="55" t="s">
        <v>122</v>
      </c>
      <c r="D24" s="31">
        <f t="shared" si="0"/>
        <v>1754</v>
      </c>
      <c r="E24" s="32">
        <f t="shared" si="1"/>
        <v>573</v>
      </c>
      <c r="F24" s="33">
        <f t="shared" si="2"/>
        <v>32.668187001140254</v>
      </c>
      <c r="G24" s="31">
        <v>573</v>
      </c>
      <c r="H24" s="31">
        <v>0</v>
      </c>
      <c r="I24" s="32">
        <f t="shared" si="3"/>
        <v>1181</v>
      </c>
      <c r="J24" s="33">
        <f t="shared" si="4"/>
        <v>67.33181299885975</v>
      </c>
      <c r="K24" s="31">
        <v>0</v>
      </c>
      <c r="L24" s="33">
        <f t="shared" si="5"/>
        <v>0</v>
      </c>
      <c r="M24" s="31">
        <v>0</v>
      </c>
      <c r="N24" s="33">
        <f t="shared" si="6"/>
        <v>0</v>
      </c>
      <c r="O24" s="31">
        <v>1181</v>
      </c>
      <c r="P24" s="31">
        <v>1168</v>
      </c>
      <c r="Q24" s="33">
        <f t="shared" si="7"/>
        <v>67.33181299885975</v>
      </c>
      <c r="R24" s="31" t="s">
        <v>181</v>
      </c>
      <c r="S24" s="31"/>
      <c r="T24" s="31"/>
      <c r="U24" s="31"/>
    </row>
    <row r="25" spans="1:21" ht="13.5">
      <c r="A25" s="54" t="s">
        <v>90</v>
      </c>
      <c r="B25" s="54" t="s">
        <v>123</v>
      </c>
      <c r="C25" s="55" t="s">
        <v>124</v>
      </c>
      <c r="D25" s="31">
        <f t="shared" si="0"/>
        <v>16769</v>
      </c>
      <c r="E25" s="32">
        <f t="shared" si="1"/>
        <v>3949</v>
      </c>
      <c r="F25" s="33">
        <f t="shared" si="2"/>
        <v>23.549406643210684</v>
      </c>
      <c r="G25" s="31">
        <v>3949</v>
      </c>
      <c r="H25" s="31">
        <v>0</v>
      </c>
      <c r="I25" s="32">
        <f t="shared" si="3"/>
        <v>12820</v>
      </c>
      <c r="J25" s="33">
        <f t="shared" si="4"/>
        <v>76.45059335678931</v>
      </c>
      <c r="K25" s="31">
        <v>5529</v>
      </c>
      <c r="L25" s="33">
        <f t="shared" si="5"/>
        <v>32.971554654421844</v>
      </c>
      <c r="M25" s="31">
        <v>0</v>
      </c>
      <c r="N25" s="33">
        <f t="shared" si="6"/>
        <v>0</v>
      </c>
      <c r="O25" s="31">
        <v>7291</v>
      </c>
      <c r="P25" s="31">
        <v>5185</v>
      </c>
      <c r="Q25" s="33">
        <f t="shared" si="7"/>
        <v>43.47903870236746</v>
      </c>
      <c r="R25" s="31" t="s">
        <v>181</v>
      </c>
      <c r="S25" s="31"/>
      <c r="T25" s="31"/>
      <c r="U25" s="31"/>
    </row>
    <row r="26" spans="1:21" ht="13.5">
      <c r="A26" s="54" t="s">
        <v>90</v>
      </c>
      <c r="B26" s="54" t="s">
        <v>125</v>
      </c>
      <c r="C26" s="55" t="s">
        <v>126</v>
      </c>
      <c r="D26" s="31">
        <f t="shared" si="0"/>
        <v>12828</v>
      </c>
      <c r="E26" s="32">
        <f t="shared" si="1"/>
        <v>6017</v>
      </c>
      <c r="F26" s="33">
        <f t="shared" si="2"/>
        <v>46.9052073589024</v>
      </c>
      <c r="G26" s="31">
        <v>6017</v>
      </c>
      <c r="H26" s="31">
        <v>0</v>
      </c>
      <c r="I26" s="32">
        <f t="shared" si="3"/>
        <v>6811</v>
      </c>
      <c r="J26" s="33">
        <f t="shared" si="4"/>
        <v>53.0947926410976</v>
      </c>
      <c r="K26" s="31">
        <v>1649</v>
      </c>
      <c r="L26" s="33">
        <f t="shared" si="5"/>
        <v>12.854692859370129</v>
      </c>
      <c r="M26" s="31">
        <v>0</v>
      </c>
      <c r="N26" s="33">
        <f t="shared" si="6"/>
        <v>0</v>
      </c>
      <c r="O26" s="31">
        <v>5162</v>
      </c>
      <c r="P26" s="31">
        <v>372</v>
      </c>
      <c r="Q26" s="33">
        <f t="shared" si="7"/>
        <v>40.24009978172747</v>
      </c>
      <c r="R26" s="31" t="s">
        <v>181</v>
      </c>
      <c r="S26" s="31"/>
      <c r="T26" s="31"/>
      <c r="U26" s="31"/>
    </row>
    <row r="27" spans="1:21" ht="13.5">
      <c r="A27" s="54" t="s">
        <v>90</v>
      </c>
      <c r="B27" s="54" t="s">
        <v>127</v>
      </c>
      <c r="C27" s="55" t="s">
        <v>128</v>
      </c>
      <c r="D27" s="31">
        <f t="shared" si="0"/>
        <v>10323</v>
      </c>
      <c r="E27" s="32">
        <f t="shared" si="1"/>
        <v>2047</v>
      </c>
      <c r="F27" s="33">
        <f t="shared" si="2"/>
        <v>19.82950692628112</v>
      </c>
      <c r="G27" s="31">
        <v>2047</v>
      </c>
      <c r="H27" s="31">
        <v>0</v>
      </c>
      <c r="I27" s="32">
        <f t="shared" si="3"/>
        <v>8276</v>
      </c>
      <c r="J27" s="33">
        <f t="shared" si="4"/>
        <v>80.17049307371889</v>
      </c>
      <c r="K27" s="31">
        <v>6758</v>
      </c>
      <c r="L27" s="33">
        <f t="shared" si="5"/>
        <v>65.46546546546547</v>
      </c>
      <c r="M27" s="31">
        <v>0</v>
      </c>
      <c r="N27" s="33">
        <f t="shared" si="6"/>
        <v>0</v>
      </c>
      <c r="O27" s="31">
        <v>1518</v>
      </c>
      <c r="P27" s="31">
        <v>708</v>
      </c>
      <c r="Q27" s="33">
        <f t="shared" si="7"/>
        <v>14.705027608253415</v>
      </c>
      <c r="R27" s="31" t="s">
        <v>181</v>
      </c>
      <c r="S27" s="31"/>
      <c r="T27" s="31"/>
      <c r="U27" s="31"/>
    </row>
    <row r="28" spans="1:21" ht="13.5">
      <c r="A28" s="54" t="s">
        <v>90</v>
      </c>
      <c r="B28" s="54" t="s">
        <v>129</v>
      </c>
      <c r="C28" s="55" t="s">
        <v>130</v>
      </c>
      <c r="D28" s="31">
        <f t="shared" si="0"/>
        <v>21229</v>
      </c>
      <c r="E28" s="32">
        <f t="shared" si="1"/>
        <v>5407</v>
      </c>
      <c r="F28" s="33">
        <f t="shared" si="2"/>
        <v>25.469876112864476</v>
      </c>
      <c r="G28" s="31">
        <v>5407</v>
      </c>
      <c r="H28" s="31">
        <v>0</v>
      </c>
      <c r="I28" s="32">
        <f t="shared" si="3"/>
        <v>15822</v>
      </c>
      <c r="J28" s="33">
        <f t="shared" si="4"/>
        <v>74.53012388713553</v>
      </c>
      <c r="K28" s="31">
        <v>4728</v>
      </c>
      <c r="L28" s="33">
        <f t="shared" si="5"/>
        <v>22.2714211691554</v>
      </c>
      <c r="M28" s="31">
        <v>0</v>
      </c>
      <c r="N28" s="33">
        <f t="shared" si="6"/>
        <v>0</v>
      </c>
      <c r="O28" s="31">
        <v>11094</v>
      </c>
      <c r="P28" s="31">
        <v>780</v>
      </c>
      <c r="Q28" s="33">
        <f t="shared" si="7"/>
        <v>52.25870271798012</v>
      </c>
      <c r="R28" s="31" t="s">
        <v>181</v>
      </c>
      <c r="S28" s="31"/>
      <c r="T28" s="31"/>
      <c r="U28" s="31"/>
    </row>
    <row r="29" spans="1:21" ht="13.5">
      <c r="A29" s="54" t="s">
        <v>90</v>
      </c>
      <c r="B29" s="54" t="s">
        <v>131</v>
      </c>
      <c r="C29" s="55" t="s">
        <v>132</v>
      </c>
      <c r="D29" s="31">
        <f t="shared" si="0"/>
        <v>22532</v>
      </c>
      <c r="E29" s="32">
        <f t="shared" si="1"/>
        <v>2368</v>
      </c>
      <c r="F29" s="33">
        <f t="shared" si="2"/>
        <v>10.509497603408485</v>
      </c>
      <c r="G29" s="31">
        <v>2368</v>
      </c>
      <c r="H29" s="31">
        <v>0</v>
      </c>
      <c r="I29" s="32">
        <f t="shared" si="3"/>
        <v>20164</v>
      </c>
      <c r="J29" s="33">
        <f t="shared" si="4"/>
        <v>89.49050239659151</v>
      </c>
      <c r="K29" s="31">
        <v>9509</v>
      </c>
      <c r="L29" s="33">
        <f t="shared" si="5"/>
        <v>42.2022013136872</v>
      </c>
      <c r="M29" s="31">
        <v>0</v>
      </c>
      <c r="N29" s="33">
        <f t="shared" si="6"/>
        <v>0</v>
      </c>
      <c r="O29" s="31">
        <v>10655</v>
      </c>
      <c r="P29" s="31">
        <v>4250</v>
      </c>
      <c r="Q29" s="33">
        <f t="shared" si="7"/>
        <v>47.28830108290432</v>
      </c>
      <c r="R29" s="31" t="s">
        <v>181</v>
      </c>
      <c r="S29" s="31"/>
      <c r="T29" s="31"/>
      <c r="U29" s="31"/>
    </row>
    <row r="30" spans="1:21" ht="13.5">
      <c r="A30" s="54" t="s">
        <v>90</v>
      </c>
      <c r="B30" s="54" t="s">
        <v>133</v>
      </c>
      <c r="C30" s="55" t="s">
        <v>134</v>
      </c>
      <c r="D30" s="31">
        <f t="shared" si="0"/>
        <v>8928</v>
      </c>
      <c r="E30" s="32">
        <f t="shared" si="1"/>
        <v>1263</v>
      </c>
      <c r="F30" s="33">
        <f t="shared" si="2"/>
        <v>14.146505376344088</v>
      </c>
      <c r="G30" s="31">
        <v>1263</v>
      </c>
      <c r="H30" s="31">
        <v>0</v>
      </c>
      <c r="I30" s="32">
        <f t="shared" si="3"/>
        <v>7665</v>
      </c>
      <c r="J30" s="33">
        <f t="shared" si="4"/>
        <v>85.85349462365592</v>
      </c>
      <c r="K30" s="31">
        <v>5844</v>
      </c>
      <c r="L30" s="33">
        <f t="shared" si="5"/>
        <v>65.45698924731182</v>
      </c>
      <c r="M30" s="31">
        <v>0</v>
      </c>
      <c r="N30" s="33">
        <f t="shared" si="6"/>
        <v>0</v>
      </c>
      <c r="O30" s="31">
        <v>1821</v>
      </c>
      <c r="P30" s="31">
        <v>724</v>
      </c>
      <c r="Q30" s="33">
        <f t="shared" si="7"/>
        <v>20.396505376344088</v>
      </c>
      <c r="R30" s="31" t="s">
        <v>181</v>
      </c>
      <c r="S30" s="31"/>
      <c r="T30" s="31"/>
      <c r="U30" s="31"/>
    </row>
    <row r="31" spans="1:21" ht="13.5">
      <c r="A31" s="54" t="s">
        <v>90</v>
      </c>
      <c r="B31" s="54" t="s">
        <v>135</v>
      </c>
      <c r="C31" s="55" t="s">
        <v>136</v>
      </c>
      <c r="D31" s="31">
        <f t="shared" si="0"/>
        <v>3285</v>
      </c>
      <c r="E31" s="32">
        <f t="shared" si="1"/>
        <v>1648</v>
      </c>
      <c r="F31" s="33">
        <f t="shared" si="2"/>
        <v>50.16742770167427</v>
      </c>
      <c r="G31" s="31">
        <v>1648</v>
      </c>
      <c r="H31" s="31">
        <v>0</v>
      </c>
      <c r="I31" s="32">
        <f t="shared" si="3"/>
        <v>1637</v>
      </c>
      <c r="J31" s="33">
        <f t="shared" si="4"/>
        <v>49.83257229832572</v>
      </c>
      <c r="K31" s="31">
        <v>762</v>
      </c>
      <c r="L31" s="33">
        <f t="shared" si="5"/>
        <v>23.19634703196347</v>
      </c>
      <c r="M31" s="31">
        <v>0</v>
      </c>
      <c r="N31" s="33">
        <f t="shared" si="6"/>
        <v>0</v>
      </c>
      <c r="O31" s="31">
        <v>875</v>
      </c>
      <c r="P31" s="31">
        <v>364</v>
      </c>
      <c r="Q31" s="33">
        <f t="shared" si="7"/>
        <v>26.636225266362253</v>
      </c>
      <c r="R31" s="31" t="s">
        <v>181</v>
      </c>
      <c r="S31" s="31"/>
      <c r="T31" s="31"/>
      <c r="U31" s="31"/>
    </row>
    <row r="32" spans="1:21" ht="13.5">
      <c r="A32" s="54" t="s">
        <v>90</v>
      </c>
      <c r="B32" s="54" t="s">
        <v>137</v>
      </c>
      <c r="C32" s="55" t="s">
        <v>138</v>
      </c>
      <c r="D32" s="31">
        <f t="shared" si="0"/>
        <v>16696</v>
      </c>
      <c r="E32" s="32">
        <f t="shared" si="1"/>
        <v>5237</v>
      </c>
      <c r="F32" s="33">
        <f t="shared" si="2"/>
        <v>31.366794441782464</v>
      </c>
      <c r="G32" s="31">
        <v>5237</v>
      </c>
      <c r="H32" s="31">
        <v>0</v>
      </c>
      <c r="I32" s="32">
        <f t="shared" si="3"/>
        <v>11459</v>
      </c>
      <c r="J32" s="33">
        <f t="shared" si="4"/>
        <v>68.63320555821754</v>
      </c>
      <c r="K32" s="31">
        <v>3824</v>
      </c>
      <c r="L32" s="33">
        <f t="shared" si="5"/>
        <v>22.903689506468616</v>
      </c>
      <c r="M32" s="31">
        <v>0</v>
      </c>
      <c r="N32" s="33">
        <f t="shared" si="6"/>
        <v>0</v>
      </c>
      <c r="O32" s="31">
        <v>7635</v>
      </c>
      <c r="P32" s="31">
        <v>1210</v>
      </c>
      <c r="Q32" s="33">
        <f t="shared" si="7"/>
        <v>45.72951605174892</v>
      </c>
      <c r="R32" s="31" t="s">
        <v>181</v>
      </c>
      <c r="S32" s="31"/>
      <c r="T32" s="31"/>
      <c r="U32" s="31"/>
    </row>
    <row r="33" spans="1:21" ht="13.5">
      <c r="A33" s="54" t="s">
        <v>90</v>
      </c>
      <c r="B33" s="54" t="s">
        <v>139</v>
      </c>
      <c r="C33" s="55" t="s">
        <v>140</v>
      </c>
      <c r="D33" s="31">
        <f t="shared" si="0"/>
        <v>15575</v>
      </c>
      <c r="E33" s="32">
        <f t="shared" si="1"/>
        <v>3479</v>
      </c>
      <c r="F33" s="33">
        <f t="shared" si="2"/>
        <v>22.337078651685395</v>
      </c>
      <c r="G33" s="31">
        <v>3479</v>
      </c>
      <c r="H33" s="31">
        <v>0</v>
      </c>
      <c r="I33" s="32">
        <f t="shared" si="3"/>
        <v>12096</v>
      </c>
      <c r="J33" s="33">
        <f t="shared" si="4"/>
        <v>77.66292134831461</v>
      </c>
      <c r="K33" s="31">
        <v>2247</v>
      </c>
      <c r="L33" s="33">
        <f t="shared" si="5"/>
        <v>14.426966292134832</v>
      </c>
      <c r="M33" s="31">
        <v>0</v>
      </c>
      <c r="N33" s="33">
        <f t="shared" si="6"/>
        <v>0</v>
      </c>
      <c r="O33" s="31">
        <v>9849</v>
      </c>
      <c r="P33" s="31">
        <v>2534</v>
      </c>
      <c r="Q33" s="33">
        <f t="shared" si="7"/>
        <v>63.23595505617977</v>
      </c>
      <c r="R33" s="31" t="s">
        <v>181</v>
      </c>
      <c r="S33" s="31"/>
      <c r="T33" s="31"/>
      <c r="U33" s="31"/>
    </row>
    <row r="34" spans="1:21" ht="13.5">
      <c r="A34" s="54" t="s">
        <v>90</v>
      </c>
      <c r="B34" s="54" t="s">
        <v>31</v>
      </c>
      <c r="C34" s="55" t="s">
        <v>32</v>
      </c>
      <c r="D34" s="31">
        <f t="shared" si="0"/>
        <v>15289</v>
      </c>
      <c r="E34" s="32">
        <f t="shared" si="1"/>
        <v>3857</v>
      </c>
      <c r="F34" s="33">
        <f t="shared" si="2"/>
        <v>25.22728759238668</v>
      </c>
      <c r="G34" s="31">
        <v>3857</v>
      </c>
      <c r="H34" s="31">
        <v>0</v>
      </c>
      <c r="I34" s="32">
        <f t="shared" si="3"/>
        <v>11432</v>
      </c>
      <c r="J34" s="33">
        <f t="shared" si="4"/>
        <v>74.77271240761331</v>
      </c>
      <c r="K34" s="31">
        <v>0</v>
      </c>
      <c r="L34" s="33">
        <f t="shared" si="5"/>
        <v>0</v>
      </c>
      <c r="M34" s="31">
        <v>0</v>
      </c>
      <c r="N34" s="33">
        <f t="shared" si="6"/>
        <v>0</v>
      </c>
      <c r="O34" s="31">
        <v>11432</v>
      </c>
      <c r="P34" s="31">
        <v>1377</v>
      </c>
      <c r="Q34" s="33">
        <f t="shared" si="7"/>
        <v>74.77271240761331</v>
      </c>
      <c r="R34" s="31" t="s">
        <v>181</v>
      </c>
      <c r="S34" s="31"/>
      <c r="T34" s="31"/>
      <c r="U34" s="31"/>
    </row>
    <row r="35" spans="1:21" ht="13.5">
      <c r="A35" s="54" t="s">
        <v>90</v>
      </c>
      <c r="B35" s="54" t="s">
        <v>141</v>
      </c>
      <c r="C35" s="55" t="s">
        <v>142</v>
      </c>
      <c r="D35" s="31">
        <f t="shared" si="0"/>
        <v>16217</v>
      </c>
      <c r="E35" s="32">
        <f t="shared" si="1"/>
        <v>5506</v>
      </c>
      <c r="F35" s="33">
        <f t="shared" si="2"/>
        <v>33.95202565209348</v>
      </c>
      <c r="G35" s="31">
        <v>5506</v>
      </c>
      <c r="H35" s="31">
        <v>0</v>
      </c>
      <c r="I35" s="32">
        <f t="shared" si="3"/>
        <v>10711</v>
      </c>
      <c r="J35" s="33">
        <f t="shared" si="4"/>
        <v>66.04797434790652</v>
      </c>
      <c r="K35" s="31">
        <v>0</v>
      </c>
      <c r="L35" s="33">
        <f t="shared" si="5"/>
        <v>0</v>
      </c>
      <c r="M35" s="31">
        <v>0</v>
      </c>
      <c r="N35" s="33">
        <f t="shared" si="6"/>
        <v>0</v>
      </c>
      <c r="O35" s="31">
        <v>10711</v>
      </c>
      <c r="P35" s="31">
        <v>2882</v>
      </c>
      <c r="Q35" s="33">
        <f t="shared" si="7"/>
        <v>66.04797434790652</v>
      </c>
      <c r="R35" s="31"/>
      <c r="S35" s="31"/>
      <c r="T35" s="31" t="s">
        <v>181</v>
      </c>
      <c r="U35" s="31"/>
    </row>
    <row r="36" spans="1:21" ht="13.5">
      <c r="A36" s="54" t="s">
        <v>90</v>
      </c>
      <c r="B36" s="54" t="s">
        <v>143</v>
      </c>
      <c r="C36" s="55" t="s">
        <v>144</v>
      </c>
      <c r="D36" s="31">
        <f t="shared" si="0"/>
        <v>19360</v>
      </c>
      <c r="E36" s="32">
        <f t="shared" si="1"/>
        <v>6646</v>
      </c>
      <c r="F36" s="33">
        <f t="shared" si="2"/>
        <v>34.328512396694215</v>
      </c>
      <c r="G36" s="31">
        <v>6646</v>
      </c>
      <c r="H36" s="31">
        <v>0</v>
      </c>
      <c r="I36" s="32">
        <f t="shared" si="3"/>
        <v>12714</v>
      </c>
      <c r="J36" s="33">
        <f t="shared" si="4"/>
        <v>65.67148760330579</v>
      </c>
      <c r="K36" s="31">
        <v>1263</v>
      </c>
      <c r="L36" s="33">
        <f t="shared" si="5"/>
        <v>6.523760330578512</v>
      </c>
      <c r="M36" s="31">
        <v>0</v>
      </c>
      <c r="N36" s="33">
        <f t="shared" si="6"/>
        <v>0</v>
      </c>
      <c r="O36" s="31">
        <v>11451</v>
      </c>
      <c r="P36" s="31">
        <v>2239</v>
      </c>
      <c r="Q36" s="33">
        <f t="shared" si="7"/>
        <v>59.147727272727266</v>
      </c>
      <c r="R36" s="31"/>
      <c r="S36" s="31"/>
      <c r="T36" s="31" t="s">
        <v>181</v>
      </c>
      <c r="U36" s="31"/>
    </row>
    <row r="37" spans="1:21" ht="13.5">
      <c r="A37" s="54" t="s">
        <v>90</v>
      </c>
      <c r="B37" s="54" t="s">
        <v>145</v>
      </c>
      <c r="C37" s="55" t="s">
        <v>146</v>
      </c>
      <c r="D37" s="31">
        <f t="shared" si="0"/>
        <v>10500</v>
      </c>
      <c r="E37" s="32">
        <f t="shared" si="1"/>
        <v>2134</v>
      </c>
      <c r="F37" s="33">
        <f t="shared" si="2"/>
        <v>20.323809523809526</v>
      </c>
      <c r="G37" s="31">
        <v>2134</v>
      </c>
      <c r="H37" s="31">
        <v>0</v>
      </c>
      <c r="I37" s="32">
        <f t="shared" si="3"/>
        <v>8366</v>
      </c>
      <c r="J37" s="33">
        <f t="shared" si="4"/>
        <v>79.67619047619048</v>
      </c>
      <c r="K37" s="31">
        <v>5995</v>
      </c>
      <c r="L37" s="33">
        <f t="shared" si="5"/>
        <v>57.0952380952381</v>
      </c>
      <c r="M37" s="31">
        <v>0</v>
      </c>
      <c r="N37" s="33">
        <f t="shared" si="6"/>
        <v>0</v>
      </c>
      <c r="O37" s="31">
        <v>2371</v>
      </c>
      <c r="P37" s="31">
        <v>196</v>
      </c>
      <c r="Q37" s="33">
        <f t="shared" si="7"/>
        <v>22.580952380952382</v>
      </c>
      <c r="R37" s="31"/>
      <c r="S37" s="31"/>
      <c r="T37" s="31" t="s">
        <v>181</v>
      </c>
      <c r="U37" s="31"/>
    </row>
    <row r="38" spans="1:21" ht="13.5">
      <c r="A38" s="54" t="s">
        <v>90</v>
      </c>
      <c r="B38" s="54" t="s">
        <v>147</v>
      </c>
      <c r="C38" s="55" t="s">
        <v>148</v>
      </c>
      <c r="D38" s="31">
        <f t="shared" si="0"/>
        <v>11021</v>
      </c>
      <c r="E38" s="32">
        <f t="shared" si="1"/>
        <v>2482</v>
      </c>
      <c r="F38" s="33">
        <f t="shared" si="2"/>
        <v>22.520642409944653</v>
      </c>
      <c r="G38" s="31">
        <v>2482</v>
      </c>
      <c r="H38" s="31">
        <v>0</v>
      </c>
      <c r="I38" s="32">
        <f t="shared" si="3"/>
        <v>8539</v>
      </c>
      <c r="J38" s="33">
        <f t="shared" si="4"/>
        <v>77.47935759005536</v>
      </c>
      <c r="K38" s="31">
        <v>2485</v>
      </c>
      <c r="L38" s="33">
        <f t="shared" si="5"/>
        <v>22.547863170311224</v>
      </c>
      <c r="M38" s="31">
        <v>0</v>
      </c>
      <c r="N38" s="33">
        <f t="shared" si="6"/>
        <v>0</v>
      </c>
      <c r="O38" s="31">
        <v>6054</v>
      </c>
      <c r="P38" s="31">
        <v>3152</v>
      </c>
      <c r="Q38" s="33">
        <f t="shared" si="7"/>
        <v>54.93149441974412</v>
      </c>
      <c r="R38" s="31"/>
      <c r="S38" s="31"/>
      <c r="T38" s="31" t="s">
        <v>181</v>
      </c>
      <c r="U38" s="31"/>
    </row>
    <row r="39" spans="1:21" ht="13.5">
      <c r="A39" s="54" t="s">
        <v>90</v>
      </c>
      <c r="B39" s="54" t="s">
        <v>149</v>
      </c>
      <c r="C39" s="55" t="s">
        <v>150</v>
      </c>
      <c r="D39" s="31">
        <f t="shared" si="0"/>
        <v>5560</v>
      </c>
      <c r="E39" s="32">
        <f t="shared" si="1"/>
        <v>2115</v>
      </c>
      <c r="F39" s="33">
        <f t="shared" si="2"/>
        <v>38.039568345323744</v>
      </c>
      <c r="G39" s="31">
        <v>2115</v>
      </c>
      <c r="H39" s="31">
        <v>0</v>
      </c>
      <c r="I39" s="32">
        <f t="shared" si="3"/>
        <v>3445</v>
      </c>
      <c r="J39" s="33">
        <f t="shared" si="4"/>
        <v>61.96043165467626</v>
      </c>
      <c r="K39" s="31">
        <v>0</v>
      </c>
      <c r="L39" s="33">
        <f t="shared" si="5"/>
        <v>0</v>
      </c>
      <c r="M39" s="31">
        <v>0</v>
      </c>
      <c r="N39" s="33">
        <f t="shared" si="6"/>
        <v>0</v>
      </c>
      <c r="O39" s="31">
        <v>3445</v>
      </c>
      <c r="P39" s="31">
        <v>559</v>
      </c>
      <c r="Q39" s="33">
        <f t="shared" si="7"/>
        <v>61.96043165467626</v>
      </c>
      <c r="R39" s="31"/>
      <c r="S39" s="31"/>
      <c r="T39" s="31" t="s">
        <v>181</v>
      </c>
      <c r="U39" s="31"/>
    </row>
    <row r="40" spans="1:21" ht="13.5">
      <c r="A40" s="54" t="s">
        <v>90</v>
      </c>
      <c r="B40" s="54" t="s">
        <v>151</v>
      </c>
      <c r="C40" s="55" t="s">
        <v>152</v>
      </c>
      <c r="D40" s="31">
        <f t="shared" si="0"/>
        <v>21104</v>
      </c>
      <c r="E40" s="32">
        <f t="shared" si="1"/>
        <v>5566</v>
      </c>
      <c r="F40" s="33">
        <f t="shared" si="2"/>
        <v>26.37414708112206</v>
      </c>
      <c r="G40" s="31">
        <v>5566</v>
      </c>
      <c r="H40" s="31">
        <v>0</v>
      </c>
      <c r="I40" s="32">
        <f t="shared" si="3"/>
        <v>15538</v>
      </c>
      <c r="J40" s="33">
        <f t="shared" si="4"/>
        <v>73.62585291887794</v>
      </c>
      <c r="K40" s="31">
        <v>1081</v>
      </c>
      <c r="L40" s="33">
        <f t="shared" si="5"/>
        <v>5.122251705837757</v>
      </c>
      <c r="M40" s="31">
        <v>0</v>
      </c>
      <c r="N40" s="33">
        <f t="shared" si="6"/>
        <v>0</v>
      </c>
      <c r="O40" s="31">
        <v>14457</v>
      </c>
      <c r="P40" s="31">
        <v>3223</v>
      </c>
      <c r="Q40" s="33">
        <f t="shared" si="7"/>
        <v>68.50360121304018</v>
      </c>
      <c r="R40" s="31"/>
      <c r="S40" s="31"/>
      <c r="T40" s="31" t="s">
        <v>181</v>
      </c>
      <c r="U40" s="31"/>
    </row>
    <row r="41" spans="1:21" ht="13.5">
      <c r="A41" s="54" t="s">
        <v>90</v>
      </c>
      <c r="B41" s="54" t="s">
        <v>153</v>
      </c>
      <c r="C41" s="55" t="s">
        <v>154</v>
      </c>
      <c r="D41" s="31">
        <f t="shared" si="0"/>
        <v>14245</v>
      </c>
      <c r="E41" s="32">
        <f t="shared" si="1"/>
        <v>2736</v>
      </c>
      <c r="F41" s="33">
        <f t="shared" si="2"/>
        <v>19.206739206739208</v>
      </c>
      <c r="G41" s="31">
        <v>2736</v>
      </c>
      <c r="H41" s="31">
        <v>0</v>
      </c>
      <c r="I41" s="32">
        <f t="shared" si="3"/>
        <v>11509</v>
      </c>
      <c r="J41" s="33">
        <f t="shared" si="4"/>
        <v>80.79326079326079</v>
      </c>
      <c r="K41" s="31">
        <v>3317</v>
      </c>
      <c r="L41" s="33">
        <f t="shared" si="5"/>
        <v>23.285363285363285</v>
      </c>
      <c r="M41" s="31">
        <v>0</v>
      </c>
      <c r="N41" s="33">
        <f t="shared" si="6"/>
        <v>0</v>
      </c>
      <c r="O41" s="31">
        <v>8192</v>
      </c>
      <c r="P41" s="31">
        <v>4031</v>
      </c>
      <c r="Q41" s="33">
        <f t="shared" si="7"/>
        <v>57.50789750789751</v>
      </c>
      <c r="R41" s="31"/>
      <c r="S41" s="31"/>
      <c r="T41" s="31" t="s">
        <v>181</v>
      </c>
      <c r="U41" s="31"/>
    </row>
    <row r="42" spans="1:21" ht="13.5">
      <c r="A42" s="54" t="s">
        <v>90</v>
      </c>
      <c r="B42" s="54" t="s">
        <v>155</v>
      </c>
      <c r="C42" s="55" t="s">
        <v>156</v>
      </c>
      <c r="D42" s="31">
        <f t="shared" si="0"/>
        <v>11985</v>
      </c>
      <c r="E42" s="32">
        <f t="shared" si="1"/>
        <v>3170</v>
      </c>
      <c r="F42" s="33">
        <f t="shared" si="2"/>
        <v>26.449728827701293</v>
      </c>
      <c r="G42" s="31">
        <v>3170</v>
      </c>
      <c r="H42" s="31">
        <v>0</v>
      </c>
      <c r="I42" s="32">
        <f t="shared" si="3"/>
        <v>8815</v>
      </c>
      <c r="J42" s="33">
        <f t="shared" si="4"/>
        <v>73.55027117229871</v>
      </c>
      <c r="K42" s="31">
        <v>2855</v>
      </c>
      <c r="L42" s="33">
        <f t="shared" si="5"/>
        <v>23.821443471005423</v>
      </c>
      <c r="M42" s="31">
        <v>948</v>
      </c>
      <c r="N42" s="33">
        <f t="shared" si="6"/>
        <v>7.909887359198999</v>
      </c>
      <c r="O42" s="31">
        <v>5012</v>
      </c>
      <c r="P42" s="31">
        <v>3144</v>
      </c>
      <c r="Q42" s="33">
        <f t="shared" si="7"/>
        <v>41.81894034209429</v>
      </c>
      <c r="R42" s="31"/>
      <c r="S42" s="31"/>
      <c r="T42" s="31" t="s">
        <v>181</v>
      </c>
      <c r="U42" s="31"/>
    </row>
    <row r="43" spans="1:21" ht="13.5">
      <c r="A43" s="54" t="s">
        <v>90</v>
      </c>
      <c r="B43" s="54" t="s">
        <v>157</v>
      </c>
      <c r="C43" s="55" t="s">
        <v>158</v>
      </c>
      <c r="D43" s="31">
        <f t="shared" si="0"/>
        <v>6590</v>
      </c>
      <c r="E43" s="32">
        <f t="shared" si="1"/>
        <v>1844</v>
      </c>
      <c r="F43" s="33">
        <f t="shared" si="2"/>
        <v>27.981790591805765</v>
      </c>
      <c r="G43" s="31">
        <v>1844</v>
      </c>
      <c r="H43" s="31">
        <v>0</v>
      </c>
      <c r="I43" s="32">
        <f t="shared" si="3"/>
        <v>4746</v>
      </c>
      <c r="J43" s="33">
        <f t="shared" si="4"/>
        <v>72.01820940819424</v>
      </c>
      <c r="K43" s="31">
        <v>270</v>
      </c>
      <c r="L43" s="33">
        <f t="shared" si="5"/>
        <v>4.09711684370258</v>
      </c>
      <c r="M43" s="31">
        <v>0</v>
      </c>
      <c r="N43" s="33">
        <f t="shared" si="6"/>
        <v>0</v>
      </c>
      <c r="O43" s="31">
        <v>4476</v>
      </c>
      <c r="P43" s="31">
        <v>121</v>
      </c>
      <c r="Q43" s="33">
        <f t="shared" si="7"/>
        <v>67.92109256449166</v>
      </c>
      <c r="R43" s="31"/>
      <c r="S43" s="31"/>
      <c r="T43" s="31" t="s">
        <v>181</v>
      </c>
      <c r="U43" s="31"/>
    </row>
    <row r="44" spans="1:21" ht="13.5">
      <c r="A44" s="54" t="s">
        <v>90</v>
      </c>
      <c r="B44" s="54" t="s">
        <v>159</v>
      </c>
      <c r="C44" s="55" t="s">
        <v>160</v>
      </c>
      <c r="D44" s="31">
        <f t="shared" si="0"/>
        <v>8114</v>
      </c>
      <c r="E44" s="32">
        <f t="shared" si="1"/>
        <v>4164</v>
      </c>
      <c r="F44" s="33">
        <f t="shared" si="2"/>
        <v>51.318708405225536</v>
      </c>
      <c r="G44" s="31">
        <v>4164</v>
      </c>
      <c r="H44" s="31">
        <v>0</v>
      </c>
      <c r="I44" s="32">
        <f t="shared" si="3"/>
        <v>3950</v>
      </c>
      <c r="J44" s="33">
        <f t="shared" si="4"/>
        <v>48.681291594774464</v>
      </c>
      <c r="K44" s="31">
        <v>185</v>
      </c>
      <c r="L44" s="33">
        <f t="shared" si="5"/>
        <v>2.280009859502095</v>
      </c>
      <c r="M44" s="31">
        <v>0</v>
      </c>
      <c r="N44" s="33">
        <f t="shared" si="6"/>
        <v>0</v>
      </c>
      <c r="O44" s="31">
        <v>3765</v>
      </c>
      <c r="P44" s="31">
        <v>760</v>
      </c>
      <c r="Q44" s="33">
        <f t="shared" si="7"/>
        <v>46.40128173527237</v>
      </c>
      <c r="R44" s="31"/>
      <c r="S44" s="31"/>
      <c r="T44" s="31" t="s">
        <v>181</v>
      </c>
      <c r="U44" s="31"/>
    </row>
    <row r="45" spans="1:21" ht="13.5">
      <c r="A45" s="54" t="s">
        <v>90</v>
      </c>
      <c r="B45" s="54" t="s">
        <v>161</v>
      </c>
      <c r="C45" s="55" t="s">
        <v>162</v>
      </c>
      <c r="D45" s="31">
        <f t="shared" si="0"/>
        <v>2849</v>
      </c>
      <c r="E45" s="32">
        <f t="shared" si="1"/>
        <v>1118</v>
      </c>
      <c r="F45" s="33">
        <f t="shared" si="2"/>
        <v>39.241839241839244</v>
      </c>
      <c r="G45" s="31">
        <v>1118</v>
      </c>
      <c r="H45" s="31">
        <v>0</v>
      </c>
      <c r="I45" s="32">
        <f t="shared" si="3"/>
        <v>1731</v>
      </c>
      <c r="J45" s="33">
        <f t="shared" si="4"/>
        <v>60.75816075816076</v>
      </c>
      <c r="K45" s="31">
        <v>0</v>
      </c>
      <c r="L45" s="33">
        <f t="shared" si="5"/>
        <v>0</v>
      </c>
      <c r="M45" s="31">
        <v>0</v>
      </c>
      <c r="N45" s="33">
        <f t="shared" si="6"/>
        <v>0</v>
      </c>
      <c r="O45" s="31">
        <v>1731</v>
      </c>
      <c r="P45" s="31">
        <v>257</v>
      </c>
      <c r="Q45" s="33">
        <f t="shared" si="7"/>
        <v>60.75816075816076</v>
      </c>
      <c r="R45" s="31"/>
      <c r="S45" s="31"/>
      <c r="T45" s="31" t="s">
        <v>181</v>
      </c>
      <c r="U45" s="31"/>
    </row>
    <row r="46" spans="1:21" ht="13.5">
      <c r="A46" s="54" t="s">
        <v>90</v>
      </c>
      <c r="B46" s="54" t="s">
        <v>163</v>
      </c>
      <c r="C46" s="55" t="s">
        <v>164</v>
      </c>
      <c r="D46" s="31">
        <f t="shared" si="0"/>
        <v>2987</v>
      </c>
      <c r="E46" s="32">
        <f t="shared" si="1"/>
        <v>1115</v>
      </c>
      <c r="F46" s="33">
        <f t="shared" si="2"/>
        <v>37.32842316705725</v>
      </c>
      <c r="G46" s="31">
        <v>1115</v>
      </c>
      <c r="H46" s="31">
        <v>0</v>
      </c>
      <c r="I46" s="32">
        <f t="shared" si="3"/>
        <v>1872</v>
      </c>
      <c r="J46" s="33">
        <f t="shared" si="4"/>
        <v>62.671576832942755</v>
      </c>
      <c r="K46" s="31">
        <v>0</v>
      </c>
      <c r="L46" s="33">
        <f t="shared" si="5"/>
        <v>0</v>
      </c>
      <c r="M46" s="31">
        <v>0</v>
      </c>
      <c r="N46" s="33">
        <f t="shared" si="6"/>
        <v>0</v>
      </c>
      <c r="O46" s="31">
        <v>1872</v>
      </c>
      <c r="P46" s="31">
        <v>381</v>
      </c>
      <c r="Q46" s="33">
        <f t="shared" si="7"/>
        <v>62.671576832942755</v>
      </c>
      <c r="R46" s="31"/>
      <c r="S46" s="31"/>
      <c r="T46" s="31" t="s">
        <v>181</v>
      </c>
      <c r="U46" s="31"/>
    </row>
    <row r="47" spans="1:21" ht="13.5">
      <c r="A47" s="54" t="s">
        <v>90</v>
      </c>
      <c r="B47" s="54" t="s">
        <v>165</v>
      </c>
      <c r="C47" s="55" t="s">
        <v>166</v>
      </c>
      <c r="D47" s="31">
        <f t="shared" si="0"/>
        <v>13289</v>
      </c>
      <c r="E47" s="32">
        <f t="shared" si="1"/>
        <v>8744</v>
      </c>
      <c r="F47" s="33">
        <f t="shared" si="2"/>
        <v>65.79878094664761</v>
      </c>
      <c r="G47" s="31">
        <v>8744</v>
      </c>
      <c r="H47" s="31">
        <v>0</v>
      </c>
      <c r="I47" s="32">
        <f t="shared" si="3"/>
        <v>4545</v>
      </c>
      <c r="J47" s="33">
        <f t="shared" si="4"/>
        <v>34.201219053352396</v>
      </c>
      <c r="K47" s="31">
        <v>0</v>
      </c>
      <c r="L47" s="33">
        <f t="shared" si="5"/>
        <v>0</v>
      </c>
      <c r="M47" s="31">
        <v>0</v>
      </c>
      <c r="N47" s="33">
        <f t="shared" si="6"/>
        <v>0</v>
      </c>
      <c r="O47" s="31">
        <v>4545</v>
      </c>
      <c r="P47" s="31">
        <v>1078</v>
      </c>
      <c r="Q47" s="33">
        <f t="shared" si="7"/>
        <v>34.201219053352396</v>
      </c>
      <c r="R47" s="31" t="s">
        <v>181</v>
      </c>
      <c r="S47" s="31"/>
      <c r="T47" s="31"/>
      <c r="U47" s="31"/>
    </row>
    <row r="48" spans="1:21" ht="13.5">
      <c r="A48" s="54" t="s">
        <v>90</v>
      </c>
      <c r="B48" s="54" t="s">
        <v>167</v>
      </c>
      <c r="C48" s="55" t="s">
        <v>168</v>
      </c>
      <c r="D48" s="31">
        <f t="shared" si="0"/>
        <v>21498</v>
      </c>
      <c r="E48" s="32">
        <f t="shared" si="1"/>
        <v>4800</v>
      </c>
      <c r="F48" s="33">
        <f t="shared" si="2"/>
        <v>22.32765838682668</v>
      </c>
      <c r="G48" s="31">
        <v>4800</v>
      </c>
      <c r="H48" s="31">
        <v>0</v>
      </c>
      <c r="I48" s="32">
        <f t="shared" si="3"/>
        <v>16698</v>
      </c>
      <c r="J48" s="33">
        <f t="shared" si="4"/>
        <v>77.67234161317333</v>
      </c>
      <c r="K48" s="31">
        <v>1794</v>
      </c>
      <c r="L48" s="33">
        <f t="shared" si="5"/>
        <v>8.344962322076473</v>
      </c>
      <c r="M48" s="31">
        <v>0</v>
      </c>
      <c r="N48" s="33">
        <f t="shared" si="6"/>
        <v>0</v>
      </c>
      <c r="O48" s="31">
        <v>14904</v>
      </c>
      <c r="P48" s="31">
        <v>3462</v>
      </c>
      <c r="Q48" s="33">
        <f t="shared" si="7"/>
        <v>69.32737929109685</v>
      </c>
      <c r="R48" s="31"/>
      <c r="S48" s="31"/>
      <c r="T48" s="31" t="s">
        <v>181</v>
      </c>
      <c r="U48" s="31"/>
    </row>
    <row r="49" spans="1:21" ht="13.5">
      <c r="A49" s="54" t="s">
        <v>90</v>
      </c>
      <c r="B49" s="54" t="s">
        <v>169</v>
      </c>
      <c r="C49" s="55" t="s">
        <v>170</v>
      </c>
      <c r="D49" s="31">
        <f t="shared" si="0"/>
        <v>7516</v>
      </c>
      <c r="E49" s="32">
        <f t="shared" si="1"/>
        <v>4499</v>
      </c>
      <c r="F49" s="33">
        <f t="shared" si="2"/>
        <v>59.85896753592337</v>
      </c>
      <c r="G49" s="31">
        <v>4499</v>
      </c>
      <c r="H49" s="31">
        <v>0</v>
      </c>
      <c r="I49" s="32">
        <f t="shared" si="3"/>
        <v>3017</v>
      </c>
      <c r="J49" s="33">
        <f t="shared" si="4"/>
        <v>40.14103246407664</v>
      </c>
      <c r="K49" s="31">
        <v>0</v>
      </c>
      <c r="L49" s="33">
        <f t="shared" si="5"/>
        <v>0</v>
      </c>
      <c r="M49" s="31">
        <v>0</v>
      </c>
      <c r="N49" s="33">
        <f t="shared" si="6"/>
        <v>0</v>
      </c>
      <c r="O49" s="31">
        <v>3017</v>
      </c>
      <c r="P49" s="31">
        <v>1152</v>
      </c>
      <c r="Q49" s="33">
        <f t="shared" si="7"/>
        <v>40.14103246407664</v>
      </c>
      <c r="R49" s="31" t="s">
        <v>181</v>
      </c>
      <c r="S49" s="31"/>
      <c r="T49" s="31"/>
      <c r="U49" s="31"/>
    </row>
    <row r="50" spans="1:21" ht="13.5">
      <c r="A50" s="54" t="s">
        <v>90</v>
      </c>
      <c r="B50" s="54" t="s">
        <v>171</v>
      </c>
      <c r="C50" s="55" t="s">
        <v>172</v>
      </c>
      <c r="D50" s="31">
        <f t="shared" si="0"/>
        <v>9452</v>
      </c>
      <c r="E50" s="32">
        <f t="shared" si="1"/>
        <v>6104</v>
      </c>
      <c r="F50" s="33">
        <f aca="true" t="shared" si="8" ref="F50:F55">E50/D50*100</f>
        <v>64.57892509521794</v>
      </c>
      <c r="G50" s="31">
        <v>6104</v>
      </c>
      <c r="H50" s="31">
        <v>0</v>
      </c>
      <c r="I50" s="32">
        <f t="shared" si="3"/>
        <v>3348</v>
      </c>
      <c r="J50" s="33">
        <f aca="true" t="shared" si="9" ref="J50:J55">I50/D50*100</f>
        <v>35.42107490478206</v>
      </c>
      <c r="K50" s="31">
        <v>0</v>
      </c>
      <c r="L50" s="33">
        <f aca="true" t="shared" si="10" ref="L50:L55">K50/D50*100</f>
        <v>0</v>
      </c>
      <c r="M50" s="31">
        <v>0</v>
      </c>
      <c r="N50" s="33">
        <f aca="true" t="shared" si="11" ref="N50:N55">M50/D50*100</f>
        <v>0</v>
      </c>
      <c r="O50" s="31">
        <v>3348</v>
      </c>
      <c r="P50" s="31">
        <v>1878</v>
      </c>
      <c r="Q50" s="33">
        <f aca="true" t="shared" si="12" ref="Q50:Q55">O50/D50*100</f>
        <v>35.42107490478206</v>
      </c>
      <c r="R50" s="31" t="s">
        <v>181</v>
      </c>
      <c r="S50" s="31"/>
      <c r="T50" s="31"/>
      <c r="U50" s="31"/>
    </row>
    <row r="51" spans="1:21" ht="13.5">
      <c r="A51" s="54" t="s">
        <v>90</v>
      </c>
      <c r="B51" s="54" t="s">
        <v>173</v>
      </c>
      <c r="C51" s="55" t="s">
        <v>174</v>
      </c>
      <c r="D51" s="31">
        <f t="shared" si="0"/>
        <v>6124</v>
      </c>
      <c r="E51" s="32">
        <f>G51+H51</f>
        <v>4377</v>
      </c>
      <c r="F51" s="33">
        <f t="shared" si="8"/>
        <v>71.47289353363814</v>
      </c>
      <c r="G51" s="31">
        <v>4377</v>
      </c>
      <c r="H51" s="31">
        <v>0</v>
      </c>
      <c r="I51" s="32">
        <f>K51+M51+O51</f>
        <v>1747</v>
      </c>
      <c r="J51" s="33">
        <f t="shared" si="9"/>
        <v>28.527106466361857</v>
      </c>
      <c r="K51" s="31">
        <v>0</v>
      </c>
      <c r="L51" s="33">
        <f t="shared" si="10"/>
        <v>0</v>
      </c>
      <c r="M51" s="31">
        <v>0</v>
      </c>
      <c r="N51" s="33">
        <f t="shared" si="11"/>
        <v>0</v>
      </c>
      <c r="O51" s="31">
        <v>1747</v>
      </c>
      <c r="P51" s="31">
        <v>521</v>
      </c>
      <c r="Q51" s="33">
        <f t="shared" si="12"/>
        <v>28.527106466361857</v>
      </c>
      <c r="R51" s="31" t="s">
        <v>181</v>
      </c>
      <c r="S51" s="31"/>
      <c r="T51" s="31"/>
      <c r="U51" s="31"/>
    </row>
    <row r="52" spans="1:21" ht="13.5">
      <c r="A52" s="54" t="s">
        <v>90</v>
      </c>
      <c r="B52" s="54" t="s">
        <v>175</v>
      </c>
      <c r="C52" s="55" t="s">
        <v>176</v>
      </c>
      <c r="D52" s="31">
        <f t="shared" si="0"/>
        <v>15260</v>
      </c>
      <c r="E52" s="32">
        <f>G52+H52</f>
        <v>5773</v>
      </c>
      <c r="F52" s="33">
        <f t="shared" si="8"/>
        <v>37.83093053735256</v>
      </c>
      <c r="G52" s="31">
        <v>5773</v>
      </c>
      <c r="H52" s="31">
        <v>0</v>
      </c>
      <c r="I52" s="32">
        <f>K52+M52+O52</f>
        <v>9487</v>
      </c>
      <c r="J52" s="33">
        <f t="shared" si="9"/>
        <v>62.16906946264744</v>
      </c>
      <c r="K52" s="31">
        <v>0</v>
      </c>
      <c r="L52" s="33">
        <f t="shared" si="10"/>
        <v>0</v>
      </c>
      <c r="M52" s="31">
        <v>0</v>
      </c>
      <c r="N52" s="33">
        <f t="shared" si="11"/>
        <v>0</v>
      </c>
      <c r="O52" s="31">
        <v>9487</v>
      </c>
      <c r="P52" s="31">
        <v>3656</v>
      </c>
      <c r="Q52" s="33">
        <f t="shared" si="12"/>
        <v>62.16906946264744</v>
      </c>
      <c r="R52" s="31"/>
      <c r="S52" s="31"/>
      <c r="T52" s="31" t="s">
        <v>181</v>
      </c>
      <c r="U52" s="31"/>
    </row>
    <row r="53" spans="1:21" ht="13.5">
      <c r="A53" s="54" t="s">
        <v>90</v>
      </c>
      <c r="B53" s="54" t="s">
        <v>177</v>
      </c>
      <c r="C53" s="55" t="s">
        <v>178</v>
      </c>
      <c r="D53" s="31">
        <f t="shared" si="0"/>
        <v>7162</v>
      </c>
      <c r="E53" s="32">
        <f>G53+H53</f>
        <v>1036</v>
      </c>
      <c r="F53" s="33">
        <f t="shared" si="8"/>
        <v>14.465233175090757</v>
      </c>
      <c r="G53" s="31">
        <v>1036</v>
      </c>
      <c r="H53" s="31">
        <v>0</v>
      </c>
      <c r="I53" s="32">
        <f>K53+M53+O53</f>
        <v>6126</v>
      </c>
      <c r="J53" s="33">
        <f t="shared" si="9"/>
        <v>85.53476682490924</v>
      </c>
      <c r="K53" s="31">
        <v>0</v>
      </c>
      <c r="L53" s="33">
        <f t="shared" si="10"/>
        <v>0</v>
      </c>
      <c r="M53" s="31">
        <v>0</v>
      </c>
      <c r="N53" s="33">
        <f t="shared" si="11"/>
        <v>0</v>
      </c>
      <c r="O53" s="31">
        <v>6126</v>
      </c>
      <c r="P53" s="31">
        <v>3882</v>
      </c>
      <c r="Q53" s="33">
        <f t="shared" si="12"/>
        <v>85.53476682490924</v>
      </c>
      <c r="R53" s="31"/>
      <c r="S53" s="31"/>
      <c r="T53" s="31" t="s">
        <v>181</v>
      </c>
      <c r="U53" s="31"/>
    </row>
    <row r="54" spans="1:21" ht="13.5">
      <c r="A54" s="54" t="s">
        <v>90</v>
      </c>
      <c r="B54" s="54" t="s">
        <v>179</v>
      </c>
      <c r="C54" s="55" t="s">
        <v>180</v>
      </c>
      <c r="D54" s="31">
        <f t="shared" si="0"/>
        <v>3483</v>
      </c>
      <c r="E54" s="32">
        <f>G54+H54</f>
        <v>915</v>
      </c>
      <c r="F54" s="33">
        <f t="shared" si="8"/>
        <v>26.270456503014643</v>
      </c>
      <c r="G54" s="31">
        <v>915</v>
      </c>
      <c r="H54" s="31">
        <v>0</v>
      </c>
      <c r="I54" s="32">
        <f>K54+M54+O54</f>
        <v>2568</v>
      </c>
      <c r="J54" s="33">
        <f t="shared" si="9"/>
        <v>73.72954349698536</v>
      </c>
      <c r="K54" s="31">
        <v>679</v>
      </c>
      <c r="L54" s="33">
        <f t="shared" si="10"/>
        <v>19.49468848693655</v>
      </c>
      <c r="M54" s="31">
        <v>0</v>
      </c>
      <c r="N54" s="33">
        <f t="shared" si="11"/>
        <v>0</v>
      </c>
      <c r="O54" s="31">
        <v>1889</v>
      </c>
      <c r="P54" s="31">
        <v>175</v>
      </c>
      <c r="Q54" s="33">
        <f t="shared" si="12"/>
        <v>54.23485501004881</v>
      </c>
      <c r="R54" s="31"/>
      <c r="S54" s="31"/>
      <c r="T54" s="31" t="s">
        <v>181</v>
      </c>
      <c r="U54" s="31"/>
    </row>
    <row r="55" spans="1:21" ht="13.5">
      <c r="A55" s="84" t="s">
        <v>34</v>
      </c>
      <c r="B55" s="84"/>
      <c r="C55" s="84"/>
      <c r="D55" s="31">
        <f>SUM(D7:D54)</f>
        <v>1481178</v>
      </c>
      <c r="E55" s="31">
        <f>SUM(E7:E54)</f>
        <v>317412</v>
      </c>
      <c r="F55" s="33">
        <f t="shared" si="8"/>
        <v>21.429699874019192</v>
      </c>
      <c r="G55" s="31">
        <f>SUM(G7:G54)</f>
        <v>317412</v>
      </c>
      <c r="H55" s="31">
        <f>SUM(H7:H54)</f>
        <v>0</v>
      </c>
      <c r="I55" s="31">
        <f>SUM(I7:I54)</f>
        <v>1163766</v>
      </c>
      <c r="J55" s="33">
        <f t="shared" si="9"/>
        <v>78.57030012598081</v>
      </c>
      <c r="K55" s="31">
        <f>SUM(K7:K54)</f>
        <v>571342</v>
      </c>
      <c r="L55" s="33">
        <f t="shared" si="10"/>
        <v>38.57348677876663</v>
      </c>
      <c r="M55" s="31">
        <f>SUM(M7:M54)</f>
        <v>948</v>
      </c>
      <c r="N55" s="33">
        <f t="shared" si="11"/>
        <v>0.06400311103729599</v>
      </c>
      <c r="O55" s="31">
        <f>SUM(O7:O54)</f>
        <v>591476</v>
      </c>
      <c r="P55" s="31">
        <f>SUM(P7:P54)</f>
        <v>153564</v>
      </c>
      <c r="Q55" s="33">
        <f t="shared" si="12"/>
        <v>39.93281023617688</v>
      </c>
      <c r="R55" s="31">
        <f>COUNTIF(R7:R54,"○")</f>
        <v>28</v>
      </c>
      <c r="S55" s="31">
        <f>COUNTIF(S7:S54,"○")</f>
        <v>0</v>
      </c>
      <c r="T55" s="31">
        <f>COUNTIF(T7:T54,"○")</f>
        <v>20</v>
      </c>
      <c r="U55" s="31">
        <f>COUNTIF(U7:U54,"○")</f>
        <v>0</v>
      </c>
    </row>
  </sheetData>
  <mergeCells count="19">
    <mergeCell ref="A55:C55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AC55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15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60" t="s">
        <v>35</v>
      </c>
      <c r="B2" s="65" t="s">
        <v>16</v>
      </c>
      <c r="C2" s="68" t="s">
        <v>17</v>
      </c>
      <c r="D2" s="14" t="s">
        <v>36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18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63"/>
      <c r="B3" s="61"/>
      <c r="C3" s="86"/>
      <c r="D3" s="26" t="s">
        <v>37</v>
      </c>
      <c r="E3" s="59" t="s">
        <v>38</v>
      </c>
      <c r="F3" s="88"/>
      <c r="G3" s="89"/>
      <c r="H3" s="85" t="s">
        <v>39</v>
      </c>
      <c r="I3" s="57"/>
      <c r="J3" s="58"/>
      <c r="K3" s="59" t="s">
        <v>40</v>
      </c>
      <c r="L3" s="57"/>
      <c r="M3" s="58"/>
      <c r="N3" s="26" t="s">
        <v>37</v>
      </c>
      <c r="O3" s="17" t="s">
        <v>41</v>
      </c>
      <c r="P3" s="24"/>
      <c r="Q3" s="24"/>
      <c r="R3" s="24"/>
      <c r="S3" s="24"/>
      <c r="T3" s="25"/>
      <c r="U3" s="17" t="s">
        <v>42</v>
      </c>
      <c r="V3" s="24"/>
      <c r="W3" s="24"/>
      <c r="X3" s="24"/>
      <c r="Y3" s="24"/>
      <c r="Z3" s="25"/>
      <c r="AA3" s="17" t="s">
        <v>43</v>
      </c>
      <c r="AB3" s="24"/>
      <c r="AC3" s="25"/>
    </row>
    <row r="4" spans="1:29" s="30" customFormat="1" ht="22.5" customHeight="1">
      <c r="A4" s="63"/>
      <c r="B4" s="61"/>
      <c r="C4" s="86"/>
      <c r="D4" s="27"/>
      <c r="E4" s="26" t="s">
        <v>37</v>
      </c>
      <c r="F4" s="18" t="s">
        <v>19</v>
      </c>
      <c r="G4" s="18" t="s">
        <v>20</v>
      </c>
      <c r="H4" s="26" t="s">
        <v>37</v>
      </c>
      <c r="I4" s="18" t="s">
        <v>19</v>
      </c>
      <c r="J4" s="18" t="s">
        <v>20</v>
      </c>
      <c r="K4" s="26" t="s">
        <v>37</v>
      </c>
      <c r="L4" s="18" t="s">
        <v>19</v>
      </c>
      <c r="M4" s="18" t="s">
        <v>20</v>
      </c>
      <c r="N4" s="27"/>
      <c r="O4" s="26" t="s">
        <v>37</v>
      </c>
      <c r="P4" s="18" t="s">
        <v>21</v>
      </c>
      <c r="Q4" s="18" t="s">
        <v>22</v>
      </c>
      <c r="R4" s="18" t="s">
        <v>23</v>
      </c>
      <c r="S4" s="18" t="s">
        <v>24</v>
      </c>
      <c r="T4" s="18" t="s">
        <v>25</v>
      </c>
      <c r="U4" s="26" t="s">
        <v>37</v>
      </c>
      <c r="V4" s="18" t="s">
        <v>21</v>
      </c>
      <c r="W4" s="18" t="s">
        <v>22</v>
      </c>
      <c r="X4" s="18" t="s">
        <v>23</v>
      </c>
      <c r="Y4" s="18" t="s">
        <v>24</v>
      </c>
      <c r="Z4" s="18" t="s">
        <v>25</v>
      </c>
      <c r="AA4" s="26" t="s">
        <v>37</v>
      </c>
      <c r="AB4" s="18" t="s">
        <v>19</v>
      </c>
      <c r="AC4" s="18" t="s">
        <v>20</v>
      </c>
    </row>
    <row r="5" spans="1:29" s="30" customFormat="1" ht="22.5" customHeight="1">
      <c r="A5" s="63"/>
      <c r="B5" s="61"/>
      <c r="C5" s="86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64"/>
      <c r="B6" s="56"/>
      <c r="C6" s="87"/>
      <c r="D6" s="19" t="s">
        <v>26</v>
      </c>
      <c r="E6" s="19" t="s">
        <v>26</v>
      </c>
      <c r="F6" s="19" t="s">
        <v>26</v>
      </c>
      <c r="G6" s="19" t="s">
        <v>26</v>
      </c>
      <c r="H6" s="19" t="s">
        <v>26</v>
      </c>
      <c r="I6" s="19" t="s">
        <v>26</v>
      </c>
      <c r="J6" s="19" t="s">
        <v>26</v>
      </c>
      <c r="K6" s="19" t="s">
        <v>26</v>
      </c>
      <c r="L6" s="19" t="s">
        <v>26</v>
      </c>
      <c r="M6" s="19" t="s">
        <v>26</v>
      </c>
      <c r="N6" s="19" t="s">
        <v>26</v>
      </c>
      <c r="O6" s="19" t="s">
        <v>26</v>
      </c>
      <c r="P6" s="19" t="s">
        <v>26</v>
      </c>
      <c r="Q6" s="19" t="s">
        <v>26</v>
      </c>
      <c r="R6" s="19" t="s">
        <v>26</v>
      </c>
      <c r="S6" s="19" t="s">
        <v>26</v>
      </c>
      <c r="T6" s="19" t="s">
        <v>26</v>
      </c>
      <c r="U6" s="19" t="s">
        <v>26</v>
      </c>
      <c r="V6" s="19" t="s">
        <v>26</v>
      </c>
      <c r="W6" s="19" t="s">
        <v>26</v>
      </c>
      <c r="X6" s="19" t="s">
        <v>26</v>
      </c>
      <c r="Y6" s="19" t="s">
        <v>26</v>
      </c>
      <c r="Z6" s="19" t="s">
        <v>26</v>
      </c>
      <c r="AA6" s="19" t="s">
        <v>26</v>
      </c>
      <c r="AB6" s="19" t="s">
        <v>26</v>
      </c>
      <c r="AC6" s="19" t="s">
        <v>26</v>
      </c>
    </row>
    <row r="7" spans="1:29" ht="13.5">
      <c r="A7" s="54" t="s">
        <v>90</v>
      </c>
      <c r="B7" s="54" t="s">
        <v>91</v>
      </c>
      <c r="C7" s="55" t="s">
        <v>92</v>
      </c>
      <c r="D7" s="31">
        <f aca="true" t="shared" si="0" ref="D7:D54">E7+H7+K7</f>
        <v>69594</v>
      </c>
      <c r="E7" s="31">
        <f aca="true" t="shared" si="1" ref="E7:E54">F7+G7</f>
        <v>0</v>
      </c>
      <c r="F7" s="31">
        <v>0</v>
      </c>
      <c r="G7" s="31">
        <v>0</v>
      </c>
      <c r="H7" s="31">
        <f aca="true" t="shared" si="2" ref="H7:H54">I7+J7</f>
        <v>0</v>
      </c>
      <c r="I7" s="31">
        <v>0</v>
      </c>
      <c r="J7" s="31">
        <v>0</v>
      </c>
      <c r="K7" s="31">
        <f aca="true" t="shared" si="3" ref="K7:K54">L7+M7</f>
        <v>69594</v>
      </c>
      <c r="L7" s="31">
        <v>30237</v>
      </c>
      <c r="M7" s="31">
        <v>39357</v>
      </c>
      <c r="N7" s="31">
        <f aca="true" t="shared" si="4" ref="N7:N54">O7+U7+AA7</f>
        <v>69594</v>
      </c>
      <c r="O7" s="31">
        <f aca="true" t="shared" si="5" ref="O7:O54">SUM(P7:T7)</f>
        <v>30237</v>
      </c>
      <c r="P7" s="31">
        <v>30237</v>
      </c>
      <c r="Q7" s="31">
        <v>0</v>
      </c>
      <c r="R7" s="31">
        <v>0</v>
      </c>
      <c r="S7" s="31">
        <v>0</v>
      </c>
      <c r="T7" s="31">
        <v>0</v>
      </c>
      <c r="U7" s="31">
        <f aca="true" t="shared" si="6" ref="U7:U54">SUM(V7:Z7)</f>
        <v>39357</v>
      </c>
      <c r="V7" s="31">
        <v>39357</v>
      </c>
      <c r="W7" s="31">
        <v>0</v>
      </c>
      <c r="X7" s="31">
        <v>0</v>
      </c>
      <c r="Y7" s="31">
        <v>0</v>
      </c>
      <c r="Z7" s="31">
        <v>0</v>
      </c>
      <c r="AA7" s="31">
        <f aca="true" t="shared" si="7" ref="AA7:AA54">AB7+AC7</f>
        <v>0</v>
      </c>
      <c r="AB7" s="31">
        <v>0</v>
      </c>
      <c r="AC7" s="31">
        <v>0</v>
      </c>
    </row>
    <row r="8" spans="1:29" ht="13.5">
      <c r="A8" s="54" t="s">
        <v>90</v>
      </c>
      <c r="B8" s="54" t="s">
        <v>93</v>
      </c>
      <c r="C8" s="55" t="s">
        <v>94</v>
      </c>
      <c r="D8" s="31">
        <f t="shared" si="0"/>
        <v>23558</v>
      </c>
      <c r="E8" s="31">
        <f t="shared" si="1"/>
        <v>0</v>
      </c>
      <c r="F8" s="31">
        <v>0</v>
      </c>
      <c r="G8" s="31">
        <v>0</v>
      </c>
      <c r="H8" s="31">
        <f t="shared" si="2"/>
        <v>0</v>
      </c>
      <c r="I8" s="31">
        <v>0</v>
      </c>
      <c r="J8" s="31">
        <v>0</v>
      </c>
      <c r="K8" s="31">
        <f t="shared" si="3"/>
        <v>23558</v>
      </c>
      <c r="L8" s="31">
        <v>11478</v>
      </c>
      <c r="M8" s="31">
        <v>12080</v>
      </c>
      <c r="N8" s="31">
        <f t="shared" si="4"/>
        <v>23558</v>
      </c>
      <c r="O8" s="31">
        <f t="shared" si="5"/>
        <v>11478</v>
      </c>
      <c r="P8" s="31">
        <v>11478</v>
      </c>
      <c r="Q8" s="31">
        <v>0</v>
      </c>
      <c r="R8" s="31">
        <v>0</v>
      </c>
      <c r="S8" s="31">
        <v>0</v>
      </c>
      <c r="T8" s="31">
        <v>0</v>
      </c>
      <c r="U8" s="31">
        <f t="shared" si="6"/>
        <v>12080</v>
      </c>
      <c r="V8" s="31">
        <v>12080</v>
      </c>
      <c r="W8" s="31">
        <v>0</v>
      </c>
      <c r="X8" s="31">
        <v>0</v>
      </c>
      <c r="Y8" s="31">
        <v>0</v>
      </c>
      <c r="Z8" s="31">
        <v>0</v>
      </c>
      <c r="AA8" s="31">
        <f t="shared" si="7"/>
        <v>0</v>
      </c>
      <c r="AB8" s="31">
        <v>0</v>
      </c>
      <c r="AC8" s="31">
        <v>0</v>
      </c>
    </row>
    <row r="9" spans="1:29" ht="13.5">
      <c r="A9" s="54" t="s">
        <v>90</v>
      </c>
      <c r="B9" s="54" t="s">
        <v>95</v>
      </c>
      <c r="C9" s="55" t="s">
        <v>96</v>
      </c>
      <c r="D9" s="31">
        <f t="shared" si="0"/>
        <v>108938</v>
      </c>
      <c r="E9" s="31">
        <f t="shared" si="1"/>
        <v>0</v>
      </c>
      <c r="F9" s="31">
        <v>0</v>
      </c>
      <c r="G9" s="31">
        <v>0</v>
      </c>
      <c r="H9" s="31">
        <f t="shared" si="2"/>
        <v>0</v>
      </c>
      <c r="I9" s="31">
        <v>0</v>
      </c>
      <c r="J9" s="31">
        <v>0</v>
      </c>
      <c r="K9" s="31">
        <f t="shared" si="3"/>
        <v>108938</v>
      </c>
      <c r="L9" s="31">
        <v>52610</v>
      </c>
      <c r="M9" s="31">
        <v>56328</v>
      </c>
      <c r="N9" s="31">
        <f t="shared" si="4"/>
        <v>108938</v>
      </c>
      <c r="O9" s="31">
        <f t="shared" si="5"/>
        <v>52610</v>
      </c>
      <c r="P9" s="31">
        <v>52610</v>
      </c>
      <c r="Q9" s="31">
        <v>0</v>
      </c>
      <c r="R9" s="31">
        <v>0</v>
      </c>
      <c r="S9" s="31">
        <v>0</v>
      </c>
      <c r="T9" s="31">
        <v>0</v>
      </c>
      <c r="U9" s="31">
        <f t="shared" si="6"/>
        <v>56328</v>
      </c>
      <c r="V9" s="31">
        <v>44569</v>
      </c>
      <c r="W9" s="31">
        <v>11759</v>
      </c>
      <c r="X9" s="31">
        <v>0</v>
      </c>
      <c r="Y9" s="31">
        <v>0</v>
      </c>
      <c r="Z9" s="31">
        <v>0</v>
      </c>
      <c r="AA9" s="31">
        <f t="shared" si="7"/>
        <v>0</v>
      </c>
      <c r="AB9" s="31">
        <v>0</v>
      </c>
      <c r="AC9" s="31">
        <v>0</v>
      </c>
    </row>
    <row r="10" spans="1:29" ht="13.5">
      <c r="A10" s="54" t="s">
        <v>90</v>
      </c>
      <c r="B10" s="54" t="s">
        <v>97</v>
      </c>
      <c r="C10" s="55" t="s">
        <v>98</v>
      </c>
      <c r="D10" s="31">
        <f t="shared" si="0"/>
        <v>9153</v>
      </c>
      <c r="E10" s="31">
        <f t="shared" si="1"/>
        <v>0</v>
      </c>
      <c r="F10" s="31">
        <v>0</v>
      </c>
      <c r="G10" s="31">
        <v>0</v>
      </c>
      <c r="H10" s="31">
        <f t="shared" si="2"/>
        <v>0</v>
      </c>
      <c r="I10" s="31">
        <v>0</v>
      </c>
      <c r="J10" s="31">
        <v>0</v>
      </c>
      <c r="K10" s="31">
        <f t="shared" si="3"/>
        <v>9153</v>
      </c>
      <c r="L10" s="31">
        <v>4686</v>
      </c>
      <c r="M10" s="31">
        <v>4467</v>
      </c>
      <c r="N10" s="31">
        <f t="shared" si="4"/>
        <v>9153</v>
      </c>
      <c r="O10" s="31">
        <f t="shared" si="5"/>
        <v>4686</v>
      </c>
      <c r="P10" s="31">
        <v>4686</v>
      </c>
      <c r="Q10" s="31">
        <v>0</v>
      </c>
      <c r="R10" s="31">
        <v>0</v>
      </c>
      <c r="S10" s="31">
        <v>0</v>
      </c>
      <c r="T10" s="31">
        <v>0</v>
      </c>
      <c r="U10" s="31">
        <f t="shared" si="6"/>
        <v>4467</v>
      </c>
      <c r="V10" s="31">
        <v>4467</v>
      </c>
      <c r="W10" s="31">
        <v>0</v>
      </c>
      <c r="X10" s="31">
        <v>0</v>
      </c>
      <c r="Y10" s="31">
        <v>0</v>
      </c>
      <c r="Z10" s="31">
        <v>0</v>
      </c>
      <c r="AA10" s="31">
        <f t="shared" si="7"/>
        <v>0</v>
      </c>
      <c r="AB10" s="31">
        <v>0</v>
      </c>
      <c r="AC10" s="31">
        <v>0</v>
      </c>
    </row>
    <row r="11" spans="1:29" ht="13.5">
      <c r="A11" s="54" t="s">
        <v>90</v>
      </c>
      <c r="B11" s="54" t="s">
        <v>99</v>
      </c>
      <c r="C11" s="55" t="s">
        <v>100</v>
      </c>
      <c r="D11" s="31">
        <f t="shared" si="0"/>
        <v>25756</v>
      </c>
      <c r="E11" s="31">
        <f t="shared" si="1"/>
        <v>0</v>
      </c>
      <c r="F11" s="31">
        <v>0</v>
      </c>
      <c r="G11" s="31">
        <v>0</v>
      </c>
      <c r="H11" s="31">
        <f t="shared" si="2"/>
        <v>0</v>
      </c>
      <c r="I11" s="31">
        <v>0</v>
      </c>
      <c r="J11" s="31">
        <v>0</v>
      </c>
      <c r="K11" s="31">
        <f t="shared" si="3"/>
        <v>25756</v>
      </c>
      <c r="L11" s="31">
        <v>11195</v>
      </c>
      <c r="M11" s="31">
        <v>14561</v>
      </c>
      <c r="N11" s="31">
        <f t="shared" si="4"/>
        <v>25756</v>
      </c>
      <c r="O11" s="31">
        <f t="shared" si="5"/>
        <v>11195</v>
      </c>
      <c r="P11" s="31">
        <v>11195</v>
      </c>
      <c r="Q11" s="31">
        <v>0</v>
      </c>
      <c r="R11" s="31">
        <v>0</v>
      </c>
      <c r="S11" s="31">
        <v>0</v>
      </c>
      <c r="T11" s="31">
        <v>0</v>
      </c>
      <c r="U11" s="31">
        <f t="shared" si="6"/>
        <v>14561</v>
      </c>
      <c r="V11" s="31">
        <v>14561</v>
      </c>
      <c r="W11" s="31">
        <v>0</v>
      </c>
      <c r="X11" s="31">
        <v>0</v>
      </c>
      <c r="Y11" s="31">
        <v>0</v>
      </c>
      <c r="Z11" s="31">
        <v>0</v>
      </c>
      <c r="AA11" s="31">
        <f t="shared" si="7"/>
        <v>0</v>
      </c>
      <c r="AB11" s="31">
        <v>0</v>
      </c>
      <c r="AC11" s="31">
        <v>0</v>
      </c>
    </row>
    <row r="12" spans="1:29" ht="13.5">
      <c r="A12" s="54" t="s">
        <v>90</v>
      </c>
      <c r="B12" s="54" t="s">
        <v>101</v>
      </c>
      <c r="C12" s="55" t="s">
        <v>102</v>
      </c>
      <c r="D12" s="31">
        <f t="shared" si="0"/>
        <v>20261</v>
      </c>
      <c r="E12" s="31">
        <f t="shared" si="1"/>
        <v>0</v>
      </c>
      <c r="F12" s="31">
        <v>0</v>
      </c>
      <c r="G12" s="31">
        <v>0</v>
      </c>
      <c r="H12" s="31">
        <f t="shared" si="2"/>
        <v>0</v>
      </c>
      <c r="I12" s="31">
        <v>0</v>
      </c>
      <c r="J12" s="31">
        <v>0</v>
      </c>
      <c r="K12" s="31">
        <f t="shared" si="3"/>
        <v>20261</v>
      </c>
      <c r="L12" s="31">
        <v>6721</v>
      </c>
      <c r="M12" s="31">
        <v>13540</v>
      </c>
      <c r="N12" s="31">
        <f t="shared" si="4"/>
        <v>20261</v>
      </c>
      <c r="O12" s="31">
        <f t="shared" si="5"/>
        <v>6721</v>
      </c>
      <c r="P12" s="31">
        <v>6721</v>
      </c>
      <c r="Q12" s="31">
        <v>0</v>
      </c>
      <c r="R12" s="31">
        <v>0</v>
      </c>
      <c r="S12" s="31">
        <v>0</v>
      </c>
      <c r="T12" s="31">
        <v>0</v>
      </c>
      <c r="U12" s="31">
        <f t="shared" si="6"/>
        <v>13540</v>
      </c>
      <c r="V12" s="31">
        <v>13540</v>
      </c>
      <c r="W12" s="31">
        <v>0</v>
      </c>
      <c r="X12" s="31">
        <v>0</v>
      </c>
      <c r="Y12" s="31">
        <v>0</v>
      </c>
      <c r="Z12" s="31">
        <v>0</v>
      </c>
      <c r="AA12" s="31">
        <f t="shared" si="7"/>
        <v>0</v>
      </c>
      <c r="AB12" s="31">
        <v>0</v>
      </c>
      <c r="AC12" s="31">
        <v>0</v>
      </c>
    </row>
    <row r="13" spans="1:29" ht="13.5">
      <c r="A13" s="54" t="s">
        <v>90</v>
      </c>
      <c r="B13" s="54" t="s">
        <v>103</v>
      </c>
      <c r="C13" s="55" t="s">
        <v>104</v>
      </c>
      <c r="D13" s="31">
        <f t="shared" si="0"/>
        <v>16361</v>
      </c>
      <c r="E13" s="31">
        <f t="shared" si="1"/>
        <v>0</v>
      </c>
      <c r="F13" s="31">
        <v>0</v>
      </c>
      <c r="G13" s="31">
        <v>0</v>
      </c>
      <c r="H13" s="31">
        <f t="shared" si="2"/>
        <v>0</v>
      </c>
      <c r="I13" s="31">
        <v>0</v>
      </c>
      <c r="J13" s="31">
        <v>0</v>
      </c>
      <c r="K13" s="31">
        <f t="shared" si="3"/>
        <v>16361</v>
      </c>
      <c r="L13" s="31">
        <v>3106</v>
      </c>
      <c r="M13" s="31">
        <v>13255</v>
      </c>
      <c r="N13" s="31">
        <f t="shared" si="4"/>
        <v>16361</v>
      </c>
      <c r="O13" s="31">
        <f t="shared" si="5"/>
        <v>3106</v>
      </c>
      <c r="P13" s="31">
        <v>3106</v>
      </c>
      <c r="Q13" s="31">
        <v>0</v>
      </c>
      <c r="R13" s="31">
        <v>0</v>
      </c>
      <c r="S13" s="31">
        <v>0</v>
      </c>
      <c r="T13" s="31">
        <v>0</v>
      </c>
      <c r="U13" s="31">
        <f t="shared" si="6"/>
        <v>13255</v>
      </c>
      <c r="V13" s="31">
        <v>13255</v>
      </c>
      <c r="W13" s="31">
        <v>0</v>
      </c>
      <c r="X13" s="31">
        <v>0</v>
      </c>
      <c r="Y13" s="31">
        <v>0</v>
      </c>
      <c r="Z13" s="31">
        <v>0</v>
      </c>
      <c r="AA13" s="31">
        <f t="shared" si="7"/>
        <v>0</v>
      </c>
      <c r="AB13" s="31">
        <v>0</v>
      </c>
      <c r="AC13" s="31">
        <v>0</v>
      </c>
    </row>
    <row r="14" spans="1:29" ht="13.5">
      <c r="A14" s="54" t="s">
        <v>90</v>
      </c>
      <c r="B14" s="54" t="s">
        <v>105</v>
      </c>
      <c r="C14" s="55" t="s">
        <v>106</v>
      </c>
      <c r="D14" s="31">
        <f t="shared" si="0"/>
        <v>45632</v>
      </c>
      <c r="E14" s="31">
        <f t="shared" si="1"/>
        <v>0</v>
      </c>
      <c r="F14" s="31">
        <v>0</v>
      </c>
      <c r="G14" s="31">
        <v>0</v>
      </c>
      <c r="H14" s="31">
        <f t="shared" si="2"/>
        <v>0</v>
      </c>
      <c r="I14" s="31">
        <v>0</v>
      </c>
      <c r="J14" s="31">
        <v>0</v>
      </c>
      <c r="K14" s="31">
        <f t="shared" si="3"/>
        <v>45632</v>
      </c>
      <c r="L14" s="31">
        <v>20218</v>
      </c>
      <c r="M14" s="31">
        <v>25414</v>
      </c>
      <c r="N14" s="31">
        <f t="shared" si="4"/>
        <v>45632</v>
      </c>
      <c r="O14" s="31">
        <f t="shared" si="5"/>
        <v>20218</v>
      </c>
      <c r="P14" s="31">
        <v>20218</v>
      </c>
      <c r="Q14" s="31">
        <v>0</v>
      </c>
      <c r="R14" s="31">
        <v>0</v>
      </c>
      <c r="S14" s="31">
        <v>0</v>
      </c>
      <c r="T14" s="31">
        <v>0</v>
      </c>
      <c r="U14" s="31">
        <f t="shared" si="6"/>
        <v>25414</v>
      </c>
      <c r="V14" s="31">
        <v>25414</v>
      </c>
      <c r="W14" s="31">
        <v>0</v>
      </c>
      <c r="X14" s="31">
        <v>0</v>
      </c>
      <c r="Y14" s="31">
        <v>0</v>
      </c>
      <c r="Z14" s="31">
        <v>0</v>
      </c>
      <c r="AA14" s="31">
        <f t="shared" si="7"/>
        <v>0</v>
      </c>
      <c r="AB14" s="31">
        <v>0</v>
      </c>
      <c r="AC14" s="31">
        <v>0</v>
      </c>
    </row>
    <row r="15" spans="1:29" ht="13.5">
      <c r="A15" s="54" t="s">
        <v>90</v>
      </c>
      <c r="B15" s="54" t="s">
        <v>27</v>
      </c>
      <c r="C15" s="55" t="s">
        <v>28</v>
      </c>
      <c r="D15" s="31">
        <f t="shared" si="0"/>
        <v>17311</v>
      </c>
      <c r="E15" s="31">
        <f t="shared" si="1"/>
        <v>0</v>
      </c>
      <c r="F15" s="31">
        <v>0</v>
      </c>
      <c r="G15" s="31">
        <v>0</v>
      </c>
      <c r="H15" s="31">
        <f t="shared" si="2"/>
        <v>0</v>
      </c>
      <c r="I15" s="31">
        <v>0</v>
      </c>
      <c r="J15" s="31">
        <v>0</v>
      </c>
      <c r="K15" s="31">
        <f t="shared" si="3"/>
        <v>17311</v>
      </c>
      <c r="L15" s="31">
        <v>10263</v>
      </c>
      <c r="M15" s="31">
        <v>7048</v>
      </c>
      <c r="N15" s="31">
        <f t="shared" si="4"/>
        <v>17311</v>
      </c>
      <c r="O15" s="31">
        <f t="shared" si="5"/>
        <v>10263</v>
      </c>
      <c r="P15" s="31">
        <v>10263</v>
      </c>
      <c r="Q15" s="31">
        <v>0</v>
      </c>
      <c r="R15" s="31">
        <v>0</v>
      </c>
      <c r="S15" s="31">
        <v>0</v>
      </c>
      <c r="T15" s="31">
        <v>0</v>
      </c>
      <c r="U15" s="31">
        <f t="shared" si="6"/>
        <v>7048</v>
      </c>
      <c r="V15" s="31">
        <v>7048</v>
      </c>
      <c r="W15" s="31">
        <v>0</v>
      </c>
      <c r="X15" s="31">
        <v>0</v>
      </c>
      <c r="Y15" s="31">
        <v>0</v>
      </c>
      <c r="Z15" s="31">
        <v>0</v>
      </c>
      <c r="AA15" s="31">
        <f t="shared" si="7"/>
        <v>0</v>
      </c>
      <c r="AB15" s="31">
        <v>0</v>
      </c>
      <c r="AC15" s="31">
        <v>0</v>
      </c>
    </row>
    <row r="16" spans="1:29" ht="13.5">
      <c r="A16" s="54" t="s">
        <v>90</v>
      </c>
      <c r="B16" s="54" t="s">
        <v>107</v>
      </c>
      <c r="C16" s="55" t="s">
        <v>108</v>
      </c>
      <c r="D16" s="31">
        <f t="shared" si="0"/>
        <v>6519</v>
      </c>
      <c r="E16" s="31">
        <f t="shared" si="1"/>
        <v>0</v>
      </c>
      <c r="F16" s="31">
        <v>0</v>
      </c>
      <c r="G16" s="31">
        <v>0</v>
      </c>
      <c r="H16" s="31">
        <f t="shared" si="2"/>
        <v>0</v>
      </c>
      <c r="I16" s="31">
        <v>0</v>
      </c>
      <c r="J16" s="31">
        <v>0</v>
      </c>
      <c r="K16" s="31">
        <f t="shared" si="3"/>
        <v>6519</v>
      </c>
      <c r="L16" s="31">
        <v>3048</v>
      </c>
      <c r="M16" s="31">
        <v>3471</v>
      </c>
      <c r="N16" s="31">
        <f t="shared" si="4"/>
        <v>6519</v>
      </c>
      <c r="O16" s="31">
        <f t="shared" si="5"/>
        <v>3048</v>
      </c>
      <c r="P16" s="31">
        <v>3048</v>
      </c>
      <c r="Q16" s="31">
        <v>0</v>
      </c>
      <c r="R16" s="31">
        <v>0</v>
      </c>
      <c r="S16" s="31">
        <v>0</v>
      </c>
      <c r="T16" s="31">
        <v>0</v>
      </c>
      <c r="U16" s="31">
        <f t="shared" si="6"/>
        <v>3471</v>
      </c>
      <c r="V16" s="31">
        <v>3471</v>
      </c>
      <c r="W16" s="31">
        <v>0</v>
      </c>
      <c r="X16" s="31">
        <v>0</v>
      </c>
      <c r="Y16" s="31">
        <v>0</v>
      </c>
      <c r="Z16" s="31">
        <v>0</v>
      </c>
      <c r="AA16" s="31">
        <f t="shared" si="7"/>
        <v>0</v>
      </c>
      <c r="AB16" s="31">
        <v>0</v>
      </c>
      <c r="AC16" s="31">
        <v>0</v>
      </c>
    </row>
    <row r="17" spans="1:29" ht="13.5">
      <c r="A17" s="54" t="s">
        <v>90</v>
      </c>
      <c r="B17" s="54" t="s">
        <v>109</v>
      </c>
      <c r="C17" s="55" t="s">
        <v>110</v>
      </c>
      <c r="D17" s="31">
        <f t="shared" si="0"/>
        <v>2579</v>
      </c>
      <c r="E17" s="31">
        <f t="shared" si="1"/>
        <v>0</v>
      </c>
      <c r="F17" s="31">
        <v>0</v>
      </c>
      <c r="G17" s="31">
        <v>0</v>
      </c>
      <c r="H17" s="31">
        <f t="shared" si="2"/>
        <v>0</v>
      </c>
      <c r="I17" s="31">
        <v>0</v>
      </c>
      <c r="J17" s="31">
        <v>0</v>
      </c>
      <c r="K17" s="31">
        <f t="shared" si="3"/>
        <v>2579</v>
      </c>
      <c r="L17" s="31">
        <v>1441</v>
      </c>
      <c r="M17" s="31">
        <v>1138</v>
      </c>
      <c r="N17" s="31">
        <f t="shared" si="4"/>
        <v>2579</v>
      </c>
      <c r="O17" s="31">
        <f t="shared" si="5"/>
        <v>1441</v>
      </c>
      <c r="P17" s="31">
        <v>1441</v>
      </c>
      <c r="Q17" s="31">
        <v>0</v>
      </c>
      <c r="R17" s="31">
        <v>0</v>
      </c>
      <c r="S17" s="31">
        <v>0</v>
      </c>
      <c r="T17" s="31">
        <v>0</v>
      </c>
      <c r="U17" s="31">
        <f t="shared" si="6"/>
        <v>1138</v>
      </c>
      <c r="V17" s="31">
        <v>1138</v>
      </c>
      <c r="W17" s="31">
        <v>0</v>
      </c>
      <c r="X17" s="31">
        <v>0</v>
      </c>
      <c r="Y17" s="31">
        <v>0</v>
      </c>
      <c r="Z17" s="31">
        <v>0</v>
      </c>
      <c r="AA17" s="31">
        <f t="shared" si="7"/>
        <v>0</v>
      </c>
      <c r="AB17" s="31">
        <v>0</v>
      </c>
      <c r="AC17" s="31">
        <v>0</v>
      </c>
    </row>
    <row r="18" spans="1:29" ht="13.5">
      <c r="A18" s="54" t="s">
        <v>90</v>
      </c>
      <c r="B18" s="54" t="s">
        <v>111</v>
      </c>
      <c r="C18" s="55" t="s">
        <v>112</v>
      </c>
      <c r="D18" s="31">
        <f t="shared" si="0"/>
        <v>1595</v>
      </c>
      <c r="E18" s="31">
        <f t="shared" si="1"/>
        <v>0</v>
      </c>
      <c r="F18" s="31">
        <v>0</v>
      </c>
      <c r="G18" s="31">
        <v>0</v>
      </c>
      <c r="H18" s="31">
        <f t="shared" si="2"/>
        <v>0</v>
      </c>
      <c r="I18" s="31">
        <v>0</v>
      </c>
      <c r="J18" s="31">
        <v>0</v>
      </c>
      <c r="K18" s="31">
        <f t="shared" si="3"/>
        <v>1595</v>
      </c>
      <c r="L18" s="31">
        <v>809</v>
      </c>
      <c r="M18" s="31">
        <v>786</v>
      </c>
      <c r="N18" s="31">
        <f t="shared" si="4"/>
        <v>1595</v>
      </c>
      <c r="O18" s="31">
        <f t="shared" si="5"/>
        <v>809</v>
      </c>
      <c r="P18" s="31">
        <v>809</v>
      </c>
      <c r="Q18" s="31">
        <v>0</v>
      </c>
      <c r="R18" s="31">
        <v>0</v>
      </c>
      <c r="S18" s="31">
        <v>0</v>
      </c>
      <c r="T18" s="31">
        <v>0</v>
      </c>
      <c r="U18" s="31">
        <f t="shared" si="6"/>
        <v>786</v>
      </c>
      <c r="V18" s="31">
        <v>786</v>
      </c>
      <c r="W18" s="31">
        <v>0</v>
      </c>
      <c r="X18" s="31">
        <v>0</v>
      </c>
      <c r="Y18" s="31">
        <v>0</v>
      </c>
      <c r="Z18" s="31">
        <v>0</v>
      </c>
      <c r="AA18" s="31">
        <f t="shared" si="7"/>
        <v>0</v>
      </c>
      <c r="AB18" s="31">
        <v>0</v>
      </c>
      <c r="AC18" s="31">
        <v>0</v>
      </c>
    </row>
    <row r="19" spans="1:29" ht="13.5">
      <c r="A19" s="54" t="s">
        <v>90</v>
      </c>
      <c r="B19" s="54" t="s">
        <v>29</v>
      </c>
      <c r="C19" s="55" t="s">
        <v>30</v>
      </c>
      <c r="D19" s="31">
        <f t="shared" si="0"/>
        <v>4334</v>
      </c>
      <c r="E19" s="31">
        <f t="shared" si="1"/>
        <v>0</v>
      </c>
      <c r="F19" s="31">
        <v>0</v>
      </c>
      <c r="G19" s="31">
        <v>0</v>
      </c>
      <c r="H19" s="31">
        <f t="shared" si="2"/>
        <v>0</v>
      </c>
      <c r="I19" s="31">
        <v>0</v>
      </c>
      <c r="J19" s="31">
        <v>0</v>
      </c>
      <c r="K19" s="31">
        <f t="shared" si="3"/>
        <v>4334</v>
      </c>
      <c r="L19" s="31">
        <v>2487</v>
      </c>
      <c r="M19" s="31">
        <v>1847</v>
      </c>
      <c r="N19" s="31">
        <f t="shared" si="4"/>
        <v>4334</v>
      </c>
      <c r="O19" s="31">
        <f t="shared" si="5"/>
        <v>2487</v>
      </c>
      <c r="P19" s="31">
        <v>2487</v>
      </c>
      <c r="Q19" s="31">
        <v>0</v>
      </c>
      <c r="R19" s="31">
        <v>0</v>
      </c>
      <c r="S19" s="31">
        <v>0</v>
      </c>
      <c r="T19" s="31">
        <v>0</v>
      </c>
      <c r="U19" s="31">
        <f t="shared" si="6"/>
        <v>1847</v>
      </c>
      <c r="V19" s="31">
        <v>1847</v>
      </c>
      <c r="W19" s="31">
        <v>0</v>
      </c>
      <c r="X19" s="31">
        <v>0</v>
      </c>
      <c r="Y19" s="31">
        <v>0</v>
      </c>
      <c r="Z19" s="31">
        <v>0</v>
      </c>
      <c r="AA19" s="31">
        <f t="shared" si="7"/>
        <v>0</v>
      </c>
      <c r="AB19" s="31">
        <v>0</v>
      </c>
      <c r="AC19" s="31">
        <v>0</v>
      </c>
    </row>
    <row r="20" spans="1:29" ht="13.5">
      <c r="A20" s="54" t="s">
        <v>90</v>
      </c>
      <c r="B20" s="54" t="s">
        <v>113</v>
      </c>
      <c r="C20" s="55" t="s">
        <v>114</v>
      </c>
      <c r="D20" s="31">
        <f t="shared" si="0"/>
        <v>6003</v>
      </c>
      <c r="E20" s="31">
        <f t="shared" si="1"/>
        <v>0</v>
      </c>
      <c r="F20" s="31">
        <v>0</v>
      </c>
      <c r="G20" s="31">
        <v>0</v>
      </c>
      <c r="H20" s="31">
        <f t="shared" si="2"/>
        <v>0</v>
      </c>
      <c r="I20" s="31">
        <v>0</v>
      </c>
      <c r="J20" s="31">
        <v>0</v>
      </c>
      <c r="K20" s="31">
        <f t="shared" si="3"/>
        <v>6003</v>
      </c>
      <c r="L20" s="31">
        <v>4923</v>
      </c>
      <c r="M20" s="31">
        <v>1080</v>
      </c>
      <c r="N20" s="31">
        <f t="shared" si="4"/>
        <v>6003</v>
      </c>
      <c r="O20" s="31">
        <f t="shared" si="5"/>
        <v>4923</v>
      </c>
      <c r="P20" s="31">
        <v>4923</v>
      </c>
      <c r="Q20" s="31">
        <v>0</v>
      </c>
      <c r="R20" s="31">
        <v>0</v>
      </c>
      <c r="S20" s="31">
        <v>0</v>
      </c>
      <c r="T20" s="31">
        <v>0</v>
      </c>
      <c r="U20" s="31">
        <f t="shared" si="6"/>
        <v>1080</v>
      </c>
      <c r="V20" s="31">
        <v>1080</v>
      </c>
      <c r="W20" s="31">
        <v>0</v>
      </c>
      <c r="X20" s="31">
        <v>0</v>
      </c>
      <c r="Y20" s="31">
        <v>0</v>
      </c>
      <c r="Z20" s="31">
        <v>0</v>
      </c>
      <c r="AA20" s="31">
        <f t="shared" si="7"/>
        <v>0</v>
      </c>
      <c r="AB20" s="31">
        <v>0</v>
      </c>
      <c r="AC20" s="31">
        <v>0</v>
      </c>
    </row>
    <row r="21" spans="1:29" ht="13.5">
      <c r="A21" s="54" t="s">
        <v>90</v>
      </c>
      <c r="B21" s="54" t="s">
        <v>115</v>
      </c>
      <c r="C21" s="55" t="s">
        <v>116</v>
      </c>
      <c r="D21" s="31">
        <f t="shared" si="0"/>
        <v>4087</v>
      </c>
      <c r="E21" s="31">
        <f t="shared" si="1"/>
        <v>0</v>
      </c>
      <c r="F21" s="31">
        <v>0</v>
      </c>
      <c r="G21" s="31">
        <v>0</v>
      </c>
      <c r="H21" s="31">
        <f t="shared" si="2"/>
        <v>0</v>
      </c>
      <c r="I21" s="31">
        <v>0</v>
      </c>
      <c r="J21" s="31">
        <v>0</v>
      </c>
      <c r="K21" s="31">
        <f t="shared" si="3"/>
        <v>4087</v>
      </c>
      <c r="L21" s="31">
        <v>3558</v>
      </c>
      <c r="M21" s="31">
        <v>529</v>
      </c>
      <c r="N21" s="31">
        <f t="shared" si="4"/>
        <v>4087</v>
      </c>
      <c r="O21" s="31">
        <f t="shared" si="5"/>
        <v>3558</v>
      </c>
      <c r="P21" s="31">
        <v>3558</v>
      </c>
      <c r="Q21" s="31">
        <v>0</v>
      </c>
      <c r="R21" s="31">
        <v>0</v>
      </c>
      <c r="S21" s="31">
        <v>0</v>
      </c>
      <c r="T21" s="31">
        <v>0</v>
      </c>
      <c r="U21" s="31">
        <f t="shared" si="6"/>
        <v>529</v>
      </c>
      <c r="V21" s="31">
        <v>529</v>
      </c>
      <c r="W21" s="31">
        <v>0</v>
      </c>
      <c r="X21" s="31">
        <v>0</v>
      </c>
      <c r="Y21" s="31">
        <v>0</v>
      </c>
      <c r="Z21" s="31">
        <v>0</v>
      </c>
      <c r="AA21" s="31">
        <f t="shared" si="7"/>
        <v>0</v>
      </c>
      <c r="AB21" s="31">
        <v>0</v>
      </c>
      <c r="AC21" s="31">
        <v>0</v>
      </c>
    </row>
    <row r="22" spans="1:29" ht="13.5">
      <c r="A22" s="54" t="s">
        <v>90</v>
      </c>
      <c r="B22" s="54" t="s">
        <v>117</v>
      </c>
      <c r="C22" s="55" t="s">
        <v>118</v>
      </c>
      <c r="D22" s="31">
        <f t="shared" si="0"/>
        <v>4092</v>
      </c>
      <c r="E22" s="31">
        <f t="shared" si="1"/>
        <v>0</v>
      </c>
      <c r="F22" s="31">
        <v>0</v>
      </c>
      <c r="G22" s="31">
        <v>0</v>
      </c>
      <c r="H22" s="31">
        <f t="shared" si="2"/>
        <v>0</v>
      </c>
      <c r="I22" s="31">
        <v>0</v>
      </c>
      <c r="J22" s="31">
        <v>0</v>
      </c>
      <c r="K22" s="31">
        <f t="shared" si="3"/>
        <v>4092</v>
      </c>
      <c r="L22" s="31">
        <v>3179</v>
      </c>
      <c r="M22" s="31">
        <v>913</v>
      </c>
      <c r="N22" s="31">
        <f t="shared" si="4"/>
        <v>4092</v>
      </c>
      <c r="O22" s="31">
        <f t="shared" si="5"/>
        <v>3179</v>
      </c>
      <c r="P22" s="31">
        <v>3179</v>
      </c>
      <c r="Q22" s="31">
        <v>0</v>
      </c>
      <c r="R22" s="31">
        <v>0</v>
      </c>
      <c r="S22" s="31">
        <v>0</v>
      </c>
      <c r="T22" s="31">
        <v>0</v>
      </c>
      <c r="U22" s="31">
        <f t="shared" si="6"/>
        <v>913</v>
      </c>
      <c r="V22" s="31">
        <v>913</v>
      </c>
      <c r="W22" s="31">
        <v>0</v>
      </c>
      <c r="X22" s="31">
        <v>0</v>
      </c>
      <c r="Y22" s="31">
        <v>0</v>
      </c>
      <c r="Z22" s="31">
        <v>0</v>
      </c>
      <c r="AA22" s="31">
        <f t="shared" si="7"/>
        <v>0</v>
      </c>
      <c r="AB22" s="31">
        <v>0</v>
      </c>
      <c r="AC22" s="31">
        <v>0</v>
      </c>
    </row>
    <row r="23" spans="1:29" ht="13.5">
      <c r="A23" s="54" t="s">
        <v>90</v>
      </c>
      <c r="B23" s="54" t="s">
        <v>119</v>
      </c>
      <c r="C23" s="55" t="s">
        <v>120</v>
      </c>
      <c r="D23" s="31">
        <f t="shared" si="0"/>
        <v>714</v>
      </c>
      <c r="E23" s="31">
        <f t="shared" si="1"/>
        <v>0</v>
      </c>
      <c r="F23" s="31">
        <v>0</v>
      </c>
      <c r="G23" s="31">
        <v>0</v>
      </c>
      <c r="H23" s="31">
        <f t="shared" si="2"/>
        <v>0</v>
      </c>
      <c r="I23" s="31">
        <v>0</v>
      </c>
      <c r="J23" s="31">
        <v>0</v>
      </c>
      <c r="K23" s="31">
        <f t="shared" si="3"/>
        <v>714</v>
      </c>
      <c r="L23" s="31">
        <v>141</v>
      </c>
      <c r="M23" s="31">
        <v>573</v>
      </c>
      <c r="N23" s="31">
        <f t="shared" si="4"/>
        <v>714</v>
      </c>
      <c r="O23" s="31">
        <f t="shared" si="5"/>
        <v>141</v>
      </c>
      <c r="P23" s="31">
        <v>141</v>
      </c>
      <c r="Q23" s="31">
        <v>0</v>
      </c>
      <c r="R23" s="31">
        <v>0</v>
      </c>
      <c r="S23" s="31">
        <v>0</v>
      </c>
      <c r="T23" s="31">
        <v>0</v>
      </c>
      <c r="U23" s="31">
        <f t="shared" si="6"/>
        <v>573</v>
      </c>
      <c r="V23" s="31">
        <v>573</v>
      </c>
      <c r="W23" s="31">
        <v>0</v>
      </c>
      <c r="X23" s="31">
        <v>0</v>
      </c>
      <c r="Y23" s="31">
        <v>0</v>
      </c>
      <c r="Z23" s="31">
        <v>0</v>
      </c>
      <c r="AA23" s="31">
        <f t="shared" si="7"/>
        <v>0</v>
      </c>
      <c r="AB23" s="31">
        <v>0</v>
      </c>
      <c r="AC23" s="31">
        <v>0</v>
      </c>
    </row>
    <row r="24" spans="1:29" ht="13.5">
      <c r="A24" s="54" t="s">
        <v>90</v>
      </c>
      <c r="B24" s="54" t="s">
        <v>121</v>
      </c>
      <c r="C24" s="55" t="s">
        <v>122</v>
      </c>
      <c r="D24" s="31">
        <f t="shared" si="0"/>
        <v>489</v>
      </c>
      <c r="E24" s="31">
        <f t="shared" si="1"/>
        <v>0</v>
      </c>
      <c r="F24" s="31">
        <v>0</v>
      </c>
      <c r="G24" s="31">
        <v>0</v>
      </c>
      <c r="H24" s="31">
        <f t="shared" si="2"/>
        <v>0</v>
      </c>
      <c r="I24" s="31">
        <v>0</v>
      </c>
      <c r="J24" s="31">
        <v>0</v>
      </c>
      <c r="K24" s="31">
        <f t="shared" si="3"/>
        <v>489</v>
      </c>
      <c r="L24" s="31">
        <v>230</v>
      </c>
      <c r="M24" s="31">
        <v>259</v>
      </c>
      <c r="N24" s="31">
        <f t="shared" si="4"/>
        <v>489</v>
      </c>
      <c r="O24" s="31">
        <f t="shared" si="5"/>
        <v>230</v>
      </c>
      <c r="P24" s="31">
        <v>230</v>
      </c>
      <c r="Q24" s="31">
        <v>0</v>
      </c>
      <c r="R24" s="31">
        <v>0</v>
      </c>
      <c r="S24" s="31">
        <v>0</v>
      </c>
      <c r="T24" s="31">
        <v>0</v>
      </c>
      <c r="U24" s="31">
        <f t="shared" si="6"/>
        <v>259</v>
      </c>
      <c r="V24" s="31">
        <v>259</v>
      </c>
      <c r="W24" s="31">
        <v>0</v>
      </c>
      <c r="X24" s="31">
        <v>0</v>
      </c>
      <c r="Y24" s="31">
        <v>0</v>
      </c>
      <c r="Z24" s="31">
        <v>0</v>
      </c>
      <c r="AA24" s="31">
        <f t="shared" si="7"/>
        <v>0</v>
      </c>
      <c r="AB24" s="31">
        <v>0</v>
      </c>
      <c r="AC24" s="31">
        <v>0</v>
      </c>
    </row>
    <row r="25" spans="1:29" ht="13.5">
      <c r="A25" s="54" t="s">
        <v>90</v>
      </c>
      <c r="B25" s="54" t="s">
        <v>123</v>
      </c>
      <c r="C25" s="55" t="s">
        <v>124</v>
      </c>
      <c r="D25" s="31">
        <f t="shared" si="0"/>
        <v>3408</v>
      </c>
      <c r="E25" s="31">
        <f t="shared" si="1"/>
        <v>0</v>
      </c>
      <c r="F25" s="31">
        <v>0</v>
      </c>
      <c r="G25" s="31">
        <v>0</v>
      </c>
      <c r="H25" s="31">
        <f t="shared" si="2"/>
        <v>0</v>
      </c>
      <c r="I25" s="31">
        <v>0</v>
      </c>
      <c r="J25" s="31">
        <v>0</v>
      </c>
      <c r="K25" s="31">
        <f t="shared" si="3"/>
        <v>3408</v>
      </c>
      <c r="L25" s="31">
        <v>2118</v>
      </c>
      <c r="M25" s="31">
        <v>1290</v>
      </c>
      <c r="N25" s="31">
        <f t="shared" si="4"/>
        <v>3408</v>
      </c>
      <c r="O25" s="31">
        <f t="shared" si="5"/>
        <v>2118</v>
      </c>
      <c r="P25" s="31">
        <v>2118</v>
      </c>
      <c r="Q25" s="31">
        <v>0</v>
      </c>
      <c r="R25" s="31">
        <v>0</v>
      </c>
      <c r="S25" s="31">
        <v>0</v>
      </c>
      <c r="T25" s="31">
        <v>0</v>
      </c>
      <c r="U25" s="31">
        <f t="shared" si="6"/>
        <v>1290</v>
      </c>
      <c r="V25" s="31">
        <v>1290</v>
      </c>
      <c r="W25" s="31">
        <v>0</v>
      </c>
      <c r="X25" s="31">
        <v>0</v>
      </c>
      <c r="Y25" s="31">
        <v>0</v>
      </c>
      <c r="Z25" s="31">
        <v>0</v>
      </c>
      <c r="AA25" s="31">
        <f t="shared" si="7"/>
        <v>0</v>
      </c>
      <c r="AB25" s="31">
        <v>0</v>
      </c>
      <c r="AC25" s="31">
        <v>0</v>
      </c>
    </row>
    <row r="26" spans="1:29" ht="13.5">
      <c r="A26" s="54" t="s">
        <v>90</v>
      </c>
      <c r="B26" s="54" t="s">
        <v>125</v>
      </c>
      <c r="C26" s="55" t="s">
        <v>126</v>
      </c>
      <c r="D26" s="31">
        <f t="shared" si="0"/>
        <v>5776</v>
      </c>
      <c r="E26" s="31">
        <f t="shared" si="1"/>
        <v>0</v>
      </c>
      <c r="F26" s="31">
        <v>0</v>
      </c>
      <c r="G26" s="31">
        <v>0</v>
      </c>
      <c r="H26" s="31">
        <f t="shared" si="2"/>
        <v>0</v>
      </c>
      <c r="I26" s="31">
        <v>0</v>
      </c>
      <c r="J26" s="31">
        <v>0</v>
      </c>
      <c r="K26" s="31">
        <f t="shared" si="3"/>
        <v>5776</v>
      </c>
      <c r="L26" s="31">
        <v>3953</v>
      </c>
      <c r="M26" s="31">
        <v>1823</v>
      </c>
      <c r="N26" s="31">
        <f t="shared" si="4"/>
        <v>5776</v>
      </c>
      <c r="O26" s="31">
        <f t="shared" si="5"/>
        <v>3953</v>
      </c>
      <c r="P26" s="31">
        <v>3953</v>
      </c>
      <c r="Q26" s="31">
        <v>0</v>
      </c>
      <c r="R26" s="31">
        <v>0</v>
      </c>
      <c r="S26" s="31">
        <v>0</v>
      </c>
      <c r="T26" s="31">
        <v>0</v>
      </c>
      <c r="U26" s="31">
        <f t="shared" si="6"/>
        <v>1823</v>
      </c>
      <c r="V26" s="31">
        <v>1823</v>
      </c>
      <c r="W26" s="31">
        <v>0</v>
      </c>
      <c r="X26" s="31">
        <v>0</v>
      </c>
      <c r="Y26" s="31">
        <v>0</v>
      </c>
      <c r="Z26" s="31">
        <v>0</v>
      </c>
      <c r="AA26" s="31">
        <f t="shared" si="7"/>
        <v>0</v>
      </c>
      <c r="AB26" s="31">
        <v>0</v>
      </c>
      <c r="AC26" s="31">
        <v>0</v>
      </c>
    </row>
    <row r="27" spans="1:29" ht="13.5">
      <c r="A27" s="54" t="s">
        <v>90</v>
      </c>
      <c r="B27" s="54" t="s">
        <v>127</v>
      </c>
      <c r="C27" s="55" t="s">
        <v>128</v>
      </c>
      <c r="D27" s="31">
        <f t="shared" si="0"/>
        <v>1425</v>
      </c>
      <c r="E27" s="31">
        <f t="shared" si="1"/>
        <v>0</v>
      </c>
      <c r="F27" s="31">
        <v>0</v>
      </c>
      <c r="G27" s="31">
        <v>0</v>
      </c>
      <c r="H27" s="31">
        <f t="shared" si="2"/>
        <v>0</v>
      </c>
      <c r="I27" s="31">
        <v>0</v>
      </c>
      <c r="J27" s="31">
        <v>0</v>
      </c>
      <c r="K27" s="31">
        <f t="shared" si="3"/>
        <v>1425</v>
      </c>
      <c r="L27" s="31">
        <v>1076</v>
      </c>
      <c r="M27" s="31">
        <v>349</v>
      </c>
      <c r="N27" s="31">
        <f t="shared" si="4"/>
        <v>1425</v>
      </c>
      <c r="O27" s="31">
        <f t="shared" si="5"/>
        <v>1076</v>
      </c>
      <c r="P27" s="31">
        <v>1076</v>
      </c>
      <c r="Q27" s="31">
        <v>0</v>
      </c>
      <c r="R27" s="31">
        <v>0</v>
      </c>
      <c r="S27" s="31">
        <v>0</v>
      </c>
      <c r="T27" s="31">
        <v>0</v>
      </c>
      <c r="U27" s="31">
        <f t="shared" si="6"/>
        <v>349</v>
      </c>
      <c r="V27" s="31">
        <v>349</v>
      </c>
      <c r="W27" s="31">
        <v>0</v>
      </c>
      <c r="X27" s="31">
        <v>0</v>
      </c>
      <c r="Y27" s="31">
        <v>0</v>
      </c>
      <c r="Z27" s="31">
        <v>0</v>
      </c>
      <c r="AA27" s="31">
        <f t="shared" si="7"/>
        <v>0</v>
      </c>
      <c r="AB27" s="31">
        <v>0</v>
      </c>
      <c r="AC27" s="31">
        <v>0</v>
      </c>
    </row>
    <row r="28" spans="1:29" ht="13.5">
      <c r="A28" s="54" t="s">
        <v>90</v>
      </c>
      <c r="B28" s="54" t="s">
        <v>129</v>
      </c>
      <c r="C28" s="55" t="s">
        <v>130</v>
      </c>
      <c r="D28" s="31">
        <f t="shared" si="0"/>
        <v>5411</v>
      </c>
      <c r="E28" s="31">
        <f t="shared" si="1"/>
        <v>0</v>
      </c>
      <c r="F28" s="31">
        <v>0</v>
      </c>
      <c r="G28" s="31">
        <v>0</v>
      </c>
      <c r="H28" s="31">
        <f t="shared" si="2"/>
        <v>0</v>
      </c>
      <c r="I28" s="31">
        <v>0</v>
      </c>
      <c r="J28" s="31">
        <v>0</v>
      </c>
      <c r="K28" s="31">
        <f t="shared" si="3"/>
        <v>5411</v>
      </c>
      <c r="L28" s="31">
        <v>3137</v>
      </c>
      <c r="M28" s="31">
        <v>2274</v>
      </c>
      <c r="N28" s="31">
        <f t="shared" si="4"/>
        <v>5411</v>
      </c>
      <c r="O28" s="31">
        <f t="shared" si="5"/>
        <v>3137</v>
      </c>
      <c r="P28" s="31">
        <v>3137</v>
      </c>
      <c r="Q28" s="31">
        <v>0</v>
      </c>
      <c r="R28" s="31">
        <v>0</v>
      </c>
      <c r="S28" s="31">
        <v>0</v>
      </c>
      <c r="T28" s="31">
        <v>0</v>
      </c>
      <c r="U28" s="31">
        <f t="shared" si="6"/>
        <v>2274</v>
      </c>
      <c r="V28" s="31">
        <v>2274</v>
      </c>
      <c r="W28" s="31">
        <v>0</v>
      </c>
      <c r="X28" s="31">
        <v>0</v>
      </c>
      <c r="Y28" s="31">
        <v>0</v>
      </c>
      <c r="Z28" s="31">
        <v>0</v>
      </c>
      <c r="AA28" s="31">
        <f t="shared" si="7"/>
        <v>0</v>
      </c>
      <c r="AB28" s="31">
        <v>0</v>
      </c>
      <c r="AC28" s="31">
        <v>0</v>
      </c>
    </row>
    <row r="29" spans="1:29" ht="13.5">
      <c r="A29" s="54" t="s">
        <v>90</v>
      </c>
      <c r="B29" s="54" t="s">
        <v>131</v>
      </c>
      <c r="C29" s="55" t="s">
        <v>132</v>
      </c>
      <c r="D29" s="31">
        <f t="shared" si="0"/>
        <v>4981</v>
      </c>
      <c r="E29" s="31">
        <f t="shared" si="1"/>
        <v>0</v>
      </c>
      <c r="F29" s="31">
        <v>0</v>
      </c>
      <c r="G29" s="31">
        <v>0</v>
      </c>
      <c r="H29" s="31">
        <f t="shared" si="2"/>
        <v>0</v>
      </c>
      <c r="I29" s="31">
        <v>0</v>
      </c>
      <c r="J29" s="31">
        <v>0</v>
      </c>
      <c r="K29" s="31">
        <f t="shared" si="3"/>
        <v>4981</v>
      </c>
      <c r="L29" s="31">
        <v>2126</v>
      </c>
      <c r="M29" s="31">
        <v>2855</v>
      </c>
      <c r="N29" s="31">
        <f t="shared" si="4"/>
        <v>4981</v>
      </c>
      <c r="O29" s="31">
        <f t="shared" si="5"/>
        <v>2126</v>
      </c>
      <c r="P29" s="31">
        <v>2126</v>
      </c>
      <c r="Q29" s="31">
        <v>0</v>
      </c>
      <c r="R29" s="31">
        <v>0</v>
      </c>
      <c r="S29" s="31">
        <v>0</v>
      </c>
      <c r="T29" s="31">
        <v>0</v>
      </c>
      <c r="U29" s="31">
        <f t="shared" si="6"/>
        <v>2855</v>
      </c>
      <c r="V29" s="31">
        <v>2855</v>
      </c>
      <c r="W29" s="31">
        <v>0</v>
      </c>
      <c r="X29" s="31">
        <v>0</v>
      </c>
      <c r="Y29" s="31">
        <v>0</v>
      </c>
      <c r="Z29" s="31">
        <v>0</v>
      </c>
      <c r="AA29" s="31">
        <f t="shared" si="7"/>
        <v>0</v>
      </c>
      <c r="AB29" s="31">
        <v>0</v>
      </c>
      <c r="AC29" s="31">
        <v>0</v>
      </c>
    </row>
    <row r="30" spans="1:29" ht="13.5">
      <c r="A30" s="54" t="s">
        <v>90</v>
      </c>
      <c r="B30" s="54" t="s">
        <v>133</v>
      </c>
      <c r="C30" s="55" t="s">
        <v>134</v>
      </c>
      <c r="D30" s="31">
        <f t="shared" si="0"/>
        <v>1451</v>
      </c>
      <c r="E30" s="31">
        <f t="shared" si="1"/>
        <v>0</v>
      </c>
      <c r="F30" s="31">
        <v>0</v>
      </c>
      <c r="G30" s="31">
        <v>0</v>
      </c>
      <c r="H30" s="31">
        <f t="shared" si="2"/>
        <v>0</v>
      </c>
      <c r="I30" s="31">
        <v>0</v>
      </c>
      <c r="J30" s="31">
        <v>0</v>
      </c>
      <c r="K30" s="31">
        <f t="shared" si="3"/>
        <v>1451</v>
      </c>
      <c r="L30" s="31">
        <v>719</v>
      </c>
      <c r="M30" s="31">
        <v>732</v>
      </c>
      <c r="N30" s="31">
        <f t="shared" si="4"/>
        <v>1451</v>
      </c>
      <c r="O30" s="31">
        <f t="shared" si="5"/>
        <v>719</v>
      </c>
      <c r="P30" s="31">
        <v>719</v>
      </c>
      <c r="Q30" s="31">
        <v>0</v>
      </c>
      <c r="R30" s="31">
        <v>0</v>
      </c>
      <c r="S30" s="31">
        <v>0</v>
      </c>
      <c r="T30" s="31">
        <v>0</v>
      </c>
      <c r="U30" s="31">
        <f t="shared" si="6"/>
        <v>732</v>
      </c>
      <c r="V30" s="31">
        <v>732</v>
      </c>
      <c r="W30" s="31">
        <v>0</v>
      </c>
      <c r="X30" s="31">
        <v>0</v>
      </c>
      <c r="Y30" s="31">
        <v>0</v>
      </c>
      <c r="Z30" s="31">
        <v>0</v>
      </c>
      <c r="AA30" s="31">
        <f t="shared" si="7"/>
        <v>0</v>
      </c>
      <c r="AB30" s="31">
        <v>0</v>
      </c>
      <c r="AC30" s="31">
        <v>0</v>
      </c>
    </row>
    <row r="31" spans="1:29" ht="13.5">
      <c r="A31" s="54" t="s">
        <v>90</v>
      </c>
      <c r="B31" s="54" t="s">
        <v>135</v>
      </c>
      <c r="C31" s="55" t="s">
        <v>136</v>
      </c>
      <c r="D31" s="31">
        <f t="shared" si="0"/>
        <v>541</v>
      </c>
      <c r="E31" s="31">
        <f t="shared" si="1"/>
        <v>0</v>
      </c>
      <c r="F31" s="31">
        <v>0</v>
      </c>
      <c r="G31" s="31">
        <v>0</v>
      </c>
      <c r="H31" s="31">
        <f t="shared" si="2"/>
        <v>0</v>
      </c>
      <c r="I31" s="31">
        <v>0</v>
      </c>
      <c r="J31" s="31">
        <v>0</v>
      </c>
      <c r="K31" s="31">
        <f t="shared" si="3"/>
        <v>541</v>
      </c>
      <c r="L31" s="31">
        <v>361</v>
      </c>
      <c r="M31" s="31">
        <v>180</v>
      </c>
      <c r="N31" s="31">
        <f t="shared" si="4"/>
        <v>541</v>
      </c>
      <c r="O31" s="31">
        <f t="shared" si="5"/>
        <v>361</v>
      </c>
      <c r="P31" s="31">
        <v>361</v>
      </c>
      <c r="Q31" s="31">
        <v>0</v>
      </c>
      <c r="R31" s="31">
        <v>0</v>
      </c>
      <c r="S31" s="31">
        <v>0</v>
      </c>
      <c r="T31" s="31">
        <v>0</v>
      </c>
      <c r="U31" s="31">
        <f t="shared" si="6"/>
        <v>180</v>
      </c>
      <c r="V31" s="31">
        <v>180</v>
      </c>
      <c r="W31" s="31">
        <v>0</v>
      </c>
      <c r="X31" s="31">
        <v>0</v>
      </c>
      <c r="Y31" s="31">
        <v>0</v>
      </c>
      <c r="Z31" s="31">
        <v>0</v>
      </c>
      <c r="AA31" s="31">
        <f t="shared" si="7"/>
        <v>0</v>
      </c>
      <c r="AB31" s="31">
        <v>0</v>
      </c>
      <c r="AC31" s="31">
        <v>0</v>
      </c>
    </row>
    <row r="32" spans="1:29" ht="13.5">
      <c r="A32" s="54" t="s">
        <v>90</v>
      </c>
      <c r="B32" s="54" t="s">
        <v>137</v>
      </c>
      <c r="C32" s="55" t="s">
        <v>138</v>
      </c>
      <c r="D32" s="31">
        <f t="shared" si="0"/>
        <v>7351</v>
      </c>
      <c r="E32" s="31">
        <f t="shared" si="1"/>
        <v>0</v>
      </c>
      <c r="F32" s="31">
        <v>0</v>
      </c>
      <c r="G32" s="31">
        <v>0</v>
      </c>
      <c r="H32" s="31">
        <f t="shared" si="2"/>
        <v>0</v>
      </c>
      <c r="I32" s="31">
        <v>0</v>
      </c>
      <c r="J32" s="31">
        <v>0</v>
      </c>
      <c r="K32" s="31">
        <f t="shared" si="3"/>
        <v>7351</v>
      </c>
      <c r="L32" s="31">
        <v>4435</v>
      </c>
      <c r="M32" s="31">
        <v>2916</v>
      </c>
      <c r="N32" s="31">
        <f t="shared" si="4"/>
        <v>7351</v>
      </c>
      <c r="O32" s="31">
        <f t="shared" si="5"/>
        <v>4435</v>
      </c>
      <c r="P32" s="31">
        <v>4435</v>
      </c>
      <c r="Q32" s="31">
        <v>0</v>
      </c>
      <c r="R32" s="31">
        <v>0</v>
      </c>
      <c r="S32" s="31">
        <v>0</v>
      </c>
      <c r="T32" s="31">
        <v>0</v>
      </c>
      <c r="U32" s="31">
        <f t="shared" si="6"/>
        <v>2916</v>
      </c>
      <c r="V32" s="31">
        <v>2916</v>
      </c>
      <c r="W32" s="31">
        <v>0</v>
      </c>
      <c r="X32" s="31">
        <v>0</v>
      </c>
      <c r="Y32" s="31">
        <v>0</v>
      </c>
      <c r="Z32" s="31">
        <v>0</v>
      </c>
      <c r="AA32" s="31">
        <f t="shared" si="7"/>
        <v>0</v>
      </c>
      <c r="AB32" s="31">
        <v>0</v>
      </c>
      <c r="AC32" s="31">
        <v>0</v>
      </c>
    </row>
    <row r="33" spans="1:29" ht="13.5">
      <c r="A33" s="54" t="s">
        <v>90</v>
      </c>
      <c r="B33" s="54" t="s">
        <v>139</v>
      </c>
      <c r="C33" s="55" t="s">
        <v>140</v>
      </c>
      <c r="D33" s="31">
        <f t="shared" si="0"/>
        <v>5054</v>
      </c>
      <c r="E33" s="31">
        <f t="shared" si="1"/>
        <v>0</v>
      </c>
      <c r="F33" s="31">
        <v>0</v>
      </c>
      <c r="G33" s="31">
        <v>0</v>
      </c>
      <c r="H33" s="31">
        <f t="shared" si="2"/>
        <v>0</v>
      </c>
      <c r="I33" s="31">
        <v>0</v>
      </c>
      <c r="J33" s="31">
        <v>0</v>
      </c>
      <c r="K33" s="31">
        <f t="shared" si="3"/>
        <v>5054</v>
      </c>
      <c r="L33" s="31">
        <v>2157</v>
      </c>
      <c r="M33" s="31">
        <v>2897</v>
      </c>
      <c r="N33" s="31">
        <f t="shared" si="4"/>
        <v>5054</v>
      </c>
      <c r="O33" s="31">
        <f t="shared" si="5"/>
        <v>2157</v>
      </c>
      <c r="P33" s="31">
        <v>2157</v>
      </c>
      <c r="Q33" s="31">
        <v>0</v>
      </c>
      <c r="R33" s="31">
        <v>0</v>
      </c>
      <c r="S33" s="31">
        <v>0</v>
      </c>
      <c r="T33" s="31">
        <v>0</v>
      </c>
      <c r="U33" s="31">
        <f t="shared" si="6"/>
        <v>2897</v>
      </c>
      <c r="V33" s="31">
        <v>2897</v>
      </c>
      <c r="W33" s="31">
        <v>0</v>
      </c>
      <c r="X33" s="31">
        <v>0</v>
      </c>
      <c r="Y33" s="31">
        <v>0</v>
      </c>
      <c r="Z33" s="31">
        <v>0</v>
      </c>
      <c r="AA33" s="31">
        <f t="shared" si="7"/>
        <v>0</v>
      </c>
      <c r="AB33" s="31">
        <v>0</v>
      </c>
      <c r="AC33" s="31">
        <v>0</v>
      </c>
    </row>
    <row r="34" spans="1:29" ht="13.5">
      <c r="A34" s="54" t="s">
        <v>90</v>
      </c>
      <c r="B34" s="54" t="s">
        <v>31</v>
      </c>
      <c r="C34" s="55" t="s">
        <v>32</v>
      </c>
      <c r="D34" s="31">
        <f t="shared" si="0"/>
        <v>8421</v>
      </c>
      <c r="E34" s="31">
        <f t="shared" si="1"/>
        <v>0</v>
      </c>
      <c r="F34" s="31">
        <v>0</v>
      </c>
      <c r="G34" s="31">
        <v>0</v>
      </c>
      <c r="H34" s="31">
        <f t="shared" si="2"/>
        <v>0</v>
      </c>
      <c r="I34" s="31">
        <v>0</v>
      </c>
      <c r="J34" s="31">
        <v>0</v>
      </c>
      <c r="K34" s="31">
        <f t="shared" si="3"/>
        <v>8421</v>
      </c>
      <c r="L34" s="31">
        <v>3635</v>
      </c>
      <c r="M34" s="31">
        <v>4786</v>
      </c>
      <c r="N34" s="31">
        <f t="shared" si="4"/>
        <v>8421</v>
      </c>
      <c r="O34" s="31">
        <f t="shared" si="5"/>
        <v>3635</v>
      </c>
      <c r="P34" s="31">
        <v>3635</v>
      </c>
      <c r="Q34" s="31">
        <v>0</v>
      </c>
      <c r="R34" s="31">
        <v>0</v>
      </c>
      <c r="S34" s="31">
        <v>0</v>
      </c>
      <c r="T34" s="31">
        <v>0</v>
      </c>
      <c r="U34" s="31">
        <f t="shared" si="6"/>
        <v>4786</v>
      </c>
      <c r="V34" s="31">
        <v>4786</v>
      </c>
      <c r="W34" s="31">
        <v>0</v>
      </c>
      <c r="X34" s="31">
        <v>0</v>
      </c>
      <c r="Y34" s="31">
        <v>0</v>
      </c>
      <c r="Z34" s="31">
        <v>0</v>
      </c>
      <c r="AA34" s="31">
        <f t="shared" si="7"/>
        <v>0</v>
      </c>
      <c r="AB34" s="31">
        <v>0</v>
      </c>
      <c r="AC34" s="31">
        <v>0</v>
      </c>
    </row>
    <row r="35" spans="1:29" ht="13.5">
      <c r="A35" s="54" t="s">
        <v>90</v>
      </c>
      <c r="B35" s="54" t="s">
        <v>141</v>
      </c>
      <c r="C35" s="55" t="s">
        <v>142</v>
      </c>
      <c r="D35" s="31">
        <f t="shared" si="0"/>
        <v>12164</v>
      </c>
      <c r="E35" s="31">
        <f t="shared" si="1"/>
        <v>0</v>
      </c>
      <c r="F35" s="31">
        <v>0</v>
      </c>
      <c r="G35" s="31">
        <v>0</v>
      </c>
      <c r="H35" s="31">
        <f t="shared" si="2"/>
        <v>0</v>
      </c>
      <c r="I35" s="31">
        <v>0</v>
      </c>
      <c r="J35" s="31">
        <v>0</v>
      </c>
      <c r="K35" s="31">
        <f t="shared" si="3"/>
        <v>12164</v>
      </c>
      <c r="L35" s="31">
        <v>4944</v>
      </c>
      <c r="M35" s="31">
        <v>7220</v>
      </c>
      <c r="N35" s="31">
        <f t="shared" si="4"/>
        <v>12164</v>
      </c>
      <c r="O35" s="31">
        <f t="shared" si="5"/>
        <v>4944</v>
      </c>
      <c r="P35" s="31">
        <v>4944</v>
      </c>
      <c r="Q35" s="31">
        <v>0</v>
      </c>
      <c r="R35" s="31">
        <v>0</v>
      </c>
      <c r="S35" s="31">
        <v>0</v>
      </c>
      <c r="T35" s="31">
        <v>0</v>
      </c>
      <c r="U35" s="31">
        <f t="shared" si="6"/>
        <v>7220</v>
      </c>
      <c r="V35" s="31">
        <v>7220</v>
      </c>
      <c r="W35" s="31">
        <v>0</v>
      </c>
      <c r="X35" s="31">
        <v>0</v>
      </c>
      <c r="Y35" s="31">
        <v>0</v>
      </c>
      <c r="Z35" s="31">
        <v>0</v>
      </c>
      <c r="AA35" s="31">
        <f t="shared" si="7"/>
        <v>0</v>
      </c>
      <c r="AB35" s="31">
        <v>0</v>
      </c>
      <c r="AC35" s="31">
        <v>0</v>
      </c>
    </row>
    <row r="36" spans="1:29" ht="13.5">
      <c r="A36" s="54" t="s">
        <v>90</v>
      </c>
      <c r="B36" s="54" t="s">
        <v>143</v>
      </c>
      <c r="C36" s="55" t="s">
        <v>144</v>
      </c>
      <c r="D36" s="31">
        <f t="shared" si="0"/>
        <v>11046</v>
      </c>
      <c r="E36" s="31">
        <f t="shared" si="1"/>
        <v>0</v>
      </c>
      <c r="F36" s="31">
        <v>0</v>
      </c>
      <c r="G36" s="31">
        <v>0</v>
      </c>
      <c r="H36" s="31">
        <f t="shared" si="2"/>
        <v>0</v>
      </c>
      <c r="I36" s="31">
        <v>0</v>
      </c>
      <c r="J36" s="31">
        <v>0</v>
      </c>
      <c r="K36" s="31">
        <f t="shared" si="3"/>
        <v>11046</v>
      </c>
      <c r="L36" s="31">
        <v>4706</v>
      </c>
      <c r="M36" s="31">
        <v>6340</v>
      </c>
      <c r="N36" s="31">
        <f t="shared" si="4"/>
        <v>11046</v>
      </c>
      <c r="O36" s="31">
        <f t="shared" si="5"/>
        <v>4706</v>
      </c>
      <c r="P36" s="31">
        <v>4706</v>
      </c>
      <c r="Q36" s="31">
        <v>0</v>
      </c>
      <c r="R36" s="31">
        <v>0</v>
      </c>
      <c r="S36" s="31">
        <v>0</v>
      </c>
      <c r="T36" s="31">
        <v>0</v>
      </c>
      <c r="U36" s="31">
        <f t="shared" si="6"/>
        <v>6340</v>
      </c>
      <c r="V36" s="31">
        <v>6340</v>
      </c>
      <c r="W36" s="31">
        <v>0</v>
      </c>
      <c r="X36" s="31">
        <v>0</v>
      </c>
      <c r="Y36" s="31">
        <v>0</v>
      </c>
      <c r="Z36" s="31">
        <v>0</v>
      </c>
      <c r="AA36" s="31">
        <f t="shared" si="7"/>
        <v>0</v>
      </c>
      <c r="AB36" s="31">
        <v>0</v>
      </c>
      <c r="AC36" s="31">
        <v>0</v>
      </c>
    </row>
    <row r="37" spans="1:29" ht="13.5">
      <c r="A37" s="54" t="s">
        <v>90</v>
      </c>
      <c r="B37" s="54" t="s">
        <v>145</v>
      </c>
      <c r="C37" s="55" t="s">
        <v>146</v>
      </c>
      <c r="D37" s="31">
        <f t="shared" si="0"/>
        <v>2668</v>
      </c>
      <c r="E37" s="31">
        <f t="shared" si="1"/>
        <v>0</v>
      </c>
      <c r="F37" s="31">
        <v>0</v>
      </c>
      <c r="G37" s="31">
        <v>0</v>
      </c>
      <c r="H37" s="31">
        <f t="shared" si="2"/>
        <v>0</v>
      </c>
      <c r="I37" s="31">
        <v>0</v>
      </c>
      <c r="J37" s="31">
        <v>0</v>
      </c>
      <c r="K37" s="31">
        <f t="shared" si="3"/>
        <v>2668</v>
      </c>
      <c r="L37" s="31">
        <v>1324</v>
      </c>
      <c r="M37" s="31">
        <v>1344</v>
      </c>
      <c r="N37" s="31">
        <f t="shared" si="4"/>
        <v>2668</v>
      </c>
      <c r="O37" s="31">
        <f t="shared" si="5"/>
        <v>1324</v>
      </c>
      <c r="P37" s="31">
        <v>1324</v>
      </c>
      <c r="Q37" s="31">
        <v>0</v>
      </c>
      <c r="R37" s="31">
        <v>0</v>
      </c>
      <c r="S37" s="31">
        <v>0</v>
      </c>
      <c r="T37" s="31">
        <v>0</v>
      </c>
      <c r="U37" s="31">
        <f t="shared" si="6"/>
        <v>1344</v>
      </c>
      <c r="V37" s="31">
        <v>1344</v>
      </c>
      <c r="W37" s="31">
        <v>0</v>
      </c>
      <c r="X37" s="31">
        <v>0</v>
      </c>
      <c r="Y37" s="31">
        <v>0</v>
      </c>
      <c r="Z37" s="31">
        <v>0</v>
      </c>
      <c r="AA37" s="31">
        <f t="shared" si="7"/>
        <v>0</v>
      </c>
      <c r="AB37" s="31">
        <v>0</v>
      </c>
      <c r="AC37" s="31">
        <v>0</v>
      </c>
    </row>
    <row r="38" spans="1:29" ht="13.5">
      <c r="A38" s="54" t="s">
        <v>90</v>
      </c>
      <c r="B38" s="54" t="s">
        <v>147</v>
      </c>
      <c r="C38" s="55" t="s">
        <v>148</v>
      </c>
      <c r="D38" s="31">
        <f t="shared" si="0"/>
        <v>2524</v>
      </c>
      <c r="E38" s="31">
        <f t="shared" si="1"/>
        <v>0</v>
      </c>
      <c r="F38" s="31">
        <v>0</v>
      </c>
      <c r="G38" s="31">
        <v>0</v>
      </c>
      <c r="H38" s="31">
        <f t="shared" si="2"/>
        <v>0</v>
      </c>
      <c r="I38" s="31">
        <v>0</v>
      </c>
      <c r="J38" s="31">
        <v>0</v>
      </c>
      <c r="K38" s="31">
        <f t="shared" si="3"/>
        <v>2524</v>
      </c>
      <c r="L38" s="31">
        <v>453</v>
      </c>
      <c r="M38" s="31">
        <v>2071</v>
      </c>
      <c r="N38" s="31">
        <f t="shared" si="4"/>
        <v>2524</v>
      </c>
      <c r="O38" s="31">
        <f t="shared" si="5"/>
        <v>453</v>
      </c>
      <c r="P38" s="31">
        <v>453</v>
      </c>
      <c r="Q38" s="31">
        <v>0</v>
      </c>
      <c r="R38" s="31">
        <v>0</v>
      </c>
      <c r="S38" s="31">
        <v>0</v>
      </c>
      <c r="T38" s="31">
        <v>0</v>
      </c>
      <c r="U38" s="31">
        <f t="shared" si="6"/>
        <v>2071</v>
      </c>
      <c r="V38" s="31">
        <v>2071</v>
      </c>
      <c r="W38" s="31">
        <v>0</v>
      </c>
      <c r="X38" s="31">
        <v>0</v>
      </c>
      <c r="Y38" s="31">
        <v>0</v>
      </c>
      <c r="Z38" s="31">
        <v>0</v>
      </c>
      <c r="AA38" s="31">
        <f t="shared" si="7"/>
        <v>0</v>
      </c>
      <c r="AB38" s="31">
        <v>0</v>
      </c>
      <c r="AC38" s="31">
        <v>0</v>
      </c>
    </row>
    <row r="39" spans="1:29" ht="13.5">
      <c r="A39" s="54" t="s">
        <v>90</v>
      </c>
      <c r="B39" s="54" t="s">
        <v>149</v>
      </c>
      <c r="C39" s="55" t="s">
        <v>150</v>
      </c>
      <c r="D39" s="31">
        <f t="shared" si="0"/>
        <v>1951</v>
      </c>
      <c r="E39" s="31">
        <f t="shared" si="1"/>
        <v>0</v>
      </c>
      <c r="F39" s="31">
        <v>0</v>
      </c>
      <c r="G39" s="31">
        <v>0</v>
      </c>
      <c r="H39" s="31">
        <f t="shared" si="2"/>
        <v>0</v>
      </c>
      <c r="I39" s="31">
        <v>0</v>
      </c>
      <c r="J39" s="31">
        <v>0</v>
      </c>
      <c r="K39" s="31">
        <f t="shared" si="3"/>
        <v>1951</v>
      </c>
      <c r="L39" s="31">
        <v>1899</v>
      </c>
      <c r="M39" s="31">
        <v>52</v>
      </c>
      <c r="N39" s="31">
        <f t="shared" si="4"/>
        <v>1951</v>
      </c>
      <c r="O39" s="31">
        <f t="shared" si="5"/>
        <v>1899</v>
      </c>
      <c r="P39" s="31">
        <v>1899</v>
      </c>
      <c r="Q39" s="31">
        <v>0</v>
      </c>
      <c r="R39" s="31">
        <v>0</v>
      </c>
      <c r="S39" s="31">
        <v>0</v>
      </c>
      <c r="T39" s="31">
        <v>0</v>
      </c>
      <c r="U39" s="31">
        <f t="shared" si="6"/>
        <v>52</v>
      </c>
      <c r="V39" s="31">
        <v>52</v>
      </c>
      <c r="W39" s="31">
        <v>0</v>
      </c>
      <c r="X39" s="31">
        <v>0</v>
      </c>
      <c r="Y39" s="31">
        <v>0</v>
      </c>
      <c r="Z39" s="31">
        <v>0</v>
      </c>
      <c r="AA39" s="31">
        <f t="shared" si="7"/>
        <v>0</v>
      </c>
      <c r="AB39" s="31">
        <v>0</v>
      </c>
      <c r="AC39" s="31">
        <v>0</v>
      </c>
    </row>
    <row r="40" spans="1:29" ht="13.5">
      <c r="A40" s="54" t="s">
        <v>90</v>
      </c>
      <c r="B40" s="54" t="s">
        <v>151</v>
      </c>
      <c r="C40" s="55" t="s">
        <v>152</v>
      </c>
      <c r="D40" s="31">
        <f t="shared" si="0"/>
        <v>11410</v>
      </c>
      <c r="E40" s="31">
        <f t="shared" si="1"/>
        <v>0</v>
      </c>
      <c r="F40" s="31">
        <v>0</v>
      </c>
      <c r="G40" s="31">
        <v>0</v>
      </c>
      <c r="H40" s="31">
        <f t="shared" si="2"/>
        <v>0</v>
      </c>
      <c r="I40" s="31">
        <v>0</v>
      </c>
      <c r="J40" s="31">
        <v>0</v>
      </c>
      <c r="K40" s="31">
        <f t="shared" si="3"/>
        <v>11410</v>
      </c>
      <c r="L40" s="31">
        <v>4002</v>
      </c>
      <c r="M40" s="31">
        <v>7408</v>
      </c>
      <c r="N40" s="31">
        <f t="shared" si="4"/>
        <v>11410</v>
      </c>
      <c r="O40" s="31">
        <f t="shared" si="5"/>
        <v>4002</v>
      </c>
      <c r="P40" s="31">
        <v>4002</v>
      </c>
      <c r="Q40" s="31">
        <v>0</v>
      </c>
      <c r="R40" s="31">
        <v>0</v>
      </c>
      <c r="S40" s="31">
        <v>0</v>
      </c>
      <c r="T40" s="31">
        <v>0</v>
      </c>
      <c r="U40" s="31">
        <f t="shared" si="6"/>
        <v>7408</v>
      </c>
      <c r="V40" s="31">
        <v>7408</v>
      </c>
      <c r="W40" s="31">
        <v>0</v>
      </c>
      <c r="X40" s="31">
        <v>0</v>
      </c>
      <c r="Y40" s="31">
        <v>0</v>
      </c>
      <c r="Z40" s="31">
        <v>0</v>
      </c>
      <c r="AA40" s="31">
        <f t="shared" si="7"/>
        <v>0</v>
      </c>
      <c r="AB40" s="31">
        <v>0</v>
      </c>
      <c r="AC40" s="31">
        <v>0</v>
      </c>
    </row>
    <row r="41" spans="1:29" ht="13.5">
      <c r="A41" s="54" t="s">
        <v>90</v>
      </c>
      <c r="B41" s="54" t="s">
        <v>153</v>
      </c>
      <c r="C41" s="55" t="s">
        <v>154</v>
      </c>
      <c r="D41" s="31">
        <f t="shared" si="0"/>
        <v>3963</v>
      </c>
      <c r="E41" s="31">
        <f t="shared" si="1"/>
        <v>0</v>
      </c>
      <c r="F41" s="31">
        <v>0</v>
      </c>
      <c r="G41" s="31">
        <v>0</v>
      </c>
      <c r="H41" s="31">
        <f t="shared" si="2"/>
        <v>0</v>
      </c>
      <c r="I41" s="31">
        <v>0</v>
      </c>
      <c r="J41" s="31">
        <v>0</v>
      </c>
      <c r="K41" s="31">
        <f t="shared" si="3"/>
        <v>3963</v>
      </c>
      <c r="L41" s="31">
        <v>899</v>
      </c>
      <c r="M41" s="31">
        <v>3064</v>
      </c>
      <c r="N41" s="31">
        <f t="shared" si="4"/>
        <v>3963</v>
      </c>
      <c r="O41" s="31">
        <f t="shared" si="5"/>
        <v>899</v>
      </c>
      <c r="P41" s="31">
        <v>899</v>
      </c>
      <c r="Q41" s="31">
        <v>0</v>
      </c>
      <c r="R41" s="31">
        <v>0</v>
      </c>
      <c r="S41" s="31">
        <v>0</v>
      </c>
      <c r="T41" s="31">
        <v>0</v>
      </c>
      <c r="U41" s="31">
        <f t="shared" si="6"/>
        <v>3064</v>
      </c>
      <c r="V41" s="31">
        <v>3064</v>
      </c>
      <c r="W41" s="31">
        <v>0</v>
      </c>
      <c r="X41" s="31">
        <v>0</v>
      </c>
      <c r="Y41" s="31">
        <v>0</v>
      </c>
      <c r="Z41" s="31">
        <v>0</v>
      </c>
      <c r="AA41" s="31">
        <f t="shared" si="7"/>
        <v>0</v>
      </c>
      <c r="AB41" s="31">
        <v>0</v>
      </c>
      <c r="AC41" s="31">
        <v>0</v>
      </c>
    </row>
    <row r="42" spans="1:29" ht="13.5">
      <c r="A42" s="54" t="s">
        <v>90</v>
      </c>
      <c r="B42" s="54" t="s">
        <v>155</v>
      </c>
      <c r="C42" s="55" t="s">
        <v>156</v>
      </c>
      <c r="D42" s="31">
        <f t="shared" si="0"/>
        <v>6170</v>
      </c>
      <c r="E42" s="31">
        <f t="shared" si="1"/>
        <v>0</v>
      </c>
      <c r="F42" s="31">
        <v>0</v>
      </c>
      <c r="G42" s="31">
        <v>0</v>
      </c>
      <c r="H42" s="31">
        <f t="shared" si="2"/>
        <v>0</v>
      </c>
      <c r="I42" s="31">
        <v>0</v>
      </c>
      <c r="J42" s="31">
        <v>0</v>
      </c>
      <c r="K42" s="31">
        <f t="shared" si="3"/>
        <v>6170</v>
      </c>
      <c r="L42" s="31">
        <v>2846</v>
      </c>
      <c r="M42" s="31">
        <v>3324</v>
      </c>
      <c r="N42" s="31">
        <f t="shared" si="4"/>
        <v>6170</v>
      </c>
      <c r="O42" s="31">
        <f t="shared" si="5"/>
        <v>2846</v>
      </c>
      <c r="P42" s="31">
        <v>2846</v>
      </c>
      <c r="Q42" s="31">
        <v>0</v>
      </c>
      <c r="R42" s="31">
        <v>0</v>
      </c>
      <c r="S42" s="31">
        <v>0</v>
      </c>
      <c r="T42" s="31">
        <v>0</v>
      </c>
      <c r="U42" s="31">
        <f t="shared" si="6"/>
        <v>3324</v>
      </c>
      <c r="V42" s="31">
        <v>3324</v>
      </c>
      <c r="W42" s="31">
        <v>0</v>
      </c>
      <c r="X42" s="31">
        <v>0</v>
      </c>
      <c r="Y42" s="31">
        <v>0</v>
      </c>
      <c r="Z42" s="31">
        <v>0</v>
      </c>
      <c r="AA42" s="31">
        <f t="shared" si="7"/>
        <v>0</v>
      </c>
      <c r="AB42" s="31">
        <v>0</v>
      </c>
      <c r="AC42" s="31">
        <v>0</v>
      </c>
    </row>
    <row r="43" spans="1:29" ht="13.5">
      <c r="A43" s="54" t="s">
        <v>90</v>
      </c>
      <c r="B43" s="54" t="s">
        <v>157</v>
      </c>
      <c r="C43" s="55" t="s">
        <v>158</v>
      </c>
      <c r="D43" s="31">
        <f t="shared" si="0"/>
        <v>4233</v>
      </c>
      <c r="E43" s="31">
        <f t="shared" si="1"/>
        <v>0</v>
      </c>
      <c r="F43" s="31">
        <v>0</v>
      </c>
      <c r="G43" s="31">
        <v>0</v>
      </c>
      <c r="H43" s="31">
        <f t="shared" si="2"/>
        <v>0</v>
      </c>
      <c r="I43" s="31">
        <v>0</v>
      </c>
      <c r="J43" s="31">
        <v>0</v>
      </c>
      <c r="K43" s="31">
        <f t="shared" si="3"/>
        <v>4233</v>
      </c>
      <c r="L43" s="31">
        <v>1656</v>
      </c>
      <c r="M43" s="31">
        <v>2577</v>
      </c>
      <c r="N43" s="31">
        <f t="shared" si="4"/>
        <v>4233</v>
      </c>
      <c r="O43" s="31">
        <f t="shared" si="5"/>
        <v>1656</v>
      </c>
      <c r="P43" s="31">
        <v>1656</v>
      </c>
      <c r="Q43" s="31">
        <v>0</v>
      </c>
      <c r="R43" s="31">
        <v>0</v>
      </c>
      <c r="S43" s="31">
        <v>0</v>
      </c>
      <c r="T43" s="31">
        <v>0</v>
      </c>
      <c r="U43" s="31">
        <f t="shared" si="6"/>
        <v>2577</v>
      </c>
      <c r="V43" s="31">
        <v>2577</v>
      </c>
      <c r="W43" s="31">
        <v>0</v>
      </c>
      <c r="X43" s="31">
        <v>0</v>
      </c>
      <c r="Y43" s="31">
        <v>0</v>
      </c>
      <c r="Z43" s="31">
        <v>0</v>
      </c>
      <c r="AA43" s="31">
        <f t="shared" si="7"/>
        <v>0</v>
      </c>
      <c r="AB43" s="31">
        <v>0</v>
      </c>
      <c r="AC43" s="31">
        <v>0</v>
      </c>
    </row>
    <row r="44" spans="1:29" ht="13.5">
      <c r="A44" s="54" t="s">
        <v>90</v>
      </c>
      <c r="B44" s="54" t="s">
        <v>159</v>
      </c>
      <c r="C44" s="55" t="s">
        <v>160</v>
      </c>
      <c r="D44" s="31">
        <f t="shared" si="0"/>
        <v>5773</v>
      </c>
      <c r="E44" s="31">
        <f t="shared" si="1"/>
        <v>0</v>
      </c>
      <c r="F44" s="31">
        <v>0</v>
      </c>
      <c r="G44" s="31">
        <v>0</v>
      </c>
      <c r="H44" s="31">
        <f t="shared" si="2"/>
        <v>0</v>
      </c>
      <c r="I44" s="31">
        <v>0</v>
      </c>
      <c r="J44" s="31">
        <v>0</v>
      </c>
      <c r="K44" s="31">
        <f t="shared" si="3"/>
        <v>5773</v>
      </c>
      <c r="L44" s="31">
        <v>3739</v>
      </c>
      <c r="M44" s="31">
        <v>2034</v>
      </c>
      <c r="N44" s="31">
        <f t="shared" si="4"/>
        <v>5773</v>
      </c>
      <c r="O44" s="31">
        <f t="shared" si="5"/>
        <v>3739</v>
      </c>
      <c r="P44" s="31">
        <v>3739</v>
      </c>
      <c r="Q44" s="31">
        <v>0</v>
      </c>
      <c r="R44" s="31">
        <v>0</v>
      </c>
      <c r="S44" s="31">
        <v>0</v>
      </c>
      <c r="T44" s="31">
        <v>0</v>
      </c>
      <c r="U44" s="31">
        <f t="shared" si="6"/>
        <v>2034</v>
      </c>
      <c r="V44" s="31">
        <v>2034</v>
      </c>
      <c r="W44" s="31">
        <v>0</v>
      </c>
      <c r="X44" s="31">
        <v>0</v>
      </c>
      <c r="Y44" s="31">
        <v>0</v>
      </c>
      <c r="Z44" s="31">
        <v>0</v>
      </c>
      <c r="AA44" s="31">
        <f t="shared" si="7"/>
        <v>0</v>
      </c>
      <c r="AB44" s="31">
        <v>0</v>
      </c>
      <c r="AC44" s="31">
        <v>0</v>
      </c>
    </row>
    <row r="45" spans="1:29" ht="13.5">
      <c r="A45" s="54" t="s">
        <v>90</v>
      </c>
      <c r="B45" s="54" t="s">
        <v>161</v>
      </c>
      <c r="C45" s="55" t="s">
        <v>162</v>
      </c>
      <c r="D45" s="31">
        <f t="shared" si="0"/>
        <v>1833</v>
      </c>
      <c r="E45" s="31">
        <f t="shared" si="1"/>
        <v>0</v>
      </c>
      <c r="F45" s="31">
        <v>0</v>
      </c>
      <c r="G45" s="31">
        <v>0</v>
      </c>
      <c r="H45" s="31">
        <f t="shared" si="2"/>
        <v>0</v>
      </c>
      <c r="I45" s="31">
        <v>0</v>
      </c>
      <c r="J45" s="31">
        <v>0</v>
      </c>
      <c r="K45" s="31">
        <f t="shared" si="3"/>
        <v>1833</v>
      </c>
      <c r="L45" s="31">
        <v>1004</v>
      </c>
      <c r="M45" s="31">
        <v>829</v>
      </c>
      <c r="N45" s="31">
        <f t="shared" si="4"/>
        <v>1833</v>
      </c>
      <c r="O45" s="31">
        <f t="shared" si="5"/>
        <v>1004</v>
      </c>
      <c r="P45" s="31">
        <v>1004</v>
      </c>
      <c r="Q45" s="31">
        <v>0</v>
      </c>
      <c r="R45" s="31">
        <v>0</v>
      </c>
      <c r="S45" s="31">
        <v>0</v>
      </c>
      <c r="T45" s="31">
        <v>0</v>
      </c>
      <c r="U45" s="31">
        <f t="shared" si="6"/>
        <v>829</v>
      </c>
      <c r="V45" s="31">
        <v>829</v>
      </c>
      <c r="W45" s="31">
        <v>0</v>
      </c>
      <c r="X45" s="31">
        <v>0</v>
      </c>
      <c r="Y45" s="31">
        <v>0</v>
      </c>
      <c r="Z45" s="31">
        <v>0</v>
      </c>
      <c r="AA45" s="31">
        <f t="shared" si="7"/>
        <v>0</v>
      </c>
      <c r="AB45" s="31">
        <v>0</v>
      </c>
      <c r="AC45" s="31">
        <v>0</v>
      </c>
    </row>
    <row r="46" spans="1:29" ht="13.5">
      <c r="A46" s="54" t="s">
        <v>90</v>
      </c>
      <c r="B46" s="54" t="s">
        <v>163</v>
      </c>
      <c r="C46" s="55" t="s">
        <v>164</v>
      </c>
      <c r="D46" s="31">
        <f t="shared" si="0"/>
        <v>1906</v>
      </c>
      <c r="E46" s="31">
        <f t="shared" si="1"/>
        <v>0</v>
      </c>
      <c r="F46" s="31">
        <v>0</v>
      </c>
      <c r="G46" s="31">
        <v>0</v>
      </c>
      <c r="H46" s="31">
        <f t="shared" si="2"/>
        <v>0</v>
      </c>
      <c r="I46" s="31">
        <v>0</v>
      </c>
      <c r="J46" s="31">
        <v>0</v>
      </c>
      <c r="K46" s="31">
        <f t="shared" si="3"/>
        <v>1906</v>
      </c>
      <c r="L46" s="31">
        <v>1001</v>
      </c>
      <c r="M46" s="31">
        <v>905</v>
      </c>
      <c r="N46" s="31">
        <f t="shared" si="4"/>
        <v>1906</v>
      </c>
      <c r="O46" s="31">
        <f t="shared" si="5"/>
        <v>1001</v>
      </c>
      <c r="P46" s="31">
        <v>1001</v>
      </c>
      <c r="Q46" s="31">
        <v>0</v>
      </c>
      <c r="R46" s="31">
        <v>0</v>
      </c>
      <c r="S46" s="31">
        <v>0</v>
      </c>
      <c r="T46" s="31">
        <v>0</v>
      </c>
      <c r="U46" s="31">
        <f t="shared" si="6"/>
        <v>905</v>
      </c>
      <c r="V46" s="31">
        <v>905</v>
      </c>
      <c r="W46" s="31">
        <v>0</v>
      </c>
      <c r="X46" s="31">
        <v>0</v>
      </c>
      <c r="Y46" s="31">
        <v>0</v>
      </c>
      <c r="Z46" s="31">
        <v>0</v>
      </c>
      <c r="AA46" s="31">
        <f t="shared" si="7"/>
        <v>0</v>
      </c>
      <c r="AB46" s="31">
        <v>0</v>
      </c>
      <c r="AC46" s="31">
        <v>0</v>
      </c>
    </row>
    <row r="47" spans="1:29" ht="13.5">
      <c r="A47" s="54" t="s">
        <v>90</v>
      </c>
      <c r="B47" s="54" t="s">
        <v>165</v>
      </c>
      <c r="C47" s="55" t="s">
        <v>166</v>
      </c>
      <c r="D47" s="31">
        <f t="shared" si="0"/>
        <v>8153</v>
      </c>
      <c r="E47" s="31">
        <f t="shared" si="1"/>
        <v>0</v>
      </c>
      <c r="F47" s="31">
        <v>0</v>
      </c>
      <c r="G47" s="31">
        <v>0</v>
      </c>
      <c r="H47" s="31">
        <f t="shared" si="2"/>
        <v>0</v>
      </c>
      <c r="I47" s="31">
        <v>0</v>
      </c>
      <c r="J47" s="31">
        <v>0</v>
      </c>
      <c r="K47" s="31">
        <f t="shared" si="3"/>
        <v>8153</v>
      </c>
      <c r="L47" s="31">
        <v>6060</v>
      </c>
      <c r="M47" s="31">
        <v>2093</v>
      </c>
      <c r="N47" s="31">
        <f t="shared" si="4"/>
        <v>8153</v>
      </c>
      <c r="O47" s="31">
        <f t="shared" si="5"/>
        <v>6060</v>
      </c>
      <c r="P47" s="31">
        <v>6060</v>
      </c>
      <c r="Q47" s="31">
        <v>0</v>
      </c>
      <c r="R47" s="31">
        <v>0</v>
      </c>
      <c r="S47" s="31">
        <v>0</v>
      </c>
      <c r="T47" s="31">
        <v>0</v>
      </c>
      <c r="U47" s="31">
        <f t="shared" si="6"/>
        <v>2093</v>
      </c>
      <c r="V47" s="31">
        <v>2093</v>
      </c>
      <c r="W47" s="31">
        <v>0</v>
      </c>
      <c r="X47" s="31">
        <v>0</v>
      </c>
      <c r="Y47" s="31">
        <v>0</v>
      </c>
      <c r="Z47" s="31">
        <v>0</v>
      </c>
      <c r="AA47" s="31">
        <f t="shared" si="7"/>
        <v>0</v>
      </c>
      <c r="AB47" s="31">
        <v>0</v>
      </c>
      <c r="AC47" s="31">
        <v>0</v>
      </c>
    </row>
    <row r="48" spans="1:29" ht="13.5">
      <c r="A48" s="54" t="s">
        <v>90</v>
      </c>
      <c r="B48" s="54" t="s">
        <v>167</v>
      </c>
      <c r="C48" s="55" t="s">
        <v>168</v>
      </c>
      <c r="D48" s="31">
        <f t="shared" si="0"/>
        <v>9071</v>
      </c>
      <c r="E48" s="31">
        <f t="shared" si="1"/>
        <v>0</v>
      </c>
      <c r="F48" s="31">
        <v>0</v>
      </c>
      <c r="G48" s="31">
        <v>0</v>
      </c>
      <c r="H48" s="31">
        <f t="shared" si="2"/>
        <v>0</v>
      </c>
      <c r="I48" s="31">
        <v>0</v>
      </c>
      <c r="J48" s="31">
        <v>0</v>
      </c>
      <c r="K48" s="31">
        <f t="shared" si="3"/>
        <v>9071</v>
      </c>
      <c r="L48" s="31">
        <v>4905</v>
      </c>
      <c r="M48" s="31">
        <v>4166</v>
      </c>
      <c r="N48" s="31">
        <f t="shared" si="4"/>
        <v>9071</v>
      </c>
      <c r="O48" s="31">
        <f t="shared" si="5"/>
        <v>4905</v>
      </c>
      <c r="P48" s="31">
        <v>4905</v>
      </c>
      <c r="Q48" s="31">
        <v>0</v>
      </c>
      <c r="R48" s="31">
        <v>0</v>
      </c>
      <c r="S48" s="31">
        <v>0</v>
      </c>
      <c r="T48" s="31">
        <v>0</v>
      </c>
      <c r="U48" s="31">
        <f t="shared" si="6"/>
        <v>4166</v>
      </c>
      <c r="V48" s="31">
        <v>4166</v>
      </c>
      <c r="W48" s="31">
        <v>0</v>
      </c>
      <c r="X48" s="31">
        <v>0</v>
      </c>
      <c r="Y48" s="31">
        <v>0</v>
      </c>
      <c r="Z48" s="31">
        <v>0</v>
      </c>
      <c r="AA48" s="31">
        <f t="shared" si="7"/>
        <v>0</v>
      </c>
      <c r="AB48" s="31">
        <v>0</v>
      </c>
      <c r="AC48" s="31">
        <v>0</v>
      </c>
    </row>
    <row r="49" spans="1:29" ht="13.5">
      <c r="A49" s="54" t="s">
        <v>90</v>
      </c>
      <c r="B49" s="54" t="s">
        <v>169</v>
      </c>
      <c r="C49" s="55" t="s">
        <v>170</v>
      </c>
      <c r="D49" s="31">
        <f t="shared" si="0"/>
        <v>4253</v>
      </c>
      <c r="E49" s="31">
        <f t="shared" si="1"/>
        <v>0</v>
      </c>
      <c r="F49" s="31">
        <v>0</v>
      </c>
      <c r="G49" s="31">
        <v>0</v>
      </c>
      <c r="H49" s="31">
        <f t="shared" si="2"/>
        <v>0</v>
      </c>
      <c r="I49" s="31">
        <v>0</v>
      </c>
      <c r="J49" s="31">
        <v>0</v>
      </c>
      <c r="K49" s="31">
        <f t="shared" si="3"/>
        <v>4253</v>
      </c>
      <c r="L49" s="31">
        <v>2890</v>
      </c>
      <c r="M49" s="31">
        <v>1363</v>
      </c>
      <c r="N49" s="31">
        <f t="shared" si="4"/>
        <v>4253</v>
      </c>
      <c r="O49" s="31">
        <f t="shared" si="5"/>
        <v>2890</v>
      </c>
      <c r="P49" s="31">
        <v>2890</v>
      </c>
      <c r="Q49" s="31">
        <v>0</v>
      </c>
      <c r="R49" s="31">
        <v>0</v>
      </c>
      <c r="S49" s="31">
        <v>0</v>
      </c>
      <c r="T49" s="31">
        <v>0</v>
      </c>
      <c r="U49" s="31">
        <f t="shared" si="6"/>
        <v>1363</v>
      </c>
      <c r="V49" s="31">
        <v>1363</v>
      </c>
      <c r="W49" s="31">
        <v>0</v>
      </c>
      <c r="X49" s="31">
        <v>0</v>
      </c>
      <c r="Y49" s="31">
        <v>0</v>
      </c>
      <c r="Z49" s="31">
        <v>0</v>
      </c>
      <c r="AA49" s="31">
        <f t="shared" si="7"/>
        <v>0</v>
      </c>
      <c r="AB49" s="31">
        <v>0</v>
      </c>
      <c r="AC49" s="31">
        <v>0</v>
      </c>
    </row>
    <row r="50" spans="1:29" ht="13.5">
      <c r="A50" s="54" t="s">
        <v>90</v>
      </c>
      <c r="B50" s="54" t="s">
        <v>171</v>
      </c>
      <c r="C50" s="55" t="s">
        <v>172</v>
      </c>
      <c r="D50" s="31">
        <f t="shared" si="0"/>
        <v>5256</v>
      </c>
      <c r="E50" s="31">
        <f t="shared" si="1"/>
        <v>0</v>
      </c>
      <c r="F50" s="31">
        <v>0</v>
      </c>
      <c r="G50" s="31">
        <v>0</v>
      </c>
      <c r="H50" s="31">
        <f t="shared" si="2"/>
        <v>0</v>
      </c>
      <c r="I50" s="31">
        <v>0</v>
      </c>
      <c r="J50" s="31">
        <v>0</v>
      </c>
      <c r="K50" s="31">
        <f t="shared" si="3"/>
        <v>5256</v>
      </c>
      <c r="L50" s="31">
        <v>3505</v>
      </c>
      <c r="M50" s="31">
        <v>1751</v>
      </c>
      <c r="N50" s="31">
        <f t="shared" si="4"/>
        <v>5256</v>
      </c>
      <c r="O50" s="31">
        <f t="shared" si="5"/>
        <v>3505</v>
      </c>
      <c r="P50" s="31">
        <v>3505</v>
      </c>
      <c r="Q50" s="31">
        <v>0</v>
      </c>
      <c r="R50" s="31">
        <v>0</v>
      </c>
      <c r="S50" s="31">
        <v>0</v>
      </c>
      <c r="T50" s="31">
        <v>0</v>
      </c>
      <c r="U50" s="31">
        <f t="shared" si="6"/>
        <v>1751</v>
      </c>
      <c r="V50" s="31">
        <v>1751</v>
      </c>
      <c r="W50" s="31">
        <v>0</v>
      </c>
      <c r="X50" s="31">
        <v>0</v>
      </c>
      <c r="Y50" s="31">
        <v>0</v>
      </c>
      <c r="Z50" s="31">
        <v>0</v>
      </c>
      <c r="AA50" s="31">
        <f t="shared" si="7"/>
        <v>0</v>
      </c>
      <c r="AB50" s="31">
        <v>0</v>
      </c>
      <c r="AC50" s="31">
        <v>0</v>
      </c>
    </row>
    <row r="51" spans="1:29" ht="13.5">
      <c r="A51" s="54" t="s">
        <v>90</v>
      </c>
      <c r="B51" s="54" t="s">
        <v>173</v>
      </c>
      <c r="C51" s="55" t="s">
        <v>174</v>
      </c>
      <c r="D51" s="31">
        <f t="shared" si="0"/>
        <v>3978</v>
      </c>
      <c r="E51" s="31">
        <f t="shared" si="1"/>
        <v>0</v>
      </c>
      <c r="F51" s="31">
        <v>0</v>
      </c>
      <c r="G51" s="31">
        <v>0</v>
      </c>
      <c r="H51" s="31">
        <f t="shared" si="2"/>
        <v>0</v>
      </c>
      <c r="I51" s="31">
        <v>0</v>
      </c>
      <c r="J51" s="31">
        <v>0</v>
      </c>
      <c r="K51" s="31">
        <f t="shared" si="3"/>
        <v>3978</v>
      </c>
      <c r="L51" s="31">
        <v>3058</v>
      </c>
      <c r="M51" s="31">
        <v>920</v>
      </c>
      <c r="N51" s="31">
        <f t="shared" si="4"/>
        <v>3978</v>
      </c>
      <c r="O51" s="31">
        <f t="shared" si="5"/>
        <v>3058</v>
      </c>
      <c r="P51" s="31">
        <v>3058</v>
      </c>
      <c r="Q51" s="31">
        <v>0</v>
      </c>
      <c r="R51" s="31">
        <v>0</v>
      </c>
      <c r="S51" s="31">
        <v>0</v>
      </c>
      <c r="T51" s="31">
        <v>0</v>
      </c>
      <c r="U51" s="31">
        <f t="shared" si="6"/>
        <v>920</v>
      </c>
      <c r="V51" s="31">
        <v>920</v>
      </c>
      <c r="W51" s="31">
        <v>0</v>
      </c>
      <c r="X51" s="31">
        <v>0</v>
      </c>
      <c r="Y51" s="31">
        <v>0</v>
      </c>
      <c r="Z51" s="31">
        <v>0</v>
      </c>
      <c r="AA51" s="31">
        <f t="shared" si="7"/>
        <v>0</v>
      </c>
      <c r="AB51" s="31">
        <v>0</v>
      </c>
      <c r="AC51" s="31">
        <v>0</v>
      </c>
    </row>
    <row r="52" spans="1:29" ht="13.5">
      <c r="A52" s="54" t="s">
        <v>90</v>
      </c>
      <c r="B52" s="54" t="s">
        <v>175</v>
      </c>
      <c r="C52" s="55" t="s">
        <v>176</v>
      </c>
      <c r="D52" s="31">
        <f t="shared" si="0"/>
        <v>8577</v>
      </c>
      <c r="E52" s="31">
        <f t="shared" si="1"/>
        <v>0</v>
      </c>
      <c r="F52" s="31">
        <v>0</v>
      </c>
      <c r="G52" s="31">
        <v>0</v>
      </c>
      <c r="H52" s="31">
        <f t="shared" si="2"/>
        <v>0</v>
      </c>
      <c r="I52" s="31">
        <v>0</v>
      </c>
      <c r="J52" s="31">
        <v>0</v>
      </c>
      <c r="K52" s="31">
        <f t="shared" si="3"/>
        <v>8577</v>
      </c>
      <c r="L52" s="31">
        <v>3898</v>
      </c>
      <c r="M52" s="31">
        <v>4679</v>
      </c>
      <c r="N52" s="31">
        <f t="shared" si="4"/>
        <v>8577</v>
      </c>
      <c r="O52" s="31">
        <f t="shared" si="5"/>
        <v>3898</v>
      </c>
      <c r="P52" s="31">
        <v>3898</v>
      </c>
      <c r="Q52" s="31">
        <v>0</v>
      </c>
      <c r="R52" s="31">
        <v>0</v>
      </c>
      <c r="S52" s="31">
        <v>0</v>
      </c>
      <c r="T52" s="31">
        <v>0</v>
      </c>
      <c r="U52" s="31">
        <f t="shared" si="6"/>
        <v>4679</v>
      </c>
      <c r="V52" s="31">
        <v>4679</v>
      </c>
      <c r="W52" s="31">
        <v>0</v>
      </c>
      <c r="X52" s="31">
        <v>0</v>
      </c>
      <c r="Y52" s="31">
        <v>0</v>
      </c>
      <c r="Z52" s="31">
        <v>0</v>
      </c>
      <c r="AA52" s="31">
        <f t="shared" si="7"/>
        <v>0</v>
      </c>
      <c r="AB52" s="31">
        <v>0</v>
      </c>
      <c r="AC52" s="31">
        <v>0</v>
      </c>
    </row>
    <row r="53" spans="1:29" ht="13.5">
      <c r="A53" s="54" t="s">
        <v>90</v>
      </c>
      <c r="B53" s="54" t="s">
        <v>177</v>
      </c>
      <c r="C53" s="55" t="s">
        <v>178</v>
      </c>
      <c r="D53" s="31">
        <f t="shared" si="0"/>
        <v>3253</v>
      </c>
      <c r="E53" s="31">
        <f t="shared" si="1"/>
        <v>0</v>
      </c>
      <c r="F53" s="31">
        <v>0</v>
      </c>
      <c r="G53" s="31">
        <v>0</v>
      </c>
      <c r="H53" s="31">
        <f t="shared" si="2"/>
        <v>0</v>
      </c>
      <c r="I53" s="31">
        <v>0</v>
      </c>
      <c r="J53" s="31">
        <v>0</v>
      </c>
      <c r="K53" s="31">
        <f t="shared" si="3"/>
        <v>3253</v>
      </c>
      <c r="L53" s="31">
        <v>916</v>
      </c>
      <c r="M53" s="31">
        <v>2337</v>
      </c>
      <c r="N53" s="31">
        <f t="shared" si="4"/>
        <v>3253</v>
      </c>
      <c r="O53" s="31">
        <f t="shared" si="5"/>
        <v>916</v>
      </c>
      <c r="P53" s="31">
        <v>916</v>
      </c>
      <c r="Q53" s="31">
        <v>0</v>
      </c>
      <c r="R53" s="31">
        <v>0</v>
      </c>
      <c r="S53" s="31">
        <v>0</v>
      </c>
      <c r="T53" s="31">
        <v>0</v>
      </c>
      <c r="U53" s="31">
        <f t="shared" si="6"/>
        <v>2337</v>
      </c>
      <c r="V53" s="31">
        <v>2337</v>
      </c>
      <c r="W53" s="31">
        <v>0</v>
      </c>
      <c r="X53" s="31">
        <v>0</v>
      </c>
      <c r="Y53" s="31">
        <v>0</v>
      </c>
      <c r="Z53" s="31">
        <v>0</v>
      </c>
      <c r="AA53" s="31">
        <f t="shared" si="7"/>
        <v>0</v>
      </c>
      <c r="AB53" s="31">
        <v>0</v>
      </c>
      <c r="AC53" s="31">
        <v>0</v>
      </c>
    </row>
    <row r="54" spans="1:29" ht="13.5">
      <c r="A54" s="54" t="s">
        <v>90</v>
      </c>
      <c r="B54" s="54" t="s">
        <v>179</v>
      </c>
      <c r="C54" s="55" t="s">
        <v>180</v>
      </c>
      <c r="D54" s="31">
        <f t="shared" si="0"/>
        <v>1682</v>
      </c>
      <c r="E54" s="31">
        <f t="shared" si="1"/>
        <v>0</v>
      </c>
      <c r="F54" s="31">
        <v>0</v>
      </c>
      <c r="G54" s="31">
        <v>0</v>
      </c>
      <c r="H54" s="31">
        <f t="shared" si="2"/>
        <v>0</v>
      </c>
      <c r="I54" s="31">
        <v>0</v>
      </c>
      <c r="J54" s="31">
        <v>0</v>
      </c>
      <c r="K54" s="31">
        <f t="shared" si="3"/>
        <v>1682</v>
      </c>
      <c r="L54" s="31">
        <v>1002</v>
      </c>
      <c r="M54" s="31">
        <v>680</v>
      </c>
      <c r="N54" s="31">
        <f t="shared" si="4"/>
        <v>1682</v>
      </c>
      <c r="O54" s="31">
        <f t="shared" si="5"/>
        <v>1002</v>
      </c>
      <c r="P54" s="31">
        <v>1002</v>
      </c>
      <c r="Q54" s="31">
        <v>0</v>
      </c>
      <c r="R54" s="31">
        <v>0</v>
      </c>
      <c r="S54" s="31">
        <v>0</v>
      </c>
      <c r="T54" s="31">
        <v>0</v>
      </c>
      <c r="U54" s="31">
        <f t="shared" si="6"/>
        <v>680</v>
      </c>
      <c r="V54" s="31">
        <v>680</v>
      </c>
      <c r="W54" s="31">
        <v>0</v>
      </c>
      <c r="X54" s="31">
        <v>0</v>
      </c>
      <c r="Y54" s="31">
        <v>0</v>
      </c>
      <c r="Z54" s="31">
        <v>0</v>
      </c>
      <c r="AA54" s="31">
        <f t="shared" si="7"/>
        <v>0</v>
      </c>
      <c r="AB54" s="31">
        <v>0</v>
      </c>
      <c r="AC54" s="31">
        <v>0</v>
      </c>
    </row>
    <row r="55" spans="1:29" ht="13.5">
      <c r="A55" s="84" t="s">
        <v>34</v>
      </c>
      <c r="B55" s="84"/>
      <c r="C55" s="84"/>
      <c r="D55" s="31">
        <f aca="true" t="shared" si="8" ref="D55:AC55">SUM(D7:D54)</f>
        <v>520659</v>
      </c>
      <c r="E55" s="31">
        <f t="shared" si="8"/>
        <v>0</v>
      </c>
      <c r="F55" s="31">
        <f t="shared" si="8"/>
        <v>0</v>
      </c>
      <c r="G55" s="31">
        <f t="shared" si="8"/>
        <v>0</v>
      </c>
      <c r="H55" s="31">
        <f t="shared" si="8"/>
        <v>0</v>
      </c>
      <c r="I55" s="31">
        <f t="shared" si="8"/>
        <v>0</v>
      </c>
      <c r="J55" s="31">
        <f t="shared" si="8"/>
        <v>0</v>
      </c>
      <c r="K55" s="31">
        <f t="shared" si="8"/>
        <v>520659</v>
      </c>
      <c r="L55" s="31">
        <f t="shared" si="8"/>
        <v>248754</v>
      </c>
      <c r="M55" s="31">
        <f t="shared" si="8"/>
        <v>271905</v>
      </c>
      <c r="N55" s="31">
        <f t="shared" si="8"/>
        <v>520659</v>
      </c>
      <c r="O55" s="31">
        <f t="shared" si="8"/>
        <v>248754</v>
      </c>
      <c r="P55" s="31">
        <f t="shared" si="8"/>
        <v>248754</v>
      </c>
      <c r="Q55" s="31">
        <f t="shared" si="8"/>
        <v>0</v>
      </c>
      <c r="R55" s="31">
        <f t="shared" si="8"/>
        <v>0</v>
      </c>
      <c r="S55" s="31">
        <f t="shared" si="8"/>
        <v>0</v>
      </c>
      <c r="T55" s="31">
        <f t="shared" si="8"/>
        <v>0</v>
      </c>
      <c r="U55" s="31">
        <f t="shared" si="8"/>
        <v>271905</v>
      </c>
      <c r="V55" s="31">
        <f t="shared" si="8"/>
        <v>260146</v>
      </c>
      <c r="W55" s="31">
        <f t="shared" si="8"/>
        <v>11759</v>
      </c>
      <c r="X55" s="31">
        <f t="shared" si="8"/>
        <v>0</v>
      </c>
      <c r="Y55" s="31">
        <f t="shared" si="8"/>
        <v>0</v>
      </c>
      <c r="Z55" s="31">
        <f t="shared" si="8"/>
        <v>0</v>
      </c>
      <c r="AA55" s="31">
        <f t="shared" si="8"/>
        <v>0</v>
      </c>
      <c r="AB55" s="31">
        <f t="shared" si="8"/>
        <v>0</v>
      </c>
      <c r="AC55" s="31">
        <f t="shared" si="8"/>
        <v>0</v>
      </c>
    </row>
  </sheetData>
  <mergeCells count="7">
    <mergeCell ref="A55:C55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6" customWidth="1"/>
    <col min="2" max="2" width="4.875" style="36" customWidth="1"/>
    <col min="3" max="3" width="13.375" style="36" customWidth="1"/>
    <col min="4" max="4" width="13.75390625" style="36" customWidth="1"/>
    <col min="5" max="5" width="3.375" style="36" customWidth="1"/>
    <col min="6" max="6" width="3.875" style="36" customWidth="1"/>
    <col min="7" max="9" width="13.00390625" style="36" customWidth="1"/>
    <col min="10" max="10" width="12.875" style="36" customWidth="1"/>
    <col min="11" max="16384" width="8.00390625" style="36" customWidth="1"/>
  </cols>
  <sheetData>
    <row r="1" spans="1:3" s="35" customFormat="1" ht="21" customHeight="1">
      <c r="A1" s="102" t="s">
        <v>33</v>
      </c>
      <c r="B1" s="91"/>
      <c r="C1" s="34" t="s">
        <v>55</v>
      </c>
    </row>
    <row r="2" ht="18" customHeight="1">
      <c r="J2" s="37" t="s">
        <v>56</v>
      </c>
    </row>
    <row r="3" spans="6:11" s="38" customFormat="1" ht="19.5" customHeight="1">
      <c r="F3" s="90" t="s">
        <v>57</v>
      </c>
      <c r="G3" s="90"/>
      <c r="H3" s="39" t="s">
        <v>58</v>
      </c>
      <c r="I3" s="39" t="s">
        <v>59</v>
      </c>
      <c r="J3" s="39" t="s">
        <v>48</v>
      </c>
      <c r="K3" s="39" t="s">
        <v>60</v>
      </c>
    </row>
    <row r="4" spans="2:11" s="38" customFormat="1" ht="19.5" customHeight="1">
      <c r="B4" s="92" t="s">
        <v>61</v>
      </c>
      <c r="C4" s="40" t="s">
        <v>62</v>
      </c>
      <c r="D4" s="41">
        <f>SUMIF('水洗化人口等'!$A$7:$C$55,$A$1,'水洗化人口等'!$G$7:$G$55)</f>
        <v>317412</v>
      </c>
      <c r="F4" s="100" t="s">
        <v>63</v>
      </c>
      <c r="G4" s="40" t="s">
        <v>64</v>
      </c>
      <c r="H4" s="41">
        <f>SUMIF('し尿処理の状況'!$A$7:$C$55,$A$1,'し尿処理の状況'!$P$7:$P$55)</f>
        <v>248754</v>
      </c>
      <c r="I4" s="41">
        <f>SUMIF('し尿処理の状況'!$A$7:$C$55,$A$1,'し尿処理の状況'!$V$7:$V$55)</f>
        <v>260146</v>
      </c>
      <c r="J4" s="41">
        <f aca="true" t="shared" si="0" ref="J4:J11">H4+I4</f>
        <v>508900</v>
      </c>
      <c r="K4" s="42">
        <f aca="true" t="shared" si="1" ref="K4:K9">J4/$J$9</f>
        <v>0.9774151604024899</v>
      </c>
    </row>
    <row r="5" spans="2:11" s="38" customFormat="1" ht="19.5" customHeight="1">
      <c r="B5" s="93"/>
      <c r="C5" s="40" t="s">
        <v>65</v>
      </c>
      <c r="D5" s="41">
        <f>SUMIF('水洗化人口等'!$A$7:$C$55,$A$1,'水洗化人口等'!$H$7:$H$55)</f>
        <v>0</v>
      </c>
      <c r="F5" s="101"/>
      <c r="G5" s="40" t="s">
        <v>66</v>
      </c>
      <c r="H5" s="41">
        <f>SUMIF('し尿処理の状況'!$A$7:$C$55,$A$1,'し尿処理の状況'!$Q$7:$Q$55)</f>
        <v>0</v>
      </c>
      <c r="I5" s="41">
        <f>SUMIF('し尿処理の状況'!$A$7:$C$55,$A$1,'し尿処理の状況'!$W$7:$W$55)</f>
        <v>11759</v>
      </c>
      <c r="J5" s="41">
        <f t="shared" si="0"/>
        <v>11759</v>
      </c>
      <c r="K5" s="42">
        <f t="shared" si="1"/>
        <v>0.02258483959751008</v>
      </c>
    </row>
    <row r="6" spans="2:11" s="38" customFormat="1" ht="19.5" customHeight="1">
      <c r="B6" s="94"/>
      <c r="C6" s="43" t="s">
        <v>67</v>
      </c>
      <c r="D6" s="44">
        <f>SUM(D4:D5)</f>
        <v>317412</v>
      </c>
      <c r="F6" s="101"/>
      <c r="G6" s="40" t="s">
        <v>68</v>
      </c>
      <c r="H6" s="41">
        <f>SUMIF('し尿処理の状況'!$A$7:$C$55,$A$1,'し尿処理の状況'!$R$7:$R$55)</f>
        <v>0</v>
      </c>
      <c r="I6" s="41">
        <f>SUMIF('し尿処理の状況'!$A$7:$C$55,$A$1,'し尿処理の状況'!$X$7:$X$55)</f>
        <v>0</v>
      </c>
      <c r="J6" s="41">
        <f t="shared" si="0"/>
        <v>0</v>
      </c>
      <c r="K6" s="42">
        <f t="shared" si="1"/>
        <v>0</v>
      </c>
    </row>
    <row r="7" spans="2:11" s="38" customFormat="1" ht="19.5" customHeight="1">
      <c r="B7" s="95" t="s">
        <v>69</v>
      </c>
      <c r="C7" s="45" t="s">
        <v>70</v>
      </c>
      <c r="D7" s="41">
        <f>SUMIF('水洗化人口等'!$A$7:$C$55,$A$1,'水洗化人口等'!$K$7:$K$55)</f>
        <v>571342</v>
      </c>
      <c r="F7" s="101"/>
      <c r="G7" s="40" t="s">
        <v>71</v>
      </c>
      <c r="H7" s="41">
        <f>SUMIF('し尿処理の状況'!$A$7:$C$55,$A$1,'し尿処理の状況'!$S$7:$S$55)</f>
        <v>0</v>
      </c>
      <c r="I7" s="41">
        <f>SUMIF('し尿処理の状況'!$A$7:$C$55,$A$1,'し尿処理の状況'!$Y$7:$Y$55)</f>
        <v>0</v>
      </c>
      <c r="J7" s="41">
        <f t="shared" si="0"/>
        <v>0</v>
      </c>
      <c r="K7" s="42">
        <f t="shared" si="1"/>
        <v>0</v>
      </c>
    </row>
    <row r="8" spans="2:11" s="38" customFormat="1" ht="19.5" customHeight="1">
      <c r="B8" s="96"/>
      <c r="C8" s="40" t="s">
        <v>72</v>
      </c>
      <c r="D8" s="41">
        <f>SUMIF('水洗化人口等'!$A$7:$C$55,$A$1,'水洗化人口等'!$M$7:$M$55)</f>
        <v>948</v>
      </c>
      <c r="F8" s="101"/>
      <c r="G8" s="40" t="s">
        <v>73</v>
      </c>
      <c r="H8" s="41">
        <f>SUMIF('し尿処理の状況'!$A$7:$C$55,$A$1,'し尿処理の状況'!$T$7:$T$55)</f>
        <v>0</v>
      </c>
      <c r="I8" s="41">
        <f>SUMIF('し尿処理の状況'!$A$7:$C$55,$A$1,'し尿処理の状況'!$Z$7:$Z$55)</f>
        <v>0</v>
      </c>
      <c r="J8" s="41">
        <f t="shared" si="0"/>
        <v>0</v>
      </c>
      <c r="K8" s="42">
        <f t="shared" si="1"/>
        <v>0</v>
      </c>
    </row>
    <row r="9" spans="2:11" s="38" customFormat="1" ht="19.5" customHeight="1">
      <c r="B9" s="96"/>
      <c r="C9" s="40" t="s">
        <v>74</v>
      </c>
      <c r="D9" s="41">
        <f>SUMIF('水洗化人口等'!$A$7:$C$55,$A$1,'水洗化人口等'!$O$7:$O$55)</f>
        <v>591476</v>
      </c>
      <c r="F9" s="101"/>
      <c r="G9" s="40" t="s">
        <v>67</v>
      </c>
      <c r="H9" s="41">
        <f>SUM(H4:H8)</f>
        <v>248754</v>
      </c>
      <c r="I9" s="41">
        <f>SUM(I4:I8)</f>
        <v>271905</v>
      </c>
      <c r="J9" s="41">
        <f t="shared" si="0"/>
        <v>520659</v>
      </c>
      <c r="K9" s="42">
        <f t="shared" si="1"/>
        <v>1</v>
      </c>
    </row>
    <row r="10" spans="2:10" s="38" customFormat="1" ht="19.5" customHeight="1">
      <c r="B10" s="97"/>
      <c r="C10" s="43" t="s">
        <v>67</v>
      </c>
      <c r="D10" s="44">
        <f>SUM(D7:D9)</f>
        <v>1163766</v>
      </c>
      <c r="F10" s="90" t="s">
        <v>75</v>
      </c>
      <c r="G10" s="90"/>
      <c r="H10" s="41">
        <f>SUMIF('し尿処理の状況'!$A$7:$C$55,$A$1,'し尿処理の状況'!$AB$7:$AB$55)</f>
        <v>0</v>
      </c>
      <c r="I10" s="41">
        <f>SUMIF('し尿処理の状況'!$A$7:$C$55,$A$1,'し尿処理の状況'!$AC$7:$AC$55)</f>
        <v>0</v>
      </c>
      <c r="J10" s="41">
        <f t="shared" si="0"/>
        <v>0</v>
      </c>
    </row>
    <row r="11" spans="2:10" s="38" customFormat="1" ht="19.5" customHeight="1">
      <c r="B11" s="98" t="s">
        <v>76</v>
      </c>
      <c r="C11" s="99"/>
      <c r="D11" s="44">
        <f>D6+D10</f>
        <v>1481178</v>
      </c>
      <c r="F11" s="90" t="s">
        <v>48</v>
      </c>
      <c r="G11" s="90"/>
      <c r="H11" s="41">
        <f>H9+H10</f>
        <v>248754</v>
      </c>
      <c r="I11" s="41">
        <f>I9+I10</f>
        <v>271905</v>
      </c>
      <c r="J11" s="41">
        <f t="shared" si="0"/>
        <v>520659</v>
      </c>
    </row>
    <row r="12" spans="6:10" s="38" customFormat="1" ht="19.5" customHeight="1">
      <c r="F12" s="46"/>
      <c r="G12" s="46"/>
      <c r="H12" s="47"/>
      <c r="I12" s="47"/>
      <c r="J12" s="47"/>
    </row>
    <row r="13" spans="2:10" s="38" customFormat="1" ht="19.5" customHeight="1">
      <c r="B13" s="48" t="s">
        <v>77</v>
      </c>
      <c r="J13" s="37" t="s">
        <v>56</v>
      </c>
    </row>
    <row r="14" spans="3:10" s="38" customFormat="1" ht="19.5" customHeight="1">
      <c r="C14" s="41">
        <f>SUMIF('水洗化人口等'!$A$7:$C$55,$A$1,'水洗化人口等'!$P$7:$P$55)</f>
        <v>153564</v>
      </c>
      <c r="D14" s="38" t="s">
        <v>78</v>
      </c>
      <c r="F14" s="90" t="s">
        <v>79</v>
      </c>
      <c r="G14" s="90"/>
      <c r="H14" s="39" t="s">
        <v>58</v>
      </c>
      <c r="I14" s="39" t="s">
        <v>59</v>
      </c>
      <c r="J14" s="39" t="s">
        <v>48</v>
      </c>
    </row>
    <row r="15" spans="6:10" s="38" customFormat="1" ht="15.75" customHeight="1">
      <c r="F15" s="90" t="s">
        <v>80</v>
      </c>
      <c r="G15" s="90"/>
      <c r="H15" s="41">
        <f>SUMIF('し尿処理の状況'!$A$7:$C$55,$A$1,'し尿処理の状況'!$F$7:$F$55)</f>
        <v>0</v>
      </c>
      <c r="I15" s="41">
        <f>SUMIF('し尿処理の状況'!$A$7:$C$55,$A$1,'し尿処理の状況'!$G$7:$G$55)</f>
        <v>0</v>
      </c>
      <c r="J15" s="41">
        <f>H15+I15</f>
        <v>0</v>
      </c>
    </row>
    <row r="16" spans="3:10" s="38" customFormat="1" ht="15.75" customHeight="1">
      <c r="C16" s="38" t="s">
        <v>81</v>
      </c>
      <c r="D16" s="49">
        <f>D10/D11</f>
        <v>0.7857030012598081</v>
      </c>
      <c r="F16" s="90" t="s">
        <v>82</v>
      </c>
      <c r="G16" s="90"/>
      <c r="H16" s="41">
        <f>SUMIF('し尿処理の状況'!$A$7:$C$55,$A$1,'し尿処理の状況'!$I$7:$I$55)</f>
        <v>0</v>
      </c>
      <c r="I16" s="41">
        <f>SUMIF('し尿処理の状況'!$A$7:$C$55,$A$1,'し尿処理の状況'!$J$7:$J$55)</f>
        <v>0</v>
      </c>
      <c r="J16" s="41">
        <f>H16+I16</f>
        <v>0</v>
      </c>
    </row>
    <row r="17" spans="3:10" s="38" customFormat="1" ht="15.75" customHeight="1">
      <c r="C17" s="38" t="s">
        <v>83</v>
      </c>
      <c r="D17" s="49">
        <f>D6/D11</f>
        <v>0.21429699874019192</v>
      </c>
      <c r="F17" s="90" t="s">
        <v>84</v>
      </c>
      <c r="G17" s="90"/>
      <c r="H17" s="41">
        <f>SUMIF('し尿処理の状況'!$A$7:$C$55,$A$1,'し尿処理の状況'!$L$7:$L$55)</f>
        <v>248754</v>
      </c>
      <c r="I17" s="41">
        <f>SUMIF('し尿処理の状況'!$A$7:$C$55,$A$1,'し尿処理の状況'!$M$7:$M$55)</f>
        <v>271905</v>
      </c>
      <c r="J17" s="41">
        <f>H17+I17</f>
        <v>520659</v>
      </c>
    </row>
    <row r="18" spans="3:10" s="38" customFormat="1" ht="15.75" customHeight="1">
      <c r="C18" s="50" t="s">
        <v>85</v>
      </c>
      <c r="D18" s="49">
        <f>D7/D11</f>
        <v>0.3857348677876663</v>
      </c>
      <c r="F18" s="90" t="s">
        <v>48</v>
      </c>
      <c r="G18" s="90"/>
      <c r="H18" s="41">
        <f>SUM(H15:H17)</f>
        <v>248754</v>
      </c>
      <c r="I18" s="41">
        <f>SUM(I15:I17)</f>
        <v>271905</v>
      </c>
      <c r="J18" s="41">
        <f>SUM(J15:J17)</f>
        <v>520659</v>
      </c>
    </row>
    <row r="19" spans="3:10" ht="15.75" customHeight="1">
      <c r="C19" s="36" t="s">
        <v>86</v>
      </c>
      <c r="D19" s="49">
        <f>(D8+D9)/D11</f>
        <v>0.3999681334721418</v>
      </c>
      <c r="J19" s="51"/>
    </row>
    <row r="20" spans="3:10" ht="15.75" customHeight="1">
      <c r="C20" s="36" t="s">
        <v>87</v>
      </c>
      <c r="D20" s="49">
        <f>C14/D11</f>
        <v>0.10367693822079453</v>
      </c>
      <c r="J20" s="52"/>
    </row>
    <row r="21" spans="3:10" ht="15.75" customHeight="1">
      <c r="C21" s="36" t="s">
        <v>88</v>
      </c>
      <c r="D21" s="49">
        <f>D4/D6</f>
        <v>1</v>
      </c>
      <c r="F21" s="53"/>
      <c r="J21" s="52"/>
    </row>
    <row r="22" spans="3:10" ht="15.75" customHeight="1">
      <c r="C22" s="36" t="s">
        <v>89</v>
      </c>
      <c r="D22" s="49">
        <f>D5/D6</f>
        <v>0</v>
      </c>
      <c r="F22" s="53"/>
      <c r="J22" s="52"/>
    </row>
    <row r="23" spans="6:10" ht="15" customHeight="1">
      <c r="F23" s="53"/>
      <c r="J23" s="52"/>
    </row>
    <row r="24" ht="15" customHeight="1"/>
    <row r="25" ht="15" customHeight="1"/>
  </sheetData>
  <mergeCells count="13">
    <mergeCell ref="B11:C11"/>
    <mergeCell ref="F10:G10"/>
    <mergeCell ref="F4:F9"/>
    <mergeCell ref="F11:G11"/>
    <mergeCell ref="A1:B1"/>
    <mergeCell ref="F3:G3"/>
    <mergeCell ref="B4:B6"/>
    <mergeCell ref="B7:B10"/>
    <mergeCell ref="F14:G14"/>
    <mergeCell ref="F17:G17"/>
    <mergeCell ref="F18:G18"/>
    <mergeCell ref="F15:G15"/>
    <mergeCell ref="F16:G16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2006-04-24T08:17:48Z</cp:lastPrinted>
  <dcterms:created xsi:type="dcterms:W3CDTF">2002-10-23T07:25:09Z</dcterms:created>
  <dcterms:modified xsi:type="dcterms:W3CDTF">2006-06-30T04:11:23Z</dcterms:modified>
  <cp:category/>
  <cp:version/>
  <cp:contentType/>
  <cp:contentStatus/>
</cp:coreProperties>
</file>