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763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  <sheet name="経費集計" sheetId="5" r:id="rId5"/>
  </sheets>
  <externalReferences>
    <externalReference r:id="rId8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4">'経費集計'!$A$1:$K$23</definedName>
    <definedName name="_xlnm.Print_Area" localSheetId="3">'市町村分担金内訳'!$A$2:$C$54</definedName>
    <definedName name="_xlnm.Print_Area" localSheetId="2">'組合分担金内訳'!$A$2:$G$54</definedName>
    <definedName name="_xlnm.Print_Area" localSheetId="1">'廃棄物事業経費（歳出）'!$A$2:$BF$54</definedName>
    <definedName name="_xlnm.Print_Area" localSheetId="0">'廃棄物事業経費（歳入）'!$A$2:$AB$54</definedName>
    <definedName name="_xlnm.Print_Titles" localSheetId="3">'市町村分担金内訳'!$A:$A,'市町村分担金内訳'!$2:$6</definedName>
    <definedName name="_xlnm.Print_Titles" localSheetId="2">'組合分担金内訳'!$A:$A,'組合分担金内訳'!$2:$6</definedName>
    <definedName name="_xlnm.Print_Titles" localSheetId="1">'廃棄物事業経費（歳出）'!$A:$A,'廃棄物事業経費（歳出）'!$2:$6</definedName>
    <definedName name="_xlnm.Print_Titles" localSheetId="0">'廃棄物事業経費（歳入）'!$A:$A,'廃棄物事業経費（歳入）'!$2:$6</definedName>
  </definedNames>
  <calcPr calcMode="manual" fullCalcOnLoad="1"/>
</workbook>
</file>

<file path=xl/sharedStrings.xml><?xml version="1.0" encoding="utf-8"?>
<sst xmlns="http://schemas.openxmlformats.org/spreadsheetml/2006/main" count="452" uniqueCount="175">
  <si>
    <t>新潟県</t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</si>
  <si>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</si>
  <si>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</si>
  <si>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</si>
  <si>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</si>
  <si>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石川県</t>
  </si>
  <si>
    <t>奈良県</t>
  </si>
  <si>
    <t>和歌山県</t>
  </si>
  <si>
    <t>熊本県</t>
  </si>
  <si>
    <t>宮崎県</t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</si>
  <si>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</si>
  <si>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</si>
  <si>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</si>
  <si>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</si>
  <si>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</si>
  <si>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</si>
  <si>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</si>
  <si>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島根県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</si>
  <si>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</si>
  <si>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</si>
  <si>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</si>
  <si>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</si>
  <si>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</si>
  <si>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</si>
  <si>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</si>
  <si>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</si>
  <si>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</si>
  <si>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</si>
  <si>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</si>
  <si>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</si>
  <si>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</si>
  <si>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</si>
  <si>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</si>
  <si>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</si>
  <si>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</si>
  <si>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</si>
  <si>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</si>
  <si>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</si>
  <si>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</si>
  <si>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</si>
  <si>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</si>
  <si>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</si>
  <si>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</si>
  <si>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</si>
  <si>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</si>
  <si>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</si>
  <si>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</si>
  <si>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</si>
  <si>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</si>
  <si>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</si>
  <si>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</si>
  <si>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</si>
  <si>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</si>
  <si>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</si>
  <si>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</si>
  <si>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</si>
  <si>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</si>
  <si>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</si>
  <si>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</si>
  <si>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</si>
  <si>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</si>
  <si>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</si>
  <si>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</si>
  <si>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</si>
  <si>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</si>
  <si>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</si>
  <si>
    <t>青森県</t>
  </si>
  <si>
    <t>岩手県</t>
  </si>
  <si>
    <t>宮城県</t>
  </si>
  <si>
    <t>秋田県</t>
  </si>
  <si>
    <t>合計</t>
  </si>
  <si>
    <t>広島県</t>
  </si>
  <si>
    <t>徳島県</t>
  </si>
  <si>
    <t>香川県</t>
  </si>
  <si>
    <t>滋賀県</t>
  </si>
  <si>
    <t>兵庫県</t>
  </si>
  <si>
    <t>福島県</t>
  </si>
  <si>
    <t>沖縄県</t>
  </si>
  <si>
    <t>福岡県</t>
  </si>
  <si>
    <t>愛知県</t>
  </si>
  <si>
    <t>山梨県</t>
  </si>
  <si>
    <t>廃棄物処理事業経費</t>
  </si>
  <si>
    <t>歳入</t>
  </si>
  <si>
    <t>歳出</t>
  </si>
  <si>
    <t>国庫支出金</t>
  </si>
  <si>
    <t>建設・改良費</t>
  </si>
  <si>
    <t>工事費</t>
  </si>
  <si>
    <t>中間処理費</t>
  </si>
  <si>
    <t>都道府県支出金</t>
  </si>
  <si>
    <t>最終処分場</t>
  </si>
  <si>
    <t>地方債</t>
  </si>
  <si>
    <t>その他</t>
  </si>
  <si>
    <t>使用料・手数料</t>
  </si>
  <si>
    <t>調査費</t>
  </si>
  <si>
    <t>（市町村分担金）</t>
  </si>
  <si>
    <t>（組合分担金）</t>
  </si>
  <si>
    <t>小計（分担金含む）</t>
  </si>
  <si>
    <t>分担金除く</t>
  </si>
  <si>
    <t>処理及び維持管理費</t>
  </si>
  <si>
    <t>人件費</t>
  </si>
  <si>
    <t>一般財源</t>
  </si>
  <si>
    <t>処理費</t>
  </si>
  <si>
    <t>収集運搬費</t>
  </si>
  <si>
    <t>最終処分費</t>
  </si>
  <si>
    <t>車両等購入費</t>
  </si>
  <si>
    <t>委託費</t>
  </si>
  <si>
    <t>歳入の市町村分担金</t>
  </si>
  <si>
    <t>歳出の組合分担金　</t>
  </si>
  <si>
    <t>ごみ</t>
  </si>
  <si>
    <t>三重県</t>
  </si>
  <si>
    <t>大阪府</t>
  </si>
  <si>
    <t>茨城県</t>
  </si>
  <si>
    <t>ごみ</t>
  </si>
  <si>
    <t>一般財源</t>
  </si>
  <si>
    <t>国庫支出金</t>
  </si>
  <si>
    <t>都道府県
支出金</t>
  </si>
  <si>
    <t>地方債</t>
  </si>
  <si>
    <t>ごみ</t>
  </si>
  <si>
    <t>ごみ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</si>
  <si>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</si>
  <si>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</si>
  <si>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</si>
  <si>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</si>
  <si>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</si>
  <si>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</si>
  <si>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</si>
  <si>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</si>
  <si>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</si>
  <si>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</si>
  <si>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</si>
  <si>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</si>
  <si>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</si>
  <si>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</si>
  <si>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</si>
  <si>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</si>
  <si>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</si>
  <si>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</si>
  <si>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福井県</t>
  </si>
  <si>
    <t>佐賀県</t>
  </si>
  <si>
    <t>長野県</t>
  </si>
  <si>
    <t>京都府</t>
  </si>
  <si>
    <t>千葉県</t>
  </si>
  <si>
    <t>使用料及び
手数料</t>
  </si>
  <si>
    <t>（市区町村
分担金）</t>
  </si>
  <si>
    <t>その他</t>
  </si>
  <si>
    <t>栃木県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</si>
  <si>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</si>
  <si>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</si>
  <si>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</si>
  <si>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群馬県</t>
  </si>
  <si>
    <t>山形県</t>
  </si>
  <si>
    <t>岐阜県</t>
  </si>
  <si>
    <t>全　国</t>
  </si>
  <si>
    <t>全　国</t>
  </si>
  <si>
    <t>埼玉県</t>
  </si>
  <si>
    <t>東京都</t>
  </si>
  <si>
    <t>鳥取県</t>
  </si>
  <si>
    <t>神奈川県</t>
  </si>
  <si>
    <t>建設・改良費</t>
  </si>
  <si>
    <t>処理及び
維持管理費</t>
  </si>
  <si>
    <t>小計</t>
  </si>
  <si>
    <t>富山県</t>
  </si>
  <si>
    <t>長崎県</t>
  </si>
  <si>
    <t>山口県</t>
  </si>
  <si>
    <t>高知県</t>
  </si>
  <si>
    <t/>
  </si>
  <si>
    <t>大分県</t>
  </si>
  <si>
    <t>愛媛県</t>
  </si>
  <si>
    <t>岡山県</t>
  </si>
  <si>
    <t>鹿児島県</t>
  </si>
  <si>
    <t>廃棄物処理事業経費（市町村及び事務組合の合計）【歳入】（平成１５年度実績）</t>
  </si>
  <si>
    <t>廃棄物処理事業経費（市町村及び事務組合の合計）【歳出】（平成１５年度実績）</t>
  </si>
  <si>
    <t>廃棄物処理事業経費【市町村分担金の合計】（平成１５年度実績）</t>
  </si>
  <si>
    <t>廃棄物処理事業経費【組合分担金の合計】（平成１５年度実績）</t>
  </si>
  <si>
    <t>静岡県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</si>
</sst>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23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38" fontId="5" fillId="0" borderId="8" xfId="17" applyFont="1" applyBorder="1" applyAlignment="1">
      <alignment horizontal="right" vertical="center"/>
    </xf>
    <xf numFmtId="0" fontId="5" fillId="2" borderId="6" xfId="23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3" applyFont="1" applyFill="1" applyBorder="1" applyAlignment="1">
      <alignment horizontal="center" vertical="center" wrapText="1"/>
      <protection/>
    </xf>
    <xf numFmtId="0" fontId="5" fillId="2" borderId="4" xfId="23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2" borderId="1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>
      <alignment horizontal="left" vertical="center"/>
      <protection/>
    </xf>
    <xf numFmtId="0" fontId="5" fillId="2" borderId="9" xfId="23" applyFont="1" applyFill="1" applyBorder="1" applyAlignment="1" quotePrefix="1">
      <alignment horizontal="center" vertical="center"/>
      <protection/>
    </xf>
    <xf numFmtId="0" fontId="5" fillId="2" borderId="4" xfId="23" applyFont="1" applyFill="1" applyBorder="1" applyAlignment="1" quotePrefix="1">
      <alignment horizontal="center" vertical="center" wrapText="1"/>
      <protection/>
    </xf>
    <xf numFmtId="0" fontId="5" fillId="2" borderId="10" xfId="23" applyFont="1" applyFill="1" applyBorder="1" applyAlignment="1" quotePrefix="1">
      <alignment horizontal="center" vertical="center" wrapText="1"/>
      <protection/>
    </xf>
    <xf numFmtId="0" fontId="5" fillId="2" borderId="7" xfId="23" applyFont="1" applyFill="1" applyBorder="1" applyAlignment="1" quotePrefix="1">
      <alignment horizontal="center" vertical="center" wrapText="1"/>
      <protection/>
    </xf>
    <xf numFmtId="38" fontId="5" fillId="0" borderId="8" xfId="23" applyNumberFormat="1" applyFont="1" applyBorder="1" applyAlignment="1">
      <alignment horizontal="right" vertical="center"/>
      <protection/>
    </xf>
    <xf numFmtId="0" fontId="5" fillId="0" borderId="0" xfId="23" applyFont="1" applyAlignment="1">
      <alignment horizontal="center"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38" fontId="5" fillId="0" borderId="8" xfId="0" applyNumberFormat="1" applyFont="1" applyBorder="1" applyAlignment="1">
      <alignment horizontal="right" vertical="center"/>
    </xf>
    <xf numFmtId="38" fontId="5" fillId="0" borderId="8" xfId="17" applyFont="1" applyBorder="1" applyAlignment="1">
      <alignment horizontal="right" vertical="center" wrapText="1"/>
    </xf>
    <xf numFmtId="38" fontId="5" fillId="0" borderId="8" xfId="23" applyNumberFormat="1" applyFont="1" applyBorder="1" applyAlignment="1">
      <alignment vertical="center"/>
      <protection/>
    </xf>
    <xf numFmtId="0" fontId="10" fillId="0" borderId="0" xfId="22" applyFont="1" applyBorder="1" applyAlignment="1">
      <alignment horizontal="right" vertical="center"/>
      <protection/>
    </xf>
    <xf numFmtId="0" fontId="10" fillId="0" borderId="0" xfId="22" applyFont="1" applyAlignment="1" quotePrefix="1">
      <alignment horizontal="left" vertical="center"/>
      <protection/>
    </xf>
    <xf numFmtId="0" fontId="1" fillId="0" borderId="0" xfId="22" applyFont="1" applyAlignment="1">
      <alignment vertical="center"/>
      <protection/>
    </xf>
    <xf numFmtId="0" fontId="11" fillId="0" borderId="0" xfId="22" applyFont="1" applyBorder="1" applyAlignment="1">
      <alignment horizontal="right" vertical="center"/>
      <protection/>
    </xf>
    <xf numFmtId="0" fontId="11" fillId="0" borderId="0" xfId="22" applyFont="1" applyAlignment="1" quotePrefix="1">
      <alignment horizontal="left" vertical="center"/>
      <protection/>
    </xf>
    <xf numFmtId="0" fontId="12" fillId="0" borderId="0" xfId="22" applyFont="1" applyAlignment="1">
      <alignment vertical="center"/>
      <protection/>
    </xf>
    <xf numFmtId="0" fontId="12" fillId="0" borderId="8" xfId="22" applyFont="1" applyBorder="1" applyAlignment="1">
      <alignment horizontal="center" vertical="center"/>
      <protection/>
    </xf>
    <xf numFmtId="0" fontId="12" fillId="0" borderId="6" xfId="22" applyFont="1" applyBorder="1" applyAlignment="1">
      <alignment horizontal="center" vertical="center"/>
      <protection/>
    </xf>
    <xf numFmtId="38" fontId="12" fillId="0" borderId="8" xfId="17" applyFont="1" applyBorder="1" applyAlignment="1">
      <alignment vertical="center"/>
    </xf>
    <xf numFmtId="0" fontId="12" fillId="0" borderId="8" xfId="22" applyFont="1" applyBorder="1" applyAlignment="1">
      <alignment vertical="center"/>
      <protection/>
    </xf>
    <xf numFmtId="38" fontId="12" fillId="0" borderId="6" xfId="17" applyFont="1" applyBorder="1" applyAlignment="1">
      <alignment vertical="center"/>
    </xf>
    <xf numFmtId="38" fontId="12" fillId="0" borderId="6" xfId="22" applyNumberFormat="1" applyFont="1" applyBorder="1" applyAlignment="1">
      <alignment vertical="center"/>
      <protection/>
    </xf>
    <xf numFmtId="0" fontId="12" fillId="0" borderId="12" xfId="22" applyFont="1" applyBorder="1" applyAlignment="1">
      <alignment vertical="center"/>
      <protection/>
    </xf>
    <xf numFmtId="0" fontId="12" fillId="0" borderId="13" xfId="22" applyFont="1" applyBorder="1" applyAlignment="1">
      <alignment vertical="center"/>
      <protection/>
    </xf>
    <xf numFmtId="38" fontId="12" fillId="0" borderId="14" xfId="17" applyFont="1" applyBorder="1" applyAlignment="1">
      <alignment vertical="center"/>
    </xf>
    <xf numFmtId="38" fontId="12" fillId="0" borderId="14" xfId="22" applyNumberFormat="1" applyFont="1" applyBorder="1" applyAlignment="1">
      <alignment vertical="center"/>
      <protection/>
    </xf>
    <xf numFmtId="0" fontId="12" fillId="0" borderId="0" xfId="22" applyFont="1">
      <alignment/>
      <protection/>
    </xf>
    <xf numFmtId="38" fontId="12" fillId="0" borderId="8" xfId="22" applyNumberFormat="1" applyFont="1" applyBorder="1">
      <alignment/>
      <protection/>
    </xf>
    <xf numFmtId="0" fontId="12" fillId="0" borderId="15" xfId="22" applyFont="1" applyBorder="1" applyAlignment="1">
      <alignment vertical="center"/>
      <protection/>
    </xf>
    <xf numFmtId="0" fontId="2" fillId="0" borderId="8" xfId="24" applyFont="1" applyBorder="1" applyAlignment="1">
      <alignment horizontal="center" vertical="center"/>
      <protection/>
    </xf>
    <xf numFmtId="0" fontId="2" fillId="0" borderId="8" xfId="0" applyFont="1" applyBorder="1" applyAlignment="1" quotePrefix="1">
      <alignment horizontal="center" vertical="center"/>
    </xf>
    <xf numFmtId="0" fontId="6" fillId="2" borderId="15" xfId="23" applyFont="1" applyFill="1" applyBorder="1" applyAlignment="1" quotePrefix="1">
      <alignment horizontal="center" vertical="center"/>
      <protection/>
    </xf>
    <xf numFmtId="0" fontId="6" fillId="2" borderId="10" xfId="23" applyFont="1" applyFill="1" applyBorder="1" applyAlignment="1" quotePrefix="1">
      <alignment horizontal="center" vertical="center"/>
      <protection/>
    </xf>
    <xf numFmtId="0" fontId="5" fillId="2" borderId="6" xfId="23" applyFont="1" applyFill="1" applyBorder="1" applyAlignment="1">
      <alignment horizontal="center" vertical="center"/>
      <protection/>
    </xf>
    <xf numFmtId="0" fontId="5" fillId="2" borderId="4" xfId="23" applyFont="1" applyFill="1" applyBorder="1" applyAlignment="1">
      <alignment horizontal="center" vertical="center"/>
      <protection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5" xfId="23" applyFont="1" applyFill="1" applyBorder="1" applyAlignment="1" quotePrefix="1">
      <alignment horizontal="center" vertical="center"/>
      <protection/>
    </xf>
    <xf numFmtId="0" fontId="6" fillId="2" borderId="11" xfId="23" applyFont="1" applyFill="1" applyBorder="1" applyAlignment="1" quotePrefix="1">
      <alignment horizontal="center" vertical="center"/>
      <protection/>
    </xf>
    <xf numFmtId="0" fontId="6" fillId="2" borderId="9" xfId="23" applyFont="1" applyFill="1" applyBorder="1" applyAlignment="1" quotePrefix="1">
      <alignment horizontal="center" vertical="center"/>
      <protection/>
    </xf>
    <xf numFmtId="0" fontId="6" fillId="2" borderId="12" xfId="23" applyFont="1" applyFill="1" applyBorder="1" applyAlignment="1" quotePrefix="1">
      <alignment horizontal="center" vertical="center"/>
      <protection/>
    </xf>
    <xf numFmtId="0" fontId="5" fillId="0" borderId="7" xfId="23" applyFont="1" applyBorder="1" applyAlignment="1">
      <alignment horizontal="center" vertical="center"/>
      <protection/>
    </xf>
    <xf numFmtId="0" fontId="12" fillId="0" borderId="8" xfId="22" applyFont="1" applyBorder="1" applyAlignment="1">
      <alignment horizontal="center" vertical="center"/>
      <protection/>
    </xf>
    <xf numFmtId="0" fontId="12" fillId="0" borderId="1" xfId="22" applyFont="1" applyBorder="1" applyAlignment="1">
      <alignment horizontal="center" vertical="center"/>
      <protection/>
    </xf>
    <xf numFmtId="0" fontId="12" fillId="0" borderId="13" xfId="22" applyFont="1" applyBorder="1" applyAlignment="1">
      <alignment horizontal="left" vertical="center"/>
      <protection/>
    </xf>
    <xf numFmtId="0" fontId="12" fillId="0" borderId="14" xfId="22" applyFont="1" applyBorder="1" applyAlignment="1">
      <alignment horizontal="left" vertical="center"/>
      <protection/>
    </xf>
    <xf numFmtId="0" fontId="10" fillId="0" borderId="0" xfId="22" applyFont="1" applyBorder="1" applyAlignment="1">
      <alignment horizontal="right" vertical="center"/>
      <protection/>
    </xf>
    <xf numFmtId="0" fontId="12" fillId="0" borderId="5" xfId="22" applyFont="1" applyBorder="1" applyAlignment="1" quotePrefix="1">
      <alignment horizontal="center" vertical="center"/>
      <protection/>
    </xf>
    <xf numFmtId="0" fontId="12" fillId="0" borderId="11" xfId="22" applyFont="1" applyBorder="1" applyAlignment="1" quotePrefix="1">
      <alignment horizontal="center" vertical="center"/>
      <protection/>
    </xf>
    <xf numFmtId="0" fontId="12" fillId="0" borderId="9" xfId="22" applyFont="1" applyBorder="1" applyAlignment="1" quotePrefix="1">
      <alignment horizontal="center" vertical="center"/>
      <protection/>
    </xf>
    <xf numFmtId="0" fontId="12" fillId="0" borderId="5" xfId="22" applyFont="1" applyBorder="1" applyAlignment="1">
      <alignment horizontal="left" vertical="center"/>
      <protection/>
    </xf>
    <xf numFmtId="0" fontId="12" fillId="0" borderId="11" xfId="22" applyFont="1" applyBorder="1" applyAlignment="1">
      <alignment horizontal="left" vertical="center"/>
      <protection/>
    </xf>
    <xf numFmtId="0" fontId="12" fillId="0" borderId="5" xfId="22" applyFont="1" applyBorder="1" applyAlignment="1">
      <alignment horizontal="center" vertical="center"/>
      <protection/>
    </xf>
    <xf numFmtId="0" fontId="12" fillId="0" borderId="8" xfId="22" applyFont="1" applyBorder="1" applyAlignment="1" quotePrefix="1">
      <alignment horizontal="center" vertical="center"/>
      <protection/>
    </xf>
    <xf numFmtId="0" fontId="12" fillId="0" borderId="5" xfId="22" applyFont="1" applyBorder="1" applyAlignment="1" quotePrefix="1">
      <alignment horizontal="left" vertical="center"/>
      <protection/>
    </xf>
    <xf numFmtId="0" fontId="12" fillId="0" borderId="11" xfId="22" applyFont="1" applyBorder="1" applyAlignment="1" quotePrefix="1">
      <alignment horizontal="left" vertical="center"/>
      <protection/>
    </xf>
    <xf numFmtId="0" fontId="12" fillId="0" borderId="6" xfId="22" applyFont="1" applyBorder="1" applyAlignment="1">
      <alignment horizontal="left" vertical="center"/>
      <protection/>
    </xf>
    <xf numFmtId="0" fontId="12" fillId="0" borderId="8" xfId="22" applyFont="1" applyBorder="1" applyAlignment="1">
      <alignment horizontal="center" vertical="center" textRotation="255"/>
      <protection/>
    </xf>
    <xf numFmtId="0" fontId="12" fillId="0" borderId="8" xfId="22" applyFont="1" applyBorder="1" applyAlignment="1">
      <alignment horizontal="left" vertical="center"/>
      <protection/>
    </xf>
    <xf numFmtId="0" fontId="12" fillId="0" borderId="8" xfId="22" applyFont="1" applyBorder="1" applyAlignment="1" quotePrefix="1">
      <alignment horizontal="center"/>
      <protection/>
    </xf>
    <xf numFmtId="0" fontId="12" fillId="0" borderId="8" xfId="22" applyFont="1" applyBorder="1" applyAlignment="1">
      <alignment horizontal="center"/>
      <protection/>
    </xf>
    <xf numFmtId="0" fontId="12" fillId="0" borderId="8" xfId="22" applyFont="1" applyBorder="1" applyAlignment="1" quotePrefix="1">
      <alignment horizontal="center" vertical="center" textRotation="255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H12集計結果（経費）" xfId="22"/>
    <cellStyle name="標準_集計結果（経費）" xfId="23"/>
    <cellStyle name="標準_全項目データ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3919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772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508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476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56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473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48158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97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47310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661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4249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3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3228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076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3812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153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153352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78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831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16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0010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679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7640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848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3574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120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205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2899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713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7985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83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83153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67925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27266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12039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71379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5084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9712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858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492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661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746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085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706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2553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340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944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933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1031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187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5269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696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035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3747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5442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629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39681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052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1376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661987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94485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103120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50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544252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035617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0183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7813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660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4594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3072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183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594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3919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5772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4249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27813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660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508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4767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5615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47310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47310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48158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5097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16792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2899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0183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27813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660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594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3072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4249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381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3228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4076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1533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6</xdr:row>
      <xdr:rowOff>0</xdr:rowOff>
    </xdr:from>
    <xdr:to>
      <xdr:col>7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578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8315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9163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010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16792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17640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18488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2726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3574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4422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03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2051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2899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37137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37985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833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4924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6619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7467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0858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1706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2553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3401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5944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19335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1031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1878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5269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6117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26965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0356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3747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5442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6290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39681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0528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1376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291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5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B54"/>
  <sheetViews>
    <sheetView showGridLines="0" tabSelected="1" workbookViewId="0" topLeftCell="A1">
      <pane xSplit="1" ySplit="6" topLeftCell="B7" activePane="bottomRight" state="frozen"/>
      <selection pane="topLeft" activeCell="A7" sqref="A7:A53"/>
      <selection pane="topRight" activeCell="A7" sqref="A7:A53"/>
      <selection pane="bottomLeft" activeCell="A7" sqref="A7:A53"/>
      <selection pane="bottomRight" activeCell="B7" sqref="B7"/>
    </sheetView>
  </sheetViews>
  <sheetFormatPr defaultColWidth="9.00390625" defaultRowHeight="13.5"/>
  <cols>
    <col min="1" max="1" width="9.00390625" style="56" customWidth="1"/>
    <col min="2" max="28" width="11.125" style="56" customWidth="1"/>
    <col min="29" max="16384" width="9.00390625" style="56" customWidth="1"/>
  </cols>
  <sheetData>
    <row r="1" spans="1:28" ht="17.25">
      <c r="A1" s="54" t="s">
        <v>170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</row>
    <row r="2" spans="1:28" s="55" customFormat="1" ht="22.5" customHeight="1">
      <c r="A2" s="86" t="s">
        <v>10</v>
      </c>
      <c r="B2" s="2" t="s">
        <v>112</v>
      </c>
      <c r="C2" s="3"/>
      <c r="D2" s="3"/>
      <c r="E2" s="3"/>
      <c r="F2" s="3"/>
      <c r="G2" s="3"/>
      <c r="H2" s="3"/>
      <c r="I2" s="3"/>
      <c r="J2" s="4"/>
      <c r="K2" s="2" t="s">
        <v>11</v>
      </c>
      <c r="L2" s="3"/>
      <c r="M2" s="3"/>
      <c r="N2" s="3"/>
      <c r="O2" s="3"/>
      <c r="P2" s="3"/>
      <c r="Q2" s="3"/>
      <c r="R2" s="3"/>
      <c r="S2" s="4"/>
      <c r="T2" s="2" t="s">
        <v>12</v>
      </c>
      <c r="U2" s="5"/>
      <c r="V2" s="5"/>
      <c r="W2" s="5"/>
      <c r="X2" s="5"/>
      <c r="Y2" s="5"/>
      <c r="Z2" s="5"/>
      <c r="AA2" s="5"/>
      <c r="AB2" s="6"/>
    </row>
    <row r="3" spans="1:28" s="55" customFormat="1" ht="22.5" customHeight="1">
      <c r="A3" s="87"/>
      <c r="B3" s="8" t="s">
        <v>13</v>
      </c>
      <c r="C3" s="51"/>
      <c r="D3" s="51"/>
      <c r="E3" s="51"/>
      <c r="F3" s="51"/>
      <c r="G3" s="51"/>
      <c r="H3" s="51"/>
      <c r="I3" s="52"/>
      <c r="J3" s="53"/>
      <c r="K3" s="8" t="s">
        <v>13</v>
      </c>
      <c r="L3" s="51"/>
      <c r="M3" s="51"/>
      <c r="N3" s="51"/>
      <c r="O3" s="51"/>
      <c r="P3" s="51"/>
      <c r="Q3" s="51"/>
      <c r="R3" s="52"/>
      <c r="S3" s="53"/>
      <c r="T3" s="8" t="s">
        <v>13</v>
      </c>
      <c r="U3" s="51"/>
      <c r="V3" s="51"/>
      <c r="W3" s="51"/>
      <c r="X3" s="51"/>
      <c r="Y3" s="51"/>
      <c r="Z3" s="51"/>
      <c r="AA3" s="52"/>
      <c r="AB3" s="53"/>
    </row>
    <row r="4" spans="1:28" s="55" customFormat="1" ht="22.5" customHeight="1">
      <c r="A4" s="87"/>
      <c r="B4" s="7"/>
      <c r="C4" s="8" t="s">
        <v>14</v>
      </c>
      <c r="D4" s="9"/>
      <c r="E4" s="9"/>
      <c r="F4" s="9"/>
      <c r="G4" s="9"/>
      <c r="H4" s="9"/>
      <c r="I4" s="10"/>
      <c r="J4" s="11" t="s">
        <v>113</v>
      </c>
      <c r="K4" s="7"/>
      <c r="L4" s="8" t="s">
        <v>14</v>
      </c>
      <c r="M4" s="9"/>
      <c r="N4" s="9"/>
      <c r="O4" s="9"/>
      <c r="P4" s="9"/>
      <c r="Q4" s="9"/>
      <c r="R4" s="10"/>
      <c r="S4" s="11" t="s">
        <v>113</v>
      </c>
      <c r="T4" s="7"/>
      <c r="U4" s="8" t="s">
        <v>14</v>
      </c>
      <c r="V4" s="9"/>
      <c r="W4" s="9"/>
      <c r="X4" s="9"/>
      <c r="Y4" s="9"/>
      <c r="Z4" s="9"/>
      <c r="AA4" s="10"/>
      <c r="AB4" s="11" t="s">
        <v>113</v>
      </c>
    </row>
    <row r="5" spans="1:28" s="55" customFormat="1" ht="22.5" customHeight="1">
      <c r="A5" s="87"/>
      <c r="B5" s="7"/>
      <c r="C5" s="7"/>
      <c r="D5" s="12" t="s">
        <v>114</v>
      </c>
      <c r="E5" s="12" t="s">
        <v>115</v>
      </c>
      <c r="F5" s="12" t="s">
        <v>116</v>
      </c>
      <c r="G5" s="12" t="s">
        <v>142</v>
      </c>
      <c r="H5" s="12" t="s">
        <v>143</v>
      </c>
      <c r="I5" s="12" t="s">
        <v>144</v>
      </c>
      <c r="J5" s="13"/>
      <c r="K5" s="7"/>
      <c r="L5" s="7"/>
      <c r="M5" s="12" t="s">
        <v>114</v>
      </c>
      <c r="N5" s="12" t="s">
        <v>115</v>
      </c>
      <c r="O5" s="12" t="s">
        <v>116</v>
      </c>
      <c r="P5" s="12" t="s">
        <v>142</v>
      </c>
      <c r="Q5" s="12" t="s">
        <v>143</v>
      </c>
      <c r="R5" s="12" t="s">
        <v>144</v>
      </c>
      <c r="S5" s="13"/>
      <c r="T5" s="7"/>
      <c r="U5" s="7"/>
      <c r="V5" s="12" t="s">
        <v>114</v>
      </c>
      <c r="W5" s="12" t="s">
        <v>115</v>
      </c>
      <c r="X5" s="12" t="s">
        <v>116</v>
      </c>
      <c r="Y5" s="12" t="s">
        <v>142</v>
      </c>
      <c r="Z5" s="12" t="s">
        <v>143</v>
      </c>
      <c r="AA5" s="12" t="s">
        <v>144</v>
      </c>
      <c r="AB5" s="13"/>
    </row>
    <row r="6" spans="1:28" s="55" customFormat="1" ht="22.5" customHeight="1">
      <c r="A6" s="88"/>
      <c r="B6" s="14" t="s">
        <v>15</v>
      </c>
      <c r="C6" s="14" t="s">
        <v>16</v>
      </c>
      <c r="D6" s="15" t="s">
        <v>16</v>
      </c>
      <c r="E6" s="15" t="s">
        <v>16</v>
      </c>
      <c r="F6" s="15" t="s">
        <v>16</v>
      </c>
      <c r="G6" s="15" t="s">
        <v>16</v>
      </c>
      <c r="H6" s="15" t="s">
        <v>16</v>
      </c>
      <c r="I6" s="15" t="s">
        <v>16</v>
      </c>
      <c r="J6" s="16" t="s">
        <v>16</v>
      </c>
      <c r="K6" s="14" t="s">
        <v>16</v>
      </c>
      <c r="L6" s="14" t="s">
        <v>16</v>
      </c>
      <c r="M6" s="15" t="s">
        <v>16</v>
      </c>
      <c r="N6" s="15" t="s">
        <v>16</v>
      </c>
      <c r="O6" s="15" t="s">
        <v>16</v>
      </c>
      <c r="P6" s="15" t="s">
        <v>16</v>
      </c>
      <c r="Q6" s="15" t="s">
        <v>16</v>
      </c>
      <c r="R6" s="15" t="s">
        <v>16</v>
      </c>
      <c r="S6" s="16" t="s">
        <v>16</v>
      </c>
      <c r="T6" s="14" t="s">
        <v>16</v>
      </c>
      <c r="U6" s="14" t="s">
        <v>16</v>
      </c>
      <c r="V6" s="15" t="s">
        <v>16</v>
      </c>
      <c r="W6" s="15" t="s">
        <v>16</v>
      </c>
      <c r="X6" s="15" t="s">
        <v>16</v>
      </c>
      <c r="Y6" s="15" t="s">
        <v>16</v>
      </c>
      <c r="Z6" s="15" t="s">
        <v>16</v>
      </c>
      <c r="AA6" s="15" t="s">
        <v>16</v>
      </c>
      <c r="AB6" s="16" t="s">
        <v>16</v>
      </c>
    </row>
    <row r="7" spans="1:28" ht="13.5">
      <c r="A7" s="81" t="s">
        <v>18</v>
      </c>
      <c r="B7" s="17">
        <f aca="true" t="shared" si="0" ref="B7:B54">C7+J7</f>
        <v>82407515</v>
      </c>
      <c r="C7" s="17">
        <f aca="true" t="shared" si="1" ref="C7:C54">D7+E7+F7+G7+I7</f>
        <v>29462794</v>
      </c>
      <c r="D7" s="17">
        <v>3824821</v>
      </c>
      <c r="E7" s="17">
        <v>273058</v>
      </c>
      <c r="F7" s="17">
        <v>10632668</v>
      </c>
      <c r="G7" s="17">
        <v>11558942</v>
      </c>
      <c r="H7" s="17">
        <v>9280903</v>
      </c>
      <c r="I7" s="17">
        <v>3173305</v>
      </c>
      <c r="J7" s="17">
        <v>52944721</v>
      </c>
      <c r="K7" s="17">
        <f aca="true" t="shared" si="2" ref="K7:K54">L7+S7</f>
        <v>12559567</v>
      </c>
      <c r="L7" s="17">
        <f aca="true" t="shared" si="3" ref="L7:L54">M7+N7+O7+P7+R7</f>
        <v>3758594</v>
      </c>
      <c r="M7" s="17">
        <v>17092</v>
      </c>
      <c r="N7" s="17">
        <v>7551</v>
      </c>
      <c r="O7" s="17">
        <v>33714</v>
      </c>
      <c r="P7" s="17">
        <v>3213864</v>
      </c>
      <c r="Q7" s="17">
        <v>4417918</v>
      </c>
      <c r="R7" s="17">
        <v>486373</v>
      </c>
      <c r="S7" s="17">
        <v>8800973</v>
      </c>
      <c r="T7" s="17">
        <f>B7+K7</f>
        <v>94967082</v>
      </c>
      <c r="U7" s="17">
        <f aca="true" t="shared" si="4" ref="U7:AB7">C7+L7</f>
        <v>33221388</v>
      </c>
      <c r="V7" s="17">
        <f t="shared" si="4"/>
        <v>3841913</v>
      </c>
      <c r="W7" s="17">
        <f t="shared" si="4"/>
        <v>280609</v>
      </c>
      <c r="X7" s="17">
        <f t="shared" si="4"/>
        <v>10666382</v>
      </c>
      <c r="Y7" s="17">
        <f t="shared" si="4"/>
        <v>14772806</v>
      </c>
      <c r="Z7" s="17">
        <f t="shared" si="4"/>
        <v>13698821</v>
      </c>
      <c r="AA7" s="17">
        <f t="shared" si="4"/>
        <v>3659678</v>
      </c>
      <c r="AB7" s="17">
        <f t="shared" si="4"/>
        <v>61745694</v>
      </c>
    </row>
    <row r="8" spans="1:28" ht="13.5">
      <c r="A8" s="57" t="s">
        <v>19</v>
      </c>
      <c r="B8" s="17">
        <f t="shared" si="0"/>
        <v>16192992</v>
      </c>
      <c r="C8" s="17">
        <f t="shared" si="1"/>
        <v>2822507</v>
      </c>
      <c r="D8" s="17">
        <v>114866</v>
      </c>
      <c r="E8" s="17">
        <v>12540</v>
      </c>
      <c r="F8" s="17">
        <v>566183</v>
      </c>
      <c r="G8" s="17">
        <v>1614935</v>
      </c>
      <c r="H8" s="17">
        <v>5937882</v>
      </c>
      <c r="I8" s="17">
        <v>513983</v>
      </c>
      <c r="J8" s="17">
        <v>13370485</v>
      </c>
      <c r="K8" s="17">
        <f t="shared" si="2"/>
        <v>3856759</v>
      </c>
      <c r="L8" s="17">
        <f t="shared" si="3"/>
        <v>150097</v>
      </c>
      <c r="M8" s="17">
        <v>16829</v>
      </c>
      <c r="N8" s="17">
        <v>11756</v>
      </c>
      <c r="O8" s="17">
        <v>40100</v>
      </c>
      <c r="P8" s="17">
        <v>39756</v>
      </c>
      <c r="Q8" s="17">
        <v>3199604</v>
      </c>
      <c r="R8" s="17">
        <v>41656</v>
      </c>
      <c r="S8" s="17">
        <v>3706662</v>
      </c>
      <c r="T8" s="17">
        <f aca="true" t="shared" si="5" ref="T8:T53">B8+K8</f>
        <v>20049751</v>
      </c>
      <c r="U8" s="17">
        <f aca="true" t="shared" si="6" ref="U8:U53">C8+L8</f>
        <v>2972604</v>
      </c>
      <c r="V8" s="17">
        <f aca="true" t="shared" si="7" ref="V8:V53">D8+M8</f>
        <v>131695</v>
      </c>
      <c r="W8" s="17">
        <f aca="true" t="shared" si="8" ref="W8:W53">E8+N8</f>
        <v>24296</v>
      </c>
      <c r="X8" s="17">
        <f aca="true" t="shared" si="9" ref="X8:X53">F8+O8</f>
        <v>606283</v>
      </c>
      <c r="Y8" s="17">
        <f aca="true" t="shared" si="10" ref="Y8:Y53">G8+P8</f>
        <v>1654691</v>
      </c>
      <c r="Z8" s="17">
        <f aca="true" t="shared" si="11" ref="Z8:Z53">H8+Q8</f>
        <v>9137486</v>
      </c>
      <c r="AA8" s="17">
        <f aca="true" t="shared" si="12" ref="AA8:AA53">I8+R8</f>
        <v>555639</v>
      </c>
      <c r="AB8" s="17">
        <f aca="true" t="shared" si="13" ref="AB8:AB53">J8+S8</f>
        <v>17077147</v>
      </c>
    </row>
    <row r="9" spans="1:28" ht="13.5">
      <c r="A9" s="57" t="s">
        <v>20</v>
      </c>
      <c r="B9" s="17">
        <f t="shared" si="0"/>
        <v>13934282</v>
      </c>
      <c r="C9" s="17">
        <f t="shared" si="1"/>
        <v>1962060</v>
      </c>
      <c r="D9" s="17">
        <v>6465</v>
      </c>
      <c r="E9" s="17">
        <v>8281</v>
      </c>
      <c r="F9" s="17">
        <v>175800</v>
      </c>
      <c r="G9" s="17">
        <v>1158500</v>
      </c>
      <c r="H9" s="17">
        <v>4860233</v>
      </c>
      <c r="I9" s="17">
        <v>613014</v>
      </c>
      <c r="J9" s="17">
        <v>11972222</v>
      </c>
      <c r="K9" s="17">
        <f t="shared" si="2"/>
        <v>5767268</v>
      </c>
      <c r="L9" s="17">
        <f t="shared" si="3"/>
        <v>2647463</v>
      </c>
      <c r="M9" s="17">
        <v>271822</v>
      </c>
      <c r="N9" s="17">
        <v>4129</v>
      </c>
      <c r="O9" s="17">
        <v>532500</v>
      </c>
      <c r="P9" s="17">
        <v>1833906</v>
      </c>
      <c r="Q9" s="17">
        <v>2955374</v>
      </c>
      <c r="R9" s="17">
        <v>5106</v>
      </c>
      <c r="S9" s="17">
        <v>3119805</v>
      </c>
      <c r="T9" s="17">
        <f t="shared" si="5"/>
        <v>19701550</v>
      </c>
      <c r="U9" s="17">
        <f t="shared" si="6"/>
        <v>4609523</v>
      </c>
      <c r="V9" s="17">
        <f t="shared" si="7"/>
        <v>278287</v>
      </c>
      <c r="W9" s="17">
        <f t="shared" si="8"/>
        <v>12410</v>
      </c>
      <c r="X9" s="17">
        <f t="shared" si="9"/>
        <v>708300</v>
      </c>
      <c r="Y9" s="17">
        <f t="shared" si="10"/>
        <v>2992406</v>
      </c>
      <c r="Z9" s="17">
        <f t="shared" si="11"/>
        <v>7815607</v>
      </c>
      <c r="AA9" s="17">
        <f t="shared" si="12"/>
        <v>618120</v>
      </c>
      <c r="AB9" s="17">
        <f t="shared" si="13"/>
        <v>15092027</v>
      </c>
    </row>
    <row r="10" spans="1:28" ht="13.5">
      <c r="A10" s="57" t="s">
        <v>21</v>
      </c>
      <c r="B10" s="17">
        <f t="shared" si="0"/>
        <v>33967118</v>
      </c>
      <c r="C10" s="17">
        <f t="shared" si="1"/>
        <v>15830023</v>
      </c>
      <c r="D10" s="17">
        <v>3872304</v>
      </c>
      <c r="E10" s="17">
        <v>34990</v>
      </c>
      <c r="F10" s="17">
        <v>7599600</v>
      </c>
      <c r="G10" s="17">
        <v>3264186</v>
      </c>
      <c r="H10" s="17">
        <v>5701571</v>
      </c>
      <c r="I10" s="17">
        <v>1058943</v>
      </c>
      <c r="J10" s="17">
        <v>18137095</v>
      </c>
      <c r="K10" s="17">
        <f t="shared" si="2"/>
        <v>5394070</v>
      </c>
      <c r="L10" s="17">
        <f t="shared" si="3"/>
        <v>1301142</v>
      </c>
      <c r="M10" s="17">
        <v>64151</v>
      </c>
      <c r="N10" s="17">
        <v>46224</v>
      </c>
      <c r="O10" s="17">
        <v>2200</v>
      </c>
      <c r="P10" s="17">
        <v>1161728</v>
      </c>
      <c r="Q10" s="17">
        <v>3070278</v>
      </c>
      <c r="R10" s="17">
        <v>26839</v>
      </c>
      <c r="S10" s="17">
        <v>4092928</v>
      </c>
      <c r="T10" s="17">
        <f t="shared" si="5"/>
        <v>39361188</v>
      </c>
      <c r="U10" s="17">
        <f t="shared" si="6"/>
        <v>17131165</v>
      </c>
      <c r="V10" s="17">
        <f t="shared" si="7"/>
        <v>3936455</v>
      </c>
      <c r="W10" s="17">
        <f t="shared" si="8"/>
        <v>81214</v>
      </c>
      <c r="X10" s="17">
        <f t="shared" si="9"/>
        <v>7601800</v>
      </c>
      <c r="Y10" s="17">
        <f t="shared" si="10"/>
        <v>4425914</v>
      </c>
      <c r="Z10" s="17">
        <f t="shared" si="11"/>
        <v>8771849</v>
      </c>
      <c r="AA10" s="17">
        <f t="shared" si="12"/>
        <v>1085782</v>
      </c>
      <c r="AB10" s="17">
        <f t="shared" si="13"/>
        <v>22230023</v>
      </c>
    </row>
    <row r="11" spans="1:28" ht="13.5">
      <c r="A11" s="57" t="s">
        <v>22</v>
      </c>
      <c r="B11" s="17">
        <f t="shared" si="0"/>
        <v>14303091</v>
      </c>
      <c r="C11" s="17">
        <f t="shared" si="1"/>
        <v>4991160</v>
      </c>
      <c r="D11" s="17">
        <v>248943</v>
      </c>
      <c r="E11" s="17">
        <v>35657</v>
      </c>
      <c r="F11" s="17">
        <v>2235300</v>
      </c>
      <c r="G11" s="17">
        <v>1359991</v>
      </c>
      <c r="H11" s="17">
        <v>3801352</v>
      </c>
      <c r="I11" s="17">
        <v>1111269</v>
      </c>
      <c r="J11" s="17">
        <v>9311931</v>
      </c>
      <c r="K11" s="17">
        <f t="shared" si="2"/>
        <v>3512360</v>
      </c>
      <c r="L11" s="17">
        <f t="shared" si="3"/>
        <v>283384</v>
      </c>
      <c r="M11" s="17">
        <v>17224</v>
      </c>
      <c r="N11" s="17">
        <v>15526</v>
      </c>
      <c r="O11" s="17">
        <v>8800</v>
      </c>
      <c r="P11" s="17">
        <v>195843</v>
      </c>
      <c r="Q11" s="17">
        <v>2523085</v>
      </c>
      <c r="R11" s="17">
        <v>45991</v>
      </c>
      <c r="S11" s="17">
        <v>3228976</v>
      </c>
      <c r="T11" s="17">
        <f t="shared" si="5"/>
        <v>17815451</v>
      </c>
      <c r="U11" s="17">
        <f t="shared" si="6"/>
        <v>5274544</v>
      </c>
      <c r="V11" s="17">
        <f t="shared" si="7"/>
        <v>266167</v>
      </c>
      <c r="W11" s="17">
        <f t="shared" si="8"/>
        <v>51183</v>
      </c>
      <c r="X11" s="17">
        <f t="shared" si="9"/>
        <v>2244100</v>
      </c>
      <c r="Y11" s="17">
        <f t="shared" si="10"/>
        <v>1555834</v>
      </c>
      <c r="Z11" s="17">
        <f t="shared" si="11"/>
        <v>6324437</v>
      </c>
      <c r="AA11" s="17">
        <f t="shared" si="12"/>
        <v>1157260</v>
      </c>
      <c r="AB11" s="17">
        <f t="shared" si="13"/>
        <v>12540907</v>
      </c>
    </row>
    <row r="12" spans="1:28" ht="13.5">
      <c r="A12" s="57" t="s">
        <v>23</v>
      </c>
      <c r="B12" s="17">
        <f t="shared" si="0"/>
        <v>10829329</v>
      </c>
      <c r="C12" s="17">
        <f t="shared" si="1"/>
        <v>3267715</v>
      </c>
      <c r="D12" s="17">
        <v>203715</v>
      </c>
      <c r="E12" s="17">
        <v>9894</v>
      </c>
      <c r="F12" s="17">
        <v>707100</v>
      </c>
      <c r="G12" s="17">
        <v>1840624</v>
      </c>
      <c r="H12" s="17">
        <v>3241929</v>
      </c>
      <c r="I12" s="17">
        <v>506382</v>
      </c>
      <c r="J12" s="17">
        <v>7561614</v>
      </c>
      <c r="K12" s="17">
        <f t="shared" si="2"/>
        <v>3111040</v>
      </c>
      <c r="L12" s="17">
        <f t="shared" si="3"/>
        <v>859299</v>
      </c>
      <c r="M12" s="17">
        <v>10937</v>
      </c>
      <c r="N12" s="17">
        <v>5741</v>
      </c>
      <c r="O12" s="17">
        <v>58300</v>
      </c>
      <c r="P12" s="17">
        <v>782295</v>
      </c>
      <c r="Q12" s="17">
        <v>1885657</v>
      </c>
      <c r="R12" s="17">
        <v>2026</v>
      </c>
      <c r="S12" s="17">
        <v>2251741</v>
      </c>
      <c r="T12" s="17">
        <f t="shared" si="5"/>
        <v>13940369</v>
      </c>
      <c r="U12" s="17">
        <f t="shared" si="6"/>
        <v>4127014</v>
      </c>
      <c r="V12" s="17">
        <f t="shared" si="7"/>
        <v>214652</v>
      </c>
      <c r="W12" s="17">
        <f t="shared" si="8"/>
        <v>15635</v>
      </c>
      <c r="X12" s="17">
        <f t="shared" si="9"/>
        <v>765400</v>
      </c>
      <c r="Y12" s="17">
        <f t="shared" si="10"/>
        <v>2622919</v>
      </c>
      <c r="Z12" s="17">
        <f t="shared" si="11"/>
        <v>5127586</v>
      </c>
      <c r="AA12" s="17">
        <f t="shared" si="12"/>
        <v>508408</v>
      </c>
      <c r="AB12" s="17">
        <f t="shared" si="13"/>
        <v>9813355</v>
      </c>
    </row>
    <row r="13" spans="1:28" ht="13.5">
      <c r="A13" s="57" t="s">
        <v>24</v>
      </c>
      <c r="B13" s="17">
        <f t="shared" si="0"/>
        <v>20464769</v>
      </c>
      <c r="C13" s="17">
        <f t="shared" si="1"/>
        <v>4613673</v>
      </c>
      <c r="D13" s="17">
        <v>324590</v>
      </c>
      <c r="E13" s="17">
        <v>8174</v>
      </c>
      <c r="F13" s="17">
        <v>1196800</v>
      </c>
      <c r="G13" s="17">
        <v>2569716</v>
      </c>
      <c r="H13" s="17">
        <v>4815351</v>
      </c>
      <c r="I13" s="17">
        <v>514393</v>
      </c>
      <c r="J13" s="17">
        <v>15851096</v>
      </c>
      <c r="K13" s="17">
        <f t="shared" si="2"/>
        <v>7537487</v>
      </c>
      <c r="L13" s="17">
        <f t="shared" si="3"/>
        <v>3577966</v>
      </c>
      <c r="M13" s="17">
        <v>743451</v>
      </c>
      <c r="N13" s="17">
        <v>25236</v>
      </c>
      <c r="O13" s="17">
        <v>1724200</v>
      </c>
      <c r="P13" s="17">
        <v>1013264</v>
      </c>
      <c r="Q13" s="17">
        <v>2142808</v>
      </c>
      <c r="R13" s="17">
        <v>71815</v>
      </c>
      <c r="S13" s="17">
        <v>3959521</v>
      </c>
      <c r="T13" s="17">
        <f t="shared" si="5"/>
        <v>28002256</v>
      </c>
      <c r="U13" s="17">
        <f t="shared" si="6"/>
        <v>8191639</v>
      </c>
      <c r="V13" s="17">
        <f t="shared" si="7"/>
        <v>1068041</v>
      </c>
      <c r="W13" s="17">
        <f t="shared" si="8"/>
        <v>33410</v>
      </c>
      <c r="X13" s="17">
        <f t="shared" si="9"/>
        <v>2921000</v>
      </c>
      <c r="Y13" s="17">
        <f t="shared" si="10"/>
        <v>3582980</v>
      </c>
      <c r="Z13" s="17">
        <f t="shared" si="11"/>
        <v>6958159</v>
      </c>
      <c r="AA13" s="17">
        <f t="shared" si="12"/>
        <v>586208</v>
      </c>
      <c r="AB13" s="17">
        <f t="shared" si="13"/>
        <v>19810617</v>
      </c>
    </row>
    <row r="14" spans="1:28" ht="13.5">
      <c r="A14" s="57" t="s">
        <v>25</v>
      </c>
      <c r="B14" s="17">
        <f t="shared" si="0"/>
        <v>33118447</v>
      </c>
      <c r="C14" s="17">
        <f t="shared" si="1"/>
        <v>6639532</v>
      </c>
      <c r="D14" s="17">
        <v>151394</v>
      </c>
      <c r="E14" s="17">
        <v>11136</v>
      </c>
      <c r="F14" s="17">
        <v>932100</v>
      </c>
      <c r="G14" s="17">
        <v>4466161</v>
      </c>
      <c r="H14" s="17">
        <v>12159642</v>
      </c>
      <c r="I14" s="17">
        <v>1078741</v>
      </c>
      <c r="J14" s="17">
        <v>26478915</v>
      </c>
      <c r="K14" s="17">
        <f t="shared" si="2"/>
        <v>9976178</v>
      </c>
      <c r="L14" s="17">
        <f t="shared" si="3"/>
        <v>3668510</v>
      </c>
      <c r="M14" s="17">
        <v>810696</v>
      </c>
      <c r="N14" s="17">
        <v>1843090</v>
      </c>
      <c r="O14" s="17">
        <v>16148</v>
      </c>
      <c r="P14" s="17">
        <v>946526</v>
      </c>
      <c r="Q14" s="17">
        <v>3375436</v>
      </c>
      <c r="R14" s="17">
        <v>52050</v>
      </c>
      <c r="S14" s="17">
        <v>6307668</v>
      </c>
      <c r="T14" s="17">
        <f t="shared" si="5"/>
        <v>43094625</v>
      </c>
      <c r="U14" s="17">
        <f t="shared" si="6"/>
        <v>10308042</v>
      </c>
      <c r="V14" s="17">
        <f t="shared" si="7"/>
        <v>962090</v>
      </c>
      <c r="W14" s="17">
        <f t="shared" si="8"/>
        <v>1854226</v>
      </c>
      <c r="X14" s="17">
        <f t="shared" si="9"/>
        <v>948248</v>
      </c>
      <c r="Y14" s="17">
        <f t="shared" si="10"/>
        <v>5412687</v>
      </c>
      <c r="Z14" s="17">
        <f t="shared" si="11"/>
        <v>15535078</v>
      </c>
      <c r="AA14" s="17">
        <f t="shared" si="12"/>
        <v>1130791</v>
      </c>
      <c r="AB14" s="17">
        <f t="shared" si="13"/>
        <v>32786583</v>
      </c>
    </row>
    <row r="15" spans="1:28" ht="13.5">
      <c r="A15" s="57" t="s">
        <v>26</v>
      </c>
      <c r="B15" s="17">
        <f t="shared" si="0"/>
        <v>28152160</v>
      </c>
      <c r="C15" s="17">
        <f t="shared" si="1"/>
        <v>6283859</v>
      </c>
      <c r="D15" s="17">
        <v>218576</v>
      </c>
      <c r="E15" s="17">
        <v>6855</v>
      </c>
      <c r="F15" s="17">
        <v>707764</v>
      </c>
      <c r="G15" s="17">
        <v>3558492</v>
      </c>
      <c r="H15" s="17">
        <v>4294623</v>
      </c>
      <c r="I15" s="17">
        <v>1792172</v>
      </c>
      <c r="J15" s="17">
        <v>21868301</v>
      </c>
      <c r="K15" s="17">
        <f t="shared" si="2"/>
        <v>6440533</v>
      </c>
      <c r="L15" s="17">
        <f t="shared" si="3"/>
        <v>2858149</v>
      </c>
      <c r="M15" s="17">
        <v>354464</v>
      </c>
      <c r="N15" s="17">
        <v>70220</v>
      </c>
      <c r="O15" s="17">
        <v>1171100</v>
      </c>
      <c r="P15" s="17">
        <v>930727</v>
      </c>
      <c r="Q15" s="17">
        <v>1967790</v>
      </c>
      <c r="R15" s="17">
        <v>331638</v>
      </c>
      <c r="S15" s="17">
        <v>3582384</v>
      </c>
      <c r="T15" s="17">
        <f t="shared" si="5"/>
        <v>34592693</v>
      </c>
      <c r="U15" s="17">
        <f t="shared" si="6"/>
        <v>9142008</v>
      </c>
      <c r="V15" s="17">
        <f t="shared" si="7"/>
        <v>573040</v>
      </c>
      <c r="W15" s="17">
        <f t="shared" si="8"/>
        <v>77075</v>
      </c>
      <c r="X15" s="17">
        <f t="shared" si="9"/>
        <v>1878864</v>
      </c>
      <c r="Y15" s="17">
        <f t="shared" si="10"/>
        <v>4489219</v>
      </c>
      <c r="Z15" s="17">
        <f t="shared" si="11"/>
        <v>6262413</v>
      </c>
      <c r="AA15" s="17">
        <f t="shared" si="12"/>
        <v>2123810</v>
      </c>
      <c r="AB15" s="17">
        <f t="shared" si="13"/>
        <v>25450685</v>
      </c>
    </row>
    <row r="16" spans="1:28" ht="13.5">
      <c r="A16" s="57" t="s">
        <v>27</v>
      </c>
      <c r="B16" s="17">
        <f t="shared" si="0"/>
        <v>26929734</v>
      </c>
      <c r="C16" s="17">
        <f t="shared" si="1"/>
        <v>10905847</v>
      </c>
      <c r="D16" s="17">
        <v>1171266</v>
      </c>
      <c r="E16" s="17">
        <v>10554</v>
      </c>
      <c r="F16" s="17">
        <v>3699100</v>
      </c>
      <c r="G16" s="17">
        <v>3750177</v>
      </c>
      <c r="H16" s="17">
        <v>3994013</v>
      </c>
      <c r="I16" s="17">
        <v>2274750</v>
      </c>
      <c r="J16" s="17">
        <v>16023887</v>
      </c>
      <c r="K16" s="17">
        <f t="shared" si="2"/>
        <v>5197348</v>
      </c>
      <c r="L16" s="17">
        <f t="shared" si="3"/>
        <v>1012914</v>
      </c>
      <c r="M16" s="17">
        <v>28137</v>
      </c>
      <c r="N16" s="17">
        <v>27439</v>
      </c>
      <c r="O16" s="17">
        <v>0</v>
      </c>
      <c r="P16" s="17">
        <v>389355</v>
      </c>
      <c r="Q16" s="17">
        <v>1884455</v>
      </c>
      <c r="R16" s="17">
        <v>567983</v>
      </c>
      <c r="S16" s="17">
        <v>4184434</v>
      </c>
      <c r="T16" s="17">
        <f t="shared" si="5"/>
        <v>32127082</v>
      </c>
      <c r="U16" s="17">
        <f t="shared" si="6"/>
        <v>11918761</v>
      </c>
      <c r="V16" s="17">
        <f t="shared" si="7"/>
        <v>1199403</v>
      </c>
      <c r="W16" s="17">
        <f t="shared" si="8"/>
        <v>37993</v>
      </c>
      <c r="X16" s="17">
        <f t="shared" si="9"/>
        <v>3699100</v>
      </c>
      <c r="Y16" s="17">
        <f t="shared" si="10"/>
        <v>4139532</v>
      </c>
      <c r="Z16" s="17">
        <f t="shared" si="11"/>
        <v>5878468</v>
      </c>
      <c r="AA16" s="17">
        <f t="shared" si="12"/>
        <v>2842733</v>
      </c>
      <c r="AB16" s="17">
        <f t="shared" si="13"/>
        <v>20208321</v>
      </c>
    </row>
    <row r="17" spans="1:28" ht="13.5">
      <c r="A17" s="57" t="s">
        <v>28</v>
      </c>
      <c r="B17" s="17">
        <f t="shared" si="0"/>
        <v>93736115</v>
      </c>
      <c r="C17" s="17">
        <f t="shared" si="1"/>
        <v>15658411</v>
      </c>
      <c r="D17" s="17">
        <v>598714</v>
      </c>
      <c r="E17" s="17">
        <v>14297</v>
      </c>
      <c r="F17" s="17">
        <v>759400</v>
      </c>
      <c r="G17" s="17">
        <v>11324176</v>
      </c>
      <c r="H17" s="17">
        <v>21746181</v>
      </c>
      <c r="I17" s="17">
        <v>2961824</v>
      </c>
      <c r="J17" s="17">
        <v>78077704</v>
      </c>
      <c r="K17" s="17">
        <f t="shared" si="2"/>
        <v>15514802</v>
      </c>
      <c r="L17" s="17">
        <f t="shared" si="3"/>
        <v>3246051</v>
      </c>
      <c r="M17" s="17">
        <v>720535</v>
      </c>
      <c r="N17" s="17">
        <v>59739</v>
      </c>
      <c r="O17" s="17">
        <v>962100</v>
      </c>
      <c r="P17" s="17">
        <v>1051499</v>
      </c>
      <c r="Q17" s="17">
        <v>6969966</v>
      </c>
      <c r="R17" s="17">
        <v>452178</v>
      </c>
      <c r="S17" s="17">
        <v>12268751</v>
      </c>
      <c r="T17" s="17">
        <f t="shared" si="5"/>
        <v>109250917</v>
      </c>
      <c r="U17" s="17">
        <f t="shared" si="6"/>
        <v>18904462</v>
      </c>
      <c r="V17" s="17">
        <f t="shared" si="7"/>
        <v>1319249</v>
      </c>
      <c r="W17" s="17">
        <f t="shared" si="8"/>
        <v>74036</v>
      </c>
      <c r="X17" s="17">
        <f t="shared" si="9"/>
        <v>1721500</v>
      </c>
      <c r="Y17" s="17">
        <f t="shared" si="10"/>
        <v>12375675</v>
      </c>
      <c r="Z17" s="17">
        <f t="shared" si="11"/>
        <v>28716147</v>
      </c>
      <c r="AA17" s="17">
        <f t="shared" si="12"/>
        <v>3414002</v>
      </c>
      <c r="AB17" s="17">
        <f t="shared" si="13"/>
        <v>90346455</v>
      </c>
    </row>
    <row r="18" spans="1:28" ht="13.5">
      <c r="A18" s="57" t="s">
        <v>29</v>
      </c>
      <c r="B18" s="17">
        <f t="shared" si="0"/>
        <v>94618708</v>
      </c>
      <c r="C18" s="17">
        <f t="shared" si="1"/>
        <v>23340309</v>
      </c>
      <c r="D18" s="17">
        <v>3024175</v>
      </c>
      <c r="E18" s="17">
        <v>217885</v>
      </c>
      <c r="F18" s="17">
        <v>5602860</v>
      </c>
      <c r="G18" s="17">
        <v>11627809</v>
      </c>
      <c r="H18" s="17">
        <v>8680499</v>
      </c>
      <c r="I18" s="17">
        <v>2867580</v>
      </c>
      <c r="J18" s="17">
        <v>71278399</v>
      </c>
      <c r="K18" s="17">
        <f t="shared" si="2"/>
        <v>12530126</v>
      </c>
      <c r="L18" s="17">
        <f t="shared" si="3"/>
        <v>3611570</v>
      </c>
      <c r="M18" s="17">
        <v>49765</v>
      </c>
      <c r="N18" s="17">
        <v>57651</v>
      </c>
      <c r="O18" s="17">
        <v>186500</v>
      </c>
      <c r="P18" s="17">
        <v>3007632</v>
      </c>
      <c r="Q18" s="17">
        <v>1660477</v>
      </c>
      <c r="R18" s="17">
        <v>310022</v>
      </c>
      <c r="S18" s="17">
        <v>8918556</v>
      </c>
      <c r="T18" s="17">
        <f t="shared" si="5"/>
        <v>107148834</v>
      </c>
      <c r="U18" s="17">
        <f t="shared" si="6"/>
        <v>26951879</v>
      </c>
      <c r="V18" s="17">
        <f t="shared" si="7"/>
        <v>3073940</v>
      </c>
      <c r="W18" s="17">
        <f t="shared" si="8"/>
        <v>275536</v>
      </c>
      <c r="X18" s="17">
        <f t="shared" si="9"/>
        <v>5789360</v>
      </c>
      <c r="Y18" s="17">
        <f t="shared" si="10"/>
        <v>14635441</v>
      </c>
      <c r="Z18" s="17">
        <f t="shared" si="11"/>
        <v>10340976</v>
      </c>
      <c r="AA18" s="17">
        <f t="shared" si="12"/>
        <v>3177602</v>
      </c>
      <c r="AB18" s="17">
        <f t="shared" si="13"/>
        <v>80196955</v>
      </c>
    </row>
    <row r="19" spans="1:28" ht="13.5">
      <c r="A19" s="57" t="s">
        <v>30</v>
      </c>
      <c r="B19" s="17">
        <f t="shared" si="0"/>
        <v>249829027</v>
      </c>
      <c r="C19" s="17">
        <f t="shared" si="1"/>
        <v>66704416</v>
      </c>
      <c r="D19" s="17">
        <v>6763983</v>
      </c>
      <c r="E19" s="17">
        <v>4039691</v>
      </c>
      <c r="F19" s="17">
        <v>12683356</v>
      </c>
      <c r="G19" s="17">
        <v>33898315</v>
      </c>
      <c r="H19" s="17">
        <v>52427550</v>
      </c>
      <c r="I19" s="17">
        <v>9319071</v>
      </c>
      <c r="J19" s="17">
        <v>183124611</v>
      </c>
      <c r="K19" s="17">
        <f t="shared" si="2"/>
        <v>5316766</v>
      </c>
      <c r="L19" s="17">
        <f t="shared" si="3"/>
        <v>1096359</v>
      </c>
      <c r="M19" s="17">
        <v>215833</v>
      </c>
      <c r="N19" s="17">
        <v>344277</v>
      </c>
      <c r="O19" s="17">
        <v>128000</v>
      </c>
      <c r="P19" s="17">
        <v>356360</v>
      </c>
      <c r="Q19" s="17">
        <v>996700</v>
      </c>
      <c r="R19" s="17">
        <v>51889</v>
      </c>
      <c r="S19" s="17">
        <v>4220407</v>
      </c>
      <c r="T19" s="17">
        <f t="shared" si="5"/>
        <v>255145793</v>
      </c>
      <c r="U19" s="17">
        <f t="shared" si="6"/>
        <v>67800775</v>
      </c>
      <c r="V19" s="17">
        <f t="shared" si="7"/>
        <v>6979816</v>
      </c>
      <c r="W19" s="17">
        <f t="shared" si="8"/>
        <v>4383968</v>
      </c>
      <c r="X19" s="17">
        <f t="shared" si="9"/>
        <v>12811356</v>
      </c>
      <c r="Y19" s="17">
        <f t="shared" si="10"/>
        <v>34254675</v>
      </c>
      <c r="Z19" s="17">
        <f t="shared" si="11"/>
        <v>53424250</v>
      </c>
      <c r="AA19" s="17">
        <f t="shared" si="12"/>
        <v>9370960</v>
      </c>
      <c r="AB19" s="17">
        <f t="shared" si="13"/>
        <v>187345018</v>
      </c>
    </row>
    <row r="20" spans="1:28" ht="13.5">
      <c r="A20" s="57" t="s">
        <v>31</v>
      </c>
      <c r="B20" s="17">
        <f t="shared" si="0"/>
        <v>120359476</v>
      </c>
      <c r="C20" s="17">
        <f t="shared" si="1"/>
        <v>25774800</v>
      </c>
      <c r="D20" s="17">
        <v>1339156</v>
      </c>
      <c r="E20" s="17">
        <v>168714</v>
      </c>
      <c r="F20" s="17">
        <v>2770690</v>
      </c>
      <c r="G20" s="17">
        <v>16290580</v>
      </c>
      <c r="H20" s="17">
        <v>5760956</v>
      </c>
      <c r="I20" s="17">
        <v>5205660</v>
      </c>
      <c r="J20" s="17">
        <v>94584676</v>
      </c>
      <c r="K20" s="17">
        <f t="shared" si="2"/>
        <v>8853308</v>
      </c>
      <c r="L20" s="17">
        <f t="shared" si="3"/>
        <v>1044296</v>
      </c>
      <c r="M20" s="17">
        <v>3092</v>
      </c>
      <c r="N20" s="17">
        <v>15097</v>
      </c>
      <c r="O20" s="17">
        <v>1800</v>
      </c>
      <c r="P20" s="17">
        <v>846852</v>
      </c>
      <c r="Q20" s="17">
        <v>1005082</v>
      </c>
      <c r="R20" s="17">
        <v>177455</v>
      </c>
      <c r="S20" s="17">
        <v>7809012</v>
      </c>
      <c r="T20" s="17">
        <f t="shared" si="5"/>
        <v>129212784</v>
      </c>
      <c r="U20" s="17">
        <f t="shared" si="6"/>
        <v>26819096</v>
      </c>
      <c r="V20" s="17">
        <f t="shared" si="7"/>
        <v>1342248</v>
      </c>
      <c r="W20" s="17">
        <f t="shared" si="8"/>
        <v>183811</v>
      </c>
      <c r="X20" s="17">
        <f t="shared" si="9"/>
        <v>2772490</v>
      </c>
      <c r="Y20" s="17">
        <f t="shared" si="10"/>
        <v>17137432</v>
      </c>
      <c r="Z20" s="17">
        <f t="shared" si="11"/>
        <v>6766038</v>
      </c>
      <c r="AA20" s="17">
        <f t="shared" si="12"/>
        <v>5383115</v>
      </c>
      <c r="AB20" s="17">
        <f t="shared" si="13"/>
        <v>102393688</v>
      </c>
    </row>
    <row r="21" spans="1:28" ht="13.5">
      <c r="A21" s="57" t="s">
        <v>32</v>
      </c>
      <c r="B21" s="17">
        <f t="shared" si="0"/>
        <v>29370559</v>
      </c>
      <c r="C21" s="17">
        <f t="shared" si="1"/>
        <v>6308316</v>
      </c>
      <c r="D21" s="17">
        <v>539892</v>
      </c>
      <c r="E21" s="17">
        <v>29378</v>
      </c>
      <c r="F21" s="17">
        <v>1696700</v>
      </c>
      <c r="G21" s="17">
        <v>3539897</v>
      </c>
      <c r="H21" s="17">
        <v>9260325</v>
      </c>
      <c r="I21" s="17">
        <v>502449</v>
      </c>
      <c r="J21" s="17">
        <v>23062243</v>
      </c>
      <c r="K21" s="17">
        <f t="shared" si="2"/>
        <v>8347679</v>
      </c>
      <c r="L21" s="17">
        <f t="shared" si="3"/>
        <v>2733097</v>
      </c>
      <c r="M21" s="17">
        <v>257767</v>
      </c>
      <c r="N21" s="17">
        <v>29363</v>
      </c>
      <c r="O21" s="17">
        <v>614900</v>
      </c>
      <c r="P21" s="17">
        <v>1568602</v>
      </c>
      <c r="Q21" s="17">
        <v>3930632</v>
      </c>
      <c r="R21" s="17">
        <v>262465</v>
      </c>
      <c r="S21" s="17">
        <v>5614582</v>
      </c>
      <c r="T21" s="17">
        <f t="shared" si="5"/>
        <v>37718238</v>
      </c>
      <c r="U21" s="17">
        <f t="shared" si="6"/>
        <v>9041413</v>
      </c>
      <c r="V21" s="17">
        <f t="shared" si="7"/>
        <v>797659</v>
      </c>
      <c r="W21" s="17">
        <f t="shared" si="8"/>
        <v>58741</v>
      </c>
      <c r="X21" s="17">
        <f t="shared" si="9"/>
        <v>2311600</v>
      </c>
      <c r="Y21" s="17">
        <f t="shared" si="10"/>
        <v>5108499</v>
      </c>
      <c r="Z21" s="17">
        <f t="shared" si="11"/>
        <v>13190957</v>
      </c>
      <c r="AA21" s="17">
        <f t="shared" si="12"/>
        <v>764914</v>
      </c>
      <c r="AB21" s="17">
        <f t="shared" si="13"/>
        <v>28676825</v>
      </c>
    </row>
    <row r="22" spans="1:28" ht="13.5">
      <c r="A22" s="57" t="s">
        <v>33</v>
      </c>
      <c r="B22" s="17">
        <f t="shared" si="0"/>
        <v>13322146</v>
      </c>
      <c r="C22" s="17">
        <f t="shared" si="1"/>
        <v>4419110</v>
      </c>
      <c r="D22" s="17">
        <v>941080</v>
      </c>
      <c r="E22" s="17">
        <v>29994</v>
      </c>
      <c r="F22" s="17">
        <v>1274900</v>
      </c>
      <c r="G22" s="17">
        <v>1667603</v>
      </c>
      <c r="H22" s="17">
        <v>2679780</v>
      </c>
      <c r="I22" s="17">
        <v>505533</v>
      </c>
      <c r="J22" s="17">
        <v>8903036</v>
      </c>
      <c r="K22" s="17">
        <f t="shared" si="2"/>
        <v>2328247</v>
      </c>
      <c r="L22" s="17">
        <f t="shared" si="3"/>
        <v>833320</v>
      </c>
      <c r="M22" s="17">
        <v>54461</v>
      </c>
      <c r="N22" s="17">
        <v>58868</v>
      </c>
      <c r="O22" s="17">
        <v>2865</v>
      </c>
      <c r="P22" s="17">
        <v>581163</v>
      </c>
      <c r="Q22" s="17">
        <v>876161</v>
      </c>
      <c r="R22" s="17">
        <v>135963</v>
      </c>
      <c r="S22" s="17">
        <v>1494927</v>
      </c>
      <c r="T22" s="17">
        <f t="shared" si="5"/>
        <v>15650393</v>
      </c>
      <c r="U22" s="17">
        <f t="shared" si="6"/>
        <v>5252430</v>
      </c>
      <c r="V22" s="17">
        <f t="shared" si="7"/>
        <v>995541</v>
      </c>
      <c r="W22" s="17">
        <f t="shared" si="8"/>
        <v>88862</v>
      </c>
      <c r="X22" s="17">
        <f t="shared" si="9"/>
        <v>1277765</v>
      </c>
      <c r="Y22" s="17">
        <f t="shared" si="10"/>
        <v>2248766</v>
      </c>
      <c r="Z22" s="17">
        <f t="shared" si="11"/>
        <v>3555941</v>
      </c>
      <c r="AA22" s="17">
        <f t="shared" si="12"/>
        <v>641496</v>
      </c>
      <c r="AB22" s="17">
        <f t="shared" si="13"/>
        <v>10397963</v>
      </c>
    </row>
    <row r="23" spans="1:28" ht="13.5">
      <c r="A23" s="57" t="s">
        <v>34</v>
      </c>
      <c r="B23" s="17">
        <f t="shared" si="0"/>
        <v>14655157</v>
      </c>
      <c r="C23" s="17">
        <f t="shared" si="1"/>
        <v>3394785</v>
      </c>
      <c r="D23" s="17">
        <v>89903</v>
      </c>
      <c r="E23" s="17">
        <v>23332</v>
      </c>
      <c r="F23" s="17">
        <v>1000450</v>
      </c>
      <c r="G23" s="17">
        <v>1850556</v>
      </c>
      <c r="H23" s="17">
        <v>3570580</v>
      </c>
      <c r="I23" s="17">
        <v>430544</v>
      </c>
      <c r="J23" s="17">
        <v>11260372</v>
      </c>
      <c r="K23" s="17">
        <f t="shared" si="2"/>
        <v>1909686</v>
      </c>
      <c r="L23" s="17">
        <f t="shared" si="3"/>
        <v>311681</v>
      </c>
      <c r="M23" s="17">
        <v>0</v>
      </c>
      <c r="N23" s="17">
        <v>0</v>
      </c>
      <c r="O23" s="17">
        <v>0</v>
      </c>
      <c r="P23" s="17">
        <v>189377</v>
      </c>
      <c r="Q23" s="17">
        <v>1283414</v>
      </c>
      <c r="R23" s="17">
        <v>122304</v>
      </c>
      <c r="S23" s="17">
        <v>1598005</v>
      </c>
      <c r="T23" s="17">
        <f t="shared" si="5"/>
        <v>16564843</v>
      </c>
      <c r="U23" s="17">
        <f t="shared" si="6"/>
        <v>3706466</v>
      </c>
      <c r="V23" s="17">
        <f t="shared" si="7"/>
        <v>89903</v>
      </c>
      <c r="W23" s="17">
        <f t="shared" si="8"/>
        <v>23332</v>
      </c>
      <c r="X23" s="17">
        <f t="shared" si="9"/>
        <v>1000450</v>
      </c>
      <c r="Y23" s="17">
        <f t="shared" si="10"/>
        <v>2039933</v>
      </c>
      <c r="Z23" s="17">
        <f t="shared" si="11"/>
        <v>4853994</v>
      </c>
      <c r="AA23" s="17">
        <f t="shared" si="12"/>
        <v>552848</v>
      </c>
      <c r="AB23" s="17">
        <f t="shared" si="13"/>
        <v>12858377</v>
      </c>
    </row>
    <row r="24" spans="1:28" ht="13.5">
      <c r="A24" s="57" t="s">
        <v>35</v>
      </c>
      <c r="B24" s="17">
        <f t="shared" si="0"/>
        <v>11904033</v>
      </c>
      <c r="C24" s="17">
        <f t="shared" si="1"/>
        <v>2724927</v>
      </c>
      <c r="D24" s="17">
        <v>425421</v>
      </c>
      <c r="E24" s="17">
        <v>111817</v>
      </c>
      <c r="F24" s="17">
        <v>1173900</v>
      </c>
      <c r="G24" s="17">
        <v>775957</v>
      </c>
      <c r="H24" s="17">
        <v>3240357</v>
      </c>
      <c r="I24" s="17">
        <v>237832</v>
      </c>
      <c r="J24" s="17">
        <v>9179106</v>
      </c>
      <c r="K24" s="17">
        <f t="shared" si="2"/>
        <v>1423295</v>
      </c>
      <c r="L24" s="17">
        <f t="shared" si="3"/>
        <v>71996</v>
      </c>
      <c r="M24" s="17">
        <v>521</v>
      </c>
      <c r="N24" s="17">
        <v>593</v>
      </c>
      <c r="O24" s="17">
        <v>0</v>
      </c>
      <c r="P24" s="17">
        <v>37460</v>
      </c>
      <c r="Q24" s="17">
        <v>771299</v>
      </c>
      <c r="R24" s="17">
        <v>33422</v>
      </c>
      <c r="S24" s="17">
        <v>1351299</v>
      </c>
      <c r="T24" s="17">
        <f t="shared" si="5"/>
        <v>13327328</v>
      </c>
      <c r="U24" s="17">
        <f t="shared" si="6"/>
        <v>2796923</v>
      </c>
      <c r="V24" s="17">
        <f t="shared" si="7"/>
        <v>425942</v>
      </c>
      <c r="W24" s="17">
        <f t="shared" si="8"/>
        <v>112410</v>
      </c>
      <c r="X24" s="17">
        <f t="shared" si="9"/>
        <v>1173900</v>
      </c>
      <c r="Y24" s="17">
        <f t="shared" si="10"/>
        <v>813417</v>
      </c>
      <c r="Z24" s="17">
        <f t="shared" si="11"/>
        <v>4011656</v>
      </c>
      <c r="AA24" s="17">
        <f t="shared" si="12"/>
        <v>271254</v>
      </c>
      <c r="AB24" s="17">
        <f t="shared" si="13"/>
        <v>10530405</v>
      </c>
    </row>
    <row r="25" spans="1:28" ht="13.5">
      <c r="A25" s="57" t="s">
        <v>36</v>
      </c>
      <c r="B25" s="17">
        <f t="shared" si="0"/>
        <v>11226418</v>
      </c>
      <c r="C25" s="17">
        <f t="shared" si="1"/>
        <v>1852737</v>
      </c>
      <c r="D25" s="17">
        <v>6688</v>
      </c>
      <c r="E25" s="17">
        <v>15062</v>
      </c>
      <c r="F25" s="17">
        <v>94800</v>
      </c>
      <c r="G25" s="17">
        <v>1022854</v>
      </c>
      <c r="H25" s="17">
        <v>2609612</v>
      </c>
      <c r="I25" s="17">
        <v>713333</v>
      </c>
      <c r="J25" s="17">
        <v>9373681</v>
      </c>
      <c r="K25" s="17">
        <f t="shared" si="2"/>
        <v>2186879</v>
      </c>
      <c r="L25" s="17">
        <f t="shared" si="3"/>
        <v>722965</v>
      </c>
      <c r="M25" s="17">
        <v>510</v>
      </c>
      <c r="N25" s="17">
        <v>23739</v>
      </c>
      <c r="O25" s="17">
        <v>278300</v>
      </c>
      <c r="P25" s="17">
        <v>288395</v>
      </c>
      <c r="Q25" s="17">
        <v>658610</v>
      </c>
      <c r="R25" s="17">
        <v>132021</v>
      </c>
      <c r="S25" s="17">
        <v>1463914</v>
      </c>
      <c r="T25" s="17">
        <f t="shared" si="5"/>
        <v>13413297</v>
      </c>
      <c r="U25" s="17">
        <f t="shared" si="6"/>
        <v>2575702</v>
      </c>
      <c r="V25" s="17">
        <f t="shared" si="7"/>
        <v>7198</v>
      </c>
      <c r="W25" s="17">
        <f t="shared" si="8"/>
        <v>38801</v>
      </c>
      <c r="X25" s="17">
        <f t="shared" si="9"/>
        <v>373100</v>
      </c>
      <c r="Y25" s="17">
        <f t="shared" si="10"/>
        <v>1311249</v>
      </c>
      <c r="Z25" s="17">
        <f t="shared" si="11"/>
        <v>3268222</v>
      </c>
      <c r="AA25" s="17">
        <f t="shared" si="12"/>
        <v>845354</v>
      </c>
      <c r="AB25" s="17">
        <f t="shared" si="13"/>
        <v>10837595</v>
      </c>
    </row>
    <row r="26" spans="1:28" ht="13.5">
      <c r="A26" s="57" t="s">
        <v>37</v>
      </c>
      <c r="B26" s="17">
        <f t="shared" si="0"/>
        <v>22934148</v>
      </c>
      <c r="C26" s="17">
        <f t="shared" si="1"/>
        <v>6661149</v>
      </c>
      <c r="D26" s="17">
        <v>286843</v>
      </c>
      <c r="E26" s="17">
        <v>30713</v>
      </c>
      <c r="F26" s="17">
        <v>1498542</v>
      </c>
      <c r="G26" s="17">
        <v>3971657</v>
      </c>
      <c r="H26" s="17">
        <v>5577222</v>
      </c>
      <c r="I26" s="17">
        <v>873394</v>
      </c>
      <c r="J26" s="17">
        <v>16272999</v>
      </c>
      <c r="K26" s="17">
        <f t="shared" si="2"/>
        <v>10372381</v>
      </c>
      <c r="L26" s="17">
        <f t="shared" si="3"/>
        <v>3935162</v>
      </c>
      <c r="M26" s="17">
        <v>610308</v>
      </c>
      <c r="N26" s="17">
        <v>2215</v>
      </c>
      <c r="O26" s="17">
        <v>1430200</v>
      </c>
      <c r="P26" s="17">
        <v>1456590</v>
      </c>
      <c r="Q26" s="17">
        <v>3442400</v>
      </c>
      <c r="R26" s="17">
        <v>435849</v>
      </c>
      <c r="S26" s="17">
        <v>6437219</v>
      </c>
      <c r="T26" s="17">
        <f t="shared" si="5"/>
        <v>33306529</v>
      </c>
      <c r="U26" s="17">
        <f t="shared" si="6"/>
        <v>10596311</v>
      </c>
      <c r="V26" s="17">
        <f t="shared" si="7"/>
        <v>897151</v>
      </c>
      <c r="W26" s="17">
        <f t="shared" si="8"/>
        <v>32928</v>
      </c>
      <c r="X26" s="17">
        <f t="shared" si="9"/>
        <v>2928742</v>
      </c>
      <c r="Y26" s="17">
        <f t="shared" si="10"/>
        <v>5428247</v>
      </c>
      <c r="Z26" s="17">
        <f t="shared" si="11"/>
        <v>9019622</v>
      </c>
      <c r="AA26" s="17">
        <f t="shared" si="12"/>
        <v>1309243</v>
      </c>
      <c r="AB26" s="17">
        <f t="shared" si="13"/>
        <v>22710218</v>
      </c>
    </row>
    <row r="27" spans="1:28" ht="13.5">
      <c r="A27" s="57" t="s">
        <v>38</v>
      </c>
      <c r="B27" s="17">
        <f t="shared" si="0"/>
        <v>33805139</v>
      </c>
      <c r="C27" s="17">
        <f t="shared" si="1"/>
        <v>11104580</v>
      </c>
      <c r="D27" s="17">
        <v>1161106</v>
      </c>
      <c r="E27" s="17">
        <v>73282</v>
      </c>
      <c r="F27" s="17">
        <v>5846598</v>
      </c>
      <c r="G27" s="17">
        <v>2692692</v>
      </c>
      <c r="H27" s="17">
        <v>5472054</v>
      </c>
      <c r="I27" s="17">
        <v>1330902</v>
      </c>
      <c r="J27" s="17">
        <v>22700559</v>
      </c>
      <c r="K27" s="17">
        <f t="shared" si="2"/>
        <v>8253311</v>
      </c>
      <c r="L27" s="17">
        <f t="shared" si="3"/>
        <v>2671022</v>
      </c>
      <c r="M27" s="17">
        <v>200289</v>
      </c>
      <c r="N27" s="17">
        <v>97558</v>
      </c>
      <c r="O27" s="17">
        <v>1253200</v>
      </c>
      <c r="P27" s="17">
        <v>986123</v>
      </c>
      <c r="Q27" s="17">
        <v>2618709</v>
      </c>
      <c r="R27" s="17">
        <v>133852</v>
      </c>
      <c r="S27" s="17">
        <v>5582289</v>
      </c>
      <c r="T27" s="17">
        <f t="shared" si="5"/>
        <v>42058450</v>
      </c>
      <c r="U27" s="17">
        <f t="shared" si="6"/>
        <v>13775602</v>
      </c>
      <c r="V27" s="17">
        <f t="shared" si="7"/>
        <v>1361395</v>
      </c>
      <c r="W27" s="17">
        <f t="shared" si="8"/>
        <v>170840</v>
      </c>
      <c r="X27" s="17">
        <f t="shared" si="9"/>
        <v>7099798</v>
      </c>
      <c r="Y27" s="17">
        <f t="shared" si="10"/>
        <v>3678815</v>
      </c>
      <c r="Z27" s="17">
        <f t="shared" si="11"/>
        <v>8090763</v>
      </c>
      <c r="AA27" s="17">
        <f t="shared" si="12"/>
        <v>1464754</v>
      </c>
      <c r="AB27" s="17">
        <f t="shared" si="13"/>
        <v>28282848</v>
      </c>
    </row>
    <row r="28" spans="1:28" ht="13.5">
      <c r="A28" s="57" t="s">
        <v>39</v>
      </c>
      <c r="B28" s="17">
        <f t="shared" si="0"/>
        <v>45667928</v>
      </c>
      <c r="C28" s="17">
        <f t="shared" si="1"/>
        <v>9356884</v>
      </c>
      <c r="D28" s="17">
        <v>1424956</v>
      </c>
      <c r="E28" s="17">
        <v>10843</v>
      </c>
      <c r="F28" s="17">
        <v>2101852</v>
      </c>
      <c r="G28" s="17">
        <v>3230365</v>
      </c>
      <c r="H28" s="17">
        <v>8232075</v>
      </c>
      <c r="I28" s="17">
        <v>2588868</v>
      </c>
      <c r="J28" s="17">
        <v>36311044</v>
      </c>
      <c r="K28" s="17">
        <f t="shared" si="2"/>
        <v>9475608</v>
      </c>
      <c r="L28" s="17">
        <f t="shared" si="3"/>
        <v>2109853</v>
      </c>
      <c r="M28" s="17">
        <v>122086</v>
      </c>
      <c r="N28" s="17">
        <v>61587</v>
      </c>
      <c r="O28" s="17">
        <v>1242400</v>
      </c>
      <c r="P28" s="17">
        <v>646001</v>
      </c>
      <c r="Q28" s="17">
        <v>3630402</v>
      </c>
      <c r="R28" s="17">
        <v>37779</v>
      </c>
      <c r="S28" s="17">
        <v>7365755</v>
      </c>
      <c r="T28" s="17">
        <f t="shared" si="5"/>
        <v>55143536</v>
      </c>
      <c r="U28" s="17">
        <f t="shared" si="6"/>
        <v>11466737</v>
      </c>
      <c r="V28" s="17">
        <f t="shared" si="7"/>
        <v>1547042</v>
      </c>
      <c r="W28" s="17">
        <f t="shared" si="8"/>
        <v>72430</v>
      </c>
      <c r="X28" s="17">
        <f t="shared" si="9"/>
        <v>3344252</v>
      </c>
      <c r="Y28" s="17">
        <f t="shared" si="10"/>
        <v>3876366</v>
      </c>
      <c r="Z28" s="17">
        <f t="shared" si="11"/>
        <v>11862477</v>
      </c>
      <c r="AA28" s="17">
        <f t="shared" si="12"/>
        <v>2626647</v>
      </c>
      <c r="AB28" s="17">
        <f t="shared" si="13"/>
        <v>43676799</v>
      </c>
    </row>
    <row r="29" spans="1:28" ht="13.5">
      <c r="A29" s="57" t="s">
        <v>40</v>
      </c>
      <c r="B29" s="17">
        <f t="shared" si="0"/>
        <v>112962916</v>
      </c>
      <c r="C29" s="17">
        <f t="shared" si="1"/>
        <v>28088268</v>
      </c>
      <c r="D29" s="17">
        <v>4538147</v>
      </c>
      <c r="E29" s="17">
        <v>262330</v>
      </c>
      <c r="F29" s="17">
        <v>11101740</v>
      </c>
      <c r="G29" s="17">
        <v>8812237</v>
      </c>
      <c r="H29" s="17">
        <v>15927412</v>
      </c>
      <c r="I29" s="17">
        <v>3373814</v>
      </c>
      <c r="J29" s="17">
        <v>84874648</v>
      </c>
      <c r="K29" s="17">
        <f t="shared" si="2"/>
        <v>18625577</v>
      </c>
      <c r="L29" s="17">
        <f t="shared" si="3"/>
        <v>5461105</v>
      </c>
      <c r="M29" s="17">
        <v>1072080</v>
      </c>
      <c r="N29" s="17">
        <v>105457</v>
      </c>
      <c r="O29" s="17">
        <v>1824800</v>
      </c>
      <c r="P29" s="17">
        <v>862301</v>
      </c>
      <c r="Q29" s="17">
        <v>4949503</v>
      </c>
      <c r="R29" s="17">
        <v>1596467</v>
      </c>
      <c r="S29" s="17">
        <v>13164472</v>
      </c>
      <c r="T29" s="17">
        <f t="shared" si="5"/>
        <v>131588493</v>
      </c>
      <c r="U29" s="17">
        <f t="shared" si="6"/>
        <v>33549373</v>
      </c>
      <c r="V29" s="17">
        <f t="shared" si="7"/>
        <v>5610227</v>
      </c>
      <c r="W29" s="17">
        <f t="shared" si="8"/>
        <v>367787</v>
      </c>
      <c r="X29" s="17">
        <f t="shared" si="9"/>
        <v>12926540</v>
      </c>
      <c r="Y29" s="17">
        <f t="shared" si="10"/>
        <v>9674538</v>
      </c>
      <c r="Z29" s="17">
        <f t="shared" si="11"/>
        <v>20876915</v>
      </c>
      <c r="AA29" s="17">
        <f t="shared" si="12"/>
        <v>4970281</v>
      </c>
      <c r="AB29" s="17">
        <f t="shared" si="13"/>
        <v>98039120</v>
      </c>
    </row>
    <row r="30" spans="1:28" ht="13.5">
      <c r="A30" s="57" t="s">
        <v>41</v>
      </c>
      <c r="B30" s="17">
        <f t="shared" si="0"/>
        <v>28641337</v>
      </c>
      <c r="C30" s="17">
        <f t="shared" si="1"/>
        <v>7277187</v>
      </c>
      <c r="D30" s="17">
        <v>515164</v>
      </c>
      <c r="E30" s="17">
        <v>625241</v>
      </c>
      <c r="F30" s="17">
        <v>2058319</v>
      </c>
      <c r="G30" s="17">
        <v>2638276</v>
      </c>
      <c r="H30" s="17">
        <v>5156456</v>
      </c>
      <c r="I30" s="17">
        <v>1440187</v>
      </c>
      <c r="J30" s="17">
        <v>21364150</v>
      </c>
      <c r="K30" s="17">
        <f t="shared" si="2"/>
        <v>7345952</v>
      </c>
      <c r="L30" s="17">
        <f t="shared" si="3"/>
        <v>2200443</v>
      </c>
      <c r="M30" s="17">
        <v>377868</v>
      </c>
      <c r="N30" s="17">
        <v>138041</v>
      </c>
      <c r="O30" s="17">
        <v>1015000</v>
      </c>
      <c r="P30" s="17">
        <v>519289</v>
      </c>
      <c r="Q30" s="17">
        <v>2903361</v>
      </c>
      <c r="R30" s="17">
        <v>150245</v>
      </c>
      <c r="S30" s="17">
        <v>5145509</v>
      </c>
      <c r="T30" s="17">
        <f t="shared" si="5"/>
        <v>35987289</v>
      </c>
      <c r="U30" s="17">
        <f t="shared" si="6"/>
        <v>9477630</v>
      </c>
      <c r="V30" s="17">
        <f t="shared" si="7"/>
        <v>893032</v>
      </c>
      <c r="W30" s="17">
        <f t="shared" si="8"/>
        <v>763282</v>
      </c>
      <c r="X30" s="17">
        <f t="shared" si="9"/>
        <v>3073319</v>
      </c>
      <c r="Y30" s="17">
        <f t="shared" si="10"/>
        <v>3157565</v>
      </c>
      <c r="Z30" s="17">
        <f t="shared" si="11"/>
        <v>8059817</v>
      </c>
      <c r="AA30" s="17">
        <f t="shared" si="12"/>
        <v>1590432</v>
      </c>
      <c r="AB30" s="17">
        <f t="shared" si="13"/>
        <v>26509659</v>
      </c>
    </row>
    <row r="31" spans="1:28" ht="13.5">
      <c r="A31" s="57" t="s">
        <v>42</v>
      </c>
      <c r="B31" s="17">
        <f t="shared" si="0"/>
        <v>19700602</v>
      </c>
      <c r="C31" s="17">
        <f t="shared" si="1"/>
        <v>4427433</v>
      </c>
      <c r="D31" s="17">
        <v>595990</v>
      </c>
      <c r="E31" s="17">
        <v>108450</v>
      </c>
      <c r="F31" s="17">
        <v>1375200</v>
      </c>
      <c r="G31" s="17">
        <v>2154053</v>
      </c>
      <c r="H31" s="17">
        <v>4447428</v>
      </c>
      <c r="I31" s="17">
        <v>193740</v>
      </c>
      <c r="J31" s="17">
        <v>15273169</v>
      </c>
      <c r="K31" s="17">
        <f t="shared" si="2"/>
        <v>3749697</v>
      </c>
      <c r="L31" s="17">
        <f t="shared" si="3"/>
        <v>1407476</v>
      </c>
      <c r="M31" s="17">
        <v>137</v>
      </c>
      <c r="N31" s="17">
        <v>66861</v>
      </c>
      <c r="O31" s="17">
        <v>0</v>
      </c>
      <c r="P31" s="17">
        <v>965803</v>
      </c>
      <c r="Q31" s="17">
        <v>1386028</v>
      </c>
      <c r="R31" s="17">
        <v>374675</v>
      </c>
      <c r="S31" s="17">
        <v>2342221</v>
      </c>
      <c r="T31" s="17">
        <f t="shared" si="5"/>
        <v>23450299</v>
      </c>
      <c r="U31" s="17">
        <f t="shared" si="6"/>
        <v>5834909</v>
      </c>
      <c r="V31" s="17">
        <f t="shared" si="7"/>
        <v>596127</v>
      </c>
      <c r="W31" s="17">
        <f t="shared" si="8"/>
        <v>175311</v>
      </c>
      <c r="X31" s="17">
        <f t="shared" si="9"/>
        <v>1375200</v>
      </c>
      <c r="Y31" s="17">
        <f t="shared" si="10"/>
        <v>3119856</v>
      </c>
      <c r="Z31" s="17">
        <f t="shared" si="11"/>
        <v>5833456</v>
      </c>
      <c r="AA31" s="17">
        <f t="shared" si="12"/>
        <v>568415</v>
      </c>
      <c r="AB31" s="17">
        <f t="shared" si="13"/>
        <v>17615390</v>
      </c>
    </row>
    <row r="32" spans="1:28" ht="13.5">
      <c r="A32" s="57" t="s">
        <v>43</v>
      </c>
      <c r="B32" s="17">
        <f t="shared" si="0"/>
        <v>55424899</v>
      </c>
      <c r="C32" s="17">
        <f t="shared" si="1"/>
        <v>19983758</v>
      </c>
      <c r="D32" s="17">
        <v>1607651</v>
      </c>
      <c r="E32" s="17">
        <v>53663</v>
      </c>
      <c r="F32" s="17">
        <v>8513251</v>
      </c>
      <c r="G32" s="17">
        <v>4182414</v>
      </c>
      <c r="H32" s="17">
        <v>4025457</v>
      </c>
      <c r="I32" s="17">
        <v>5626779</v>
      </c>
      <c r="J32" s="17">
        <v>35441141</v>
      </c>
      <c r="K32" s="17">
        <f t="shared" si="2"/>
        <v>6767577</v>
      </c>
      <c r="L32" s="17">
        <f t="shared" si="3"/>
        <v>2071178</v>
      </c>
      <c r="M32" s="17">
        <v>5611</v>
      </c>
      <c r="N32" s="17">
        <v>18451</v>
      </c>
      <c r="O32" s="17">
        <v>8400</v>
      </c>
      <c r="P32" s="17">
        <v>1753129</v>
      </c>
      <c r="Q32" s="17">
        <v>1895554</v>
      </c>
      <c r="R32" s="17">
        <v>285587</v>
      </c>
      <c r="S32" s="17">
        <v>4696399</v>
      </c>
      <c r="T32" s="17">
        <f t="shared" si="5"/>
        <v>62192476</v>
      </c>
      <c r="U32" s="17">
        <f t="shared" si="6"/>
        <v>22054936</v>
      </c>
      <c r="V32" s="17">
        <f t="shared" si="7"/>
        <v>1613262</v>
      </c>
      <c r="W32" s="17">
        <f t="shared" si="8"/>
        <v>72114</v>
      </c>
      <c r="X32" s="17">
        <f t="shared" si="9"/>
        <v>8521651</v>
      </c>
      <c r="Y32" s="17">
        <f t="shared" si="10"/>
        <v>5935543</v>
      </c>
      <c r="Z32" s="17">
        <f t="shared" si="11"/>
        <v>5921011</v>
      </c>
      <c r="AA32" s="17">
        <f t="shared" si="12"/>
        <v>5912366</v>
      </c>
      <c r="AB32" s="17">
        <f t="shared" si="13"/>
        <v>40137540</v>
      </c>
    </row>
    <row r="33" spans="1:28" ht="13.5">
      <c r="A33" s="57" t="s">
        <v>44</v>
      </c>
      <c r="B33" s="17">
        <f t="shared" si="0"/>
        <v>151314655</v>
      </c>
      <c r="C33" s="17">
        <f t="shared" si="1"/>
        <v>31158588</v>
      </c>
      <c r="D33" s="17">
        <v>1231655</v>
      </c>
      <c r="E33" s="17">
        <v>260477</v>
      </c>
      <c r="F33" s="17">
        <v>11120200</v>
      </c>
      <c r="G33" s="17">
        <v>11839423</v>
      </c>
      <c r="H33" s="17">
        <v>15986055</v>
      </c>
      <c r="I33" s="17">
        <v>6706833</v>
      </c>
      <c r="J33" s="17">
        <v>120156067</v>
      </c>
      <c r="K33" s="17">
        <f t="shared" si="2"/>
        <v>16014022</v>
      </c>
      <c r="L33" s="17">
        <f t="shared" si="3"/>
        <v>2225794</v>
      </c>
      <c r="M33" s="17">
        <v>53410</v>
      </c>
      <c r="N33" s="17">
        <v>86132</v>
      </c>
      <c r="O33" s="17">
        <v>6700</v>
      </c>
      <c r="P33" s="17">
        <v>1706650</v>
      </c>
      <c r="Q33" s="17">
        <v>2539438</v>
      </c>
      <c r="R33" s="17">
        <v>372902</v>
      </c>
      <c r="S33" s="17">
        <v>13788228</v>
      </c>
      <c r="T33" s="17">
        <f t="shared" si="5"/>
        <v>167328677</v>
      </c>
      <c r="U33" s="17">
        <f t="shared" si="6"/>
        <v>33384382</v>
      </c>
      <c r="V33" s="17">
        <f t="shared" si="7"/>
        <v>1285065</v>
      </c>
      <c r="W33" s="17">
        <f t="shared" si="8"/>
        <v>346609</v>
      </c>
      <c r="X33" s="17">
        <f t="shared" si="9"/>
        <v>11126900</v>
      </c>
      <c r="Y33" s="17">
        <f t="shared" si="10"/>
        <v>13546073</v>
      </c>
      <c r="Z33" s="17">
        <f t="shared" si="11"/>
        <v>18525493</v>
      </c>
      <c r="AA33" s="17">
        <f t="shared" si="12"/>
        <v>7079735</v>
      </c>
      <c r="AB33" s="17">
        <f t="shared" si="13"/>
        <v>133944295</v>
      </c>
    </row>
    <row r="34" spans="1:28" ht="13.5">
      <c r="A34" s="57" t="s">
        <v>45</v>
      </c>
      <c r="B34" s="17">
        <f t="shared" si="0"/>
        <v>92267516</v>
      </c>
      <c r="C34" s="17">
        <f t="shared" si="1"/>
        <v>27544708</v>
      </c>
      <c r="D34" s="17">
        <v>8409788</v>
      </c>
      <c r="E34" s="17">
        <v>58128</v>
      </c>
      <c r="F34" s="17">
        <v>9958923</v>
      </c>
      <c r="G34" s="17">
        <v>6364271</v>
      </c>
      <c r="H34" s="17">
        <v>5467845</v>
      </c>
      <c r="I34" s="17">
        <v>2753598</v>
      </c>
      <c r="J34" s="17">
        <v>64722808</v>
      </c>
      <c r="K34" s="17">
        <f t="shared" si="2"/>
        <v>14372423</v>
      </c>
      <c r="L34" s="17">
        <f t="shared" si="3"/>
        <v>6193677</v>
      </c>
      <c r="M34" s="17">
        <v>714938</v>
      </c>
      <c r="N34" s="17">
        <v>14698</v>
      </c>
      <c r="O34" s="17">
        <v>1735100</v>
      </c>
      <c r="P34" s="17">
        <v>2867037</v>
      </c>
      <c r="Q34" s="17">
        <v>1381122</v>
      </c>
      <c r="R34" s="17">
        <v>861904</v>
      </c>
      <c r="S34" s="17">
        <v>8178746</v>
      </c>
      <c r="T34" s="17">
        <f t="shared" si="5"/>
        <v>106639939</v>
      </c>
      <c r="U34" s="17">
        <f t="shared" si="6"/>
        <v>33738385</v>
      </c>
      <c r="V34" s="17">
        <f t="shared" si="7"/>
        <v>9124726</v>
      </c>
      <c r="W34" s="17">
        <f t="shared" si="8"/>
        <v>72826</v>
      </c>
      <c r="X34" s="17">
        <f t="shared" si="9"/>
        <v>11694023</v>
      </c>
      <c r="Y34" s="17">
        <f t="shared" si="10"/>
        <v>9231308</v>
      </c>
      <c r="Z34" s="17">
        <f t="shared" si="11"/>
        <v>6848967</v>
      </c>
      <c r="AA34" s="17">
        <f t="shared" si="12"/>
        <v>3615502</v>
      </c>
      <c r="AB34" s="17">
        <f t="shared" si="13"/>
        <v>72901554</v>
      </c>
    </row>
    <row r="35" spans="1:28" ht="13.5">
      <c r="A35" s="57" t="s">
        <v>46</v>
      </c>
      <c r="B35" s="17">
        <f t="shared" si="0"/>
        <v>23134854</v>
      </c>
      <c r="C35" s="17">
        <f t="shared" si="1"/>
        <v>4140688</v>
      </c>
      <c r="D35" s="17">
        <v>244912</v>
      </c>
      <c r="E35" s="17">
        <v>16134</v>
      </c>
      <c r="F35" s="17">
        <v>1501970</v>
      </c>
      <c r="G35" s="17">
        <v>2132908</v>
      </c>
      <c r="H35" s="17">
        <v>1879331</v>
      </c>
      <c r="I35" s="17">
        <v>244764</v>
      </c>
      <c r="J35" s="17">
        <v>18994166</v>
      </c>
      <c r="K35" s="17">
        <f t="shared" si="2"/>
        <v>6008182</v>
      </c>
      <c r="L35" s="17">
        <f t="shared" si="3"/>
        <v>1013344</v>
      </c>
      <c r="M35" s="17">
        <v>21979</v>
      </c>
      <c r="N35" s="17">
        <v>28179</v>
      </c>
      <c r="O35" s="17">
        <v>0</v>
      </c>
      <c r="P35" s="17">
        <v>924632</v>
      </c>
      <c r="Q35" s="17">
        <v>1689087</v>
      </c>
      <c r="R35" s="17">
        <v>38554</v>
      </c>
      <c r="S35" s="17">
        <v>4994838</v>
      </c>
      <c r="T35" s="17">
        <f t="shared" si="5"/>
        <v>29143036</v>
      </c>
      <c r="U35" s="17">
        <f t="shared" si="6"/>
        <v>5154032</v>
      </c>
      <c r="V35" s="17">
        <f t="shared" si="7"/>
        <v>266891</v>
      </c>
      <c r="W35" s="17">
        <f t="shared" si="8"/>
        <v>44313</v>
      </c>
      <c r="X35" s="17">
        <f t="shared" si="9"/>
        <v>1501970</v>
      </c>
      <c r="Y35" s="17">
        <f t="shared" si="10"/>
        <v>3057540</v>
      </c>
      <c r="Z35" s="17">
        <f t="shared" si="11"/>
        <v>3568418</v>
      </c>
      <c r="AA35" s="17">
        <f t="shared" si="12"/>
        <v>283318</v>
      </c>
      <c r="AB35" s="17">
        <f t="shared" si="13"/>
        <v>23989004</v>
      </c>
    </row>
    <row r="36" spans="1:28" ht="13.5">
      <c r="A36" s="57" t="s">
        <v>47</v>
      </c>
      <c r="B36" s="17">
        <f t="shared" si="0"/>
        <v>16769658</v>
      </c>
      <c r="C36" s="17">
        <f t="shared" si="1"/>
        <v>2095069</v>
      </c>
      <c r="D36" s="17">
        <v>4145</v>
      </c>
      <c r="E36" s="17">
        <v>25655</v>
      </c>
      <c r="F36" s="17">
        <v>152800</v>
      </c>
      <c r="G36" s="17">
        <v>1255400</v>
      </c>
      <c r="H36" s="17">
        <v>2341424</v>
      </c>
      <c r="I36" s="17">
        <v>657069</v>
      </c>
      <c r="J36" s="17">
        <v>14674589</v>
      </c>
      <c r="K36" s="17">
        <f t="shared" si="2"/>
        <v>6037846</v>
      </c>
      <c r="L36" s="17">
        <f t="shared" si="3"/>
        <v>2208970</v>
      </c>
      <c r="M36" s="17">
        <v>305937</v>
      </c>
      <c r="N36" s="17">
        <v>157885</v>
      </c>
      <c r="O36" s="17">
        <v>1505500</v>
      </c>
      <c r="P36" s="17">
        <v>54595</v>
      </c>
      <c r="Q36" s="17">
        <v>2500010</v>
      </c>
      <c r="R36" s="17">
        <v>185053</v>
      </c>
      <c r="S36" s="17">
        <v>3828876</v>
      </c>
      <c r="T36" s="17">
        <f t="shared" si="5"/>
        <v>22807504</v>
      </c>
      <c r="U36" s="17">
        <f t="shared" si="6"/>
        <v>4304039</v>
      </c>
      <c r="V36" s="17">
        <f t="shared" si="7"/>
        <v>310082</v>
      </c>
      <c r="W36" s="17">
        <f t="shared" si="8"/>
        <v>183540</v>
      </c>
      <c r="X36" s="17">
        <f t="shared" si="9"/>
        <v>1658300</v>
      </c>
      <c r="Y36" s="17">
        <f t="shared" si="10"/>
        <v>1309995</v>
      </c>
      <c r="Z36" s="17">
        <f t="shared" si="11"/>
        <v>4841434</v>
      </c>
      <c r="AA36" s="17">
        <f t="shared" si="12"/>
        <v>842122</v>
      </c>
      <c r="AB36" s="17">
        <f t="shared" si="13"/>
        <v>18503465</v>
      </c>
    </row>
    <row r="37" spans="1:28" ht="13.5">
      <c r="A37" s="57" t="s">
        <v>48</v>
      </c>
      <c r="B37" s="17">
        <f t="shared" si="0"/>
        <v>11841813</v>
      </c>
      <c r="C37" s="17">
        <f t="shared" si="1"/>
        <v>3625738</v>
      </c>
      <c r="D37" s="17">
        <v>391497</v>
      </c>
      <c r="E37" s="17">
        <v>795</v>
      </c>
      <c r="F37" s="17">
        <v>1982800</v>
      </c>
      <c r="G37" s="17">
        <v>936491</v>
      </c>
      <c r="H37" s="17">
        <v>4120246</v>
      </c>
      <c r="I37" s="17">
        <v>314155</v>
      </c>
      <c r="J37" s="17">
        <v>8216075</v>
      </c>
      <c r="K37" s="17">
        <f t="shared" si="2"/>
        <v>1535484</v>
      </c>
      <c r="L37" s="17">
        <f t="shared" si="3"/>
        <v>310281</v>
      </c>
      <c r="M37" s="17">
        <v>0</v>
      </c>
      <c r="N37" s="17">
        <v>1709</v>
      </c>
      <c r="O37" s="17">
        <v>0</v>
      </c>
      <c r="P37" s="17">
        <v>162447</v>
      </c>
      <c r="Q37" s="17">
        <v>1128279</v>
      </c>
      <c r="R37" s="17">
        <v>146125</v>
      </c>
      <c r="S37" s="17">
        <v>1225203</v>
      </c>
      <c r="T37" s="17">
        <f t="shared" si="5"/>
        <v>13377297</v>
      </c>
      <c r="U37" s="17">
        <f t="shared" si="6"/>
        <v>3936019</v>
      </c>
      <c r="V37" s="17">
        <f t="shared" si="7"/>
        <v>391497</v>
      </c>
      <c r="W37" s="17">
        <f t="shared" si="8"/>
        <v>2504</v>
      </c>
      <c r="X37" s="17">
        <f t="shared" si="9"/>
        <v>1982800</v>
      </c>
      <c r="Y37" s="17">
        <f t="shared" si="10"/>
        <v>1098938</v>
      </c>
      <c r="Z37" s="17">
        <f t="shared" si="11"/>
        <v>5248525</v>
      </c>
      <c r="AA37" s="17">
        <f t="shared" si="12"/>
        <v>460280</v>
      </c>
      <c r="AB37" s="17">
        <f t="shared" si="13"/>
        <v>9441278</v>
      </c>
    </row>
    <row r="38" spans="1:28" ht="13.5">
      <c r="A38" s="57" t="s">
        <v>49</v>
      </c>
      <c r="B38" s="17">
        <f t="shared" si="0"/>
        <v>12996225</v>
      </c>
      <c r="C38" s="17">
        <f t="shared" si="1"/>
        <v>5754023</v>
      </c>
      <c r="D38" s="17">
        <v>810202</v>
      </c>
      <c r="E38" s="17">
        <v>22204</v>
      </c>
      <c r="F38" s="17">
        <v>2376000</v>
      </c>
      <c r="G38" s="17">
        <v>1261076</v>
      </c>
      <c r="H38" s="17">
        <v>4227011</v>
      </c>
      <c r="I38" s="17">
        <v>1284541</v>
      </c>
      <c r="J38" s="17">
        <v>7242202</v>
      </c>
      <c r="K38" s="17">
        <f t="shared" si="2"/>
        <v>4125157</v>
      </c>
      <c r="L38" s="17">
        <f t="shared" si="3"/>
        <v>2423577</v>
      </c>
      <c r="M38" s="17">
        <v>297721</v>
      </c>
      <c r="N38" s="17">
        <v>0</v>
      </c>
      <c r="O38" s="17">
        <v>1602200</v>
      </c>
      <c r="P38" s="17">
        <v>449510</v>
      </c>
      <c r="Q38" s="17">
        <v>1559188</v>
      </c>
      <c r="R38" s="17">
        <v>74146</v>
      </c>
      <c r="S38" s="17">
        <v>1701580</v>
      </c>
      <c r="T38" s="17">
        <f t="shared" si="5"/>
        <v>17121382</v>
      </c>
      <c r="U38" s="17">
        <f t="shared" si="6"/>
        <v>8177600</v>
      </c>
      <c r="V38" s="17">
        <f t="shared" si="7"/>
        <v>1107923</v>
      </c>
      <c r="W38" s="17">
        <f t="shared" si="8"/>
        <v>22204</v>
      </c>
      <c r="X38" s="17">
        <f t="shared" si="9"/>
        <v>3978200</v>
      </c>
      <c r="Y38" s="17">
        <f t="shared" si="10"/>
        <v>1710586</v>
      </c>
      <c r="Z38" s="17">
        <f t="shared" si="11"/>
        <v>5786199</v>
      </c>
      <c r="AA38" s="17">
        <f t="shared" si="12"/>
        <v>1358687</v>
      </c>
      <c r="AB38" s="17">
        <f t="shared" si="13"/>
        <v>8943782</v>
      </c>
    </row>
    <row r="39" spans="1:28" ht="13.5">
      <c r="A39" s="57" t="s">
        <v>50</v>
      </c>
      <c r="B39" s="17">
        <f t="shared" si="0"/>
        <v>26704033</v>
      </c>
      <c r="C39" s="17">
        <f t="shared" si="1"/>
        <v>5030894</v>
      </c>
      <c r="D39" s="17">
        <v>2059</v>
      </c>
      <c r="E39" s="17">
        <v>41468</v>
      </c>
      <c r="F39" s="17">
        <v>965400</v>
      </c>
      <c r="G39" s="17">
        <v>2431783</v>
      </c>
      <c r="H39" s="17">
        <v>3928809</v>
      </c>
      <c r="I39" s="17">
        <v>1590184</v>
      </c>
      <c r="J39" s="17">
        <v>21673139</v>
      </c>
      <c r="K39" s="17">
        <f t="shared" si="2"/>
        <v>6532835</v>
      </c>
      <c r="L39" s="17">
        <f t="shared" si="3"/>
        <v>1718834</v>
      </c>
      <c r="M39" s="17">
        <v>265</v>
      </c>
      <c r="N39" s="17">
        <v>0</v>
      </c>
      <c r="O39" s="17">
        <v>447100</v>
      </c>
      <c r="P39" s="17">
        <v>746977</v>
      </c>
      <c r="Q39" s="17">
        <v>2344289</v>
      </c>
      <c r="R39" s="17">
        <v>524492</v>
      </c>
      <c r="S39" s="17">
        <v>4814001</v>
      </c>
      <c r="T39" s="17">
        <f t="shared" si="5"/>
        <v>33236868</v>
      </c>
      <c r="U39" s="17">
        <f t="shared" si="6"/>
        <v>6749728</v>
      </c>
      <c r="V39" s="17">
        <f t="shared" si="7"/>
        <v>2324</v>
      </c>
      <c r="W39" s="17">
        <f t="shared" si="8"/>
        <v>41468</v>
      </c>
      <c r="X39" s="17">
        <f t="shared" si="9"/>
        <v>1412500</v>
      </c>
      <c r="Y39" s="17">
        <f t="shared" si="10"/>
        <v>3178760</v>
      </c>
      <c r="Z39" s="17">
        <f t="shared" si="11"/>
        <v>6273098</v>
      </c>
      <c r="AA39" s="17">
        <f t="shared" si="12"/>
        <v>2114676</v>
      </c>
      <c r="AB39" s="17">
        <f t="shared" si="13"/>
        <v>26487140</v>
      </c>
    </row>
    <row r="40" spans="1:28" ht="13.5">
      <c r="A40" s="57" t="s">
        <v>51</v>
      </c>
      <c r="B40" s="17">
        <f t="shared" si="0"/>
        <v>54365549</v>
      </c>
      <c r="C40" s="17">
        <f t="shared" si="1"/>
        <v>21668128</v>
      </c>
      <c r="D40" s="17">
        <v>5572104</v>
      </c>
      <c r="E40" s="17">
        <v>11246</v>
      </c>
      <c r="F40" s="17">
        <v>11123300</v>
      </c>
      <c r="G40" s="17">
        <v>3697926</v>
      </c>
      <c r="H40" s="17">
        <v>4747744</v>
      </c>
      <c r="I40" s="17">
        <v>1263552</v>
      </c>
      <c r="J40" s="17">
        <v>32697421</v>
      </c>
      <c r="K40" s="17">
        <f t="shared" si="2"/>
        <v>7847301</v>
      </c>
      <c r="L40" s="17">
        <f t="shared" si="3"/>
        <v>1804514</v>
      </c>
      <c r="M40" s="17">
        <v>51614</v>
      </c>
      <c r="N40" s="17">
        <v>24753</v>
      </c>
      <c r="O40" s="17">
        <v>237400</v>
      </c>
      <c r="P40" s="17">
        <v>1263160</v>
      </c>
      <c r="Q40" s="17">
        <v>2542427</v>
      </c>
      <c r="R40" s="17">
        <v>227587</v>
      </c>
      <c r="S40" s="17">
        <v>6042787</v>
      </c>
      <c r="T40" s="17">
        <f t="shared" si="5"/>
        <v>62212850</v>
      </c>
      <c r="U40" s="17">
        <f t="shared" si="6"/>
        <v>23472642</v>
      </c>
      <c r="V40" s="17">
        <f t="shared" si="7"/>
        <v>5623718</v>
      </c>
      <c r="W40" s="17">
        <f t="shared" si="8"/>
        <v>35999</v>
      </c>
      <c r="X40" s="17">
        <f t="shared" si="9"/>
        <v>11360700</v>
      </c>
      <c r="Y40" s="17">
        <f t="shared" si="10"/>
        <v>4961086</v>
      </c>
      <c r="Z40" s="17">
        <f t="shared" si="11"/>
        <v>7290171</v>
      </c>
      <c r="AA40" s="17">
        <f t="shared" si="12"/>
        <v>1491139</v>
      </c>
      <c r="AB40" s="17">
        <f t="shared" si="13"/>
        <v>38740208</v>
      </c>
    </row>
    <row r="41" spans="1:28" ht="13.5">
      <c r="A41" s="57" t="s">
        <v>52</v>
      </c>
      <c r="B41" s="17">
        <f t="shared" si="0"/>
        <v>19390041</v>
      </c>
      <c r="C41" s="17">
        <f t="shared" si="1"/>
        <v>3711551</v>
      </c>
      <c r="D41" s="17">
        <v>68537</v>
      </c>
      <c r="E41" s="17">
        <v>7510</v>
      </c>
      <c r="F41" s="17">
        <v>690900</v>
      </c>
      <c r="G41" s="17">
        <v>2415992</v>
      </c>
      <c r="H41" s="17">
        <v>3660553</v>
      </c>
      <c r="I41" s="17">
        <v>528612</v>
      </c>
      <c r="J41" s="17">
        <v>15678490</v>
      </c>
      <c r="K41" s="17">
        <f t="shared" si="2"/>
        <v>4746592</v>
      </c>
      <c r="L41" s="17">
        <f t="shared" si="3"/>
        <v>1076070</v>
      </c>
      <c r="M41" s="17">
        <v>204666</v>
      </c>
      <c r="N41" s="17">
        <v>32394</v>
      </c>
      <c r="O41" s="17">
        <v>297500</v>
      </c>
      <c r="P41" s="17">
        <v>447456</v>
      </c>
      <c r="Q41" s="17">
        <v>1451429</v>
      </c>
      <c r="R41" s="17">
        <v>94054</v>
      </c>
      <c r="S41" s="17">
        <v>3670522</v>
      </c>
      <c r="T41" s="17">
        <f t="shared" si="5"/>
        <v>24136633</v>
      </c>
      <c r="U41" s="17">
        <f t="shared" si="6"/>
        <v>4787621</v>
      </c>
      <c r="V41" s="17">
        <f t="shared" si="7"/>
        <v>273203</v>
      </c>
      <c r="W41" s="17">
        <f t="shared" si="8"/>
        <v>39904</v>
      </c>
      <c r="X41" s="17">
        <f t="shared" si="9"/>
        <v>988400</v>
      </c>
      <c r="Y41" s="17">
        <f t="shared" si="10"/>
        <v>2863448</v>
      </c>
      <c r="Z41" s="17">
        <f t="shared" si="11"/>
        <v>5111982</v>
      </c>
      <c r="AA41" s="17">
        <f t="shared" si="12"/>
        <v>622666</v>
      </c>
      <c r="AB41" s="17">
        <f t="shared" si="13"/>
        <v>19349012</v>
      </c>
    </row>
    <row r="42" spans="1:28" ht="13.5">
      <c r="A42" s="57" t="s">
        <v>53</v>
      </c>
      <c r="B42" s="17">
        <f t="shared" si="0"/>
        <v>19272901</v>
      </c>
      <c r="C42" s="17">
        <f t="shared" si="1"/>
        <v>5945995</v>
      </c>
      <c r="D42" s="17">
        <v>1169852</v>
      </c>
      <c r="E42" s="17">
        <v>13625</v>
      </c>
      <c r="F42" s="17">
        <v>3963400</v>
      </c>
      <c r="G42" s="17">
        <v>576663</v>
      </c>
      <c r="H42" s="17">
        <v>3239265</v>
      </c>
      <c r="I42" s="17">
        <v>222455</v>
      </c>
      <c r="J42" s="17">
        <v>13326906</v>
      </c>
      <c r="K42" s="17">
        <f t="shared" si="2"/>
        <v>2971892</v>
      </c>
      <c r="L42" s="17">
        <f t="shared" si="3"/>
        <v>554030</v>
      </c>
      <c r="M42" s="17">
        <v>0</v>
      </c>
      <c r="N42" s="17">
        <v>0</v>
      </c>
      <c r="O42" s="17">
        <v>56500</v>
      </c>
      <c r="P42" s="17">
        <v>445269</v>
      </c>
      <c r="Q42" s="17">
        <v>1152805</v>
      </c>
      <c r="R42" s="17">
        <v>52261</v>
      </c>
      <c r="S42" s="17">
        <v>2417862</v>
      </c>
      <c r="T42" s="17">
        <f t="shared" si="5"/>
        <v>22244793</v>
      </c>
      <c r="U42" s="17">
        <f t="shared" si="6"/>
        <v>6500025</v>
      </c>
      <c r="V42" s="17">
        <f t="shared" si="7"/>
        <v>1169852</v>
      </c>
      <c r="W42" s="17">
        <f t="shared" si="8"/>
        <v>13625</v>
      </c>
      <c r="X42" s="17">
        <f t="shared" si="9"/>
        <v>4019900</v>
      </c>
      <c r="Y42" s="17">
        <f t="shared" si="10"/>
        <v>1021932</v>
      </c>
      <c r="Z42" s="17">
        <f t="shared" si="11"/>
        <v>4392070</v>
      </c>
      <c r="AA42" s="17">
        <f t="shared" si="12"/>
        <v>274716</v>
      </c>
      <c r="AB42" s="17">
        <f t="shared" si="13"/>
        <v>15744768</v>
      </c>
    </row>
    <row r="43" spans="1:28" ht="13.5">
      <c r="A43" s="57" t="s">
        <v>54</v>
      </c>
      <c r="B43" s="17">
        <f t="shared" si="0"/>
        <v>15642079</v>
      </c>
      <c r="C43" s="17">
        <f t="shared" si="1"/>
        <v>5301313</v>
      </c>
      <c r="D43" s="17">
        <v>652574</v>
      </c>
      <c r="E43" s="17">
        <v>157272</v>
      </c>
      <c r="F43" s="17">
        <v>2223100</v>
      </c>
      <c r="G43" s="17">
        <v>2072254</v>
      </c>
      <c r="H43" s="17">
        <v>3755358</v>
      </c>
      <c r="I43" s="17">
        <v>196113</v>
      </c>
      <c r="J43" s="17">
        <v>10340766</v>
      </c>
      <c r="K43" s="17">
        <f t="shared" si="2"/>
        <v>3638566</v>
      </c>
      <c r="L43" s="17">
        <f t="shared" si="3"/>
        <v>1508516</v>
      </c>
      <c r="M43" s="17">
        <v>42080</v>
      </c>
      <c r="N43" s="17">
        <v>8416</v>
      </c>
      <c r="O43" s="17">
        <v>148600</v>
      </c>
      <c r="P43" s="17">
        <v>1243779</v>
      </c>
      <c r="Q43" s="17">
        <v>1555351</v>
      </c>
      <c r="R43" s="17">
        <v>65641</v>
      </c>
      <c r="S43" s="17">
        <v>2130050</v>
      </c>
      <c r="T43" s="17">
        <f t="shared" si="5"/>
        <v>19280645</v>
      </c>
      <c r="U43" s="17">
        <f t="shared" si="6"/>
        <v>6809829</v>
      </c>
      <c r="V43" s="17">
        <f t="shared" si="7"/>
        <v>694654</v>
      </c>
      <c r="W43" s="17">
        <f t="shared" si="8"/>
        <v>165688</v>
      </c>
      <c r="X43" s="17">
        <f t="shared" si="9"/>
        <v>2371700</v>
      </c>
      <c r="Y43" s="17">
        <f t="shared" si="10"/>
        <v>3316033</v>
      </c>
      <c r="Z43" s="17">
        <f t="shared" si="11"/>
        <v>5310709</v>
      </c>
      <c r="AA43" s="17">
        <f t="shared" si="12"/>
        <v>261754</v>
      </c>
      <c r="AB43" s="17">
        <f t="shared" si="13"/>
        <v>12470816</v>
      </c>
    </row>
    <row r="44" spans="1:28" ht="13.5">
      <c r="A44" s="57" t="s">
        <v>55</v>
      </c>
      <c r="B44" s="17">
        <f t="shared" si="0"/>
        <v>18037772</v>
      </c>
      <c r="C44" s="17">
        <f t="shared" si="1"/>
        <v>3229446</v>
      </c>
      <c r="D44" s="17">
        <v>120581</v>
      </c>
      <c r="E44" s="17">
        <v>46370</v>
      </c>
      <c r="F44" s="17">
        <v>519600</v>
      </c>
      <c r="G44" s="17">
        <v>1985645</v>
      </c>
      <c r="H44" s="17">
        <v>4261480</v>
      </c>
      <c r="I44" s="17">
        <v>557250</v>
      </c>
      <c r="J44" s="17">
        <v>14808326</v>
      </c>
      <c r="K44" s="17">
        <f t="shared" si="2"/>
        <v>4468296</v>
      </c>
      <c r="L44" s="17">
        <f t="shared" si="3"/>
        <v>1004528</v>
      </c>
      <c r="M44" s="17">
        <v>94955</v>
      </c>
      <c r="N44" s="17">
        <v>390285</v>
      </c>
      <c r="O44" s="17">
        <v>86600</v>
      </c>
      <c r="P44" s="17">
        <v>332555</v>
      </c>
      <c r="Q44" s="17">
        <v>2133007</v>
      </c>
      <c r="R44" s="17">
        <v>100133</v>
      </c>
      <c r="S44" s="17">
        <v>3463768</v>
      </c>
      <c r="T44" s="17">
        <f t="shared" si="5"/>
        <v>22506068</v>
      </c>
      <c r="U44" s="17">
        <f t="shared" si="6"/>
        <v>4233974</v>
      </c>
      <c r="V44" s="17">
        <f t="shared" si="7"/>
        <v>215536</v>
      </c>
      <c r="W44" s="17">
        <f t="shared" si="8"/>
        <v>436655</v>
      </c>
      <c r="X44" s="17">
        <f t="shared" si="9"/>
        <v>606200</v>
      </c>
      <c r="Y44" s="17">
        <f t="shared" si="10"/>
        <v>2318200</v>
      </c>
      <c r="Z44" s="17">
        <f t="shared" si="11"/>
        <v>6394487</v>
      </c>
      <c r="AA44" s="17">
        <f t="shared" si="12"/>
        <v>657383</v>
      </c>
      <c r="AB44" s="17">
        <f t="shared" si="13"/>
        <v>18272094</v>
      </c>
    </row>
    <row r="45" spans="1:28" ht="13.5" customHeight="1">
      <c r="A45" s="57" t="s">
        <v>56</v>
      </c>
      <c r="B45" s="17">
        <f t="shared" si="0"/>
        <v>9947807</v>
      </c>
      <c r="C45" s="17">
        <f t="shared" si="1"/>
        <v>2462926</v>
      </c>
      <c r="D45" s="17">
        <v>148458</v>
      </c>
      <c r="E45" s="17">
        <v>44221</v>
      </c>
      <c r="F45" s="17">
        <v>833070</v>
      </c>
      <c r="G45" s="17">
        <v>1019844</v>
      </c>
      <c r="H45" s="17">
        <v>2742345</v>
      </c>
      <c r="I45" s="17">
        <v>417333</v>
      </c>
      <c r="J45" s="17">
        <v>7484881</v>
      </c>
      <c r="K45" s="17">
        <f t="shared" si="2"/>
        <v>2609423</v>
      </c>
      <c r="L45" s="17">
        <f t="shared" si="3"/>
        <v>464066</v>
      </c>
      <c r="M45" s="17">
        <v>11781</v>
      </c>
      <c r="N45" s="17">
        <v>11781</v>
      </c>
      <c r="O45" s="17">
        <v>0</v>
      </c>
      <c r="P45" s="17">
        <v>435277</v>
      </c>
      <c r="Q45" s="17">
        <v>856188</v>
      </c>
      <c r="R45" s="17">
        <v>5227</v>
      </c>
      <c r="S45" s="17">
        <v>2145357</v>
      </c>
      <c r="T45" s="17">
        <f t="shared" si="5"/>
        <v>12557230</v>
      </c>
      <c r="U45" s="17">
        <f t="shared" si="6"/>
        <v>2926992</v>
      </c>
      <c r="V45" s="17">
        <f t="shared" si="7"/>
        <v>160239</v>
      </c>
      <c r="W45" s="17">
        <f t="shared" si="8"/>
        <v>56002</v>
      </c>
      <c r="X45" s="17">
        <f t="shared" si="9"/>
        <v>833070</v>
      </c>
      <c r="Y45" s="17">
        <f t="shared" si="10"/>
        <v>1455121</v>
      </c>
      <c r="Z45" s="17">
        <f t="shared" si="11"/>
        <v>3598533</v>
      </c>
      <c r="AA45" s="17">
        <f t="shared" si="12"/>
        <v>422560</v>
      </c>
      <c r="AB45" s="17">
        <f t="shared" si="13"/>
        <v>9630238</v>
      </c>
    </row>
    <row r="46" spans="1:28" ht="13.5">
      <c r="A46" s="57" t="s">
        <v>57</v>
      </c>
      <c r="B46" s="17">
        <f t="shared" si="0"/>
        <v>81815599</v>
      </c>
      <c r="C46" s="17">
        <f t="shared" si="1"/>
        <v>23771478</v>
      </c>
      <c r="D46" s="17">
        <v>1963838</v>
      </c>
      <c r="E46" s="17">
        <v>26425</v>
      </c>
      <c r="F46" s="17">
        <v>5598072</v>
      </c>
      <c r="G46" s="17">
        <v>9558977</v>
      </c>
      <c r="H46" s="17">
        <v>14328408</v>
      </c>
      <c r="I46" s="17">
        <v>6624166</v>
      </c>
      <c r="J46" s="17">
        <v>58044121</v>
      </c>
      <c r="K46" s="17">
        <f t="shared" si="2"/>
        <v>14225443</v>
      </c>
      <c r="L46" s="17">
        <f t="shared" si="3"/>
        <v>3434667</v>
      </c>
      <c r="M46" s="17">
        <v>44045</v>
      </c>
      <c r="N46" s="17">
        <v>18651</v>
      </c>
      <c r="O46" s="17">
        <v>2200</v>
      </c>
      <c r="P46" s="17">
        <v>2546061</v>
      </c>
      <c r="Q46" s="17">
        <v>4359943</v>
      </c>
      <c r="R46" s="17">
        <v>823710</v>
      </c>
      <c r="S46" s="17">
        <v>10790776</v>
      </c>
      <c r="T46" s="17">
        <f t="shared" si="5"/>
        <v>96041042</v>
      </c>
      <c r="U46" s="17">
        <f t="shared" si="6"/>
        <v>27206145</v>
      </c>
      <c r="V46" s="17">
        <f t="shared" si="7"/>
        <v>2007883</v>
      </c>
      <c r="W46" s="17">
        <f t="shared" si="8"/>
        <v>45076</v>
      </c>
      <c r="X46" s="17">
        <f t="shared" si="9"/>
        <v>5600272</v>
      </c>
      <c r="Y46" s="17">
        <f t="shared" si="10"/>
        <v>12105038</v>
      </c>
      <c r="Z46" s="17">
        <f t="shared" si="11"/>
        <v>18688351</v>
      </c>
      <c r="AA46" s="17">
        <f t="shared" si="12"/>
        <v>7447876</v>
      </c>
      <c r="AB46" s="17">
        <f t="shared" si="13"/>
        <v>68834897</v>
      </c>
    </row>
    <row r="47" spans="1:28" ht="13.5">
      <c r="A47" s="57" t="s">
        <v>58</v>
      </c>
      <c r="B47" s="17">
        <f t="shared" si="0"/>
        <v>17431250</v>
      </c>
      <c r="C47" s="17">
        <f t="shared" si="1"/>
        <v>9207889</v>
      </c>
      <c r="D47" s="17">
        <v>1361116</v>
      </c>
      <c r="E47" s="17">
        <v>75935</v>
      </c>
      <c r="F47" s="17">
        <v>5645700</v>
      </c>
      <c r="G47" s="17">
        <v>1540224</v>
      </c>
      <c r="H47" s="17">
        <v>3518541</v>
      </c>
      <c r="I47" s="17">
        <v>584914</v>
      </c>
      <c r="J47" s="17">
        <v>8223361</v>
      </c>
      <c r="K47" s="17">
        <f t="shared" si="2"/>
        <v>2651093</v>
      </c>
      <c r="L47" s="17">
        <f t="shared" si="3"/>
        <v>78855</v>
      </c>
      <c r="M47" s="17">
        <v>5062</v>
      </c>
      <c r="N47" s="17">
        <v>5062</v>
      </c>
      <c r="O47" s="17">
        <v>0</v>
      </c>
      <c r="P47" s="17">
        <v>9981</v>
      </c>
      <c r="Q47" s="17">
        <v>2048548</v>
      </c>
      <c r="R47" s="17">
        <v>58750</v>
      </c>
      <c r="S47" s="17">
        <v>2572238</v>
      </c>
      <c r="T47" s="17">
        <f t="shared" si="5"/>
        <v>20082343</v>
      </c>
      <c r="U47" s="17">
        <f t="shared" si="6"/>
        <v>9286744</v>
      </c>
      <c r="V47" s="17">
        <f t="shared" si="7"/>
        <v>1366178</v>
      </c>
      <c r="W47" s="17">
        <f t="shared" si="8"/>
        <v>80997</v>
      </c>
      <c r="X47" s="17">
        <f t="shared" si="9"/>
        <v>5645700</v>
      </c>
      <c r="Y47" s="17">
        <f t="shared" si="10"/>
        <v>1550205</v>
      </c>
      <c r="Z47" s="17">
        <f t="shared" si="11"/>
        <v>5567089</v>
      </c>
      <c r="AA47" s="17">
        <f t="shared" si="12"/>
        <v>643664</v>
      </c>
      <c r="AB47" s="17">
        <f t="shared" si="13"/>
        <v>10795599</v>
      </c>
    </row>
    <row r="48" spans="1:28" ht="13.5">
      <c r="A48" s="57" t="s">
        <v>59</v>
      </c>
      <c r="B48" s="17">
        <f t="shared" si="0"/>
        <v>38600994</v>
      </c>
      <c r="C48" s="17">
        <f t="shared" si="1"/>
        <v>17111072</v>
      </c>
      <c r="D48" s="17">
        <v>3673281</v>
      </c>
      <c r="E48" s="17">
        <v>18232</v>
      </c>
      <c r="F48" s="17">
        <v>11195700</v>
      </c>
      <c r="G48" s="17">
        <v>1735409</v>
      </c>
      <c r="H48" s="17">
        <v>4975214</v>
      </c>
      <c r="I48" s="17">
        <v>488450</v>
      </c>
      <c r="J48" s="17">
        <v>21489922</v>
      </c>
      <c r="K48" s="17">
        <f t="shared" si="2"/>
        <v>8951978</v>
      </c>
      <c r="L48" s="17">
        <f t="shared" si="3"/>
        <v>3907567</v>
      </c>
      <c r="M48" s="17">
        <v>990914</v>
      </c>
      <c r="N48" s="17">
        <v>54145</v>
      </c>
      <c r="O48" s="17">
        <v>2018600</v>
      </c>
      <c r="P48" s="17">
        <v>799585</v>
      </c>
      <c r="Q48" s="17">
        <v>2629341</v>
      </c>
      <c r="R48" s="17">
        <v>44323</v>
      </c>
      <c r="S48" s="17">
        <v>5044411</v>
      </c>
      <c r="T48" s="17">
        <f t="shared" si="5"/>
        <v>47552972</v>
      </c>
      <c r="U48" s="17">
        <f t="shared" si="6"/>
        <v>21018639</v>
      </c>
      <c r="V48" s="17">
        <f t="shared" si="7"/>
        <v>4664195</v>
      </c>
      <c r="W48" s="17">
        <f t="shared" si="8"/>
        <v>72377</v>
      </c>
      <c r="X48" s="17">
        <f t="shared" si="9"/>
        <v>13214300</v>
      </c>
      <c r="Y48" s="17">
        <f t="shared" si="10"/>
        <v>2534994</v>
      </c>
      <c r="Z48" s="17">
        <f t="shared" si="11"/>
        <v>7604555</v>
      </c>
      <c r="AA48" s="17">
        <f t="shared" si="12"/>
        <v>532773</v>
      </c>
      <c r="AB48" s="17">
        <f t="shared" si="13"/>
        <v>26534333</v>
      </c>
    </row>
    <row r="49" spans="1:28" ht="13.5">
      <c r="A49" s="57" t="s">
        <v>60</v>
      </c>
      <c r="B49" s="17">
        <f t="shared" si="0"/>
        <v>20334820</v>
      </c>
      <c r="C49" s="17">
        <f t="shared" si="1"/>
        <v>6678862</v>
      </c>
      <c r="D49" s="17">
        <v>714110</v>
      </c>
      <c r="E49" s="17">
        <v>6158</v>
      </c>
      <c r="F49" s="17">
        <v>2014800</v>
      </c>
      <c r="G49" s="17">
        <v>2573441</v>
      </c>
      <c r="H49" s="17">
        <v>6317250</v>
      </c>
      <c r="I49" s="17">
        <v>1370353</v>
      </c>
      <c r="J49" s="17">
        <v>13655958</v>
      </c>
      <c r="K49" s="17">
        <f t="shared" si="2"/>
        <v>6566334</v>
      </c>
      <c r="L49" s="17">
        <f t="shared" si="3"/>
        <v>2827071</v>
      </c>
      <c r="M49" s="17">
        <v>769902</v>
      </c>
      <c r="N49" s="17">
        <v>61077</v>
      </c>
      <c r="O49" s="17">
        <v>1543200</v>
      </c>
      <c r="P49" s="17">
        <v>319048</v>
      </c>
      <c r="Q49" s="17">
        <v>2454286</v>
      </c>
      <c r="R49" s="17">
        <v>133844</v>
      </c>
      <c r="S49" s="17">
        <v>3739263</v>
      </c>
      <c r="T49" s="17">
        <f t="shared" si="5"/>
        <v>26901154</v>
      </c>
      <c r="U49" s="17">
        <f t="shared" si="6"/>
        <v>9505933</v>
      </c>
      <c r="V49" s="17">
        <f t="shared" si="7"/>
        <v>1484012</v>
      </c>
      <c r="W49" s="17">
        <f t="shared" si="8"/>
        <v>67235</v>
      </c>
      <c r="X49" s="17">
        <f t="shared" si="9"/>
        <v>3558000</v>
      </c>
      <c r="Y49" s="17">
        <f t="shared" si="10"/>
        <v>2892489</v>
      </c>
      <c r="Z49" s="17">
        <f t="shared" si="11"/>
        <v>8771536</v>
      </c>
      <c r="AA49" s="17">
        <f t="shared" si="12"/>
        <v>1504197</v>
      </c>
      <c r="AB49" s="17">
        <f t="shared" si="13"/>
        <v>17395221</v>
      </c>
    </row>
    <row r="50" spans="1:28" ht="13.5">
      <c r="A50" s="57" t="s">
        <v>61</v>
      </c>
      <c r="B50" s="17">
        <f t="shared" si="0"/>
        <v>16568491</v>
      </c>
      <c r="C50" s="17">
        <f t="shared" si="1"/>
        <v>2704711</v>
      </c>
      <c r="D50" s="17">
        <v>313275</v>
      </c>
      <c r="E50" s="17">
        <v>2940</v>
      </c>
      <c r="F50" s="17">
        <v>1038300</v>
      </c>
      <c r="G50" s="17">
        <v>1250869</v>
      </c>
      <c r="H50" s="17">
        <v>3735354</v>
      </c>
      <c r="I50" s="17">
        <v>99327</v>
      </c>
      <c r="J50" s="17">
        <v>13863780</v>
      </c>
      <c r="K50" s="17">
        <f t="shared" si="2"/>
        <v>5480245</v>
      </c>
      <c r="L50" s="17">
        <f t="shared" si="3"/>
        <v>2119373</v>
      </c>
      <c r="M50" s="17">
        <v>575213</v>
      </c>
      <c r="N50" s="17">
        <v>69709</v>
      </c>
      <c r="O50" s="17">
        <v>1112200</v>
      </c>
      <c r="P50" s="17">
        <v>353774</v>
      </c>
      <c r="Q50" s="17">
        <v>1628621</v>
      </c>
      <c r="R50" s="17">
        <v>8477</v>
      </c>
      <c r="S50" s="17">
        <v>3360872</v>
      </c>
      <c r="T50" s="17">
        <f t="shared" si="5"/>
        <v>22048736</v>
      </c>
      <c r="U50" s="17">
        <f t="shared" si="6"/>
        <v>4824084</v>
      </c>
      <c r="V50" s="17">
        <f t="shared" si="7"/>
        <v>888488</v>
      </c>
      <c r="W50" s="17">
        <f t="shared" si="8"/>
        <v>72649</v>
      </c>
      <c r="X50" s="17">
        <f t="shared" si="9"/>
        <v>2150500</v>
      </c>
      <c r="Y50" s="17">
        <f t="shared" si="10"/>
        <v>1604643</v>
      </c>
      <c r="Z50" s="17">
        <f t="shared" si="11"/>
        <v>5363975</v>
      </c>
      <c r="AA50" s="17">
        <f t="shared" si="12"/>
        <v>107804</v>
      </c>
      <c r="AB50" s="17">
        <f t="shared" si="13"/>
        <v>17224652</v>
      </c>
    </row>
    <row r="51" spans="1:28" ht="13.5">
      <c r="A51" s="57" t="s">
        <v>62</v>
      </c>
      <c r="B51" s="17">
        <f t="shared" si="0"/>
        <v>22035656</v>
      </c>
      <c r="C51" s="17">
        <f t="shared" si="1"/>
        <v>3854685</v>
      </c>
      <c r="D51" s="17">
        <v>368249</v>
      </c>
      <c r="E51" s="17">
        <v>36441</v>
      </c>
      <c r="F51" s="17">
        <v>2282185</v>
      </c>
      <c r="G51" s="17">
        <v>821609</v>
      </c>
      <c r="H51" s="17">
        <v>2496403</v>
      </c>
      <c r="I51" s="17">
        <v>346201</v>
      </c>
      <c r="J51" s="17">
        <v>18180971</v>
      </c>
      <c r="K51" s="17">
        <f t="shared" si="2"/>
        <v>3264887</v>
      </c>
      <c r="L51" s="17">
        <f t="shared" si="3"/>
        <v>618262</v>
      </c>
      <c r="M51" s="17">
        <v>12307</v>
      </c>
      <c r="N51" s="17">
        <v>12307</v>
      </c>
      <c r="O51" s="17">
        <v>0</v>
      </c>
      <c r="P51" s="17">
        <v>575482</v>
      </c>
      <c r="Q51" s="17">
        <v>1185595</v>
      </c>
      <c r="R51" s="17">
        <v>18166</v>
      </c>
      <c r="S51" s="17">
        <v>2646625</v>
      </c>
      <c r="T51" s="17">
        <f t="shared" si="5"/>
        <v>25300543</v>
      </c>
      <c r="U51" s="17">
        <f t="shared" si="6"/>
        <v>4472947</v>
      </c>
      <c r="V51" s="17">
        <f t="shared" si="7"/>
        <v>380556</v>
      </c>
      <c r="W51" s="17">
        <f t="shared" si="8"/>
        <v>48748</v>
      </c>
      <c r="X51" s="17">
        <f t="shared" si="9"/>
        <v>2282185</v>
      </c>
      <c r="Y51" s="17">
        <f t="shared" si="10"/>
        <v>1397091</v>
      </c>
      <c r="Z51" s="17">
        <f t="shared" si="11"/>
        <v>3681998</v>
      </c>
      <c r="AA51" s="17">
        <f t="shared" si="12"/>
        <v>364367</v>
      </c>
      <c r="AB51" s="17">
        <f t="shared" si="13"/>
        <v>20827596</v>
      </c>
    </row>
    <row r="52" spans="1:28" ht="13.5">
      <c r="A52" s="57" t="s">
        <v>63</v>
      </c>
      <c r="B52" s="17">
        <f t="shared" si="0"/>
        <v>19939330</v>
      </c>
      <c r="C52" s="17">
        <f t="shared" si="1"/>
        <v>4668257</v>
      </c>
      <c r="D52" s="17">
        <v>522685</v>
      </c>
      <c r="E52" s="17">
        <v>81599</v>
      </c>
      <c r="F52" s="17">
        <v>1701412</v>
      </c>
      <c r="G52" s="17">
        <v>1389755</v>
      </c>
      <c r="H52" s="17">
        <v>5249922</v>
      </c>
      <c r="I52" s="17">
        <v>972806</v>
      </c>
      <c r="J52" s="17">
        <v>15271073</v>
      </c>
      <c r="K52" s="17">
        <f t="shared" si="2"/>
        <v>4856708</v>
      </c>
      <c r="L52" s="17">
        <f t="shared" si="3"/>
        <v>680331</v>
      </c>
      <c r="M52" s="17">
        <v>101123</v>
      </c>
      <c r="N52" s="17">
        <v>10590</v>
      </c>
      <c r="O52" s="17">
        <v>0</v>
      </c>
      <c r="P52" s="17">
        <v>539347</v>
      </c>
      <c r="Q52" s="17">
        <v>2433118</v>
      </c>
      <c r="R52" s="17">
        <v>29271</v>
      </c>
      <c r="S52" s="17">
        <v>4176377</v>
      </c>
      <c r="T52" s="17">
        <f t="shared" si="5"/>
        <v>24796038</v>
      </c>
      <c r="U52" s="17">
        <f t="shared" si="6"/>
        <v>5348588</v>
      </c>
      <c r="V52" s="17">
        <f t="shared" si="7"/>
        <v>623808</v>
      </c>
      <c r="W52" s="17">
        <f t="shared" si="8"/>
        <v>92189</v>
      </c>
      <c r="X52" s="17">
        <f t="shared" si="9"/>
        <v>1701412</v>
      </c>
      <c r="Y52" s="17">
        <f t="shared" si="10"/>
        <v>1929102</v>
      </c>
      <c r="Z52" s="17">
        <f t="shared" si="11"/>
        <v>7683040</v>
      </c>
      <c r="AA52" s="17">
        <f t="shared" si="12"/>
        <v>1002077</v>
      </c>
      <c r="AB52" s="17">
        <f t="shared" si="13"/>
        <v>19447450</v>
      </c>
    </row>
    <row r="53" spans="1:28" ht="13.5">
      <c r="A53" s="57" t="s">
        <v>64</v>
      </c>
      <c r="B53" s="17">
        <f t="shared" si="0"/>
        <v>33168257</v>
      </c>
      <c r="C53" s="17">
        <f t="shared" si="1"/>
        <v>21569696</v>
      </c>
      <c r="D53" s="17">
        <v>9814967</v>
      </c>
      <c r="E53" s="17">
        <v>43195</v>
      </c>
      <c r="F53" s="17">
        <v>9018200</v>
      </c>
      <c r="G53" s="17">
        <v>1356597</v>
      </c>
      <c r="H53" s="17">
        <v>5033287</v>
      </c>
      <c r="I53" s="17">
        <v>1336737</v>
      </c>
      <c r="J53" s="17">
        <v>11598561</v>
      </c>
      <c r="K53" s="17">
        <f t="shared" si="2"/>
        <v>1261087</v>
      </c>
      <c r="L53" s="17">
        <f t="shared" si="3"/>
        <v>157042</v>
      </c>
      <c r="M53" s="17">
        <v>3878</v>
      </c>
      <c r="N53" s="17">
        <v>1937</v>
      </c>
      <c r="O53" s="17">
        <v>0</v>
      </c>
      <c r="P53" s="17">
        <v>55764</v>
      </c>
      <c r="Q53" s="17">
        <v>629540</v>
      </c>
      <c r="R53" s="17">
        <v>95463</v>
      </c>
      <c r="S53" s="17">
        <v>1104045</v>
      </c>
      <c r="T53" s="17">
        <f t="shared" si="5"/>
        <v>34429344</v>
      </c>
      <c r="U53" s="17">
        <f t="shared" si="6"/>
        <v>21726738</v>
      </c>
      <c r="V53" s="17">
        <f t="shared" si="7"/>
        <v>9818845</v>
      </c>
      <c r="W53" s="17">
        <f t="shared" si="8"/>
        <v>45132</v>
      </c>
      <c r="X53" s="17">
        <f t="shared" si="9"/>
        <v>9018200</v>
      </c>
      <c r="Y53" s="17">
        <f t="shared" si="10"/>
        <v>1412361</v>
      </c>
      <c r="Z53" s="17">
        <f t="shared" si="11"/>
        <v>5662827</v>
      </c>
      <c r="AA53" s="17">
        <f t="shared" si="12"/>
        <v>1432200</v>
      </c>
      <c r="AB53" s="17">
        <f t="shared" si="13"/>
        <v>12702606</v>
      </c>
    </row>
    <row r="54" spans="1:28" ht="13.5">
      <c r="A54" s="80" t="s">
        <v>152</v>
      </c>
      <c r="B54" s="17">
        <f t="shared" si="0"/>
        <v>1960037345</v>
      </c>
      <c r="C54" s="17">
        <f t="shared" si="1"/>
        <v>535091957</v>
      </c>
      <c r="D54" s="58">
        <f>SUM(D7:D53)</f>
        <v>71553694</v>
      </c>
      <c r="E54" s="58">
        <f aca="true" t="shared" si="14" ref="E54:J54">SUM(E7:E53)</f>
        <v>7221861</v>
      </c>
      <c r="F54" s="58">
        <f t="shared" si="14"/>
        <v>173910805</v>
      </c>
      <c r="G54" s="58">
        <f t="shared" si="14"/>
        <v>203037722</v>
      </c>
      <c r="H54" s="58">
        <f t="shared" si="14"/>
        <v>322913288</v>
      </c>
      <c r="I54" s="58">
        <f t="shared" si="14"/>
        <v>79367875</v>
      </c>
      <c r="J54" s="58">
        <f t="shared" si="14"/>
        <v>1424945388</v>
      </c>
      <c r="K54" s="17">
        <f t="shared" si="2"/>
        <v>314519295</v>
      </c>
      <c r="L54" s="17">
        <f t="shared" si="3"/>
        <v>89974461</v>
      </c>
      <c r="M54" s="58">
        <f aca="true" t="shared" si="15" ref="M54:S54">SUM(M7:M53)</f>
        <v>10327456</v>
      </c>
      <c r="N54" s="58">
        <f t="shared" si="15"/>
        <v>4126119</v>
      </c>
      <c r="O54" s="58">
        <f t="shared" si="15"/>
        <v>23334927</v>
      </c>
      <c r="P54" s="58">
        <f t="shared" si="15"/>
        <v>41902226</v>
      </c>
      <c r="Q54" s="58">
        <f t="shared" si="15"/>
        <v>106602315</v>
      </c>
      <c r="R54" s="58">
        <f t="shared" si="15"/>
        <v>10283733</v>
      </c>
      <c r="S54" s="58">
        <f t="shared" si="15"/>
        <v>224544834</v>
      </c>
      <c r="T54" s="17">
        <f>U54+AB54</f>
        <v>2274556640</v>
      </c>
      <c r="U54" s="17">
        <f>V54+W54+X54+Y54+AA54</f>
        <v>625066418</v>
      </c>
      <c r="V54" s="58">
        <f aca="true" t="shared" si="16" ref="V54:AB54">SUM(V7:V53)</f>
        <v>81881150</v>
      </c>
      <c r="W54" s="58">
        <f t="shared" si="16"/>
        <v>11347980</v>
      </c>
      <c r="X54" s="58">
        <f t="shared" si="16"/>
        <v>197245732</v>
      </c>
      <c r="Y54" s="58">
        <f t="shared" si="16"/>
        <v>244939948</v>
      </c>
      <c r="Z54" s="58">
        <f t="shared" si="16"/>
        <v>429515603</v>
      </c>
      <c r="AA54" s="58">
        <f t="shared" si="16"/>
        <v>89651608</v>
      </c>
      <c r="AB54" s="58">
        <f t="shared" si="16"/>
        <v>1649490222</v>
      </c>
    </row>
  </sheetData>
  <mergeCells count="1"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&amp;L&amp;16廃棄物処理事業経費（市町村及び事務組合の合計）【歳入】（平成１５年度実績）&amp;R&amp;D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F54"/>
  <sheetViews>
    <sheetView showGridLines="0" workbookViewId="0" topLeftCell="A1">
      <pane xSplit="1" ySplit="6" topLeftCell="B7" activePane="bottomRight" state="frozen"/>
      <selection pane="topLeft" activeCell="A7" sqref="A7:A53"/>
      <selection pane="topRight" activeCell="A7" sqref="A7:A53"/>
      <selection pane="bottomLeft" activeCell="A7" sqref="A7:A53"/>
      <selection pane="bottomRight" activeCell="B7" sqref="B7"/>
    </sheetView>
  </sheetViews>
  <sheetFormatPr defaultColWidth="9.00390625" defaultRowHeight="13.5"/>
  <cols>
    <col min="1" max="1" width="9.00390625" style="19" customWidth="1"/>
    <col min="2" max="3" width="11.125" style="20" customWidth="1"/>
    <col min="4" max="4" width="11.125" style="21" customWidth="1"/>
    <col min="5" max="5" width="11.125" style="22" customWidth="1"/>
    <col min="6" max="58" width="11.125" style="21" customWidth="1"/>
    <col min="59" max="16384" width="9.00390625" style="56" customWidth="1"/>
  </cols>
  <sheetData>
    <row r="1" ht="17.25">
      <c r="A1" s="54" t="s">
        <v>171</v>
      </c>
    </row>
    <row r="2" spans="1:58" s="55" customFormat="1" ht="22.5" customHeight="1">
      <c r="A2" s="89" t="s">
        <v>146</v>
      </c>
      <c r="B2" s="24" t="s">
        <v>119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49"/>
      <c r="O2" s="49"/>
      <c r="P2" s="49"/>
      <c r="Q2" s="25"/>
      <c r="R2" s="25"/>
      <c r="S2" s="25"/>
      <c r="T2" s="50"/>
      <c r="U2" s="24" t="s">
        <v>147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49"/>
      <c r="AH2" s="49"/>
      <c r="AI2" s="49"/>
      <c r="AJ2" s="25"/>
      <c r="AK2" s="25"/>
      <c r="AL2" s="25"/>
      <c r="AM2" s="50"/>
      <c r="AN2" s="24" t="s">
        <v>148</v>
      </c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49"/>
      <c r="BA2" s="49"/>
      <c r="BB2" s="49"/>
      <c r="BC2" s="25"/>
      <c r="BD2" s="25"/>
      <c r="BE2" s="25"/>
      <c r="BF2" s="50"/>
    </row>
    <row r="3" spans="1:58" s="55" customFormat="1" ht="22.5" customHeight="1">
      <c r="A3" s="90"/>
      <c r="B3" s="27" t="s">
        <v>120</v>
      </c>
      <c r="C3" s="25"/>
      <c r="D3" s="25"/>
      <c r="E3" s="25"/>
      <c r="F3" s="25"/>
      <c r="G3" s="28"/>
      <c r="H3" s="92" t="s">
        <v>121</v>
      </c>
      <c r="I3" s="27" t="s">
        <v>1</v>
      </c>
      <c r="J3" s="25"/>
      <c r="K3" s="25"/>
      <c r="L3" s="25"/>
      <c r="M3" s="25"/>
      <c r="N3" s="25"/>
      <c r="O3" s="25"/>
      <c r="P3" s="25"/>
      <c r="Q3" s="28"/>
      <c r="R3" s="96" t="s">
        <v>122</v>
      </c>
      <c r="S3" s="96" t="s">
        <v>123</v>
      </c>
      <c r="T3" s="26" t="s">
        <v>2</v>
      </c>
      <c r="U3" s="27" t="s">
        <v>124</v>
      </c>
      <c r="V3" s="25"/>
      <c r="W3" s="25"/>
      <c r="X3" s="25"/>
      <c r="Y3" s="25"/>
      <c r="Z3" s="28"/>
      <c r="AA3" s="92" t="s">
        <v>125</v>
      </c>
      <c r="AB3" s="27" t="s">
        <v>1</v>
      </c>
      <c r="AC3" s="25"/>
      <c r="AD3" s="25"/>
      <c r="AE3" s="25"/>
      <c r="AF3" s="25"/>
      <c r="AG3" s="25"/>
      <c r="AH3" s="25"/>
      <c r="AI3" s="25"/>
      <c r="AJ3" s="28"/>
      <c r="AK3" s="96" t="s">
        <v>122</v>
      </c>
      <c r="AL3" s="96" t="s">
        <v>123</v>
      </c>
      <c r="AM3" s="26" t="s">
        <v>2</v>
      </c>
      <c r="AN3" s="27" t="s">
        <v>124</v>
      </c>
      <c r="AO3" s="25"/>
      <c r="AP3" s="25"/>
      <c r="AQ3" s="25"/>
      <c r="AR3" s="25"/>
      <c r="AS3" s="28"/>
      <c r="AT3" s="92" t="s">
        <v>125</v>
      </c>
      <c r="AU3" s="27" t="s">
        <v>1</v>
      </c>
      <c r="AV3" s="25"/>
      <c r="AW3" s="25"/>
      <c r="AX3" s="25"/>
      <c r="AY3" s="25"/>
      <c r="AZ3" s="25"/>
      <c r="BA3" s="25"/>
      <c r="BB3" s="25"/>
      <c r="BC3" s="28"/>
      <c r="BD3" s="96" t="s">
        <v>122</v>
      </c>
      <c r="BE3" s="96" t="s">
        <v>123</v>
      </c>
      <c r="BF3" s="26" t="s">
        <v>2</v>
      </c>
    </row>
    <row r="4" spans="1:58" s="55" customFormat="1" ht="22.5" customHeight="1">
      <c r="A4" s="90"/>
      <c r="B4" s="26" t="s">
        <v>12</v>
      </c>
      <c r="C4" s="29" t="s">
        <v>3</v>
      </c>
      <c r="D4" s="30"/>
      <c r="E4" s="31"/>
      <c r="F4" s="28"/>
      <c r="G4" s="94" t="s">
        <v>126</v>
      </c>
      <c r="H4" s="93"/>
      <c r="I4" s="26" t="s">
        <v>12</v>
      </c>
      <c r="J4" s="96" t="s">
        <v>127</v>
      </c>
      <c r="K4" s="27" t="s">
        <v>4</v>
      </c>
      <c r="L4" s="25"/>
      <c r="M4" s="25"/>
      <c r="N4" s="28"/>
      <c r="O4" s="96" t="s">
        <v>128</v>
      </c>
      <c r="P4" s="96" t="s">
        <v>129</v>
      </c>
      <c r="Q4" s="96" t="s">
        <v>130</v>
      </c>
      <c r="R4" s="90"/>
      <c r="S4" s="90"/>
      <c r="T4" s="33"/>
      <c r="U4" s="26" t="s">
        <v>12</v>
      </c>
      <c r="V4" s="29" t="s">
        <v>3</v>
      </c>
      <c r="W4" s="30"/>
      <c r="X4" s="31"/>
      <c r="Y4" s="28"/>
      <c r="Z4" s="94" t="s">
        <v>126</v>
      </c>
      <c r="AA4" s="93"/>
      <c r="AB4" s="26" t="s">
        <v>12</v>
      </c>
      <c r="AC4" s="96" t="s">
        <v>127</v>
      </c>
      <c r="AD4" s="27" t="s">
        <v>4</v>
      </c>
      <c r="AE4" s="25"/>
      <c r="AF4" s="25"/>
      <c r="AG4" s="28"/>
      <c r="AH4" s="96" t="s">
        <v>128</v>
      </c>
      <c r="AI4" s="96" t="s">
        <v>129</v>
      </c>
      <c r="AJ4" s="96" t="s">
        <v>130</v>
      </c>
      <c r="AK4" s="90"/>
      <c r="AL4" s="90"/>
      <c r="AM4" s="33"/>
      <c r="AN4" s="26" t="s">
        <v>12</v>
      </c>
      <c r="AO4" s="29" t="s">
        <v>3</v>
      </c>
      <c r="AP4" s="30"/>
      <c r="AQ4" s="31"/>
      <c r="AR4" s="28"/>
      <c r="AS4" s="94" t="s">
        <v>126</v>
      </c>
      <c r="AT4" s="93"/>
      <c r="AU4" s="26" t="s">
        <v>12</v>
      </c>
      <c r="AV4" s="96" t="s">
        <v>127</v>
      </c>
      <c r="AW4" s="27" t="s">
        <v>4</v>
      </c>
      <c r="AX4" s="25"/>
      <c r="AY4" s="25"/>
      <c r="AZ4" s="28"/>
      <c r="BA4" s="96" t="s">
        <v>128</v>
      </c>
      <c r="BB4" s="96" t="s">
        <v>129</v>
      </c>
      <c r="BC4" s="96" t="s">
        <v>130</v>
      </c>
      <c r="BD4" s="90"/>
      <c r="BE4" s="90"/>
      <c r="BF4" s="33"/>
    </row>
    <row r="5" spans="1:58" s="55" customFormat="1" ht="22.5" customHeight="1">
      <c r="A5" s="90"/>
      <c r="B5" s="33"/>
      <c r="C5" s="26" t="s">
        <v>12</v>
      </c>
      <c r="D5" s="32" t="s">
        <v>131</v>
      </c>
      <c r="E5" s="32" t="s">
        <v>132</v>
      </c>
      <c r="F5" s="32" t="s">
        <v>133</v>
      </c>
      <c r="G5" s="95"/>
      <c r="H5" s="93"/>
      <c r="I5" s="33"/>
      <c r="J5" s="90"/>
      <c r="K5" s="26" t="s">
        <v>12</v>
      </c>
      <c r="L5" s="23" t="s">
        <v>134</v>
      </c>
      <c r="M5" s="23" t="s">
        <v>135</v>
      </c>
      <c r="N5" s="23" t="s">
        <v>136</v>
      </c>
      <c r="O5" s="90"/>
      <c r="P5" s="90"/>
      <c r="Q5" s="90"/>
      <c r="R5" s="90"/>
      <c r="S5" s="90"/>
      <c r="T5" s="33"/>
      <c r="U5" s="33"/>
      <c r="V5" s="26" t="s">
        <v>12</v>
      </c>
      <c r="W5" s="32" t="s">
        <v>131</v>
      </c>
      <c r="X5" s="32" t="s">
        <v>132</v>
      </c>
      <c r="Y5" s="32" t="s">
        <v>133</v>
      </c>
      <c r="Z5" s="95"/>
      <c r="AA5" s="93"/>
      <c r="AB5" s="33"/>
      <c r="AC5" s="90"/>
      <c r="AD5" s="26" t="s">
        <v>12</v>
      </c>
      <c r="AE5" s="23" t="s">
        <v>134</v>
      </c>
      <c r="AF5" s="23" t="s">
        <v>135</v>
      </c>
      <c r="AG5" s="23" t="s">
        <v>136</v>
      </c>
      <c r="AH5" s="90"/>
      <c r="AI5" s="90"/>
      <c r="AJ5" s="90"/>
      <c r="AK5" s="90"/>
      <c r="AL5" s="90"/>
      <c r="AM5" s="33"/>
      <c r="AN5" s="33"/>
      <c r="AO5" s="26" t="s">
        <v>12</v>
      </c>
      <c r="AP5" s="32" t="s">
        <v>131</v>
      </c>
      <c r="AQ5" s="32" t="s">
        <v>132</v>
      </c>
      <c r="AR5" s="32" t="s">
        <v>133</v>
      </c>
      <c r="AS5" s="95"/>
      <c r="AT5" s="93"/>
      <c r="AU5" s="33"/>
      <c r="AV5" s="90"/>
      <c r="AW5" s="26" t="s">
        <v>12</v>
      </c>
      <c r="AX5" s="23" t="s">
        <v>134</v>
      </c>
      <c r="AY5" s="23" t="s">
        <v>135</v>
      </c>
      <c r="AZ5" s="23" t="s">
        <v>136</v>
      </c>
      <c r="BA5" s="90"/>
      <c r="BB5" s="90"/>
      <c r="BC5" s="90"/>
      <c r="BD5" s="90"/>
      <c r="BE5" s="90"/>
      <c r="BF5" s="33"/>
    </row>
    <row r="6" spans="1:58" s="55" customFormat="1" ht="22.5" customHeight="1">
      <c r="A6" s="91"/>
      <c r="B6" s="34" t="s">
        <v>15</v>
      </c>
      <c r="C6" s="34" t="s">
        <v>16</v>
      </c>
      <c r="D6" s="35" t="s">
        <v>16</v>
      </c>
      <c r="E6" s="35" t="s">
        <v>16</v>
      </c>
      <c r="F6" s="35" t="s">
        <v>16</v>
      </c>
      <c r="G6" s="38" t="s">
        <v>16</v>
      </c>
      <c r="H6" s="38" t="s">
        <v>16</v>
      </c>
      <c r="I6" s="34" t="s">
        <v>16</v>
      </c>
      <c r="J6" s="34" t="s">
        <v>16</v>
      </c>
      <c r="K6" s="34" t="s">
        <v>16</v>
      </c>
      <c r="L6" s="39" t="s">
        <v>16</v>
      </c>
      <c r="M6" s="39" t="s">
        <v>16</v>
      </c>
      <c r="N6" s="39" t="s">
        <v>16</v>
      </c>
      <c r="O6" s="34" t="s">
        <v>16</v>
      </c>
      <c r="P6" s="34" t="s">
        <v>16</v>
      </c>
      <c r="Q6" s="34" t="s">
        <v>16</v>
      </c>
      <c r="R6" s="34" t="s">
        <v>16</v>
      </c>
      <c r="S6" s="34" t="s">
        <v>16</v>
      </c>
      <c r="T6" s="34" t="s">
        <v>16</v>
      </c>
      <c r="U6" s="34" t="s">
        <v>15</v>
      </c>
      <c r="V6" s="34" t="s">
        <v>16</v>
      </c>
      <c r="W6" s="35" t="s">
        <v>16</v>
      </c>
      <c r="X6" s="35" t="s">
        <v>16</v>
      </c>
      <c r="Y6" s="35" t="s">
        <v>16</v>
      </c>
      <c r="Z6" s="38" t="s">
        <v>16</v>
      </c>
      <c r="AA6" s="38" t="s">
        <v>16</v>
      </c>
      <c r="AB6" s="34" t="s">
        <v>16</v>
      </c>
      <c r="AC6" s="34" t="s">
        <v>16</v>
      </c>
      <c r="AD6" s="34" t="s">
        <v>16</v>
      </c>
      <c r="AE6" s="39" t="s">
        <v>16</v>
      </c>
      <c r="AF6" s="39" t="s">
        <v>16</v>
      </c>
      <c r="AG6" s="39" t="s">
        <v>16</v>
      </c>
      <c r="AH6" s="34" t="s">
        <v>16</v>
      </c>
      <c r="AI6" s="34" t="s">
        <v>16</v>
      </c>
      <c r="AJ6" s="34" t="s">
        <v>16</v>
      </c>
      <c r="AK6" s="34" t="s">
        <v>16</v>
      </c>
      <c r="AL6" s="34" t="s">
        <v>16</v>
      </c>
      <c r="AM6" s="34" t="s">
        <v>16</v>
      </c>
      <c r="AN6" s="34" t="s">
        <v>15</v>
      </c>
      <c r="AO6" s="34" t="s">
        <v>16</v>
      </c>
      <c r="AP6" s="35" t="s">
        <v>16</v>
      </c>
      <c r="AQ6" s="35" t="s">
        <v>16</v>
      </c>
      <c r="AR6" s="35" t="s">
        <v>16</v>
      </c>
      <c r="AS6" s="38" t="s">
        <v>16</v>
      </c>
      <c r="AT6" s="38" t="s">
        <v>16</v>
      </c>
      <c r="AU6" s="34" t="s">
        <v>16</v>
      </c>
      <c r="AV6" s="34" t="s">
        <v>16</v>
      </c>
      <c r="AW6" s="34" t="s">
        <v>16</v>
      </c>
      <c r="AX6" s="39" t="s">
        <v>16</v>
      </c>
      <c r="AY6" s="39" t="s">
        <v>16</v>
      </c>
      <c r="AZ6" s="39" t="s">
        <v>16</v>
      </c>
      <c r="BA6" s="34" t="s">
        <v>16</v>
      </c>
      <c r="BB6" s="34" t="s">
        <v>16</v>
      </c>
      <c r="BC6" s="34" t="s">
        <v>16</v>
      </c>
      <c r="BD6" s="34" t="s">
        <v>16</v>
      </c>
      <c r="BE6" s="34" t="s">
        <v>16</v>
      </c>
      <c r="BF6" s="34" t="s">
        <v>16</v>
      </c>
    </row>
    <row r="7" spans="1:58" ht="13.5">
      <c r="A7" s="81" t="s">
        <v>18</v>
      </c>
      <c r="B7" s="17">
        <f aca="true" t="shared" si="0" ref="B7:B54">C7+G7</f>
        <v>20708425</v>
      </c>
      <c r="C7" s="17">
        <f aca="true" t="shared" si="1" ref="C7:C54">SUM(D7:F7)</f>
        <v>20377001</v>
      </c>
      <c r="D7" s="17">
        <v>8483905</v>
      </c>
      <c r="E7" s="17">
        <v>10902271</v>
      </c>
      <c r="F7" s="17">
        <v>990825</v>
      </c>
      <c r="G7" s="17">
        <v>331424</v>
      </c>
      <c r="H7" s="17">
        <v>1181757</v>
      </c>
      <c r="I7" s="17">
        <f aca="true" t="shared" si="2" ref="I7:I54">J7+K7+O7+P7+Q7</f>
        <v>59106971</v>
      </c>
      <c r="J7" s="17">
        <v>18510863</v>
      </c>
      <c r="K7" s="59">
        <f aca="true" t="shared" si="3" ref="K7:K54">SUM(L7:N7)</f>
        <v>11028037</v>
      </c>
      <c r="L7" s="17">
        <v>1808879</v>
      </c>
      <c r="M7" s="17">
        <v>7267563</v>
      </c>
      <c r="N7" s="17">
        <v>1951595</v>
      </c>
      <c r="O7" s="17">
        <v>541067</v>
      </c>
      <c r="P7" s="17">
        <v>27953438</v>
      </c>
      <c r="Q7" s="17">
        <v>1073566</v>
      </c>
      <c r="R7" s="17">
        <v>8099146</v>
      </c>
      <c r="S7" s="17">
        <v>2592119</v>
      </c>
      <c r="T7" s="17">
        <f aca="true" t="shared" si="4" ref="T7:T54">B7+I7+S7</f>
        <v>82407515</v>
      </c>
      <c r="U7" s="17">
        <f aca="true" t="shared" si="5" ref="U7:U54">V7+Z7</f>
        <v>236864</v>
      </c>
      <c r="V7" s="17">
        <f aca="true" t="shared" si="6" ref="V7:V54">SUM(W7:Y7)</f>
        <v>236864</v>
      </c>
      <c r="W7" s="17">
        <v>94980</v>
      </c>
      <c r="X7" s="17">
        <v>33577</v>
      </c>
      <c r="Y7" s="17">
        <v>108307</v>
      </c>
      <c r="Z7" s="17">
        <v>0</v>
      </c>
      <c r="AA7" s="17">
        <v>96029</v>
      </c>
      <c r="AB7" s="17">
        <f aca="true" t="shared" si="7" ref="AB7:AB54">AC7+AD7+AH7+AI7+AJ7</f>
        <v>11128176</v>
      </c>
      <c r="AC7" s="17">
        <v>3016582</v>
      </c>
      <c r="AD7" s="59">
        <f aca="true" t="shared" si="8" ref="AD7:AD54">SUM(AE7:AG7)</f>
        <v>3191781</v>
      </c>
      <c r="AE7" s="17">
        <v>148198</v>
      </c>
      <c r="AF7" s="17">
        <v>2934118</v>
      </c>
      <c r="AG7" s="17">
        <v>109465</v>
      </c>
      <c r="AH7" s="17">
        <v>9169</v>
      </c>
      <c r="AI7" s="17">
        <v>4592075</v>
      </c>
      <c r="AJ7" s="17">
        <v>318569</v>
      </c>
      <c r="AK7" s="17">
        <v>4321889</v>
      </c>
      <c r="AL7" s="17">
        <v>1194527</v>
      </c>
      <c r="AM7" s="17">
        <f aca="true" t="shared" si="9" ref="AM7:AM54">U7+AB7+AL7</f>
        <v>12559567</v>
      </c>
      <c r="AN7" s="17">
        <f>B7+U7</f>
        <v>20945289</v>
      </c>
      <c r="AO7" s="17">
        <f aca="true" t="shared" si="10" ref="AO7:BF7">C7+V7</f>
        <v>20613865</v>
      </c>
      <c r="AP7" s="17">
        <f t="shared" si="10"/>
        <v>8578885</v>
      </c>
      <c r="AQ7" s="17">
        <f t="shared" si="10"/>
        <v>10935848</v>
      </c>
      <c r="AR7" s="17">
        <f t="shared" si="10"/>
        <v>1099132</v>
      </c>
      <c r="AS7" s="17">
        <f t="shared" si="10"/>
        <v>331424</v>
      </c>
      <c r="AT7" s="17">
        <f t="shared" si="10"/>
        <v>1277786</v>
      </c>
      <c r="AU7" s="17">
        <f t="shared" si="10"/>
        <v>70235147</v>
      </c>
      <c r="AV7" s="17">
        <f t="shared" si="10"/>
        <v>21527445</v>
      </c>
      <c r="AW7" s="17">
        <f t="shared" si="10"/>
        <v>14219818</v>
      </c>
      <c r="AX7" s="17">
        <f t="shared" si="10"/>
        <v>1957077</v>
      </c>
      <c r="AY7" s="17">
        <f t="shared" si="10"/>
        <v>10201681</v>
      </c>
      <c r="AZ7" s="17">
        <f t="shared" si="10"/>
        <v>2061060</v>
      </c>
      <c r="BA7" s="17">
        <f t="shared" si="10"/>
        <v>550236</v>
      </c>
      <c r="BB7" s="17">
        <f t="shared" si="10"/>
        <v>32545513</v>
      </c>
      <c r="BC7" s="17">
        <f t="shared" si="10"/>
        <v>1392135</v>
      </c>
      <c r="BD7" s="17">
        <f t="shared" si="10"/>
        <v>12421035</v>
      </c>
      <c r="BE7" s="17">
        <f t="shared" si="10"/>
        <v>3786646</v>
      </c>
      <c r="BF7" s="17">
        <f t="shared" si="10"/>
        <v>94967082</v>
      </c>
    </row>
    <row r="8" spans="1:58" ht="13.5">
      <c r="A8" s="57" t="s">
        <v>19</v>
      </c>
      <c r="B8" s="17">
        <f t="shared" si="0"/>
        <v>888935</v>
      </c>
      <c r="C8" s="17">
        <f t="shared" si="1"/>
        <v>883434</v>
      </c>
      <c r="D8" s="17">
        <v>579081</v>
      </c>
      <c r="E8" s="17">
        <v>293389</v>
      </c>
      <c r="F8" s="17">
        <v>10964</v>
      </c>
      <c r="G8" s="17">
        <v>5501</v>
      </c>
      <c r="H8" s="17">
        <v>81911</v>
      </c>
      <c r="I8" s="17">
        <f t="shared" si="2"/>
        <v>14584299</v>
      </c>
      <c r="J8" s="17">
        <v>5007669</v>
      </c>
      <c r="K8" s="59">
        <f t="shared" si="3"/>
        <v>3306946</v>
      </c>
      <c r="L8" s="17">
        <v>153302</v>
      </c>
      <c r="M8" s="17">
        <v>2670172</v>
      </c>
      <c r="N8" s="17">
        <v>483472</v>
      </c>
      <c r="O8" s="17">
        <v>90234</v>
      </c>
      <c r="P8" s="17">
        <v>6007556</v>
      </c>
      <c r="Q8" s="17">
        <v>171894</v>
      </c>
      <c r="R8" s="17">
        <v>5855971</v>
      </c>
      <c r="S8" s="17">
        <v>719758</v>
      </c>
      <c r="T8" s="17">
        <f t="shared" si="4"/>
        <v>16192992</v>
      </c>
      <c r="U8" s="17">
        <f t="shared" si="5"/>
        <v>106841</v>
      </c>
      <c r="V8" s="17">
        <f t="shared" si="6"/>
        <v>82557</v>
      </c>
      <c r="W8" s="17">
        <v>81457</v>
      </c>
      <c r="X8" s="17">
        <v>0</v>
      </c>
      <c r="Y8" s="17">
        <v>1100</v>
      </c>
      <c r="Z8" s="17">
        <v>24284</v>
      </c>
      <c r="AA8" s="17">
        <v>81457</v>
      </c>
      <c r="AB8" s="17">
        <f t="shared" si="7"/>
        <v>3576402</v>
      </c>
      <c r="AC8" s="17">
        <v>1222740</v>
      </c>
      <c r="AD8" s="59">
        <f t="shared" si="8"/>
        <v>1725797</v>
      </c>
      <c r="AE8" s="17">
        <v>104643</v>
      </c>
      <c r="AF8" s="17">
        <v>1613554</v>
      </c>
      <c r="AG8" s="17">
        <v>7600</v>
      </c>
      <c r="AH8" s="17">
        <v>1800</v>
      </c>
      <c r="AI8" s="17">
        <v>517620</v>
      </c>
      <c r="AJ8" s="17">
        <v>108445</v>
      </c>
      <c r="AK8" s="17">
        <v>3118147</v>
      </c>
      <c r="AL8" s="17">
        <v>173516</v>
      </c>
      <c r="AM8" s="17">
        <f t="shared" si="9"/>
        <v>3856759</v>
      </c>
      <c r="AN8" s="17">
        <f aca="true" t="shared" si="11" ref="AN8:AN53">B8+U8</f>
        <v>995776</v>
      </c>
      <c r="AO8" s="17">
        <f aca="true" t="shared" si="12" ref="AO8:AO53">C8+V8</f>
        <v>965991</v>
      </c>
      <c r="AP8" s="17">
        <f aca="true" t="shared" si="13" ref="AP8:AP53">D8+W8</f>
        <v>660538</v>
      </c>
      <c r="AQ8" s="17">
        <f aca="true" t="shared" si="14" ref="AQ8:AQ53">E8+X8</f>
        <v>293389</v>
      </c>
      <c r="AR8" s="17">
        <f aca="true" t="shared" si="15" ref="AR8:AR53">F8+Y8</f>
        <v>12064</v>
      </c>
      <c r="AS8" s="17">
        <f aca="true" t="shared" si="16" ref="AS8:AS53">G8+Z8</f>
        <v>29785</v>
      </c>
      <c r="AT8" s="17">
        <f aca="true" t="shared" si="17" ref="AT8:AT53">H8+AA8</f>
        <v>163368</v>
      </c>
      <c r="AU8" s="17">
        <f aca="true" t="shared" si="18" ref="AU8:AU53">I8+AB8</f>
        <v>18160701</v>
      </c>
      <c r="AV8" s="17">
        <f aca="true" t="shared" si="19" ref="AV8:AV53">J8+AC8</f>
        <v>6230409</v>
      </c>
      <c r="AW8" s="17">
        <f aca="true" t="shared" si="20" ref="AW8:AW53">K8+AD8</f>
        <v>5032743</v>
      </c>
      <c r="AX8" s="17">
        <f aca="true" t="shared" si="21" ref="AX8:AX53">L8+AE8</f>
        <v>257945</v>
      </c>
      <c r="AY8" s="17">
        <f aca="true" t="shared" si="22" ref="AY8:AY53">M8+AF8</f>
        <v>4283726</v>
      </c>
      <c r="AZ8" s="17">
        <f aca="true" t="shared" si="23" ref="AZ8:AZ53">N8+AG8</f>
        <v>491072</v>
      </c>
      <c r="BA8" s="17">
        <f aca="true" t="shared" si="24" ref="BA8:BA53">O8+AH8</f>
        <v>92034</v>
      </c>
      <c r="BB8" s="17">
        <f aca="true" t="shared" si="25" ref="BB8:BB53">P8+AI8</f>
        <v>6525176</v>
      </c>
      <c r="BC8" s="17">
        <f aca="true" t="shared" si="26" ref="BC8:BC53">Q8+AJ8</f>
        <v>280339</v>
      </c>
      <c r="BD8" s="17">
        <f aca="true" t="shared" si="27" ref="BD8:BD53">R8+AK8</f>
        <v>8974118</v>
      </c>
      <c r="BE8" s="17">
        <f aca="true" t="shared" si="28" ref="BE8:BE53">S8+AL8</f>
        <v>893274</v>
      </c>
      <c r="BF8" s="17">
        <f aca="true" t="shared" si="29" ref="BF8:BF53">T8+AM8</f>
        <v>20049751</v>
      </c>
    </row>
    <row r="9" spans="1:58" ht="13.5">
      <c r="A9" s="57" t="s">
        <v>20</v>
      </c>
      <c r="B9" s="17">
        <f t="shared" si="0"/>
        <v>285119</v>
      </c>
      <c r="C9" s="17">
        <f t="shared" si="1"/>
        <v>282303</v>
      </c>
      <c r="D9" s="17">
        <v>257172</v>
      </c>
      <c r="E9" s="17">
        <v>24799</v>
      </c>
      <c r="F9" s="17">
        <v>332</v>
      </c>
      <c r="G9" s="17">
        <v>2816</v>
      </c>
      <c r="H9" s="17">
        <v>62778</v>
      </c>
      <c r="I9" s="17">
        <f t="shared" si="2"/>
        <v>13362479</v>
      </c>
      <c r="J9" s="17">
        <v>3670616</v>
      </c>
      <c r="K9" s="59">
        <f t="shared" si="3"/>
        <v>4312354</v>
      </c>
      <c r="L9" s="17">
        <v>344415</v>
      </c>
      <c r="M9" s="17">
        <v>3559018</v>
      </c>
      <c r="N9" s="17">
        <v>408921</v>
      </c>
      <c r="O9" s="17">
        <v>10333</v>
      </c>
      <c r="P9" s="17">
        <v>5214585</v>
      </c>
      <c r="Q9" s="17">
        <v>154591</v>
      </c>
      <c r="R9" s="17">
        <v>4797455</v>
      </c>
      <c r="S9" s="17">
        <v>286684</v>
      </c>
      <c r="T9" s="17">
        <f t="shared" si="4"/>
        <v>13934282</v>
      </c>
      <c r="U9" s="17">
        <f t="shared" si="5"/>
        <v>915652</v>
      </c>
      <c r="V9" s="17">
        <f t="shared" si="6"/>
        <v>874155</v>
      </c>
      <c r="W9" s="17">
        <v>874155</v>
      </c>
      <c r="X9" s="17">
        <v>0</v>
      </c>
      <c r="Y9" s="17">
        <v>0</v>
      </c>
      <c r="Z9" s="17">
        <v>41497</v>
      </c>
      <c r="AA9" s="17">
        <v>65132</v>
      </c>
      <c r="AB9" s="17">
        <f t="shared" si="7"/>
        <v>4759608</v>
      </c>
      <c r="AC9" s="17">
        <v>968002</v>
      </c>
      <c r="AD9" s="59">
        <f t="shared" si="8"/>
        <v>1650093</v>
      </c>
      <c r="AE9" s="17">
        <v>176</v>
      </c>
      <c r="AF9" s="17">
        <v>1645168</v>
      </c>
      <c r="AG9" s="17">
        <v>4749</v>
      </c>
      <c r="AH9" s="17">
        <v>0</v>
      </c>
      <c r="AI9" s="17">
        <v>2101453</v>
      </c>
      <c r="AJ9" s="17">
        <v>40060</v>
      </c>
      <c r="AK9" s="17">
        <v>2890242</v>
      </c>
      <c r="AL9" s="17">
        <v>92008</v>
      </c>
      <c r="AM9" s="17">
        <f t="shared" si="9"/>
        <v>5767268</v>
      </c>
      <c r="AN9" s="17">
        <f t="shared" si="11"/>
        <v>1200771</v>
      </c>
      <c r="AO9" s="17">
        <f t="shared" si="12"/>
        <v>1156458</v>
      </c>
      <c r="AP9" s="17">
        <f t="shared" si="13"/>
        <v>1131327</v>
      </c>
      <c r="AQ9" s="17">
        <f t="shared" si="14"/>
        <v>24799</v>
      </c>
      <c r="AR9" s="17">
        <f t="shared" si="15"/>
        <v>332</v>
      </c>
      <c r="AS9" s="17">
        <f t="shared" si="16"/>
        <v>44313</v>
      </c>
      <c r="AT9" s="17">
        <f t="shared" si="17"/>
        <v>127910</v>
      </c>
      <c r="AU9" s="17">
        <f t="shared" si="18"/>
        <v>18122087</v>
      </c>
      <c r="AV9" s="17">
        <f t="shared" si="19"/>
        <v>4638618</v>
      </c>
      <c r="AW9" s="17">
        <f t="shared" si="20"/>
        <v>5962447</v>
      </c>
      <c r="AX9" s="17">
        <f t="shared" si="21"/>
        <v>344591</v>
      </c>
      <c r="AY9" s="17">
        <f t="shared" si="22"/>
        <v>5204186</v>
      </c>
      <c r="AZ9" s="17">
        <f t="shared" si="23"/>
        <v>413670</v>
      </c>
      <c r="BA9" s="17">
        <f t="shared" si="24"/>
        <v>10333</v>
      </c>
      <c r="BB9" s="17">
        <f t="shared" si="25"/>
        <v>7316038</v>
      </c>
      <c r="BC9" s="17">
        <f t="shared" si="26"/>
        <v>194651</v>
      </c>
      <c r="BD9" s="17">
        <f t="shared" si="27"/>
        <v>7687697</v>
      </c>
      <c r="BE9" s="17">
        <f t="shared" si="28"/>
        <v>378692</v>
      </c>
      <c r="BF9" s="17">
        <f t="shared" si="29"/>
        <v>19701550</v>
      </c>
    </row>
    <row r="10" spans="1:58" ht="13.5">
      <c r="A10" s="57" t="s">
        <v>21</v>
      </c>
      <c r="B10" s="17">
        <f t="shared" si="0"/>
        <v>13348322</v>
      </c>
      <c r="C10" s="17">
        <f t="shared" si="1"/>
        <v>13325377</v>
      </c>
      <c r="D10" s="17">
        <v>12945165</v>
      </c>
      <c r="E10" s="17">
        <v>197826</v>
      </c>
      <c r="F10" s="17">
        <v>182386</v>
      </c>
      <c r="G10" s="17">
        <v>22945</v>
      </c>
      <c r="H10" s="17">
        <v>413299</v>
      </c>
      <c r="I10" s="17">
        <f t="shared" si="2"/>
        <v>20232185</v>
      </c>
      <c r="J10" s="17">
        <v>5942149</v>
      </c>
      <c r="K10" s="59">
        <f t="shared" si="3"/>
        <v>4532067</v>
      </c>
      <c r="L10" s="17">
        <v>227087</v>
      </c>
      <c r="M10" s="17">
        <v>3802837</v>
      </c>
      <c r="N10" s="17">
        <v>502143</v>
      </c>
      <c r="O10" s="17">
        <v>49125</v>
      </c>
      <c r="P10" s="17">
        <v>9601494</v>
      </c>
      <c r="Q10" s="17">
        <v>107350</v>
      </c>
      <c r="R10" s="17">
        <v>5288272</v>
      </c>
      <c r="S10" s="17">
        <v>386611</v>
      </c>
      <c r="T10" s="17">
        <f t="shared" si="4"/>
        <v>33967118</v>
      </c>
      <c r="U10" s="17">
        <f t="shared" si="5"/>
        <v>303407</v>
      </c>
      <c r="V10" s="17">
        <f t="shared" si="6"/>
        <v>302175</v>
      </c>
      <c r="W10" s="17">
        <v>71353</v>
      </c>
      <c r="X10" s="17">
        <v>0</v>
      </c>
      <c r="Y10" s="17">
        <v>230822</v>
      </c>
      <c r="Z10" s="17">
        <v>1232</v>
      </c>
      <c r="AA10" s="17">
        <v>147037</v>
      </c>
      <c r="AB10" s="17">
        <f t="shared" si="7"/>
        <v>4908695</v>
      </c>
      <c r="AC10" s="17">
        <v>1100719</v>
      </c>
      <c r="AD10" s="59">
        <f t="shared" si="8"/>
        <v>2078988</v>
      </c>
      <c r="AE10" s="17">
        <v>8549</v>
      </c>
      <c r="AF10" s="17">
        <v>2045004</v>
      </c>
      <c r="AG10" s="17">
        <v>25435</v>
      </c>
      <c r="AH10" s="17">
        <v>1115</v>
      </c>
      <c r="AI10" s="17">
        <v>1670700</v>
      </c>
      <c r="AJ10" s="17">
        <v>57173</v>
      </c>
      <c r="AK10" s="17">
        <v>2923241</v>
      </c>
      <c r="AL10" s="17">
        <v>181968</v>
      </c>
      <c r="AM10" s="17">
        <f t="shared" si="9"/>
        <v>5394070</v>
      </c>
      <c r="AN10" s="17">
        <f t="shared" si="11"/>
        <v>13651729</v>
      </c>
      <c r="AO10" s="17">
        <f t="shared" si="12"/>
        <v>13627552</v>
      </c>
      <c r="AP10" s="17">
        <f t="shared" si="13"/>
        <v>13016518</v>
      </c>
      <c r="AQ10" s="17">
        <f t="shared" si="14"/>
        <v>197826</v>
      </c>
      <c r="AR10" s="17">
        <f t="shared" si="15"/>
        <v>413208</v>
      </c>
      <c r="AS10" s="17">
        <f t="shared" si="16"/>
        <v>24177</v>
      </c>
      <c r="AT10" s="17">
        <f t="shared" si="17"/>
        <v>560336</v>
      </c>
      <c r="AU10" s="17">
        <f t="shared" si="18"/>
        <v>25140880</v>
      </c>
      <c r="AV10" s="17">
        <f t="shared" si="19"/>
        <v>7042868</v>
      </c>
      <c r="AW10" s="17">
        <f t="shared" si="20"/>
        <v>6611055</v>
      </c>
      <c r="AX10" s="17">
        <f t="shared" si="21"/>
        <v>235636</v>
      </c>
      <c r="AY10" s="17">
        <f t="shared" si="22"/>
        <v>5847841</v>
      </c>
      <c r="AZ10" s="17">
        <f t="shared" si="23"/>
        <v>527578</v>
      </c>
      <c r="BA10" s="17">
        <f t="shared" si="24"/>
        <v>50240</v>
      </c>
      <c r="BB10" s="17">
        <f t="shared" si="25"/>
        <v>11272194</v>
      </c>
      <c r="BC10" s="17">
        <f t="shared" si="26"/>
        <v>164523</v>
      </c>
      <c r="BD10" s="17">
        <f t="shared" si="27"/>
        <v>8211513</v>
      </c>
      <c r="BE10" s="17">
        <f t="shared" si="28"/>
        <v>568579</v>
      </c>
      <c r="BF10" s="17">
        <f t="shared" si="29"/>
        <v>39361188</v>
      </c>
    </row>
    <row r="11" spans="1:58" ht="13.5">
      <c r="A11" s="57" t="s">
        <v>22</v>
      </c>
      <c r="B11" s="17">
        <f t="shared" si="0"/>
        <v>2768076</v>
      </c>
      <c r="C11" s="17">
        <f t="shared" si="1"/>
        <v>2745000</v>
      </c>
      <c r="D11" s="17">
        <v>772630</v>
      </c>
      <c r="E11" s="17">
        <v>1969345</v>
      </c>
      <c r="F11" s="17">
        <v>3025</v>
      </c>
      <c r="G11" s="17">
        <v>23076</v>
      </c>
      <c r="H11" s="17">
        <v>190693</v>
      </c>
      <c r="I11" s="17">
        <f t="shared" si="2"/>
        <v>11260075</v>
      </c>
      <c r="J11" s="17">
        <v>2712988</v>
      </c>
      <c r="K11" s="59">
        <f t="shared" si="3"/>
        <v>3184044</v>
      </c>
      <c r="L11" s="17">
        <v>270326</v>
      </c>
      <c r="M11" s="17">
        <v>2650630</v>
      </c>
      <c r="N11" s="17">
        <v>263088</v>
      </c>
      <c r="O11" s="17">
        <v>38850</v>
      </c>
      <c r="P11" s="17">
        <v>5262586</v>
      </c>
      <c r="Q11" s="17">
        <v>61607</v>
      </c>
      <c r="R11" s="17">
        <v>3610659</v>
      </c>
      <c r="S11" s="17">
        <v>274940</v>
      </c>
      <c r="T11" s="17">
        <f t="shared" si="4"/>
        <v>14303091</v>
      </c>
      <c r="U11" s="17">
        <f t="shared" si="5"/>
        <v>98164</v>
      </c>
      <c r="V11" s="17">
        <f t="shared" si="6"/>
        <v>69086</v>
      </c>
      <c r="W11" s="17">
        <v>69086</v>
      </c>
      <c r="X11" s="17">
        <v>0</v>
      </c>
      <c r="Y11" s="17">
        <v>0</v>
      </c>
      <c r="Z11" s="17">
        <v>29078</v>
      </c>
      <c r="AA11" s="17">
        <v>17874</v>
      </c>
      <c r="AB11" s="17">
        <f t="shared" si="7"/>
        <v>3342066</v>
      </c>
      <c r="AC11" s="17">
        <v>922212</v>
      </c>
      <c r="AD11" s="59">
        <f t="shared" si="8"/>
        <v>1959223</v>
      </c>
      <c r="AE11" s="17">
        <v>79</v>
      </c>
      <c r="AF11" s="17">
        <v>1955465</v>
      </c>
      <c r="AG11" s="17">
        <v>3679</v>
      </c>
      <c r="AH11" s="17">
        <v>0</v>
      </c>
      <c r="AI11" s="17">
        <v>431995</v>
      </c>
      <c r="AJ11" s="17">
        <v>28636</v>
      </c>
      <c r="AK11" s="17">
        <v>2505211</v>
      </c>
      <c r="AL11" s="17">
        <v>72130</v>
      </c>
      <c r="AM11" s="17">
        <f t="shared" si="9"/>
        <v>3512360</v>
      </c>
      <c r="AN11" s="17">
        <f t="shared" si="11"/>
        <v>2866240</v>
      </c>
      <c r="AO11" s="17">
        <f t="shared" si="12"/>
        <v>2814086</v>
      </c>
      <c r="AP11" s="17">
        <f t="shared" si="13"/>
        <v>841716</v>
      </c>
      <c r="AQ11" s="17">
        <f t="shared" si="14"/>
        <v>1969345</v>
      </c>
      <c r="AR11" s="17">
        <f t="shared" si="15"/>
        <v>3025</v>
      </c>
      <c r="AS11" s="17">
        <f t="shared" si="16"/>
        <v>52154</v>
      </c>
      <c r="AT11" s="17">
        <f t="shared" si="17"/>
        <v>208567</v>
      </c>
      <c r="AU11" s="17">
        <f t="shared" si="18"/>
        <v>14602141</v>
      </c>
      <c r="AV11" s="17">
        <f t="shared" si="19"/>
        <v>3635200</v>
      </c>
      <c r="AW11" s="17">
        <f t="shared" si="20"/>
        <v>5143267</v>
      </c>
      <c r="AX11" s="17">
        <f t="shared" si="21"/>
        <v>270405</v>
      </c>
      <c r="AY11" s="17">
        <f t="shared" si="22"/>
        <v>4606095</v>
      </c>
      <c r="AZ11" s="17">
        <f t="shared" si="23"/>
        <v>266767</v>
      </c>
      <c r="BA11" s="17">
        <f t="shared" si="24"/>
        <v>38850</v>
      </c>
      <c r="BB11" s="17">
        <f t="shared" si="25"/>
        <v>5694581</v>
      </c>
      <c r="BC11" s="17">
        <f t="shared" si="26"/>
        <v>90243</v>
      </c>
      <c r="BD11" s="17">
        <f t="shared" si="27"/>
        <v>6115870</v>
      </c>
      <c r="BE11" s="17">
        <f t="shared" si="28"/>
        <v>347070</v>
      </c>
      <c r="BF11" s="17">
        <f t="shared" si="29"/>
        <v>17815451</v>
      </c>
    </row>
    <row r="12" spans="1:58" ht="13.5">
      <c r="A12" s="57" t="s">
        <v>23</v>
      </c>
      <c r="B12" s="17">
        <f t="shared" si="0"/>
        <v>1039582</v>
      </c>
      <c r="C12" s="17">
        <f t="shared" si="1"/>
        <v>932369</v>
      </c>
      <c r="D12" s="17">
        <v>865643</v>
      </c>
      <c r="E12" s="17">
        <v>25860</v>
      </c>
      <c r="F12" s="17">
        <v>40866</v>
      </c>
      <c r="G12" s="17">
        <v>107213</v>
      </c>
      <c r="H12" s="17">
        <v>122847</v>
      </c>
      <c r="I12" s="17">
        <f t="shared" si="2"/>
        <v>9501053</v>
      </c>
      <c r="J12" s="17">
        <v>2687141</v>
      </c>
      <c r="K12" s="59">
        <f t="shared" si="3"/>
        <v>2508836</v>
      </c>
      <c r="L12" s="17">
        <v>171197</v>
      </c>
      <c r="M12" s="17">
        <v>2177684</v>
      </c>
      <c r="N12" s="17">
        <v>159955</v>
      </c>
      <c r="O12" s="17">
        <v>14306</v>
      </c>
      <c r="P12" s="17">
        <v>4071152</v>
      </c>
      <c r="Q12" s="17">
        <v>219618</v>
      </c>
      <c r="R12" s="17">
        <v>3119082</v>
      </c>
      <c r="S12" s="17">
        <v>288694</v>
      </c>
      <c r="T12" s="17">
        <f t="shared" si="4"/>
        <v>10829329</v>
      </c>
      <c r="U12" s="17">
        <f t="shared" si="5"/>
        <v>30942</v>
      </c>
      <c r="V12" s="17">
        <f t="shared" si="6"/>
        <v>30543</v>
      </c>
      <c r="W12" s="17">
        <v>30209</v>
      </c>
      <c r="X12" s="17">
        <v>334</v>
      </c>
      <c r="Y12" s="17">
        <v>0</v>
      </c>
      <c r="Z12" s="17">
        <v>399</v>
      </c>
      <c r="AA12" s="17">
        <v>11332</v>
      </c>
      <c r="AB12" s="17">
        <f t="shared" si="7"/>
        <v>3026829</v>
      </c>
      <c r="AC12" s="17">
        <v>1077578</v>
      </c>
      <c r="AD12" s="59">
        <f t="shared" si="8"/>
        <v>1102303</v>
      </c>
      <c r="AE12" s="17">
        <v>46770</v>
      </c>
      <c r="AF12" s="17">
        <v>1055533</v>
      </c>
      <c r="AG12" s="17">
        <v>0</v>
      </c>
      <c r="AH12" s="17">
        <v>11598</v>
      </c>
      <c r="AI12" s="17">
        <v>650499</v>
      </c>
      <c r="AJ12" s="17">
        <v>184851</v>
      </c>
      <c r="AK12" s="17">
        <v>1874325</v>
      </c>
      <c r="AL12" s="17">
        <v>53269</v>
      </c>
      <c r="AM12" s="17">
        <f t="shared" si="9"/>
        <v>3111040</v>
      </c>
      <c r="AN12" s="17">
        <f t="shared" si="11"/>
        <v>1070524</v>
      </c>
      <c r="AO12" s="17">
        <f t="shared" si="12"/>
        <v>962912</v>
      </c>
      <c r="AP12" s="17">
        <f t="shared" si="13"/>
        <v>895852</v>
      </c>
      <c r="AQ12" s="17">
        <f t="shared" si="14"/>
        <v>26194</v>
      </c>
      <c r="AR12" s="17">
        <f t="shared" si="15"/>
        <v>40866</v>
      </c>
      <c r="AS12" s="17">
        <f t="shared" si="16"/>
        <v>107612</v>
      </c>
      <c r="AT12" s="17">
        <f t="shared" si="17"/>
        <v>134179</v>
      </c>
      <c r="AU12" s="17">
        <f t="shared" si="18"/>
        <v>12527882</v>
      </c>
      <c r="AV12" s="17">
        <f t="shared" si="19"/>
        <v>3764719</v>
      </c>
      <c r="AW12" s="17">
        <f t="shared" si="20"/>
        <v>3611139</v>
      </c>
      <c r="AX12" s="17">
        <f t="shared" si="21"/>
        <v>217967</v>
      </c>
      <c r="AY12" s="17">
        <f t="shared" si="22"/>
        <v>3233217</v>
      </c>
      <c r="AZ12" s="17">
        <f t="shared" si="23"/>
        <v>159955</v>
      </c>
      <c r="BA12" s="17">
        <f t="shared" si="24"/>
        <v>25904</v>
      </c>
      <c r="BB12" s="17">
        <f t="shared" si="25"/>
        <v>4721651</v>
      </c>
      <c r="BC12" s="17">
        <f t="shared" si="26"/>
        <v>404469</v>
      </c>
      <c r="BD12" s="17">
        <f t="shared" si="27"/>
        <v>4993407</v>
      </c>
      <c r="BE12" s="17">
        <f t="shared" si="28"/>
        <v>341963</v>
      </c>
      <c r="BF12" s="17">
        <f t="shared" si="29"/>
        <v>13940369</v>
      </c>
    </row>
    <row r="13" spans="1:58" ht="13.5">
      <c r="A13" s="57" t="s">
        <v>24</v>
      </c>
      <c r="B13" s="17">
        <f t="shared" si="0"/>
        <v>2663644</v>
      </c>
      <c r="C13" s="17">
        <f t="shared" si="1"/>
        <v>2542707</v>
      </c>
      <c r="D13" s="17">
        <v>2345994</v>
      </c>
      <c r="E13" s="17">
        <v>183285</v>
      </c>
      <c r="F13" s="17">
        <v>13428</v>
      </c>
      <c r="G13" s="17">
        <v>120937</v>
      </c>
      <c r="H13" s="17">
        <v>310854</v>
      </c>
      <c r="I13" s="17">
        <f t="shared" si="2"/>
        <v>17529434</v>
      </c>
      <c r="J13" s="17">
        <v>4406579</v>
      </c>
      <c r="K13" s="59">
        <f t="shared" si="3"/>
        <v>4903645</v>
      </c>
      <c r="L13" s="17">
        <v>395558</v>
      </c>
      <c r="M13" s="17">
        <v>3779789</v>
      </c>
      <c r="N13" s="17">
        <v>728298</v>
      </c>
      <c r="O13" s="17">
        <v>31077</v>
      </c>
      <c r="P13" s="17">
        <v>7977872</v>
      </c>
      <c r="Q13" s="17">
        <v>210261</v>
      </c>
      <c r="R13" s="17">
        <v>4504497</v>
      </c>
      <c r="S13" s="17">
        <v>271691</v>
      </c>
      <c r="T13" s="17">
        <f t="shared" si="4"/>
        <v>20464769</v>
      </c>
      <c r="U13" s="17">
        <f t="shared" si="5"/>
        <v>2972830</v>
      </c>
      <c r="V13" s="17">
        <f t="shared" si="6"/>
        <v>2965329</v>
      </c>
      <c r="W13" s="17">
        <v>2942746</v>
      </c>
      <c r="X13" s="17">
        <v>1831</v>
      </c>
      <c r="Y13" s="17">
        <v>20752</v>
      </c>
      <c r="Z13" s="17">
        <v>7501</v>
      </c>
      <c r="AA13" s="17">
        <v>381743</v>
      </c>
      <c r="AB13" s="17">
        <f t="shared" si="7"/>
        <v>4417341</v>
      </c>
      <c r="AC13" s="17">
        <v>1795223</v>
      </c>
      <c r="AD13" s="59">
        <f t="shared" si="8"/>
        <v>1799236</v>
      </c>
      <c r="AE13" s="17">
        <v>68666</v>
      </c>
      <c r="AF13" s="17">
        <v>1435577</v>
      </c>
      <c r="AG13" s="17">
        <v>294993</v>
      </c>
      <c r="AH13" s="17">
        <v>24759</v>
      </c>
      <c r="AI13" s="17">
        <v>695077</v>
      </c>
      <c r="AJ13" s="17">
        <v>103046</v>
      </c>
      <c r="AK13" s="17">
        <v>1761065</v>
      </c>
      <c r="AL13" s="17">
        <v>147316</v>
      </c>
      <c r="AM13" s="17">
        <f t="shared" si="9"/>
        <v>7537487</v>
      </c>
      <c r="AN13" s="17">
        <f t="shared" si="11"/>
        <v>5636474</v>
      </c>
      <c r="AO13" s="17">
        <f t="shared" si="12"/>
        <v>5508036</v>
      </c>
      <c r="AP13" s="17">
        <f t="shared" si="13"/>
        <v>5288740</v>
      </c>
      <c r="AQ13" s="17">
        <f t="shared" si="14"/>
        <v>185116</v>
      </c>
      <c r="AR13" s="17">
        <f t="shared" si="15"/>
        <v>34180</v>
      </c>
      <c r="AS13" s="17">
        <f t="shared" si="16"/>
        <v>128438</v>
      </c>
      <c r="AT13" s="17">
        <f t="shared" si="17"/>
        <v>692597</v>
      </c>
      <c r="AU13" s="17">
        <f t="shared" si="18"/>
        <v>21946775</v>
      </c>
      <c r="AV13" s="17">
        <f t="shared" si="19"/>
        <v>6201802</v>
      </c>
      <c r="AW13" s="17">
        <f t="shared" si="20"/>
        <v>6702881</v>
      </c>
      <c r="AX13" s="17">
        <f t="shared" si="21"/>
        <v>464224</v>
      </c>
      <c r="AY13" s="17">
        <f t="shared" si="22"/>
        <v>5215366</v>
      </c>
      <c r="AZ13" s="17">
        <f t="shared" si="23"/>
        <v>1023291</v>
      </c>
      <c r="BA13" s="17">
        <f t="shared" si="24"/>
        <v>55836</v>
      </c>
      <c r="BB13" s="17">
        <f t="shared" si="25"/>
        <v>8672949</v>
      </c>
      <c r="BC13" s="17">
        <f t="shared" si="26"/>
        <v>313307</v>
      </c>
      <c r="BD13" s="17">
        <f t="shared" si="27"/>
        <v>6265562</v>
      </c>
      <c r="BE13" s="17">
        <f t="shared" si="28"/>
        <v>419007</v>
      </c>
      <c r="BF13" s="17">
        <f t="shared" si="29"/>
        <v>28002256</v>
      </c>
    </row>
    <row r="14" spans="1:58" ht="13.5">
      <c r="A14" s="57" t="s">
        <v>25</v>
      </c>
      <c r="B14" s="17">
        <f t="shared" si="0"/>
        <v>1631963</v>
      </c>
      <c r="C14" s="17">
        <f t="shared" si="1"/>
        <v>1605384</v>
      </c>
      <c r="D14" s="17">
        <v>595000</v>
      </c>
      <c r="E14" s="17">
        <v>727917</v>
      </c>
      <c r="F14" s="17">
        <v>282467</v>
      </c>
      <c r="G14" s="17">
        <v>26579</v>
      </c>
      <c r="H14" s="17">
        <v>454127</v>
      </c>
      <c r="I14" s="17">
        <f t="shared" si="2"/>
        <v>29141623</v>
      </c>
      <c r="J14" s="17">
        <v>5049037</v>
      </c>
      <c r="K14" s="59">
        <f t="shared" si="3"/>
        <v>8800415</v>
      </c>
      <c r="L14" s="17">
        <v>315577</v>
      </c>
      <c r="M14" s="17">
        <v>6991138</v>
      </c>
      <c r="N14" s="17">
        <v>1493700</v>
      </c>
      <c r="O14" s="17">
        <v>33317</v>
      </c>
      <c r="P14" s="17">
        <v>14776564</v>
      </c>
      <c r="Q14" s="17">
        <v>482290</v>
      </c>
      <c r="R14" s="17">
        <v>11705515</v>
      </c>
      <c r="S14" s="17">
        <v>2344861</v>
      </c>
      <c r="T14" s="17">
        <f t="shared" si="4"/>
        <v>33118447</v>
      </c>
      <c r="U14" s="17">
        <f t="shared" si="5"/>
        <v>3181978</v>
      </c>
      <c r="V14" s="17">
        <f t="shared" si="6"/>
        <v>3178456</v>
      </c>
      <c r="W14" s="17">
        <v>536772</v>
      </c>
      <c r="X14" s="17">
        <v>167</v>
      </c>
      <c r="Y14" s="17">
        <v>2641517</v>
      </c>
      <c r="Z14" s="17">
        <v>3522</v>
      </c>
      <c r="AA14" s="17">
        <v>697544</v>
      </c>
      <c r="AB14" s="17">
        <f t="shared" si="7"/>
        <v>6040066</v>
      </c>
      <c r="AC14" s="17">
        <v>1702255</v>
      </c>
      <c r="AD14" s="59">
        <f t="shared" si="8"/>
        <v>2156313</v>
      </c>
      <c r="AE14" s="17">
        <v>69440</v>
      </c>
      <c r="AF14" s="17">
        <v>1975196</v>
      </c>
      <c r="AG14" s="17">
        <v>111677</v>
      </c>
      <c r="AH14" s="17">
        <v>4437</v>
      </c>
      <c r="AI14" s="17">
        <v>1775163</v>
      </c>
      <c r="AJ14" s="17">
        <v>401898</v>
      </c>
      <c r="AK14" s="17">
        <v>2677892</v>
      </c>
      <c r="AL14" s="17">
        <v>754134</v>
      </c>
      <c r="AM14" s="17">
        <f t="shared" si="9"/>
        <v>9976178</v>
      </c>
      <c r="AN14" s="17">
        <f t="shared" si="11"/>
        <v>4813941</v>
      </c>
      <c r="AO14" s="17">
        <f t="shared" si="12"/>
        <v>4783840</v>
      </c>
      <c r="AP14" s="17">
        <f t="shared" si="13"/>
        <v>1131772</v>
      </c>
      <c r="AQ14" s="17">
        <f t="shared" si="14"/>
        <v>728084</v>
      </c>
      <c r="AR14" s="17">
        <f t="shared" si="15"/>
        <v>2923984</v>
      </c>
      <c r="AS14" s="17">
        <f t="shared" si="16"/>
        <v>30101</v>
      </c>
      <c r="AT14" s="17">
        <f t="shared" si="17"/>
        <v>1151671</v>
      </c>
      <c r="AU14" s="17">
        <f t="shared" si="18"/>
        <v>35181689</v>
      </c>
      <c r="AV14" s="17">
        <f t="shared" si="19"/>
        <v>6751292</v>
      </c>
      <c r="AW14" s="17">
        <f t="shared" si="20"/>
        <v>10956728</v>
      </c>
      <c r="AX14" s="17">
        <f t="shared" si="21"/>
        <v>385017</v>
      </c>
      <c r="AY14" s="17">
        <f t="shared" si="22"/>
        <v>8966334</v>
      </c>
      <c r="AZ14" s="17">
        <f t="shared" si="23"/>
        <v>1605377</v>
      </c>
      <c r="BA14" s="17">
        <f t="shared" si="24"/>
        <v>37754</v>
      </c>
      <c r="BB14" s="17">
        <f t="shared" si="25"/>
        <v>16551727</v>
      </c>
      <c r="BC14" s="17">
        <f t="shared" si="26"/>
        <v>884188</v>
      </c>
      <c r="BD14" s="17">
        <f t="shared" si="27"/>
        <v>14383407</v>
      </c>
      <c r="BE14" s="17">
        <f t="shared" si="28"/>
        <v>3098995</v>
      </c>
      <c r="BF14" s="17">
        <f t="shared" si="29"/>
        <v>43094625</v>
      </c>
    </row>
    <row r="15" spans="1:58" ht="13.5">
      <c r="A15" s="57" t="s">
        <v>26</v>
      </c>
      <c r="B15" s="17">
        <f t="shared" si="0"/>
        <v>6702765</v>
      </c>
      <c r="C15" s="17">
        <f t="shared" si="1"/>
        <v>6490811</v>
      </c>
      <c r="D15" s="17">
        <v>2250025</v>
      </c>
      <c r="E15" s="17">
        <v>4232001</v>
      </c>
      <c r="F15" s="17">
        <v>8785</v>
      </c>
      <c r="G15" s="17">
        <v>211954</v>
      </c>
      <c r="H15" s="17">
        <v>104200</v>
      </c>
      <c r="I15" s="17">
        <f t="shared" si="2"/>
        <v>20641485</v>
      </c>
      <c r="J15" s="17">
        <v>5340181</v>
      </c>
      <c r="K15" s="59">
        <f t="shared" si="3"/>
        <v>4571506</v>
      </c>
      <c r="L15" s="17">
        <v>448898</v>
      </c>
      <c r="M15" s="17">
        <v>3867481</v>
      </c>
      <c r="N15" s="17">
        <v>255127</v>
      </c>
      <c r="O15" s="17">
        <v>77356</v>
      </c>
      <c r="P15" s="17">
        <v>10440429</v>
      </c>
      <c r="Q15" s="17">
        <v>212013</v>
      </c>
      <c r="R15" s="17">
        <v>4190423</v>
      </c>
      <c r="S15" s="17">
        <v>807910</v>
      </c>
      <c r="T15" s="17">
        <f t="shared" si="4"/>
        <v>28152160</v>
      </c>
      <c r="U15" s="17">
        <f t="shared" si="5"/>
        <v>1454361</v>
      </c>
      <c r="V15" s="17">
        <f t="shared" si="6"/>
        <v>1454361</v>
      </c>
      <c r="W15" s="17">
        <v>1443795</v>
      </c>
      <c r="X15" s="17">
        <v>328</v>
      </c>
      <c r="Y15" s="17">
        <v>10238</v>
      </c>
      <c r="Z15" s="17">
        <v>0</v>
      </c>
      <c r="AA15" s="17">
        <v>37977</v>
      </c>
      <c r="AB15" s="17">
        <f t="shared" si="7"/>
        <v>4448132</v>
      </c>
      <c r="AC15" s="17">
        <v>1395861</v>
      </c>
      <c r="AD15" s="59">
        <f t="shared" si="8"/>
        <v>1805654</v>
      </c>
      <c r="AE15" s="17">
        <v>47265</v>
      </c>
      <c r="AF15" s="17">
        <v>1756189</v>
      </c>
      <c r="AG15" s="17">
        <v>2200</v>
      </c>
      <c r="AH15" s="17">
        <v>16220</v>
      </c>
      <c r="AI15" s="17">
        <v>1129242</v>
      </c>
      <c r="AJ15" s="17">
        <v>101155</v>
      </c>
      <c r="AK15" s="17">
        <v>1929813</v>
      </c>
      <c r="AL15" s="17">
        <v>538040</v>
      </c>
      <c r="AM15" s="17">
        <f t="shared" si="9"/>
        <v>6440533</v>
      </c>
      <c r="AN15" s="17">
        <f t="shared" si="11"/>
        <v>8157126</v>
      </c>
      <c r="AO15" s="17">
        <f t="shared" si="12"/>
        <v>7945172</v>
      </c>
      <c r="AP15" s="17">
        <f t="shared" si="13"/>
        <v>3693820</v>
      </c>
      <c r="AQ15" s="17">
        <f t="shared" si="14"/>
        <v>4232329</v>
      </c>
      <c r="AR15" s="17">
        <f t="shared" si="15"/>
        <v>19023</v>
      </c>
      <c r="AS15" s="17">
        <f t="shared" si="16"/>
        <v>211954</v>
      </c>
      <c r="AT15" s="17">
        <f t="shared" si="17"/>
        <v>142177</v>
      </c>
      <c r="AU15" s="17">
        <f t="shared" si="18"/>
        <v>25089617</v>
      </c>
      <c r="AV15" s="17">
        <f t="shared" si="19"/>
        <v>6736042</v>
      </c>
      <c r="AW15" s="17">
        <f t="shared" si="20"/>
        <v>6377160</v>
      </c>
      <c r="AX15" s="17">
        <f t="shared" si="21"/>
        <v>496163</v>
      </c>
      <c r="AY15" s="17">
        <f t="shared" si="22"/>
        <v>5623670</v>
      </c>
      <c r="AZ15" s="17">
        <f t="shared" si="23"/>
        <v>257327</v>
      </c>
      <c r="BA15" s="17">
        <f t="shared" si="24"/>
        <v>93576</v>
      </c>
      <c r="BB15" s="17">
        <f t="shared" si="25"/>
        <v>11569671</v>
      </c>
      <c r="BC15" s="17">
        <f t="shared" si="26"/>
        <v>313168</v>
      </c>
      <c r="BD15" s="17">
        <f t="shared" si="27"/>
        <v>6120236</v>
      </c>
      <c r="BE15" s="17">
        <f t="shared" si="28"/>
        <v>1345950</v>
      </c>
      <c r="BF15" s="17">
        <f t="shared" si="29"/>
        <v>34592693</v>
      </c>
    </row>
    <row r="16" spans="1:58" ht="13.5">
      <c r="A16" s="57" t="s">
        <v>27</v>
      </c>
      <c r="B16" s="17">
        <f t="shared" si="0"/>
        <v>5740570</v>
      </c>
      <c r="C16" s="17">
        <f t="shared" si="1"/>
        <v>5711660</v>
      </c>
      <c r="D16" s="17">
        <v>2477014</v>
      </c>
      <c r="E16" s="17">
        <v>3200593</v>
      </c>
      <c r="F16" s="17">
        <v>34053</v>
      </c>
      <c r="G16" s="17">
        <v>28910</v>
      </c>
      <c r="H16" s="17">
        <v>347237</v>
      </c>
      <c r="I16" s="17">
        <f t="shared" si="2"/>
        <v>19751802</v>
      </c>
      <c r="J16" s="17">
        <v>4729803</v>
      </c>
      <c r="K16" s="59">
        <f t="shared" si="3"/>
        <v>4580230</v>
      </c>
      <c r="L16" s="17">
        <v>205423</v>
      </c>
      <c r="M16" s="17">
        <v>3897903</v>
      </c>
      <c r="N16" s="17">
        <v>476904</v>
      </c>
      <c r="O16" s="17">
        <v>69064</v>
      </c>
      <c r="P16" s="17">
        <v>9668305</v>
      </c>
      <c r="Q16" s="17">
        <v>704400</v>
      </c>
      <c r="R16" s="17">
        <v>3646776</v>
      </c>
      <c r="S16" s="17">
        <v>1437362</v>
      </c>
      <c r="T16" s="17">
        <f t="shared" si="4"/>
        <v>26929734</v>
      </c>
      <c r="U16" s="17">
        <f t="shared" si="5"/>
        <v>279133</v>
      </c>
      <c r="V16" s="17">
        <f t="shared" si="6"/>
        <v>277558</v>
      </c>
      <c r="W16" s="17">
        <v>267570</v>
      </c>
      <c r="X16" s="17">
        <v>0</v>
      </c>
      <c r="Y16" s="17">
        <v>9988</v>
      </c>
      <c r="Z16" s="17">
        <v>1575</v>
      </c>
      <c r="AA16" s="17">
        <v>538</v>
      </c>
      <c r="AB16" s="17">
        <f t="shared" si="7"/>
        <v>4726203</v>
      </c>
      <c r="AC16" s="17">
        <v>975194</v>
      </c>
      <c r="AD16" s="59">
        <f t="shared" si="8"/>
        <v>1894763</v>
      </c>
      <c r="AE16" s="17">
        <v>58067</v>
      </c>
      <c r="AF16" s="17">
        <v>1831424</v>
      </c>
      <c r="AG16" s="17">
        <v>5272</v>
      </c>
      <c r="AH16" s="17">
        <v>705</v>
      </c>
      <c r="AI16" s="17">
        <v>1744637</v>
      </c>
      <c r="AJ16" s="17">
        <v>110904</v>
      </c>
      <c r="AK16" s="17">
        <v>1883917</v>
      </c>
      <c r="AL16" s="17">
        <v>192012</v>
      </c>
      <c r="AM16" s="17">
        <f t="shared" si="9"/>
        <v>5197348</v>
      </c>
      <c r="AN16" s="17">
        <f t="shared" si="11"/>
        <v>6019703</v>
      </c>
      <c r="AO16" s="17">
        <f t="shared" si="12"/>
        <v>5989218</v>
      </c>
      <c r="AP16" s="17">
        <f t="shared" si="13"/>
        <v>2744584</v>
      </c>
      <c r="AQ16" s="17">
        <f t="shared" si="14"/>
        <v>3200593</v>
      </c>
      <c r="AR16" s="17">
        <f t="shared" si="15"/>
        <v>44041</v>
      </c>
      <c r="AS16" s="17">
        <f t="shared" si="16"/>
        <v>30485</v>
      </c>
      <c r="AT16" s="17">
        <f t="shared" si="17"/>
        <v>347775</v>
      </c>
      <c r="AU16" s="17">
        <f t="shared" si="18"/>
        <v>24478005</v>
      </c>
      <c r="AV16" s="17">
        <f t="shared" si="19"/>
        <v>5704997</v>
      </c>
      <c r="AW16" s="17">
        <f t="shared" si="20"/>
        <v>6474993</v>
      </c>
      <c r="AX16" s="17">
        <f t="shared" si="21"/>
        <v>263490</v>
      </c>
      <c r="AY16" s="17">
        <f t="shared" si="22"/>
        <v>5729327</v>
      </c>
      <c r="AZ16" s="17">
        <f t="shared" si="23"/>
        <v>482176</v>
      </c>
      <c r="BA16" s="17">
        <f t="shared" si="24"/>
        <v>69769</v>
      </c>
      <c r="BB16" s="17">
        <f t="shared" si="25"/>
        <v>11412942</v>
      </c>
      <c r="BC16" s="17">
        <f t="shared" si="26"/>
        <v>815304</v>
      </c>
      <c r="BD16" s="17">
        <f t="shared" si="27"/>
        <v>5530693</v>
      </c>
      <c r="BE16" s="17">
        <f t="shared" si="28"/>
        <v>1629374</v>
      </c>
      <c r="BF16" s="17">
        <f t="shared" si="29"/>
        <v>32127082</v>
      </c>
    </row>
    <row r="17" spans="1:58" ht="13.5">
      <c r="A17" s="57" t="s">
        <v>28</v>
      </c>
      <c r="B17" s="17">
        <f t="shared" si="0"/>
        <v>4939398</v>
      </c>
      <c r="C17" s="17">
        <f t="shared" si="1"/>
        <v>4862599</v>
      </c>
      <c r="D17" s="17">
        <v>4130316</v>
      </c>
      <c r="E17" s="17">
        <v>547673</v>
      </c>
      <c r="F17" s="17">
        <v>184610</v>
      </c>
      <c r="G17" s="17">
        <v>76799</v>
      </c>
      <c r="H17" s="17">
        <v>310636</v>
      </c>
      <c r="I17" s="17">
        <f t="shared" si="2"/>
        <v>85058051</v>
      </c>
      <c r="J17" s="17">
        <v>19292346</v>
      </c>
      <c r="K17" s="59">
        <f t="shared" si="3"/>
        <v>20985045</v>
      </c>
      <c r="L17" s="17">
        <v>1464578</v>
      </c>
      <c r="M17" s="17">
        <v>17344585</v>
      </c>
      <c r="N17" s="17">
        <v>2175882</v>
      </c>
      <c r="O17" s="17">
        <v>815166</v>
      </c>
      <c r="P17" s="17">
        <v>42181783</v>
      </c>
      <c r="Q17" s="17">
        <v>1783711</v>
      </c>
      <c r="R17" s="17">
        <v>21435545</v>
      </c>
      <c r="S17" s="17">
        <v>3738666</v>
      </c>
      <c r="T17" s="17">
        <f t="shared" si="4"/>
        <v>93736115</v>
      </c>
      <c r="U17" s="17">
        <f t="shared" si="5"/>
        <v>3283633</v>
      </c>
      <c r="V17" s="17">
        <f t="shared" si="6"/>
        <v>3251817</v>
      </c>
      <c r="W17" s="17">
        <v>3103737</v>
      </c>
      <c r="X17" s="17">
        <v>48342</v>
      </c>
      <c r="Y17" s="17">
        <v>99738</v>
      </c>
      <c r="Z17" s="17">
        <v>31816</v>
      </c>
      <c r="AA17" s="17">
        <v>848199</v>
      </c>
      <c r="AB17" s="17">
        <f t="shared" si="7"/>
        <v>11331134</v>
      </c>
      <c r="AC17" s="17">
        <v>3285463</v>
      </c>
      <c r="AD17" s="59">
        <f t="shared" si="8"/>
        <v>3453664</v>
      </c>
      <c r="AE17" s="17">
        <v>188391</v>
      </c>
      <c r="AF17" s="17">
        <v>3183951</v>
      </c>
      <c r="AG17" s="17">
        <v>81322</v>
      </c>
      <c r="AH17" s="17">
        <v>21467</v>
      </c>
      <c r="AI17" s="17">
        <v>3027284</v>
      </c>
      <c r="AJ17" s="17">
        <v>1543256</v>
      </c>
      <c r="AK17" s="17">
        <v>6121767</v>
      </c>
      <c r="AL17" s="17">
        <v>900035</v>
      </c>
      <c r="AM17" s="17">
        <f t="shared" si="9"/>
        <v>15514802</v>
      </c>
      <c r="AN17" s="17">
        <f t="shared" si="11"/>
        <v>8223031</v>
      </c>
      <c r="AO17" s="17">
        <f t="shared" si="12"/>
        <v>8114416</v>
      </c>
      <c r="AP17" s="17">
        <f t="shared" si="13"/>
        <v>7234053</v>
      </c>
      <c r="AQ17" s="17">
        <f t="shared" si="14"/>
        <v>596015</v>
      </c>
      <c r="AR17" s="17">
        <f t="shared" si="15"/>
        <v>284348</v>
      </c>
      <c r="AS17" s="17">
        <f t="shared" si="16"/>
        <v>108615</v>
      </c>
      <c r="AT17" s="17">
        <f t="shared" si="17"/>
        <v>1158835</v>
      </c>
      <c r="AU17" s="17">
        <f t="shared" si="18"/>
        <v>96389185</v>
      </c>
      <c r="AV17" s="17">
        <f t="shared" si="19"/>
        <v>22577809</v>
      </c>
      <c r="AW17" s="17">
        <f t="shared" si="20"/>
        <v>24438709</v>
      </c>
      <c r="AX17" s="17">
        <f t="shared" si="21"/>
        <v>1652969</v>
      </c>
      <c r="AY17" s="17">
        <f t="shared" si="22"/>
        <v>20528536</v>
      </c>
      <c r="AZ17" s="17">
        <f t="shared" si="23"/>
        <v>2257204</v>
      </c>
      <c r="BA17" s="17">
        <f t="shared" si="24"/>
        <v>836633</v>
      </c>
      <c r="BB17" s="17">
        <f t="shared" si="25"/>
        <v>45209067</v>
      </c>
      <c r="BC17" s="17">
        <f t="shared" si="26"/>
        <v>3326967</v>
      </c>
      <c r="BD17" s="17">
        <f t="shared" si="27"/>
        <v>27557312</v>
      </c>
      <c r="BE17" s="17">
        <f t="shared" si="28"/>
        <v>4638701</v>
      </c>
      <c r="BF17" s="17">
        <f t="shared" si="29"/>
        <v>109250917</v>
      </c>
    </row>
    <row r="18" spans="1:58" ht="13.5">
      <c r="A18" s="57" t="s">
        <v>29</v>
      </c>
      <c r="B18" s="17">
        <f t="shared" si="0"/>
        <v>15562790</v>
      </c>
      <c r="C18" s="17">
        <f t="shared" si="1"/>
        <v>15267664</v>
      </c>
      <c r="D18" s="17">
        <v>14259094</v>
      </c>
      <c r="E18" s="17">
        <v>972579</v>
      </c>
      <c r="F18" s="17">
        <v>35991</v>
      </c>
      <c r="G18" s="17">
        <v>295126</v>
      </c>
      <c r="H18" s="17">
        <v>201708</v>
      </c>
      <c r="I18" s="17">
        <f t="shared" si="2"/>
        <v>77863887</v>
      </c>
      <c r="J18" s="17">
        <v>18005769</v>
      </c>
      <c r="K18" s="59">
        <f t="shared" si="3"/>
        <v>14560188</v>
      </c>
      <c r="L18" s="17">
        <v>1197802</v>
      </c>
      <c r="M18" s="17">
        <v>12122324</v>
      </c>
      <c r="N18" s="17">
        <v>1240062</v>
      </c>
      <c r="O18" s="17">
        <v>434691</v>
      </c>
      <c r="P18" s="17">
        <v>41831957</v>
      </c>
      <c r="Q18" s="17">
        <v>3031282</v>
      </c>
      <c r="R18" s="17">
        <v>8478791</v>
      </c>
      <c r="S18" s="17">
        <v>1192031</v>
      </c>
      <c r="T18" s="17">
        <f t="shared" si="4"/>
        <v>94618708</v>
      </c>
      <c r="U18" s="17">
        <f t="shared" si="5"/>
        <v>842903</v>
      </c>
      <c r="V18" s="17">
        <f t="shared" si="6"/>
        <v>842903</v>
      </c>
      <c r="W18" s="17">
        <v>839071</v>
      </c>
      <c r="X18" s="17">
        <v>0</v>
      </c>
      <c r="Y18" s="17">
        <v>3832</v>
      </c>
      <c r="Z18" s="17">
        <v>0</v>
      </c>
      <c r="AA18" s="17">
        <v>70181</v>
      </c>
      <c r="AB18" s="17">
        <f t="shared" si="7"/>
        <v>11349744</v>
      </c>
      <c r="AC18" s="17">
        <v>3184635</v>
      </c>
      <c r="AD18" s="59">
        <f t="shared" si="8"/>
        <v>3355291</v>
      </c>
      <c r="AE18" s="17">
        <v>282727</v>
      </c>
      <c r="AF18" s="17">
        <v>2840689</v>
      </c>
      <c r="AG18" s="17">
        <v>231875</v>
      </c>
      <c r="AH18" s="17">
        <v>29562</v>
      </c>
      <c r="AI18" s="17">
        <v>4390454</v>
      </c>
      <c r="AJ18" s="17">
        <v>389802</v>
      </c>
      <c r="AK18" s="17">
        <v>1590296</v>
      </c>
      <c r="AL18" s="17">
        <v>337479</v>
      </c>
      <c r="AM18" s="17">
        <f t="shared" si="9"/>
        <v>12530126</v>
      </c>
      <c r="AN18" s="17">
        <f t="shared" si="11"/>
        <v>16405693</v>
      </c>
      <c r="AO18" s="17">
        <f t="shared" si="12"/>
        <v>16110567</v>
      </c>
      <c r="AP18" s="17">
        <f t="shared" si="13"/>
        <v>15098165</v>
      </c>
      <c r="AQ18" s="17">
        <f t="shared" si="14"/>
        <v>972579</v>
      </c>
      <c r="AR18" s="17">
        <f t="shared" si="15"/>
        <v>39823</v>
      </c>
      <c r="AS18" s="17">
        <f t="shared" si="16"/>
        <v>295126</v>
      </c>
      <c r="AT18" s="17">
        <f t="shared" si="17"/>
        <v>271889</v>
      </c>
      <c r="AU18" s="17">
        <f t="shared" si="18"/>
        <v>89213631</v>
      </c>
      <c r="AV18" s="17">
        <f t="shared" si="19"/>
        <v>21190404</v>
      </c>
      <c r="AW18" s="17">
        <f t="shared" si="20"/>
        <v>17915479</v>
      </c>
      <c r="AX18" s="17">
        <f t="shared" si="21"/>
        <v>1480529</v>
      </c>
      <c r="AY18" s="17">
        <f t="shared" si="22"/>
        <v>14963013</v>
      </c>
      <c r="AZ18" s="17">
        <f t="shared" si="23"/>
        <v>1471937</v>
      </c>
      <c r="BA18" s="17">
        <f t="shared" si="24"/>
        <v>464253</v>
      </c>
      <c r="BB18" s="17">
        <f t="shared" si="25"/>
        <v>46222411</v>
      </c>
      <c r="BC18" s="17">
        <f t="shared" si="26"/>
        <v>3421084</v>
      </c>
      <c r="BD18" s="17">
        <f t="shared" si="27"/>
        <v>10069087</v>
      </c>
      <c r="BE18" s="17">
        <f t="shared" si="28"/>
        <v>1529510</v>
      </c>
      <c r="BF18" s="17">
        <f t="shared" si="29"/>
        <v>107148834</v>
      </c>
    </row>
    <row r="19" spans="1:58" ht="13.5">
      <c r="A19" s="57" t="s">
        <v>30</v>
      </c>
      <c r="B19" s="17">
        <f t="shared" si="0"/>
        <v>31901143</v>
      </c>
      <c r="C19" s="17">
        <f t="shared" si="1"/>
        <v>31372080</v>
      </c>
      <c r="D19" s="17">
        <v>26039237</v>
      </c>
      <c r="E19" s="17">
        <v>3949324</v>
      </c>
      <c r="F19" s="17">
        <v>1383519</v>
      </c>
      <c r="G19" s="17">
        <v>529063</v>
      </c>
      <c r="H19" s="17">
        <v>10701975</v>
      </c>
      <c r="I19" s="17">
        <f t="shared" si="2"/>
        <v>200182457</v>
      </c>
      <c r="J19" s="17">
        <v>88791619</v>
      </c>
      <c r="K19" s="59">
        <f t="shared" si="3"/>
        <v>61893841</v>
      </c>
      <c r="L19" s="17">
        <v>29602695</v>
      </c>
      <c r="M19" s="17">
        <v>29765929</v>
      </c>
      <c r="N19" s="17">
        <v>2525217</v>
      </c>
      <c r="O19" s="17">
        <v>1044059</v>
      </c>
      <c r="P19" s="17">
        <v>42330997</v>
      </c>
      <c r="Q19" s="17">
        <v>6121941</v>
      </c>
      <c r="R19" s="17">
        <v>41725575</v>
      </c>
      <c r="S19" s="17">
        <v>17745427</v>
      </c>
      <c r="T19" s="17">
        <f t="shared" si="4"/>
        <v>249829027</v>
      </c>
      <c r="U19" s="17">
        <f t="shared" si="5"/>
        <v>525797</v>
      </c>
      <c r="V19" s="17">
        <f t="shared" si="6"/>
        <v>520757</v>
      </c>
      <c r="W19" s="17">
        <v>517028</v>
      </c>
      <c r="X19" s="17">
        <v>0</v>
      </c>
      <c r="Y19" s="17">
        <v>3729</v>
      </c>
      <c r="Z19" s="17">
        <v>5040</v>
      </c>
      <c r="AA19" s="17">
        <v>16244</v>
      </c>
      <c r="AB19" s="17">
        <f t="shared" si="7"/>
        <v>4573952</v>
      </c>
      <c r="AC19" s="17">
        <v>1677351</v>
      </c>
      <c r="AD19" s="59">
        <f t="shared" si="8"/>
        <v>1155628</v>
      </c>
      <c r="AE19" s="17">
        <v>557725</v>
      </c>
      <c r="AF19" s="17">
        <v>597903</v>
      </c>
      <c r="AG19" s="17">
        <v>0</v>
      </c>
      <c r="AH19" s="17">
        <v>10284</v>
      </c>
      <c r="AI19" s="17">
        <v>1369246</v>
      </c>
      <c r="AJ19" s="17">
        <v>361443</v>
      </c>
      <c r="AK19" s="17">
        <v>980456</v>
      </c>
      <c r="AL19" s="17">
        <v>217017</v>
      </c>
      <c r="AM19" s="17">
        <f t="shared" si="9"/>
        <v>5316766</v>
      </c>
      <c r="AN19" s="17">
        <f t="shared" si="11"/>
        <v>32426940</v>
      </c>
      <c r="AO19" s="17">
        <f t="shared" si="12"/>
        <v>31892837</v>
      </c>
      <c r="AP19" s="17">
        <f t="shared" si="13"/>
        <v>26556265</v>
      </c>
      <c r="AQ19" s="17">
        <f t="shared" si="14"/>
        <v>3949324</v>
      </c>
      <c r="AR19" s="17">
        <f t="shared" si="15"/>
        <v>1387248</v>
      </c>
      <c r="AS19" s="17">
        <f t="shared" si="16"/>
        <v>534103</v>
      </c>
      <c r="AT19" s="17">
        <f t="shared" si="17"/>
        <v>10718219</v>
      </c>
      <c r="AU19" s="17">
        <f t="shared" si="18"/>
        <v>204756409</v>
      </c>
      <c r="AV19" s="17">
        <f t="shared" si="19"/>
        <v>90468970</v>
      </c>
      <c r="AW19" s="17">
        <f t="shared" si="20"/>
        <v>63049469</v>
      </c>
      <c r="AX19" s="17">
        <f t="shared" si="21"/>
        <v>30160420</v>
      </c>
      <c r="AY19" s="17">
        <f t="shared" si="22"/>
        <v>30363832</v>
      </c>
      <c r="AZ19" s="17">
        <f t="shared" si="23"/>
        <v>2525217</v>
      </c>
      <c r="BA19" s="17">
        <f t="shared" si="24"/>
        <v>1054343</v>
      </c>
      <c r="BB19" s="17">
        <f t="shared" si="25"/>
        <v>43700243</v>
      </c>
      <c r="BC19" s="17">
        <f t="shared" si="26"/>
        <v>6483384</v>
      </c>
      <c r="BD19" s="17">
        <f t="shared" si="27"/>
        <v>42706031</v>
      </c>
      <c r="BE19" s="17">
        <f t="shared" si="28"/>
        <v>17962444</v>
      </c>
      <c r="BF19" s="17">
        <f t="shared" si="29"/>
        <v>255145793</v>
      </c>
    </row>
    <row r="20" spans="1:58" ht="13.5">
      <c r="A20" s="57" t="s">
        <v>31</v>
      </c>
      <c r="B20" s="17">
        <f t="shared" si="0"/>
        <v>10949609</v>
      </c>
      <c r="C20" s="17">
        <f t="shared" si="1"/>
        <v>10834465</v>
      </c>
      <c r="D20" s="17">
        <v>7874968</v>
      </c>
      <c r="E20" s="17">
        <v>2531725</v>
      </c>
      <c r="F20" s="17">
        <v>427772</v>
      </c>
      <c r="G20" s="17">
        <v>115144</v>
      </c>
      <c r="H20" s="17">
        <v>26138</v>
      </c>
      <c r="I20" s="17">
        <f t="shared" si="2"/>
        <v>104679707</v>
      </c>
      <c r="J20" s="17">
        <v>56645670</v>
      </c>
      <c r="K20" s="59">
        <f t="shared" si="3"/>
        <v>23900106</v>
      </c>
      <c r="L20" s="17">
        <v>4261934</v>
      </c>
      <c r="M20" s="17">
        <v>15889462</v>
      </c>
      <c r="N20" s="17">
        <v>3748710</v>
      </c>
      <c r="O20" s="17">
        <v>943620</v>
      </c>
      <c r="P20" s="17">
        <v>21681114</v>
      </c>
      <c r="Q20" s="17">
        <v>1509197</v>
      </c>
      <c r="R20" s="17">
        <v>5734818</v>
      </c>
      <c r="S20" s="17">
        <v>4730160</v>
      </c>
      <c r="T20" s="17">
        <f t="shared" si="4"/>
        <v>120359476</v>
      </c>
      <c r="U20" s="17">
        <f t="shared" si="5"/>
        <v>102540</v>
      </c>
      <c r="V20" s="17">
        <f t="shared" si="6"/>
        <v>93220</v>
      </c>
      <c r="W20" s="17">
        <v>93220</v>
      </c>
      <c r="X20" s="17">
        <v>0</v>
      </c>
      <c r="Y20" s="17">
        <v>0</v>
      </c>
      <c r="Z20" s="17">
        <v>9320</v>
      </c>
      <c r="AA20" s="17">
        <v>37958</v>
      </c>
      <c r="AB20" s="17">
        <f t="shared" si="7"/>
        <v>8683360</v>
      </c>
      <c r="AC20" s="17">
        <v>3851963</v>
      </c>
      <c r="AD20" s="59">
        <f t="shared" si="8"/>
        <v>2130026</v>
      </c>
      <c r="AE20" s="17">
        <v>524355</v>
      </c>
      <c r="AF20" s="17">
        <v>1595639</v>
      </c>
      <c r="AG20" s="17">
        <v>10032</v>
      </c>
      <c r="AH20" s="17">
        <v>72655</v>
      </c>
      <c r="AI20" s="17">
        <v>2528332</v>
      </c>
      <c r="AJ20" s="17">
        <v>100384</v>
      </c>
      <c r="AK20" s="17">
        <v>967124</v>
      </c>
      <c r="AL20" s="17">
        <v>67408</v>
      </c>
      <c r="AM20" s="17">
        <f t="shared" si="9"/>
        <v>8853308</v>
      </c>
      <c r="AN20" s="17">
        <f t="shared" si="11"/>
        <v>11052149</v>
      </c>
      <c r="AO20" s="17">
        <f t="shared" si="12"/>
        <v>10927685</v>
      </c>
      <c r="AP20" s="17">
        <f t="shared" si="13"/>
        <v>7968188</v>
      </c>
      <c r="AQ20" s="17">
        <f t="shared" si="14"/>
        <v>2531725</v>
      </c>
      <c r="AR20" s="17">
        <f t="shared" si="15"/>
        <v>427772</v>
      </c>
      <c r="AS20" s="17">
        <f t="shared" si="16"/>
        <v>124464</v>
      </c>
      <c r="AT20" s="17">
        <f t="shared" si="17"/>
        <v>64096</v>
      </c>
      <c r="AU20" s="17">
        <f t="shared" si="18"/>
        <v>113363067</v>
      </c>
      <c r="AV20" s="17">
        <f t="shared" si="19"/>
        <v>60497633</v>
      </c>
      <c r="AW20" s="17">
        <f t="shared" si="20"/>
        <v>26030132</v>
      </c>
      <c r="AX20" s="17">
        <f t="shared" si="21"/>
        <v>4786289</v>
      </c>
      <c r="AY20" s="17">
        <f t="shared" si="22"/>
        <v>17485101</v>
      </c>
      <c r="AZ20" s="17">
        <f t="shared" si="23"/>
        <v>3758742</v>
      </c>
      <c r="BA20" s="17">
        <f t="shared" si="24"/>
        <v>1016275</v>
      </c>
      <c r="BB20" s="17">
        <f t="shared" si="25"/>
        <v>24209446</v>
      </c>
      <c r="BC20" s="17">
        <f t="shared" si="26"/>
        <v>1609581</v>
      </c>
      <c r="BD20" s="17">
        <f t="shared" si="27"/>
        <v>6701942</v>
      </c>
      <c r="BE20" s="17">
        <f t="shared" si="28"/>
        <v>4797568</v>
      </c>
      <c r="BF20" s="17">
        <f t="shared" si="29"/>
        <v>129212784</v>
      </c>
    </row>
    <row r="21" spans="1:58" ht="13.5">
      <c r="A21" s="57" t="s">
        <v>32</v>
      </c>
      <c r="B21" s="17">
        <f t="shared" si="0"/>
        <v>2811499</v>
      </c>
      <c r="C21" s="17">
        <f t="shared" si="1"/>
        <v>2779809</v>
      </c>
      <c r="D21" s="17">
        <v>1200279</v>
      </c>
      <c r="E21" s="17">
        <v>1562388</v>
      </c>
      <c r="F21" s="17">
        <v>17142</v>
      </c>
      <c r="G21" s="17">
        <v>31690</v>
      </c>
      <c r="H21" s="17">
        <v>446901</v>
      </c>
      <c r="I21" s="17">
        <f t="shared" si="2"/>
        <v>25925657</v>
      </c>
      <c r="J21" s="17">
        <v>6554206</v>
      </c>
      <c r="K21" s="59">
        <f t="shared" si="3"/>
        <v>7153422</v>
      </c>
      <c r="L21" s="17">
        <v>527552</v>
      </c>
      <c r="M21" s="17">
        <v>5821870</v>
      </c>
      <c r="N21" s="17">
        <v>804000</v>
      </c>
      <c r="O21" s="17">
        <v>50573</v>
      </c>
      <c r="P21" s="17">
        <v>11585141</v>
      </c>
      <c r="Q21" s="17">
        <v>582315</v>
      </c>
      <c r="R21" s="17">
        <v>8800739</v>
      </c>
      <c r="S21" s="17">
        <v>646088</v>
      </c>
      <c r="T21" s="17">
        <f t="shared" si="4"/>
        <v>29383244</v>
      </c>
      <c r="U21" s="17">
        <f t="shared" si="5"/>
        <v>1618055</v>
      </c>
      <c r="V21" s="17">
        <f t="shared" si="6"/>
        <v>1600982</v>
      </c>
      <c r="W21" s="17">
        <v>1534641</v>
      </c>
      <c r="X21" s="17">
        <v>38835</v>
      </c>
      <c r="Y21" s="17">
        <v>27506</v>
      </c>
      <c r="Z21" s="17">
        <v>17073</v>
      </c>
      <c r="AA21" s="17">
        <v>564921</v>
      </c>
      <c r="AB21" s="17">
        <f t="shared" si="7"/>
        <v>6486658</v>
      </c>
      <c r="AC21" s="17">
        <v>1743878</v>
      </c>
      <c r="AD21" s="59">
        <f t="shared" si="8"/>
        <v>2677791</v>
      </c>
      <c r="AE21" s="17">
        <v>141750</v>
      </c>
      <c r="AF21" s="17">
        <v>2508631</v>
      </c>
      <c r="AG21" s="17">
        <v>27410</v>
      </c>
      <c r="AH21" s="17">
        <v>680</v>
      </c>
      <c r="AI21" s="17">
        <v>1934425</v>
      </c>
      <c r="AJ21" s="17">
        <v>129884</v>
      </c>
      <c r="AK21" s="17">
        <v>3358178</v>
      </c>
      <c r="AL21" s="17">
        <v>250499</v>
      </c>
      <c r="AM21" s="17">
        <f t="shared" si="9"/>
        <v>8355212</v>
      </c>
      <c r="AN21" s="17">
        <f t="shared" si="11"/>
        <v>4429554</v>
      </c>
      <c r="AO21" s="17">
        <f t="shared" si="12"/>
        <v>4380791</v>
      </c>
      <c r="AP21" s="17">
        <f t="shared" si="13"/>
        <v>2734920</v>
      </c>
      <c r="AQ21" s="17">
        <f t="shared" si="14"/>
        <v>1601223</v>
      </c>
      <c r="AR21" s="17">
        <f t="shared" si="15"/>
        <v>44648</v>
      </c>
      <c r="AS21" s="17">
        <f t="shared" si="16"/>
        <v>48763</v>
      </c>
      <c r="AT21" s="17">
        <f t="shared" si="17"/>
        <v>1011822</v>
      </c>
      <c r="AU21" s="17">
        <f t="shared" si="18"/>
        <v>32412315</v>
      </c>
      <c r="AV21" s="17">
        <f t="shared" si="19"/>
        <v>8298084</v>
      </c>
      <c r="AW21" s="17">
        <f t="shared" si="20"/>
        <v>9831213</v>
      </c>
      <c r="AX21" s="17">
        <f t="shared" si="21"/>
        <v>669302</v>
      </c>
      <c r="AY21" s="17">
        <f t="shared" si="22"/>
        <v>8330501</v>
      </c>
      <c r="AZ21" s="17">
        <f t="shared" si="23"/>
        <v>831410</v>
      </c>
      <c r="BA21" s="17">
        <f t="shared" si="24"/>
        <v>51253</v>
      </c>
      <c r="BB21" s="17">
        <f t="shared" si="25"/>
        <v>13519566</v>
      </c>
      <c r="BC21" s="17">
        <f t="shared" si="26"/>
        <v>712199</v>
      </c>
      <c r="BD21" s="17">
        <f t="shared" si="27"/>
        <v>12158917</v>
      </c>
      <c r="BE21" s="17">
        <f t="shared" si="28"/>
        <v>896587</v>
      </c>
      <c r="BF21" s="17">
        <f t="shared" si="29"/>
        <v>37738456</v>
      </c>
    </row>
    <row r="22" spans="1:58" ht="13.5">
      <c r="A22" s="57" t="s">
        <v>33</v>
      </c>
      <c r="B22" s="17">
        <f t="shared" si="0"/>
        <v>2417053</v>
      </c>
      <c r="C22" s="17">
        <f t="shared" si="1"/>
        <v>2367146</v>
      </c>
      <c r="D22" s="17">
        <v>2350438</v>
      </c>
      <c r="E22" s="17">
        <v>16708</v>
      </c>
      <c r="F22" s="17">
        <v>0</v>
      </c>
      <c r="G22" s="17">
        <v>49907</v>
      </c>
      <c r="H22" s="17">
        <v>469877</v>
      </c>
      <c r="I22" s="17">
        <f t="shared" si="2"/>
        <v>10134045</v>
      </c>
      <c r="J22" s="17">
        <v>4371597</v>
      </c>
      <c r="K22" s="59">
        <f t="shared" si="3"/>
        <v>2081237</v>
      </c>
      <c r="L22" s="17">
        <v>188288</v>
      </c>
      <c r="M22" s="17">
        <v>1674553</v>
      </c>
      <c r="N22" s="17">
        <v>218396</v>
      </c>
      <c r="O22" s="17">
        <v>123242</v>
      </c>
      <c r="P22" s="17">
        <v>3244081</v>
      </c>
      <c r="Q22" s="17">
        <v>313888</v>
      </c>
      <c r="R22" s="17">
        <v>2209903</v>
      </c>
      <c r="S22" s="17">
        <v>771048</v>
      </c>
      <c r="T22" s="17">
        <f t="shared" si="4"/>
        <v>13322146</v>
      </c>
      <c r="U22" s="17">
        <f t="shared" si="5"/>
        <v>56211</v>
      </c>
      <c r="V22" s="17">
        <f t="shared" si="6"/>
        <v>56211</v>
      </c>
      <c r="W22" s="17">
        <v>17210</v>
      </c>
      <c r="X22" s="17">
        <v>0</v>
      </c>
      <c r="Y22" s="17">
        <v>39001</v>
      </c>
      <c r="Z22" s="17">
        <v>0</v>
      </c>
      <c r="AA22" s="17">
        <v>17209</v>
      </c>
      <c r="AB22" s="17">
        <f t="shared" si="7"/>
        <v>1754932</v>
      </c>
      <c r="AC22" s="17">
        <v>459053</v>
      </c>
      <c r="AD22" s="59">
        <f t="shared" si="8"/>
        <v>716552</v>
      </c>
      <c r="AE22" s="17">
        <v>917</v>
      </c>
      <c r="AF22" s="17">
        <v>714922</v>
      </c>
      <c r="AG22" s="17">
        <v>713</v>
      </c>
      <c r="AH22" s="17">
        <v>0</v>
      </c>
      <c r="AI22" s="17">
        <v>568459</v>
      </c>
      <c r="AJ22" s="17">
        <v>10868</v>
      </c>
      <c r="AK22" s="17">
        <v>858952</v>
      </c>
      <c r="AL22" s="17">
        <v>517104</v>
      </c>
      <c r="AM22" s="17">
        <f t="shared" si="9"/>
        <v>2328247</v>
      </c>
      <c r="AN22" s="17">
        <f t="shared" si="11"/>
        <v>2473264</v>
      </c>
      <c r="AO22" s="17">
        <f t="shared" si="12"/>
        <v>2423357</v>
      </c>
      <c r="AP22" s="17">
        <f t="shared" si="13"/>
        <v>2367648</v>
      </c>
      <c r="AQ22" s="17">
        <f t="shared" si="14"/>
        <v>16708</v>
      </c>
      <c r="AR22" s="17">
        <f t="shared" si="15"/>
        <v>39001</v>
      </c>
      <c r="AS22" s="17">
        <f t="shared" si="16"/>
        <v>49907</v>
      </c>
      <c r="AT22" s="17">
        <f t="shared" si="17"/>
        <v>487086</v>
      </c>
      <c r="AU22" s="17">
        <f t="shared" si="18"/>
        <v>11888977</v>
      </c>
      <c r="AV22" s="17">
        <f t="shared" si="19"/>
        <v>4830650</v>
      </c>
      <c r="AW22" s="17">
        <f t="shared" si="20"/>
        <v>2797789</v>
      </c>
      <c r="AX22" s="17">
        <f t="shared" si="21"/>
        <v>189205</v>
      </c>
      <c r="AY22" s="17">
        <f t="shared" si="22"/>
        <v>2389475</v>
      </c>
      <c r="AZ22" s="17">
        <f t="shared" si="23"/>
        <v>219109</v>
      </c>
      <c r="BA22" s="17">
        <f t="shared" si="24"/>
        <v>123242</v>
      </c>
      <c r="BB22" s="17">
        <f t="shared" si="25"/>
        <v>3812540</v>
      </c>
      <c r="BC22" s="17">
        <f t="shared" si="26"/>
        <v>324756</v>
      </c>
      <c r="BD22" s="17">
        <f t="shared" si="27"/>
        <v>3068855</v>
      </c>
      <c r="BE22" s="17">
        <f t="shared" si="28"/>
        <v>1288152</v>
      </c>
      <c r="BF22" s="17">
        <f t="shared" si="29"/>
        <v>15650393</v>
      </c>
    </row>
    <row r="23" spans="1:58" ht="13.5">
      <c r="A23" s="57" t="s">
        <v>34</v>
      </c>
      <c r="B23" s="17">
        <f t="shared" si="0"/>
        <v>1789214</v>
      </c>
      <c r="C23" s="17">
        <f t="shared" si="1"/>
        <v>1719766</v>
      </c>
      <c r="D23" s="17">
        <v>1515821</v>
      </c>
      <c r="E23" s="17">
        <v>203789</v>
      </c>
      <c r="F23" s="17">
        <v>156</v>
      </c>
      <c r="G23" s="17">
        <v>69448</v>
      </c>
      <c r="H23" s="17">
        <v>325329</v>
      </c>
      <c r="I23" s="17">
        <f t="shared" si="2"/>
        <v>12275792</v>
      </c>
      <c r="J23" s="17">
        <v>4541622</v>
      </c>
      <c r="K23" s="59">
        <f t="shared" si="3"/>
        <v>3767072</v>
      </c>
      <c r="L23" s="17">
        <v>515400</v>
      </c>
      <c r="M23" s="17">
        <v>2553500</v>
      </c>
      <c r="N23" s="17">
        <v>698172</v>
      </c>
      <c r="O23" s="17">
        <v>159702</v>
      </c>
      <c r="P23" s="17">
        <v>3493692</v>
      </c>
      <c r="Q23" s="17">
        <v>313704</v>
      </c>
      <c r="R23" s="17">
        <v>3245251</v>
      </c>
      <c r="S23" s="17">
        <v>590151</v>
      </c>
      <c r="T23" s="17">
        <f t="shared" si="4"/>
        <v>14655157</v>
      </c>
      <c r="U23" s="17">
        <f t="shared" si="5"/>
        <v>9608</v>
      </c>
      <c r="V23" s="17">
        <f t="shared" si="6"/>
        <v>9608</v>
      </c>
      <c r="W23" s="17">
        <v>9608</v>
      </c>
      <c r="X23" s="17">
        <v>0</v>
      </c>
      <c r="Y23" s="17">
        <v>0</v>
      </c>
      <c r="Z23" s="17">
        <v>0</v>
      </c>
      <c r="AA23" s="17">
        <v>9608</v>
      </c>
      <c r="AB23" s="17">
        <f t="shared" si="7"/>
        <v>1896741</v>
      </c>
      <c r="AC23" s="17">
        <v>653381</v>
      </c>
      <c r="AD23" s="59">
        <f t="shared" si="8"/>
        <v>859144</v>
      </c>
      <c r="AE23" s="17">
        <v>14984</v>
      </c>
      <c r="AF23" s="17">
        <v>844160</v>
      </c>
      <c r="AG23" s="17">
        <v>0</v>
      </c>
      <c r="AH23" s="17">
        <v>10630</v>
      </c>
      <c r="AI23" s="17">
        <v>223032</v>
      </c>
      <c r="AJ23" s="17">
        <v>150554</v>
      </c>
      <c r="AK23" s="17">
        <v>1273806</v>
      </c>
      <c r="AL23" s="17">
        <v>3337</v>
      </c>
      <c r="AM23" s="17">
        <f t="shared" si="9"/>
        <v>1909686</v>
      </c>
      <c r="AN23" s="17">
        <f t="shared" si="11"/>
        <v>1798822</v>
      </c>
      <c r="AO23" s="17">
        <f t="shared" si="12"/>
        <v>1729374</v>
      </c>
      <c r="AP23" s="17">
        <f t="shared" si="13"/>
        <v>1525429</v>
      </c>
      <c r="AQ23" s="17">
        <f t="shared" si="14"/>
        <v>203789</v>
      </c>
      <c r="AR23" s="17">
        <f t="shared" si="15"/>
        <v>156</v>
      </c>
      <c r="AS23" s="17">
        <f t="shared" si="16"/>
        <v>69448</v>
      </c>
      <c r="AT23" s="17">
        <f t="shared" si="17"/>
        <v>334937</v>
      </c>
      <c r="AU23" s="17">
        <f t="shared" si="18"/>
        <v>14172533</v>
      </c>
      <c r="AV23" s="17">
        <f t="shared" si="19"/>
        <v>5195003</v>
      </c>
      <c r="AW23" s="17">
        <f t="shared" si="20"/>
        <v>4626216</v>
      </c>
      <c r="AX23" s="17">
        <f t="shared" si="21"/>
        <v>530384</v>
      </c>
      <c r="AY23" s="17">
        <f t="shared" si="22"/>
        <v>3397660</v>
      </c>
      <c r="AZ23" s="17">
        <f t="shared" si="23"/>
        <v>698172</v>
      </c>
      <c r="BA23" s="17">
        <f t="shared" si="24"/>
        <v>170332</v>
      </c>
      <c r="BB23" s="17">
        <f t="shared" si="25"/>
        <v>3716724</v>
      </c>
      <c r="BC23" s="17">
        <f t="shared" si="26"/>
        <v>464258</v>
      </c>
      <c r="BD23" s="17">
        <f t="shared" si="27"/>
        <v>4519057</v>
      </c>
      <c r="BE23" s="17">
        <f t="shared" si="28"/>
        <v>593488</v>
      </c>
      <c r="BF23" s="17">
        <f t="shared" si="29"/>
        <v>16564843</v>
      </c>
    </row>
    <row r="24" spans="1:58" ht="13.5">
      <c r="A24" s="57" t="s">
        <v>35</v>
      </c>
      <c r="B24" s="17">
        <f t="shared" si="0"/>
        <v>1896244</v>
      </c>
      <c r="C24" s="17">
        <f t="shared" si="1"/>
        <v>881314</v>
      </c>
      <c r="D24" s="17">
        <v>811033</v>
      </c>
      <c r="E24" s="17">
        <v>70281</v>
      </c>
      <c r="F24" s="17">
        <v>0</v>
      </c>
      <c r="G24" s="17">
        <v>1014930</v>
      </c>
      <c r="H24" s="17">
        <v>503362</v>
      </c>
      <c r="I24" s="17">
        <f t="shared" si="2"/>
        <v>8839246</v>
      </c>
      <c r="J24" s="17">
        <v>1959377</v>
      </c>
      <c r="K24" s="59">
        <f t="shared" si="3"/>
        <v>1877122</v>
      </c>
      <c r="L24" s="17">
        <v>95713</v>
      </c>
      <c r="M24" s="17">
        <v>1480671</v>
      </c>
      <c r="N24" s="17">
        <v>300738</v>
      </c>
      <c r="O24" s="17">
        <v>53208</v>
      </c>
      <c r="P24" s="17">
        <v>4248970</v>
      </c>
      <c r="Q24" s="17">
        <v>700569</v>
      </c>
      <c r="R24" s="17">
        <v>2736995</v>
      </c>
      <c r="S24" s="17">
        <v>1168543</v>
      </c>
      <c r="T24" s="17">
        <f t="shared" si="4"/>
        <v>11904033</v>
      </c>
      <c r="U24" s="17">
        <f t="shared" si="5"/>
        <v>0</v>
      </c>
      <c r="V24" s="17">
        <f t="shared" si="6"/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f t="shared" si="7"/>
        <v>1313925</v>
      </c>
      <c r="AC24" s="17">
        <v>322726</v>
      </c>
      <c r="AD24" s="59">
        <f t="shared" si="8"/>
        <v>631332</v>
      </c>
      <c r="AE24" s="17">
        <v>73</v>
      </c>
      <c r="AF24" s="17">
        <v>631259</v>
      </c>
      <c r="AG24" s="17">
        <v>0</v>
      </c>
      <c r="AH24" s="17">
        <v>0</v>
      </c>
      <c r="AI24" s="17">
        <v>272870</v>
      </c>
      <c r="AJ24" s="17">
        <v>86997</v>
      </c>
      <c r="AK24" s="17">
        <v>771299</v>
      </c>
      <c r="AL24" s="17">
        <v>109370</v>
      </c>
      <c r="AM24" s="17">
        <f t="shared" si="9"/>
        <v>1423295</v>
      </c>
      <c r="AN24" s="17">
        <f t="shared" si="11"/>
        <v>1896244</v>
      </c>
      <c r="AO24" s="17">
        <f t="shared" si="12"/>
        <v>881314</v>
      </c>
      <c r="AP24" s="17">
        <f t="shared" si="13"/>
        <v>811033</v>
      </c>
      <c r="AQ24" s="17">
        <f t="shared" si="14"/>
        <v>70281</v>
      </c>
      <c r="AR24" s="17">
        <f t="shared" si="15"/>
        <v>0</v>
      </c>
      <c r="AS24" s="17">
        <f t="shared" si="16"/>
        <v>1014930</v>
      </c>
      <c r="AT24" s="17">
        <f t="shared" si="17"/>
        <v>503362</v>
      </c>
      <c r="AU24" s="17">
        <f t="shared" si="18"/>
        <v>10153171</v>
      </c>
      <c r="AV24" s="17">
        <f t="shared" si="19"/>
        <v>2282103</v>
      </c>
      <c r="AW24" s="17">
        <f t="shared" si="20"/>
        <v>2508454</v>
      </c>
      <c r="AX24" s="17">
        <f t="shared" si="21"/>
        <v>95786</v>
      </c>
      <c r="AY24" s="17">
        <f t="shared" si="22"/>
        <v>2111930</v>
      </c>
      <c r="AZ24" s="17">
        <f t="shared" si="23"/>
        <v>300738</v>
      </c>
      <c r="BA24" s="17">
        <f t="shared" si="24"/>
        <v>53208</v>
      </c>
      <c r="BB24" s="17">
        <f t="shared" si="25"/>
        <v>4521840</v>
      </c>
      <c r="BC24" s="17">
        <f t="shared" si="26"/>
        <v>787566</v>
      </c>
      <c r="BD24" s="17">
        <f t="shared" si="27"/>
        <v>3508294</v>
      </c>
      <c r="BE24" s="17">
        <f t="shared" si="28"/>
        <v>1277913</v>
      </c>
      <c r="BF24" s="17">
        <f t="shared" si="29"/>
        <v>13327328</v>
      </c>
    </row>
    <row r="25" spans="1:58" ht="13.5">
      <c r="A25" s="57" t="s">
        <v>36</v>
      </c>
      <c r="B25" s="17">
        <f t="shared" si="0"/>
        <v>433412</v>
      </c>
      <c r="C25" s="17">
        <f t="shared" si="1"/>
        <v>415247</v>
      </c>
      <c r="D25" s="17">
        <v>175003</v>
      </c>
      <c r="E25" s="17">
        <v>128265</v>
      </c>
      <c r="F25" s="17">
        <v>111979</v>
      </c>
      <c r="G25" s="17">
        <v>18165</v>
      </c>
      <c r="H25" s="17">
        <v>246677</v>
      </c>
      <c r="I25" s="17">
        <f t="shared" si="2"/>
        <v>9894127</v>
      </c>
      <c r="J25" s="17">
        <v>2205321</v>
      </c>
      <c r="K25" s="59">
        <f t="shared" si="3"/>
        <v>2285051</v>
      </c>
      <c r="L25" s="17">
        <v>334533</v>
      </c>
      <c r="M25" s="17">
        <v>1521932</v>
      </c>
      <c r="N25" s="17">
        <v>428586</v>
      </c>
      <c r="O25" s="17">
        <v>16787</v>
      </c>
      <c r="P25" s="17">
        <v>4694643</v>
      </c>
      <c r="Q25" s="17">
        <v>692325</v>
      </c>
      <c r="R25" s="17">
        <v>2362935</v>
      </c>
      <c r="S25" s="17">
        <v>898879</v>
      </c>
      <c r="T25" s="17">
        <f t="shared" si="4"/>
        <v>11226418</v>
      </c>
      <c r="U25" s="17">
        <f t="shared" si="5"/>
        <v>415645</v>
      </c>
      <c r="V25" s="17">
        <f t="shared" si="6"/>
        <v>415645</v>
      </c>
      <c r="W25" s="17">
        <v>415645</v>
      </c>
      <c r="X25" s="17">
        <v>0</v>
      </c>
      <c r="Y25" s="17">
        <v>0</v>
      </c>
      <c r="Z25" s="17">
        <v>0</v>
      </c>
      <c r="AA25" s="17">
        <v>24037</v>
      </c>
      <c r="AB25" s="17">
        <f t="shared" si="7"/>
        <v>1704186</v>
      </c>
      <c r="AC25" s="17">
        <v>417793</v>
      </c>
      <c r="AD25" s="59">
        <f t="shared" si="8"/>
        <v>836158</v>
      </c>
      <c r="AE25" s="17">
        <v>362</v>
      </c>
      <c r="AF25" s="17">
        <v>820461</v>
      </c>
      <c r="AG25" s="17">
        <v>15335</v>
      </c>
      <c r="AH25" s="17">
        <v>0</v>
      </c>
      <c r="AI25" s="17">
        <v>421180</v>
      </c>
      <c r="AJ25" s="17">
        <v>29055</v>
      </c>
      <c r="AK25" s="17">
        <v>634573</v>
      </c>
      <c r="AL25" s="17">
        <v>67048</v>
      </c>
      <c r="AM25" s="17">
        <f t="shared" si="9"/>
        <v>2186879</v>
      </c>
      <c r="AN25" s="17">
        <f t="shared" si="11"/>
        <v>849057</v>
      </c>
      <c r="AO25" s="17">
        <f t="shared" si="12"/>
        <v>830892</v>
      </c>
      <c r="AP25" s="17">
        <f t="shared" si="13"/>
        <v>590648</v>
      </c>
      <c r="AQ25" s="17">
        <f t="shared" si="14"/>
        <v>128265</v>
      </c>
      <c r="AR25" s="17">
        <f t="shared" si="15"/>
        <v>111979</v>
      </c>
      <c r="AS25" s="17">
        <f t="shared" si="16"/>
        <v>18165</v>
      </c>
      <c r="AT25" s="17">
        <f t="shared" si="17"/>
        <v>270714</v>
      </c>
      <c r="AU25" s="17">
        <f t="shared" si="18"/>
        <v>11598313</v>
      </c>
      <c r="AV25" s="17">
        <f t="shared" si="19"/>
        <v>2623114</v>
      </c>
      <c r="AW25" s="17">
        <f t="shared" si="20"/>
        <v>3121209</v>
      </c>
      <c r="AX25" s="17">
        <f t="shared" si="21"/>
        <v>334895</v>
      </c>
      <c r="AY25" s="17">
        <f t="shared" si="22"/>
        <v>2342393</v>
      </c>
      <c r="AZ25" s="17">
        <f t="shared" si="23"/>
        <v>443921</v>
      </c>
      <c r="BA25" s="17">
        <f t="shared" si="24"/>
        <v>16787</v>
      </c>
      <c r="BB25" s="17">
        <f t="shared" si="25"/>
        <v>5115823</v>
      </c>
      <c r="BC25" s="17">
        <f t="shared" si="26"/>
        <v>721380</v>
      </c>
      <c r="BD25" s="17">
        <f t="shared" si="27"/>
        <v>2997508</v>
      </c>
      <c r="BE25" s="17">
        <f t="shared" si="28"/>
        <v>965927</v>
      </c>
      <c r="BF25" s="17">
        <f t="shared" si="29"/>
        <v>13413297</v>
      </c>
    </row>
    <row r="26" spans="1:58" ht="13.5">
      <c r="A26" s="57" t="s">
        <v>37</v>
      </c>
      <c r="B26" s="17">
        <f t="shared" si="0"/>
        <v>2238643</v>
      </c>
      <c r="C26" s="17">
        <f t="shared" si="1"/>
        <v>2141788</v>
      </c>
      <c r="D26" s="17">
        <v>766047</v>
      </c>
      <c r="E26" s="17">
        <v>1375242</v>
      </c>
      <c r="F26" s="17">
        <v>499</v>
      </c>
      <c r="G26" s="17">
        <v>96855</v>
      </c>
      <c r="H26" s="17">
        <v>437184</v>
      </c>
      <c r="I26" s="17">
        <f t="shared" si="2"/>
        <v>19232237</v>
      </c>
      <c r="J26" s="17">
        <v>3592920</v>
      </c>
      <c r="K26" s="59">
        <f t="shared" si="3"/>
        <v>6202514</v>
      </c>
      <c r="L26" s="17">
        <v>499267</v>
      </c>
      <c r="M26" s="17">
        <v>5142675</v>
      </c>
      <c r="N26" s="17">
        <v>560572</v>
      </c>
      <c r="O26" s="17">
        <v>44967</v>
      </c>
      <c r="P26" s="17">
        <v>9165364</v>
      </c>
      <c r="Q26" s="17">
        <v>226472</v>
      </c>
      <c r="R26" s="17">
        <v>5185769</v>
      </c>
      <c r="S26" s="17">
        <v>1417537</v>
      </c>
      <c r="T26" s="17">
        <f t="shared" si="4"/>
        <v>22888417</v>
      </c>
      <c r="U26" s="17">
        <f t="shared" si="5"/>
        <v>2984648</v>
      </c>
      <c r="V26" s="17">
        <f t="shared" si="6"/>
        <v>2984648</v>
      </c>
      <c r="W26" s="17">
        <v>2984648</v>
      </c>
      <c r="X26" s="17">
        <v>0</v>
      </c>
      <c r="Y26" s="17">
        <v>0</v>
      </c>
      <c r="Z26" s="17">
        <v>0</v>
      </c>
      <c r="AA26" s="17">
        <v>157895</v>
      </c>
      <c r="AB26" s="17">
        <f t="shared" si="7"/>
        <v>7282223</v>
      </c>
      <c r="AC26" s="17">
        <v>1679261</v>
      </c>
      <c r="AD26" s="59">
        <f t="shared" si="8"/>
        <v>3163857</v>
      </c>
      <c r="AE26" s="17">
        <v>28321</v>
      </c>
      <c r="AF26" s="17">
        <v>3102971</v>
      </c>
      <c r="AG26" s="17">
        <v>32565</v>
      </c>
      <c r="AH26" s="17">
        <v>15792</v>
      </c>
      <c r="AI26" s="17">
        <v>1709817</v>
      </c>
      <c r="AJ26" s="17">
        <v>713496</v>
      </c>
      <c r="AK26" s="17">
        <v>3308837</v>
      </c>
      <c r="AL26" s="17">
        <v>81178</v>
      </c>
      <c r="AM26" s="17">
        <f t="shared" si="9"/>
        <v>10348049</v>
      </c>
      <c r="AN26" s="17">
        <f t="shared" si="11"/>
        <v>5223291</v>
      </c>
      <c r="AO26" s="17">
        <f t="shared" si="12"/>
        <v>5126436</v>
      </c>
      <c r="AP26" s="17">
        <f t="shared" si="13"/>
        <v>3750695</v>
      </c>
      <c r="AQ26" s="17">
        <f t="shared" si="14"/>
        <v>1375242</v>
      </c>
      <c r="AR26" s="17">
        <f t="shared" si="15"/>
        <v>499</v>
      </c>
      <c r="AS26" s="17">
        <f t="shared" si="16"/>
        <v>96855</v>
      </c>
      <c r="AT26" s="17">
        <f t="shared" si="17"/>
        <v>595079</v>
      </c>
      <c r="AU26" s="17">
        <f t="shared" si="18"/>
        <v>26514460</v>
      </c>
      <c r="AV26" s="17">
        <f t="shared" si="19"/>
        <v>5272181</v>
      </c>
      <c r="AW26" s="17">
        <f t="shared" si="20"/>
        <v>9366371</v>
      </c>
      <c r="AX26" s="17">
        <f t="shared" si="21"/>
        <v>527588</v>
      </c>
      <c r="AY26" s="17">
        <f t="shared" si="22"/>
        <v>8245646</v>
      </c>
      <c r="AZ26" s="17">
        <f t="shared" si="23"/>
        <v>593137</v>
      </c>
      <c r="BA26" s="17">
        <f t="shared" si="24"/>
        <v>60759</v>
      </c>
      <c r="BB26" s="17">
        <f t="shared" si="25"/>
        <v>10875181</v>
      </c>
      <c r="BC26" s="17">
        <f t="shared" si="26"/>
        <v>939968</v>
      </c>
      <c r="BD26" s="17">
        <f t="shared" si="27"/>
        <v>8494606</v>
      </c>
      <c r="BE26" s="17">
        <f t="shared" si="28"/>
        <v>1498715</v>
      </c>
      <c r="BF26" s="17">
        <f t="shared" si="29"/>
        <v>33236466</v>
      </c>
    </row>
    <row r="27" spans="1:58" ht="13.5">
      <c r="A27" s="57" t="s">
        <v>38</v>
      </c>
      <c r="B27" s="17">
        <f t="shared" si="0"/>
        <v>9421826</v>
      </c>
      <c r="C27" s="17">
        <f t="shared" si="1"/>
        <v>9397641</v>
      </c>
      <c r="D27" s="17">
        <v>7373842</v>
      </c>
      <c r="E27" s="17">
        <v>1938897</v>
      </c>
      <c r="F27" s="17">
        <v>84902</v>
      </c>
      <c r="G27" s="17">
        <v>24185</v>
      </c>
      <c r="H27" s="17">
        <v>434933</v>
      </c>
      <c r="I27" s="17">
        <f t="shared" si="2"/>
        <v>23412915</v>
      </c>
      <c r="J27" s="17">
        <v>6313601</v>
      </c>
      <c r="K27" s="59">
        <f t="shared" si="3"/>
        <v>6061770</v>
      </c>
      <c r="L27" s="17">
        <v>549367</v>
      </c>
      <c r="M27" s="17">
        <v>4977659</v>
      </c>
      <c r="N27" s="17">
        <v>534744</v>
      </c>
      <c r="O27" s="17">
        <v>154804</v>
      </c>
      <c r="P27" s="17">
        <v>9869900</v>
      </c>
      <c r="Q27" s="17">
        <v>1012840</v>
      </c>
      <c r="R27" s="17">
        <v>5026365</v>
      </c>
      <c r="S27" s="17">
        <v>981154</v>
      </c>
      <c r="T27" s="17">
        <f t="shared" si="4"/>
        <v>33815895</v>
      </c>
      <c r="U27" s="17">
        <f t="shared" si="5"/>
        <v>2140849</v>
      </c>
      <c r="V27" s="17">
        <f t="shared" si="6"/>
        <v>2126670</v>
      </c>
      <c r="W27" s="17">
        <v>2057955</v>
      </c>
      <c r="X27" s="17">
        <v>68715</v>
      </c>
      <c r="Y27" s="17">
        <v>0</v>
      </c>
      <c r="Z27" s="17">
        <v>14179</v>
      </c>
      <c r="AA27" s="17">
        <v>147304</v>
      </c>
      <c r="AB27" s="17">
        <f t="shared" si="7"/>
        <v>5233016</v>
      </c>
      <c r="AC27" s="17">
        <v>1506074</v>
      </c>
      <c r="AD27" s="59">
        <f t="shared" si="8"/>
        <v>2246215</v>
      </c>
      <c r="AE27" s="17">
        <v>148081</v>
      </c>
      <c r="AF27" s="17">
        <v>2020817</v>
      </c>
      <c r="AG27" s="17">
        <v>77317</v>
      </c>
      <c r="AH27" s="17">
        <v>1323</v>
      </c>
      <c r="AI27" s="17">
        <v>1299620</v>
      </c>
      <c r="AJ27" s="17">
        <v>179784</v>
      </c>
      <c r="AK27" s="17">
        <v>2471405</v>
      </c>
      <c r="AL27" s="17">
        <v>879446</v>
      </c>
      <c r="AM27" s="17">
        <f t="shared" si="9"/>
        <v>8253311</v>
      </c>
      <c r="AN27" s="17">
        <f t="shared" si="11"/>
        <v>11562675</v>
      </c>
      <c r="AO27" s="17">
        <f t="shared" si="12"/>
        <v>11524311</v>
      </c>
      <c r="AP27" s="17">
        <f t="shared" si="13"/>
        <v>9431797</v>
      </c>
      <c r="AQ27" s="17">
        <f t="shared" si="14"/>
        <v>2007612</v>
      </c>
      <c r="AR27" s="17">
        <f t="shared" si="15"/>
        <v>84902</v>
      </c>
      <c r="AS27" s="17">
        <f t="shared" si="16"/>
        <v>38364</v>
      </c>
      <c r="AT27" s="17">
        <f t="shared" si="17"/>
        <v>582237</v>
      </c>
      <c r="AU27" s="17">
        <f t="shared" si="18"/>
        <v>28645931</v>
      </c>
      <c r="AV27" s="17">
        <f t="shared" si="19"/>
        <v>7819675</v>
      </c>
      <c r="AW27" s="17">
        <f t="shared" si="20"/>
        <v>8307985</v>
      </c>
      <c r="AX27" s="17">
        <f t="shared" si="21"/>
        <v>697448</v>
      </c>
      <c r="AY27" s="17">
        <f t="shared" si="22"/>
        <v>6998476</v>
      </c>
      <c r="AZ27" s="17">
        <f t="shared" si="23"/>
        <v>612061</v>
      </c>
      <c r="BA27" s="17">
        <f t="shared" si="24"/>
        <v>156127</v>
      </c>
      <c r="BB27" s="17">
        <f t="shared" si="25"/>
        <v>11169520</v>
      </c>
      <c r="BC27" s="17">
        <f t="shared" si="26"/>
        <v>1192624</v>
      </c>
      <c r="BD27" s="17">
        <f t="shared" si="27"/>
        <v>7497770</v>
      </c>
      <c r="BE27" s="17">
        <f t="shared" si="28"/>
        <v>1860600</v>
      </c>
      <c r="BF27" s="17">
        <f t="shared" si="29"/>
        <v>42069206</v>
      </c>
    </row>
    <row r="28" spans="1:58" ht="13.5">
      <c r="A28" s="57" t="s">
        <v>39</v>
      </c>
      <c r="B28" s="17">
        <f t="shared" si="0"/>
        <v>6252490</v>
      </c>
      <c r="C28" s="17">
        <f t="shared" si="1"/>
        <v>6130775</v>
      </c>
      <c r="D28" s="17">
        <v>5750467</v>
      </c>
      <c r="E28" s="17">
        <v>367146</v>
      </c>
      <c r="F28" s="17">
        <v>13162</v>
      </c>
      <c r="G28" s="17">
        <v>121715</v>
      </c>
      <c r="H28" s="17">
        <v>763118</v>
      </c>
      <c r="I28" s="17">
        <f t="shared" si="2"/>
        <v>37896738</v>
      </c>
      <c r="J28" s="17">
        <v>13829517</v>
      </c>
      <c r="K28" s="59">
        <f t="shared" si="3"/>
        <v>8848589</v>
      </c>
      <c r="L28" s="17">
        <v>871335</v>
      </c>
      <c r="M28" s="17">
        <v>7040845</v>
      </c>
      <c r="N28" s="17">
        <v>936409</v>
      </c>
      <c r="O28" s="17">
        <v>239692</v>
      </c>
      <c r="P28" s="17">
        <v>13871996</v>
      </c>
      <c r="Q28" s="17">
        <v>1106944</v>
      </c>
      <c r="R28" s="17">
        <v>7468957</v>
      </c>
      <c r="S28" s="17">
        <v>1518700</v>
      </c>
      <c r="T28" s="17">
        <f t="shared" si="4"/>
        <v>45667928</v>
      </c>
      <c r="U28" s="17">
        <f t="shared" si="5"/>
        <v>1915449</v>
      </c>
      <c r="V28" s="17">
        <f t="shared" si="6"/>
        <v>1851377</v>
      </c>
      <c r="W28" s="17">
        <v>1680036</v>
      </c>
      <c r="X28" s="17">
        <v>0</v>
      </c>
      <c r="Y28" s="17">
        <v>171341</v>
      </c>
      <c r="Z28" s="17">
        <v>64072</v>
      </c>
      <c r="AA28" s="17">
        <v>144349</v>
      </c>
      <c r="AB28" s="17">
        <f t="shared" si="7"/>
        <v>6508659</v>
      </c>
      <c r="AC28" s="17">
        <v>1640038</v>
      </c>
      <c r="AD28" s="59">
        <f t="shared" si="8"/>
        <v>2433221</v>
      </c>
      <c r="AE28" s="17">
        <v>49092</v>
      </c>
      <c r="AF28" s="17">
        <v>2321415</v>
      </c>
      <c r="AG28" s="17">
        <v>62714</v>
      </c>
      <c r="AH28" s="17">
        <v>0</v>
      </c>
      <c r="AI28" s="17">
        <v>2359756</v>
      </c>
      <c r="AJ28" s="17">
        <v>75644</v>
      </c>
      <c r="AK28" s="17">
        <v>3486053</v>
      </c>
      <c r="AL28" s="17">
        <v>1051500</v>
      </c>
      <c r="AM28" s="17">
        <f t="shared" si="9"/>
        <v>9475608</v>
      </c>
      <c r="AN28" s="17">
        <f t="shared" si="11"/>
        <v>8167939</v>
      </c>
      <c r="AO28" s="17">
        <f t="shared" si="12"/>
        <v>7982152</v>
      </c>
      <c r="AP28" s="17">
        <f t="shared" si="13"/>
        <v>7430503</v>
      </c>
      <c r="AQ28" s="17">
        <f t="shared" si="14"/>
        <v>367146</v>
      </c>
      <c r="AR28" s="17">
        <f t="shared" si="15"/>
        <v>184503</v>
      </c>
      <c r="AS28" s="17">
        <f t="shared" si="16"/>
        <v>185787</v>
      </c>
      <c r="AT28" s="17">
        <f t="shared" si="17"/>
        <v>907467</v>
      </c>
      <c r="AU28" s="17">
        <f t="shared" si="18"/>
        <v>44405397</v>
      </c>
      <c r="AV28" s="17">
        <f t="shared" si="19"/>
        <v>15469555</v>
      </c>
      <c r="AW28" s="17">
        <f t="shared" si="20"/>
        <v>11281810</v>
      </c>
      <c r="AX28" s="17">
        <f t="shared" si="21"/>
        <v>920427</v>
      </c>
      <c r="AY28" s="17">
        <f t="shared" si="22"/>
        <v>9362260</v>
      </c>
      <c r="AZ28" s="17">
        <f t="shared" si="23"/>
        <v>999123</v>
      </c>
      <c r="BA28" s="17">
        <f t="shared" si="24"/>
        <v>239692</v>
      </c>
      <c r="BB28" s="17">
        <f t="shared" si="25"/>
        <v>16231752</v>
      </c>
      <c r="BC28" s="17">
        <f t="shared" si="26"/>
        <v>1182588</v>
      </c>
      <c r="BD28" s="17">
        <f t="shared" si="27"/>
        <v>10955010</v>
      </c>
      <c r="BE28" s="17">
        <f t="shared" si="28"/>
        <v>2570200</v>
      </c>
      <c r="BF28" s="17">
        <f t="shared" si="29"/>
        <v>55143536</v>
      </c>
    </row>
    <row r="29" spans="1:58" ht="13.5">
      <c r="A29" s="57" t="s">
        <v>40</v>
      </c>
      <c r="B29" s="17">
        <f t="shared" si="0"/>
        <v>22581857</v>
      </c>
      <c r="C29" s="17">
        <f t="shared" si="1"/>
        <v>22311526</v>
      </c>
      <c r="D29" s="17">
        <v>15903896</v>
      </c>
      <c r="E29" s="17">
        <v>5892915</v>
      </c>
      <c r="F29" s="17">
        <v>514715</v>
      </c>
      <c r="G29" s="17">
        <v>270331</v>
      </c>
      <c r="H29" s="17">
        <v>1619320</v>
      </c>
      <c r="I29" s="17">
        <f t="shared" si="2"/>
        <v>86490454</v>
      </c>
      <c r="J29" s="17">
        <v>30378856</v>
      </c>
      <c r="K29" s="59">
        <f t="shared" si="3"/>
        <v>28267291</v>
      </c>
      <c r="L29" s="17">
        <v>8215765</v>
      </c>
      <c r="M29" s="17">
        <v>16769599</v>
      </c>
      <c r="N29" s="17">
        <v>3281927</v>
      </c>
      <c r="O29" s="17">
        <v>529410</v>
      </c>
      <c r="P29" s="17">
        <v>25395705</v>
      </c>
      <c r="Q29" s="17">
        <v>1919192</v>
      </c>
      <c r="R29" s="17">
        <v>14285802</v>
      </c>
      <c r="S29" s="17">
        <v>3912895</v>
      </c>
      <c r="T29" s="17">
        <f t="shared" si="4"/>
        <v>112985206</v>
      </c>
      <c r="U29" s="17">
        <f t="shared" si="5"/>
        <v>4910293</v>
      </c>
      <c r="V29" s="17">
        <f t="shared" si="6"/>
        <v>4910293</v>
      </c>
      <c r="W29" s="17">
        <v>3362200</v>
      </c>
      <c r="X29" s="17">
        <v>1160498</v>
      </c>
      <c r="Y29" s="17">
        <v>387595</v>
      </c>
      <c r="Z29" s="17">
        <v>0</v>
      </c>
      <c r="AA29" s="17">
        <v>618808</v>
      </c>
      <c r="AB29" s="17">
        <f t="shared" si="7"/>
        <v>12217469</v>
      </c>
      <c r="AC29" s="17">
        <v>3217306</v>
      </c>
      <c r="AD29" s="59">
        <f t="shared" si="8"/>
        <v>3551575</v>
      </c>
      <c r="AE29" s="17">
        <v>143471</v>
      </c>
      <c r="AF29" s="17">
        <v>2863947</v>
      </c>
      <c r="AG29" s="17">
        <v>544157</v>
      </c>
      <c r="AH29" s="17">
        <v>16871</v>
      </c>
      <c r="AI29" s="17">
        <v>3448970</v>
      </c>
      <c r="AJ29" s="17">
        <v>1982747</v>
      </c>
      <c r="AK29" s="17">
        <v>4313896</v>
      </c>
      <c r="AL29" s="17">
        <v>1514614</v>
      </c>
      <c r="AM29" s="17">
        <f t="shared" si="9"/>
        <v>18642376</v>
      </c>
      <c r="AN29" s="17">
        <f t="shared" si="11"/>
        <v>27492150</v>
      </c>
      <c r="AO29" s="17">
        <f t="shared" si="12"/>
        <v>27221819</v>
      </c>
      <c r="AP29" s="17">
        <f t="shared" si="13"/>
        <v>19266096</v>
      </c>
      <c r="AQ29" s="17">
        <f t="shared" si="14"/>
        <v>7053413</v>
      </c>
      <c r="AR29" s="17">
        <f t="shared" si="15"/>
        <v>902310</v>
      </c>
      <c r="AS29" s="17">
        <f t="shared" si="16"/>
        <v>270331</v>
      </c>
      <c r="AT29" s="17">
        <f t="shared" si="17"/>
        <v>2238128</v>
      </c>
      <c r="AU29" s="17">
        <f t="shared" si="18"/>
        <v>98707923</v>
      </c>
      <c r="AV29" s="17">
        <f t="shared" si="19"/>
        <v>33596162</v>
      </c>
      <c r="AW29" s="17">
        <f t="shared" si="20"/>
        <v>31818866</v>
      </c>
      <c r="AX29" s="17">
        <f t="shared" si="21"/>
        <v>8359236</v>
      </c>
      <c r="AY29" s="17">
        <f t="shared" si="22"/>
        <v>19633546</v>
      </c>
      <c r="AZ29" s="17">
        <f t="shared" si="23"/>
        <v>3826084</v>
      </c>
      <c r="BA29" s="17">
        <f t="shared" si="24"/>
        <v>546281</v>
      </c>
      <c r="BB29" s="17">
        <f t="shared" si="25"/>
        <v>28844675</v>
      </c>
      <c r="BC29" s="17">
        <f t="shared" si="26"/>
        <v>3901939</v>
      </c>
      <c r="BD29" s="17">
        <f t="shared" si="27"/>
        <v>18599698</v>
      </c>
      <c r="BE29" s="17">
        <f t="shared" si="28"/>
        <v>5427509</v>
      </c>
      <c r="BF29" s="17">
        <f t="shared" si="29"/>
        <v>131627582</v>
      </c>
    </row>
    <row r="30" spans="1:58" ht="13.5">
      <c r="A30" s="57" t="s">
        <v>41</v>
      </c>
      <c r="B30" s="17">
        <f t="shared" si="0"/>
        <v>3538240</v>
      </c>
      <c r="C30" s="17">
        <f t="shared" si="1"/>
        <v>3482591</v>
      </c>
      <c r="D30" s="17">
        <v>2733395</v>
      </c>
      <c r="E30" s="17">
        <v>415239</v>
      </c>
      <c r="F30" s="17">
        <v>333957</v>
      </c>
      <c r="G30" s="17">
        <v>55649</v>
      </c>
      <c r="H30" s="17">
        <v>291785</v>
      </c>
      <c r="I30" s="17">
        <f t="shared" si="2"/>
        <v>21546052</v>
      </c>
      <c r="J30" s="17">
        <v>8098226</v>
      </c>
      <c r="K30" s="59">
        <f t="shared" si="3"/>
        <v>5567211</v>
      </c>
      <c r="L30" s="17">
        <v>458668</v>
      </c>
      <c r="M30" s="17">
        <v>4587113</v>
      </c>
      <c r="N30" s="17">
        <v>521430</v>
      </c>
      <c r="O30" s="17">
        <v>196231</v>
      </c>
      <c r="P30" s="17">
        <v>7473642</v>
      </c>
      <c r="Q30" s="17">
        <v>210742</v>
      </c>
      <c r="R30" s="17">
        <v>4864671</v>
      </c>
      <c r="S30" s="17">
        <v>3557045</v>
      </c>
      <c r="T30" s="17">
        <f t="shared" si="4"/>
        <v>28641337</v>
      </c>
      <c r="U30" s="17">
        <f t="shared" si="5"/>
        <v>1567011</v>
      </c>
      <c r="V30" s="17">
        <f t="shared" si="6"/>
        <v>1564754</v>
      </c>
      <c r="W30" s="17">
        <v>1478883</v>
      </c>
      <c r="X30" s="17">
        <v>0</v>
      </c>
      <c r="Y30" s="17">
        <v>85871</v>
      </c>
      <c r="Z30" s="17">
        <v>2257</v>
      </c>
      <c r="AA30" s="17">
        <v>363853</v>
      </c>
      <c r="AB30" s="17">
        <f t="shared" si="7"/>
        <v>5200867</v>
      </c>
      <c r="AC30" s="17">
        <v>1065286</v>
      </c>
      <c r="AD30" s="59">
        <f t="shared" si="8"/>
        <v>1519954</v>
      </c>
      <c r="AE30" s="17">
        <v>69468</v>
      </c>
      <c r="AF30" s="17">
        <v>1423312</v>
      </c>
      <c r="AG30" s="17">
        <v>27174</v>
      </c>
      <c r="AH30" s="17">
        <v>0</v>
      </c>
      <c r="AI30" s="17">
        <v>2310623</v>
      </c>
      <c r="AJ30" s="17">
        <v>305004</v>
      </c>
      <c r="AK30" s="17">
        <v>2609834</v>
      </c>
      <c r="AL30" s="17">
        <v>507748</v>
      </c>
      <c r="AM30" s="17">
        <f t="shared" si="9"/>
        <v>7275626</v>
      </c>
      <c r="AN30" s="17">
        <f t="shared" si="11"/>
        <v>5105251</v>
      </c>
      <c r="AO30" s="17">
        <f t="shared" si="12"/>
        <v>5047345</v>
      </c>
      <c r="AP30" s="17">
        <f t="shared" si="13"/>
        <v>4212278</v>
      </c>
      <c r="AQ30" s="17">
        <f t="shared" si="14"/>
        <v>415239</v>
      </c>
      <c r="AR30" s="17">
        <f t="shared" si="15"/>
        <v>419828</v>
      </c>
      <c r="AS30" s="17">
        <f t="shared" si="16"/>
        <v>57906</v>
      </c>
      <c r="AT30" s="17">
        <f t="shared" si="17"/>
        <v>655638</v>
      </c>
      <c r="AU30" s="17">
        <f t="shared" si="18"/>
        <v>26746919</v>
      </c>
      <c r="AV30" s="17">
        <f t="shared" si="19"/>
        <v>9163512</v>
      </c>
      <c r="AW30" s="17">
        <f t="shared" si="20"/>
        <v>7087165</v>
      </c>
      <c r="AX30" s="17">
        <f t="shared" si="21"/>
        <v>528136</v>
      </c>
      <c r="AY30" s="17">
        <f t="shared" si="22"/>
        <v>6010425</v>
      </c>
      <c r="AZ30" s="17">
        <f t="shared" si="23"/>
        <v>548604</v>
      </c>
      <c r="BA30" s="17">
        <f t="shared" si="24"/>
        <v>196231</v>
      </c>
      <c r="BB30" s="17">
        <f t="shared" si="25"/>
        <v>9784265</v>
      </c>
      <c r="BC30" s="17">
        <f t="shared" si="26"/>
        <v>515746</v>
      </c>
      <c r="BD30" s="17">
        <f t="shared" si="27"/>
        <v>7474505</v>
      </c>
      <c r="BE30" s="17">
        <f t="shared" si="28"/>
        <v>4064793</v>
      </c>
      <c r="BF30" s="17">
        <f t="shared" si="29"/>
        <v>35916963</v>
      </c>
    </row>
    <row r="31" spans="1:58" ht="13.5">
      <c r="A31" s="57" t="s">
        <v>42</v>
      </c>
      <c r="B31" s="17">
        <f t="shared" si="0"/>
        <v>3131286</v>
      </c>
      <c r="C31" s="17">
        <f t="shared" si="1"/>
        <v>3066050</v>
      </c>
      <c r="D31" s="17">
        <v>1982720</v>
      </c>
      <c r="E31" s="17">
        <v>1081656</v>
      </c>
      <c r="F31" s="17">
        <v>1674</v>
      </c>
      <c r="G31" s="17">
        <v>65236</v>
      </c>
      <c r="H31" s="17">
        <v>466616</v>
      </c>
      <c r="I31" s="17">
        <f t="shared" si="2"/>
        <v>15921246</v>
      </c>
      <c r="J31" s="17">
        <v>2741919</v>
      </c>
      <c r="K31" s="59">
        <f t="shared" si="3"/>
        <v>3696016</v>
      </c>
      <c r="L31" s="17">
        <v>143568</v>
      </c>
      <c r="M31" s="17">
        <v>3088240</v>
      </c>
      <c r="N31" s="17">
        <v>464208</v>
      </c>
      <c r="O31" s="17">
        <v>25192</v>
      </c>
      <c r="P31" s="17">
        <v>8316413</v>
      </c>
      <c r="Q31" s="17">
        <v>1141706</v>
      </c>
      <c r="R31" s="17">
        <v>3980812</v>
      </c>
      <c r="S31" s="17">
        <v>648070</v>
      </c>
      <c r="T31" s="17">
        <f t="shared" si="4"/>
        <v>19700602</v>
      </c>
      <c r="U31" s="17">
        <f t="shared" si="5"/>
        <v>6852</v>
      </c>
      <c r="V31" s="17">
        <f t="shared" si="6"/>
        <v>27</v>
      </c>
      <c r="W31" s="17">
        <v>0</v>
      </c>
      <c r="X31" s="17">
        <v>27</v>
      </c>
      <c r="Y31" s="17">
        <v>0</v>
      </c>
      <c r="Z31" s="17">
        <v>6825</v>
      </c>
      <c r="AA31" s="17">
        <v>29534</v>
      </c>
      <c r="AB31" s="17">
        <f t="shared" si="7"/>
        <v>3619230</v>
      </c>
      <c r="AC31" s="17">
        <v>927511</v>
      </c>
      <c r="AD31" s="59">
        <f t="shared" si="8"/>
        <v>1018370</v>
      </c>
      <c r="AE31" s="17">
        <v>0</v>
      </c>
      <c r="AF31" s="17">
        <v>1013013</v>
      </c>
      <c r="AG31" s="17">
        <v>5357</v>
      </c>
      <c r="AH31" s="17">
        <v>1470</v>
      </c>
      <c r="AI31" s="17">
        <v>1569677</v>
      </c>
      <c r="AJ31" s="17">
        <v>102202</v>
      </c>
      <c r="AK31" s="17">
        <v>1356494</v>
      </c>
      <c r="AL31" s="17">
        <v>123615</v>
      </c>
      <c r="AM31" s="17">
        <f t="shared" si="9"/>
        <v>3749697</v>
      </c>
      <c r="AN31" s="17">
        <f t="shared" si="11"/>
        <v>3138138</v>
      </c>
      <c r="AO31" s="17">
        <f t="shared" si="12"/>
        <v>3066077</v>
      </c>
      <c r="AP31" s="17">
        <f t="shared" si="13"/>
        <v>1982720</v>
      </c>
      <c r="AQ31" s="17">
        <f t="shared" si="14"/>
        <v>1081683</v>
      </c>
      <c r="AR31" s="17">
        <f t="shared" si="15"/>
        <v>1674</v>
      </c>
      <c r="AS31" s="17">
        <f t="shared" si="16"/>
        <v>72061</v>
      </c>
      <c r="AT31" s="17">
        <f t="shared" si="17"/>
        <v>496150</v>
      </c>
      <c r="AU31" s="17">
        <f t="shared" si="18"/>
        <v>19540476</v>
      </c>
      <c r="AV31" s="17">
        <f t="shared" si="19"/>
        <v>3669430</v>
      </c>
      <c r="AW31" s="17">
        <f t="shared" si="20"/>
        <v>4714386</v>
      </c>
      <c r="AX31" s="17">
        <f t="shared" si="21"/>
        <v>143568</v>
      </c>
      <c r="AY31" s="17">
        <f t="shared" si="22"/>
        <v>4101253</v>
      </c>
      <c r="AZ31" s="17">
        <f t="shared" si="23"/>
        <v>469565</v>
      </c>
      <c r="BA31" s="17">
        <f t="shared" si="24"/>
        <v>26662</v>
      </c>
      <c r="BB31" s="17">
        <f t="shared" si="25"/>
        <v>9886090</v>
      </c>
      <c r="BC31" s="17">
        <f t="shared" si="26"/>
        <v>1243908</v>
      </c>
      <c r="BD31" s="17">
        <f t="shared" si="27"/>
        <v>5337306</v>
      </c>
      <c r="BE31" s="17">
        <f t="shared" si="28"/>
        <v>771685</v>
      </c>
      <c r="BF31" s="17">
        <f t="shared" si="29"/>
        <v>23450299</v>
      </c>
    </row>
    <row r="32" spans="1:58" ht="13.5">
      <c r="A32" s="57" t="s">
        <v>43</v>
      </c>
      <c r="B32" s="17">
        <f t="shared" si="0"/>
        <v>13642067</v>
      </c>
      <c r="C32" s="17">
        <f t="shared" si="1"/>
        <v>12804291</v>
      </c>
      <c r="D32" s="17">
        <v>11361644</v>
      </c>
      <c r="E32" s="17">
        <v>657571</v>
      </c>
      <c r="F32" s="17">
        <v>785076</v>
      </c>
      <c r="G32" s="17">
        <v>837776</v>
      </c>
      <c r="H32" s="17">
        <v>629259</v>
      </c>
      <c r="I32" s="17">
        <f t="shared" si="2"/>
        <v>40833250</v>
      </c>
      <c r="J32" s="17">
        <v>19565721</v>
      </c>
      <c r="K32" s="59">
        <f t="shared" si="3"/>
        <v>9480092</v>
      </c>
      <c r="L32" s="17">
        <v>2394463</v>
      </c>
      <c r="M32" s="17">
        <v>5998433</v>
      </c>
      <c r="N32" s="17">
        <v>1087196</v>
      </c>
      <c r="O32" s="17">
        <v>432352</v>
      </c>
      <c r="P32" s="17">
        <v>7630150</v>
      </c>
      <c r="Q32" s="17">
        <v>3724935</v>
      </c>
      <c r="R32" s="17">
        <v>3396198</v>
      </c>
      <c r="S32" s="17">
        <v>949582</v>
      </c>
      <c r="T32" s="17">
        <f t="shared" si="4"/>
        <v>55424899</v>
      </c>
      <c r="U32" s="17">
        <f t="shared" si="5"/>
        <v>147008</v>
      </c>
      <c r="V32" s="17">
        <f t="shared" si="6"/>
        <v>126229</v>
      </c>
      <c r="W32" s="17">
        <v>57078</v>
      </c>
      <c r="X32" s="17">
        <v>52185</v>
      </c>
      <c r="Y32" s="17">
        <v>16966</v>
      </c>
      <c r="Z32" s="17">
        <v>20779</v>
      </c>
      <c r="AA32" s="17">
        <v>6909</v>
      </c>
      <c r="AB32" s="17">
        <f t="shared" si="7"/>
        <v>6322535</v>
      </c>
      <c r="AC32" s="17">
        <v>1551671</v>
      </c>
      <c r="AD32" s="59">
        <f t="shared" si="8"/>
        <v>1433338</v>
      </c>
      <c r="AE32" s="17">
        <v>586158</v>
      </c>
      <c r="AF32" s="17">
        <v>778624</v>
      </c>
      <c r="AG32" s="17">
        <v>68556</v>
      </c>
      <c r="AH32" s="17">
        <v>10742</v>
      </c>
      <c r="AI32" s="17">
        <v>2952191</v>
      </c>
      <c r="AJ32" s="17">
        <v>374593</v>
      </c>
      <c r="AK32" s="17">
        <v>1888645</v>
      </c>
      <c r="AL32" s="17">
        <v>298034</v>
      </c>
      <c r="AM32" s="17">
        <f t="shared" si="9"/>
        <v>6767577</v>
      </c>
      <c r="AN32" s="17">
        <f t="shared" si="11"/>
        <v>13789075</v>
      </c>
      <c r="AO32" s="17">
        <f t="shared" si="12"/>
        <v>12930520</v>
      </c>
      <c r="AP32" s="17">
        <f t="shared" si="13"/>
        <v>11418722</v>
      </c>
      <c r="AQ32" s="17">
        <f t="shared" si="14"/>
        <v>709756</v>
      </c>
      <c r="AR32" s="17">
        <f t="shared" si="15"/>
        <v>802042</v>
      </c>
      <c r="AS32" s="17">
        <f t="shared" si="16"/>
        <v>858555</v>
      </c>
      <c r="AT32" s="17">
        <f t="shared" si="17"/>
        <v>636168</v>
      </c>
      <c r="AU32" s="17">
        <f t="shared" si="18"/>
        <v>47155785</v>
      </c>
      <c r="AV32" s="17">
        <f t="shared" si="19"/>
        <v>21117392</v>
      </c>
      <c r="AW32" s="17">
        <f t="shared" si="20"/>
        <v>10913430</v>
      </c>
      <c r="AX32" s="17">
        <f t="shared" si="21"/>
        <v>2980621</v>
      </c>
      <c r="AY32" s="17">
        <f t="shared" si="22"/>
        <v>6777057</v>
      </c>
      <c r="AZ32" s="17">
        <f t="shared" si="23"/>
        <v>1155752</v>
      </c>
      <c r="BA32" s="17">
        <f t="shared" si="24"/>
        <v>443094</v>
      </c>
      <c r="BB32" s="17">
        <f t="shared" si="25"/>
        <v>10582341</v>
      </c>
      <c r="BC32" s="17">
        <f t="shared" si="26"/>
        <v>4099528</v>
      </c>
      <c r="BD32" s="17">
        <f t="shared" si="27"/>
        <v>5284843</v>
      </c>
      <c r="BE32" s="17">
        <f t="shared" si="28"/>
        <v>1247616</v>
      </c>
      <c r="BF32" s="17">
        <f t="shared" si="29"/>
        <v>62192476</v>
      </c>
    </row>
    <row r="33" spans="1:58" ht="13.5">
      <c r="A33" s="57" t="s">
        <v>44</v>
      </c>
      <c r="B33" s="17">
        <f t="shared" si="0"/>
        <v>14060330</v>
      </c>
      <c r="C33" s="17">
        <f t="shared" si="1"/>
        <v>13970082</v>
      </c>
      <c r="D33" s="17">
        <v>11079268</v>
      </c>
      <c r="E33" s="17">
        <v>2549448</v>
      </c>
      <c r="F33" s="17">
        <v>341366</v>
      </c>
      <c r="G33" s="17">
        <v>90248</v>
      </c>
      <c r="H33" s="17">
        <v>2922971</v>
      </c>
      <c r="I33" s="17">
        <f t="shared" si="2"/>
        <v>135722575</v>
      </c>
      <c r="J33" s="17">
        <v>71810519</v>
      </c>
      <c r="K33" s="59">
        <f t="shared" si="3"/>
        <v>32056387</v>
      </c>
      <c r="L33" s="17">
        <v>7898420</v>
      </c>
      <c r="M33" s="17">
        <v>23226923</v>
      </c>
      <c r="N33" s="17">
        <v>931044</v>
      </c>
      <c r="O33" s="17">
        <v>1272309</v>
      </c>
      <c r="P33" s="17">
        <v>26720316</v>
      </c>
      <c r="Q33" s="17">
        <v>3863044</v>
      </c>
      <c r="R33" s="17">
        <v>12129496</v>
      </c>
      <c r="S33" s="17">
        <v>2465338</v>
      </c>
      <c r="T33" s="17">
        <f t="shared" si="4"/>
        <v>152248243</v>
      </c>
      <c r="U33" s="17">
        <f t="shared" si="5"/>
        <v>1641964</v>
      </c>
      <c r="V33" s="17">
        <f t="shared" si="6"/>
        <v>1639234</v>
      </c>
      <c r="W33" s="17">
        <v>1639234</v>
      </c>
      <c r="X33" s="17">
        <v>0</v>
      </c>
      <c r="Y33" s="17">
        <v>0</v>
      </c>
      <c r="Z33" s="17">
        <v>2730</v>
      </c>
      <c r="AA33" s="17">
        <v>49614</v>
      </c>
      <c r="AB33" s="17">
        <f t="shared" si="7"/>
        <v>14134003</v>
      </c>
      <c r="AC33" s="17">
        <v>3743659</v>
      </c>
      <c r="AD33" s="59">
        <f t="shared" si="8"/>
        <v>3298637</v>
      </c>
      <c r="AE33" s="17">
        <v>568179</v>
      </c>
      <c r="AF33" s="17">
        <v>2585414</v>
      </c>
      <c r="AG33" s="17">
        <v>145044</v>
      </c>
      <c r="AH33" s="17">
        <v>18649</v>
      </c>
      <c r="AI33" s="17">
        <v>6442787</v>
      </c>
      <c r="AJ33" s="17">
        <v>630271</v>
      </c>
      <c r="AK33" s="17">
        <v>2489824</v>
      </c>
      <c r="AL33" s="17">
        <v>238055</v>
      </c>
      <c r="AM33" s="17">
        <f t="shared" si="9"/>
        <v>16014022</v>
      </c>
      <c r="AN33" s="17">
        <f t="shared" si="11"/>
        <v>15702294</v>
      </c>
      <c r="AO33" s="17">
        <f t="shared" si="12"/>
        <v>15609316</v>
      </c>
      <c r="AP33" s="17">
        <f t="shared" si="13"/>
        <v>12718502</v>
      </c>
      <c r="AQ33" s="17">
        <f t="shared" si="14"/>
        <v>2549448</v>
      </c>
      <c r="AR33" s="17">
        <f t="shared" si="15"/>
        <v>341366</v>
      </c>
      <c r="AS33" s="17">
        <f t="shared" si="16"/>
        <v>92978</v>
      </c>
      <c r="AT33" s="17">
        <f t="shared" si="17"/>
        <v>2972585</v>
      </c>
      <c r="AU33" s="17">
        <f t="shared" si="18"/>
        <v>149856578</v>
      </c>
      <c r="AV33" s="17">
        <f t="shared" si="19"/>
        <v>75554178</v>
      </c>
      <c r="AW33" s="17">
        <f t="shared" si="20"/>
        <v>35355024</v>
      </c>
      <c r="AX33" s="17">
        <f t="shared" si="21"/>
        <v>8466599</v>
      </c>
      <c r="AY33" s="17">
        <f t="shared" si="22"/>
        <v>25812337</v>
      </c>
      <c r="AZ33" s="17">
        <f t="shared" si="23"/>
        <v>1076088</v>
      </c>
      <c r="BA33" s="17">
        <f t="shared" si="24"/>
        <v>1290958</v>
      </c>
      <c r="BB33" s="17">
        <f t="shared" si="25"/>
        <v>33163103</v>
      </c>
      <c r="BC33" s="17">
        <f t="shared" si="26"/>
        <v>4493315</v>
      </c>
      <c r="BD33" s="17">
        <f t="shared" si="27"/>
        <v>14619320</v>
      </c>
      <c r="BE33" s="17">
        <f t="shared" si="28"/>
        <v>2703393</v>
      </c>
      <c r="BF33" s="17">
        <f t="shared" si="29"/>
        <v>168262265</v>
      </c>
    </row>
    <row r="34" spans="1:58" ht="13.5">
      <c r="A34" s="57" t="s">
        <v>45</v>
      </c>
      <c r="B34" s="17">
        <f t="shared" si="0"/>
        <v>17599618</v>
      </c>
      <c r="C34" s="17">
        <f t="shared" si="1"/>
        <v>17463525</v>
      </c>
      <c r="D34" s="17">
        <v>16124353</v>
      </c>
      <c r="E34" s="17">
        <v>847658</v>
      </c>
      <c r="F34" s="17">
        <v>491514</v>
      </c>
      <c r="G34" s="17">
        <v>136093</v>
      </c>
      <c r="H34" s="17">
        <v>398392</v>
      </c>
      <c r="I34" s="17">
        <f t="shared" si="2"/>
        <v>71747692</v>
      </c>
      <c r="J34" s="17">
        <v>34318341</v>
      </c>
      <c r="K34" s="59">
        <f t="shared" si="3"/>
        <v>18378075</v>
      </c>
      <c r="L34" s="17">
        <v>3671476</v>
      </c>
      <c r="M34" s="17">
        <v>13313312</v>
      </c>
      <c r="N34" s="17">
        <v>1393287</v>
      </c>
      <c r="O34" s="17">
        <v>547520</v>
      </c>
      <c r="P34" s="17">
        <v>16294108</v>
      </c>
      <c r="Q34" s="17">
        <v>2209648</v>
      </c>
      <c r="R34" s="17">
        <v>6003041</v>
      </c>
      <c r="S34" s="17">
        <v>1986618</v>
      </c>
      <c r="T34" s="17">
        <f t="shared" si="4"/>
        <v>91333928</v>
      </c>
      <c r="U34" s="17">
        <f t="shared" si="5"/>
        <v>2873240</v>
      </c>
      <c r="V34" s="17">
        <f t="shared" si="6"/>
        <v>2849756</v>
      </c>
      <c r="W34" s="17">
        <v>2841332</v>
      </c>
      <c r="X34" s="17">
        <v>1307</v>
      </c>
      <c r="Y34" s="17">
        <v>7117</v>
      </c>
      <c r="Z34" s="17">
        <v>23484</v>
      </c>
      <c r="AA34" s="17">
        <v>17688</v>
      </c>
      <c r="AB34" s="17">
        <f t="shared" si="7"/>
        <v>9766062</v>
      </c>
      <c r="AC34" s="17">
        <v>3557439</v>
      </c>
      <c r="AD34" s="59">
        <f t="shared" si="8"/>
        <v>2759875</v>
      </c>
      <c r="AE34" s="17">
        <v>484084</v>
      </c>
      <c r="AF34" s="17">
        <v>2178519</v>
      </c>
      <c r="AG34" s="17">
        <v>97272</v>
      </c>
      <c r="AH34" s="17">
        <v>28957</v>
      </c>
      <c r="AI34" s="17">
        <v>2983789</v>
      </c>
      <c r="AJ34" s="17">
        <v>436002</v>
      </c>
      <c r="AK34" s="17">
        <v>1363434</v>
      </c>
      <c r="AL34" s="17">
        <v>1733121</v>
      </c>
      <c r="AM34" s="17">
        <f t="shared" si="9"/>
        <v>14372423</v>
      </c>
      <c r="AN34" s="17">
        <f t="shared" si="11"/>
        <v>20472858</v>
      </c>
      <c r="AO34" s="17">
        <f t="shared" si="12"/>
        <v>20313281</v>
      </c>
      <c r="AP34" s="17">
        <f t="shared" si="13"/>
        <v>18965685</v>
      </c>
      <c r="AQ34" s="17">
        <f t="shared" si="14"/>
        <v>848965</v>
      </c>
      <c r="AR34" s="17">
        <f t="shared" si="15"/>
        <v>498631</v>
      </c>
      <c r="AS34" s="17">
        <f t="shared" si="16"/>
        <v>159577</v>
      </c>
      <c r="AT34" s="17">
        <f t="shared" si="17"/>
        <v>416080</v>
      </c>
      <c r="AU34" s="17">
        <f t="shared" si="18"/>
        <v>81513754</v>
      </c>
      <c r="AV34" s="17">
        <f t="shared" si="19"/>
        <v>37875780</v>
      </c>
      <c r="AW34" s="17">
        <f t="shared" si="20"/>
        <v>21137950</v>
      </c>
      <c r="AX34" s="17">
        <f t="shared" si="21"/>
        <v>4155560</v>
      </c>
      <c r="AY34" s="17">
        <f t="shared" si="22"/>
        <v>15491831</v>
      </c>
      <c r="AZ34" s="17">
        <f t="shared" si="23"/>
        <v>1490559</v>
      </c>
      <c r="BA34" s="17">
        <f t="shared" si="24"/>
        <v>576477</v>
      </c>
      <c r="BB34" s="17">
        <f t="shared" si="25"/>
        <v>19277897</v>
      </c>
      <c r="BC34" s="17">
        <f t="shared" si="26"/>
        <v>2645650</v>
      </c>
      <c r="BD34" s="17">
        <f t="shared" si="27"/>
        <v>7366475</v>
      </c>
      <c r="BE34" s="17">
        <f t="shared" si="28"/>
        <v>3719739</v>
      </c>
      <c r="BF34" s="17">
        <f t="shared" si="29"/>
        <v>105706351</v>
      </c>
    </row>
    <row r="35" spans="1:58" ht="13.5">
      <c r="A35" s="57" t="s">
        <v>46</v>
      </c>
      <c r="B35" s="17">
        <f t="shared" si="0"/>
        <v>1872250</v>
      </c>
      <c r="C35" s="17">
        <f t="shared" si="1"/>
        <v>1872250</v>
      </c>
      <c r="D35" s="17">
        <v>1858034</v>
      </c>
      <c r="E35" s="17">
        <v>1453</v>
      </c>
      <c r="F35" s="17">
        <v>12763</v>
      </c>
      <c r="G35" s="17">
        <v>0</v>
      </c>
      <c r="H35" s="17">
        <v>19681</v>
      </c>
      <c r="I35" s="17">
        <f t="shared" si="2"/>
        <v>20260281</v>
      </c>
      <c r="J35" s="17">
        <v>9089815</v>
      </c>
      <c r="K35" s="59">
        <f t="shared" si="3"/>
        <v>5324164</v>
      </c>
      <c r="L35" s="17">
        <v>786885</v>
      </c>
      <c r="M35" s="17">
        <v>4024619</v>
      </c>
      <c r="N35" s="17">
        <v>512660</v>
      </c>
      <c r="O35" s="17">
        <v>155419</v>
      </c>
      <c r="P35" s="17">
        <v>5388084</v>
      </c>
      <c r="Q35" s="17">
        <v>302799</v>
      </c>
      <c r="R35" s="17">
        <v>1859650</v>
      </c>
      <c r="S35" s="17">
        <v>1002323</v>
      </c>
      <c r="T35" s="17">
        <f t="shared" si="4"/>
        <v>23134854</v>
      </c>
      <c r="U35" s="17">
        <f t="shared" si="5"/>
        <v>48254</v>
      </c>
      <c r="V35" s="17">
        <f t="shared" si="6"/>
        <v>48254</v>
      </c>
      <c r="W35" s="17">
        <v>40571</v>
      </c>
      <c r="X35" s="17">
        <v>0</v>
      </c>
      <c r="Y35" s="17">
        <v>7683</v>
      </c>
      <c r="Z35" s="17">
        <v>0</v>
      </c>
      <c r="AA35" s="17">
        <v>129190</v>
      </c>
      <c r="AB35" s="17">
        <f t="shared" si="7"/>
        <v>4896290</v>
      </c>
      <c r="AC35" s="17">
        <v>1058832</v>
      </c>
      <c r="AD35" s="59">
        <f t="shared" si="8"/>
        <v>742829</v>
      </c>
      <c r="AE35" s="17">
        <v>30885</v>
      </c>
      <c r="AF35" s="17">
        <v>648870</v>
      </c>
      <c r="AG35" s="17">
        <v>63074</v>
      </c>
      <c r="AH35" s="17">
        <v>10572</v>
      </c>
      <c r="AI35" s="17">
        <v>2894069</v>
      </c>
      <c r="AJ35" s="17">
        <v>189988</v>
      </c>
      <c r="AK35" s="17">
        <v>1559897</v>
      </c>
      <c r="AL35" s="17">
        <v>1063638</v>
      </c>
      <c r="AM35" s="17">
        <f t="shared" si="9"/>
        <v>6008182</v>
      </c>
      <c r="AN35" s="17">
        <f t="shared" si="11"/>
        <v>1920504</v>
      </c>
      <c r="AO35" s="17">
        <f t="shared" si="12"/>
        <v>1920504</v>
      </c>
      <c r="AP35" s="17">
        <f t="shared" si="13"/>
        <v>1898605</v>
      </c>
      <c r="AQ35" s="17">
        <f t="shared" si="14"/>
        <v>1453</v>
      </c>
      <c r="AR35" s="17">
        <f t="shared" si="15"/>
        <v>20446</v>
      </c>
      <c r="AS35" s="17">
        <f t="shared" si="16"/>
        <v>0</v>
      </c>
      <c r="AT35" s="17">
        <f t="shared" si="17"/>
        <v>148871</v>
      </c>
      <c r="AU35" s="17">
        <f t="shared" si="18"/>
        <v>25156571</v>
      </c>
      <c r="AV35" s="17">
        <f t="shared" si="19"/>
        <v>10148647</v>
      </c>
      <c r="AW35" s="17">
        <f t="shared" si="20"/>
        <v>6066993</v>
      </c>
      <c r="AX35" s="17">
        <f t="shared" si="21"/>
        <v>817770</v>
      </c>
      <c r="AY35" s="17">
        <f t="shared" si="22"/>
        <v>4673489</v>
      </c>
      <c r="AZ35" s="17">
        <f t="shared" si="23"/>
        <v>575734</v>
      </c>
      <c r="BA35" s="17">
        <f t="shared" si="24"/>
        <v>165991</v>
      </c>
      <c r="BB35" s="17">
        <f t="shared" si="25"/>
        <v>8282153</v>
      </c>
      <c r="BC35" s="17">
        <f t="shared" si="26"/>
        <v>492787</v>
      </c>
      <c r="BD35" s="17">
        <f t="shared" si="27"/>
        <v>3419547</v>
      </c>
      <c r="BE35" s="17">
        <f t="shared" si="28"/>
        <v>2065961</v>
      </c>
      <c r="BF35" s="17">
        <f t="shared" si="29"/>
        <v>29143036</v>
      </c>
    </row>
    <row r="36" spans="1:58" ht="13.5">
      <c r="A36" s="57" t="s">
        <v>47</v>
      </c>
      <c r="B36" s="17">
        <f t="shared" si="0"/>
        <v>1414528</v>
      </c>
      <c r="C36" s="17">
        <f t="shared" si="1"/>
        <v>1331408</v>
      </c>
      <c r="D36" s="17">
        <v>358408</v>
      </c>
      <c r="E36" s="17">
        <v>954916</v>
      </c>
      <c r="F36" s="17">
        <v>18084</v>
      </c>
      <c r="G36" s="17">
        <v>83120</v>
      </c>
      <c r="H36" s="17">
        <v>122373</v>
      </c>
      <c r="I36" s="17">
        <f t="shared" si="2"/>
        <v>14923812</v>
      </c>
      <c r="J36" s="17">
        <v>5882541</v>
      </c>
      <c r="K36" s="59">
        <f t="shared" si="3"/>
        <v>4208633</v>
      </c>
      <c r="L36" s="17">
        <v>467470</v>
      </c>
      <c r="M36" s="17">
        <v>3101962</v>
      </c>
      <c r="N36" s="17">
        <v>639201</v>
      </c>
      <c r="O36" s="17">
        <v>131852</v>
      </c>
      <c r="P36" s="17">
        <v>4317916</v>
      </c>
      <c r="Q36" s="17">
        <v>382870</v>
      </c>
      <c r="R36" s="17">
        <v>2219051</v>
      </c>
      <c r="S36" s="17">
        <v>431318</v>
      </c>
      <c r="T36" s="17">
        <f t="shared" si="4"/>
        <v>16769658</v>
      </c>
      <c r="U36" s="17">
        <f t="shared" si="5"/>
        <v>1987930</v>
      </c>
      <c r="V36" s="17">
        <f t="shared" si="6"/>
        <v>1976800</v>
      </c>
      <c r="W36" s="17">
        <v>1971064</v>
      </c>
      <c r="X36" s="17">
        <v>0</v>
      </c>
      <c r="Y36" s="17">
        <v>5736</v>
      </c>
      <c r="Z36" s="17">
        <v>11130</v>
      </c>
      <c r="AA36" s="17">
        <v>276425</v>
      </c>
      <c r="AB36" s="17">
        <f t="shared" si="7"/>
        <v>3374110</v>
      </c>
      <c r="AC36" s="17">
        <v>987450</v>
      </c>
      <c r="AD36" s="59">
        <f t="shared" si="8"/>
        <v>1671125</v>
      </c>
      <c r="AE36" s="17">
        <v>25215</v>
      </c>
      <c r="AF36" s="17">
        <v>1213939</v>
      </c>
      <c r="AG36" s="17">
        <v>431971</v>
      </c>
      <c r="AH36" s="17">
        <v>4627</v>
      </c>
      <c r="AI36" s="17">
        <v>475922</v>
      </c>
      <c r="AJ36" s="17">
        <v>234986</v>
      </c>
      <c r="AK36" s="17">
        <v>2153259</v>
      </c>
      <c r="AL36" s="17">
        <v>746132</v>
      </c>
      <c r="AM36" s="17">
        <f t="shared" si="9"/>
        <v>6108172</v>
      </c>
      <c r="AN36" s="17">
        <f t="shared" si="11"/>
        <v>3402458</v>
      </c>
      <c r="AO36" s="17">
        <f t="shared" si="12"/>
        <v>3308208</v>
      </c>
      <c r="AP36" s="17">
        <f t="shared" si="13"/>
        <v>2329472</v>
      </c>
      <c r="AQ36" s="17">
        <f t="shared" si="14"/>
        <v>954916</v>
      </c>
      <c r="AR36" s="17">
        <f t="shared" si="15"/>
        <v>23820</v>
      </c>
      <c r="AS36" s="17">
        <f t="shared" si="16"/>
        <v>94250</v>
      </c>
      <c r="AT36" s="17">
        <f t="shared" si="17"/>
        <v>398798</v>
      </c>
      <c r="AU36" s="17">
        <f t="shared" si="18"/>
        <v>18297922</v>
      </c>
      <c r="AV36" s="17">
        <f t="shared" si="19"/>
        <v>6869991</v>
      </c>
      <c r="AW36" s="17">
        <f t="shared" si="20"/>
        <v>5879758</v>
      </c>
      <c r="AX36" s="17">
        <f t="shared" si="21"/>
        <v>492685</v>
      </c>
      <c r="AY36" s="17">
        <f t="shared" si="22"/>
        <v>4315901</v>
      </c>
      <c r="AZ36" s="17">
        <f t="shared" si="23"/>
        <v>1071172</v>
      </c>
      <c r="BA36" s="17">
        <f t="shared" si="24"/>
        <v>136479</v>
      </c>
      <c r="BB36" s="17">
        <f t="shared" si="25"/>
        <v>4793838</v>
      </c>
      <c r="BC36" s="17">
        <f t="shared" si="26"/>
        <v>617856</v>
      </c>
      <c r="BD36" s="17">
        <f t="shared" si="27"/>
        <v>4372310</v>
      </c>
      <c r="BE36" s="17">
        <f t="shared" si="28"/>
        <v>1177450</v>
      </c>
      <c r="BF36" s="17">
        <f t="shared" si="29"/>
        <v>22877830</v>
      </c>
    </row>
    <row r="37" spans="1:58" ht="13.5">
      <c r="A37" s="57" t="s">
        <v>48</v>
      </c>
      <c r="B37" s="17">
        <f t="shared" si="0"/>
        <v>3030910</v>
      </c>
      <c r="C37" s="17">
        <f t="shared" si="1"/>
        <v>3030910</v>
      </c>
      <c r="D37" s="17">
        <v>3030910</v>
      </c>
      <c r="E37" s="17">
        <v>0</v>
      </c>
      <c r="F37" s="17">
        <v>0</v>
      </c>
      <c r="G37" s="17">
        <v>0</v>
      </c>
      <c r="H37" s="17">
        <v>1596789</v>
      </c>
      <c r="I37" s="17">
        <f t="shared" si="2"/>
        <v>7444268</v>
      </c>
      <c r="J37" s="17">
        <v>1237118</v>
      </c>
      <c r="K37" s="59">
        <f t="shared" si="3"/>
        <v>1363613</v>
      </c>
      <c r="L37" s="17">
        <v>57968</v>
      </c>
      <c r="M37" s="17">
        <v>1265506</v>
      </c>
      <c r="N37" s="17">
        <v>40139</v>
      </c>
      <c r="O37" s="17">
        <v>89153</v>
      </c>
      <c r="P37" s="17">
        <v>4459757</v>
      </c>
      <c r="Q37" s="17">
        <v>294627</v>
      </c>
      <c r="R37" s="17">
        <v>2523457</v>
      </c>
      <c r="S37" s="17">
        <v>1366635</v>
      </c>
      <c r="T37" s="17">
        <f t="shared" si="4"/>
        <v>11841813</v>
      </c>
      <c r="U37" s="17">
        <f t="shared" si="5"/>
        <v>0</v>
      </c>
      <c r="V37" s="17">
        <f t="shared" si="6"/>
        <v>0</v>
      </c>
      <c r="W37" s="17">
        <v>0</v>
      </c>
      <c r="X37" s="17">
        <v>0</v>
      </c>
      <c r="Y37" s="17">
        <v>0</v>
      </c>
      <c r="Z37" s="17">
        <v>0</v>
      </c>
      <c r="AA37" s="17">
        <v>142590</v>
      </c>
      <c r="AB37" s="17">
        <f t="shared" si="7"/>
        <v>1316821</v>
      </c>
      <c r="AC37" s="17">
        <v>300827</v>
      </c>
      <c r="AD37" s="59">
        <f t="shared" si="8"/>
        <v>667626</v>
      </c>
      <c r="AE37" s="17">
        <v>64867</v>
      </c>
      <c r="AF37" s="17">
        <v>598043</v>
      </c>
      <c r="AG37" s="17">
        <v>4716</v>
      </c>
      <c r="AH37" s="17">
        <v>9249</v>
      </c>
      <c r="AI37" s="17">
        <v>322402</v>
      </c>
      <c r="AJ37" s="17">
        <v>16717</v>
      </c>
      <c r="AK37" s="17">
        <v>985689</v>
      </c>
      <c r="AL37" s="17">
        <v>218663</v>
      </c>
      <c r="AM37" s="17">
        <f t="shared" si="9"/>
        <v>1535484</v>
      </c>
      <c r="AN37" s="17">
        <f t="shared" si="11"/>
        <v>3030910</v>
      </c>
      <c r="AO37" s="17">
        <f t="shared" si="12"/>
        <v>3030910</v>
      </c>
      <c r="AP37" s="17">
        <f t="shared" si="13"/>
        <v>3030910</v>
      </c>
      <c r="AQ37" s="17">
        <f t="shared" si="14"/>
        <v>0</v>
      </c>
      <c r="AR37" s="17">
        <f t="shared" si="15"/>
        <v>0</v>
      </c>
      <c r="AS37" s="17">
        <f t="shared" si="16"/>
        <v>0</v>
      </c>
      <c r="AT37" s="17">
        <f t="shared" si="17"/>
        <v>1739379</v>
      </c>
      <c r="AU37" s="17">
        <f t="shared" si="18"/>
        <v>8761089</v>
      </c>
      <c r="AV37" s="17">
        <f t="shared" si="19"/>
        <v>1537945</v>
      </c>
      <c r="AW37" s="17">
        <f t="shared" si="20"/>
        <v>2031239</v>
      </c>
      <c r="AX37" s="17">
        <f t="shared" si="21"/>
        <v>122835</v>
      </c>
      <c r="AY37" s="17">
        <f t="shared" si="22"/>
        <v>1863549</v>
      </c>
      <c r="AZ37" s="17">
        <f t="shared" si="23"/>
        <v>44855</v>
      </c>
      <c r="BA37" s="17">
        <f t="shared" si="24"/>
        <v>98402</v>
      </c>
      <c r="BB37" s="17">
        <f t="shared" si="25"/>
        <v>4782159</v>
      </c>
      <c r="BC37" s="17">
        <f t="shared" si="26"/>
        <v>311344</v>
      </c>
      <c r="BD37" s="17">
        <f t="shared" si="27"/>
        <v>3509146</v>
      </c>
      <c r="BE37" s="17">
        <f t="shared" si="28"/>
        <v>1585298</v>
      </c>
      <c r="BF37" s="17">
        <f t="shared" si="29"/>
        <v>13377297</v>
      </c>
    </row>
    <row r="38" spans="1:58" ht="13.5">
      <c r="A38" s="57" t="s">
        <v>49</v>
      </c>
      <c r="B38" s="17">
        <f t="shared" si="0"/>
        <v>3907644</v>
      </c>
      <c r="C38" s="17">
        <f t="shared" si="1"/>
        <v>3722270</v>
      </c>
      <c r="D38" s="17">
        <v>3301133</v>
      </c>
      <c r="E38" s="17">
        <v>408960</v>
      </c>
      <c r="F38" s="17">
        <v>12177</v>
      </c>
      <c r="G38" s="17">
        <v>185374</v>
      </c>
      <c r="H38" s="17">
        <v>512534</v>
      </c>
      <c r="I38" s="17">
        <f t="shared" si="2"/>
        <v>8447834</v>
      </c>
      <c r="J38" s="17">
        <v>2865688</v>
      </c>
      <c r="K38" s="59">
        <f t="shared" si="3"/>
        <v>3177517</v>
      </c>
      <c r="L38" s="17">
        <v>221584</v>
      </c>
      <c r="M38" s="17">
        <v>2502970</v>
      </c>
      <c r="N38" s="17">
        <v>452963</v>
      </c>
      <c r="O38" s="17">
        <v>32802</v>
      </c>
      <c r="P38" s="17">
        <v>2178781</v>
      </c>
      <c r="Q38" s="17">
        <v>193046</v>
      </c>
      <c r="R38" s="17">
        <v>3714477</v>
      </c>
      <c r="S38" s="17">
        <v>640747</v>
      </c>
      <c r="T38" s="17">
        <f t="shared" si="4"/>
        <v>12996225</v>
      </c>
      <c r="U38" s="17">
        <f t="shared" si="5"/>
        <v>2106931</v>
      </c>
      <c r="V38" s="17">
        <f t="shared" si="6"/>
        <v>2050463</v>
      </c>
      <c r="W38" s="17">
        <v>2050463</v>
      </c>
      <c r="X38" s="17">
        <v>0</v>
      </c>
      <c r="Y38" s="17">
        <v>0</v>
      </c>
      <c r="Z38" s="17">
        <v>56468</v>
      </c>
      <c r="AA38" s="17">
        <v>265723</v>
      </c>
      <c r="AB38" s="17">
        <f t="shared" si="7"/>
        <v>1941565</v>
      </c>
      <c r="AC38" s="17">
        <v>509936</v>
      </c>
      <c r="AD38" s="59">
        <f t="shared" si="8"/>
        <v>958535</v>
      </c>
      <c r="AE38" s="17">
        <v>1493</v>
      </c>
      <c r="AF38" s="17">
        <v>947261</v>
      </c>
      <c r="AG38" s="17">
        <v>9781</v>
      </c>
      <c r="AH38" s="17">
        <v>4465</v>
      </c>
      <c r="AI38" s="17">
        <v>434063</v>
      </c>
      <c r="AJ38" s="17">
        <v>34566</v>
      </c>
      <c r="AK38" s="17">
        <v>1275097</v>
      </c>
      <c r="AL38" s="17">
        <v>95029</v>
      </c>
      <c r="AM38" s="17">
        <f t="shared" si="9"/>
        <v>4143525</v>
      </c>
      <c r="AN38" s="17">
        <f t="shared" si="11"/>
        <v>6014575</v>
      </c>
      <c r="AO38" s="17">
        <f t="shared" si="12"/>
        <v>5772733</v>
      </c>
      <c r="AP38" s="17">
        <f t="shared" si="13"/>
        <v>5351596</v>
      </c>
      <c r="AQ38" s="17">
        <f t="shared" si="14"/>
        <v>408960</v>
      </c>
      <c r="AR38" s="17">
        <f t="shared" si="15"/>
        <v>12177</v>
      </c>
      <c r="AS38" s="17">
        <f t="shared" si="16"/>
        <v>241842</v>
      </c>
      <c r="AT38" s="17">
        <f t="shared" si="17"/>
        <v>778257</v>
      </c>
      <c r="AU38" s="17">
        <f t="shared" si="18"/>
        <v>10389399</v>
      </c>
      <c r="AV38" s="17">
        <f t="shared" si="19"/>
        <v>3375624</v>
      </c>
      <c r="AW38" s="17">
        <f t="shared" si="20"/>
        <v>4136052</v>
      </c>
      <c r="AX38" s="17">
        <f t="shared" si="21"/>
        <v>223077</v>
      </c>
      <c r="AY38" s="17">
        <f t="shared" si="22"/>
        <v>3450231</v>
      </c>
      <c r="AZ38" s="17">
        <f t="shared" si="23"/>
        <v>462744</v>
      </c>
      <c r="BA38" s="17">
        <f t="shared" si="24"/>
        <v>37267</v>
      </c>
      <c r="BB38" s="17">
        <f t="shared" si="25"/>
        <v>2612844</v>
      </c>
      <c r="BC38" s="17">
        <f t="shared" si="26"/>
        <v>227612</v>
      </c>
      <c r="BD38" s="17">
        <f t="shared" si="27"/>
        <v>4989574</v>
      </c>
      <c r="BE38" s="17">
        <f t="shared" si="28"/>
        <v>735776</v>
      </c>
      <c r="BF38" s="17">
        <f t="shared" si="29"/>
        <v>17139750</v>
      </c>
    </row>
    <row r="39" spans="1:58" ht="13.5">
      <c r="A39" s="57" t="s">
        <v>50</v>
      </c>
      <c r="B39" s="17">
        <f t="shared" si="0"/>
        <v>1964401</v>
      </c>
      <c r="C39" s="17">
        <f t="shared" si="1"/>
        <v>1924884</v>
      </c>
      <c r="D39" s="17">
        <v>987675</v>
      </c>
      <c r="E39" s="17">
        <v>256960</v>
      </c>
      <c r="F39" s="17">
        <v>680249</v>
      </c>
      <c r="G39" s="17">
        <v>39517</v>
      </c>
      <c r="H39" s="17">
        <v>74534</v>
      </c>
      <c r="I39" s="17">
        <f t="shared" si="2"/>
        <v>23687845</v>
      </c>
      <c r="J39" s="17">
        <v>8538690</v>
      </c>
      <c r="K39" s="59">
        <f t="shared" si="3"/>
        <v>5804271</v>
      </c>
      <c r="L39" s="17">
        <v>523344</v>
      </c>
      <c r="M39" s="17">
        <v>4624722</v>
      </c>
      <c r="N39" s="17">
        <v>656205</v>
      </c>
      <c r="O39" s="17">
        <v>61280</v>
      </c>
      <c r="P39" s="17">
        <v>8995500</v>
      </c>
      <c r="Q39" s="17">
        <v>288104</v>
      </c>
      <c r="R39" s="17">
        <v>3854275</v>
      </c>
      <c r="S39" s="17">
        <v>1051787</v>
      </c>
      <c r="T39" s="17">
        <f t="shared" si="4"/>
        <v>26704033</v>
      </c>
      <c r="U39" s="17">
        <f t="shared" si="5"/>
        <v>885008</v>
      </c>
      <c r="V39" s="17">
        <f t="shared" si="6"/>
        <v>856072</v>
      </c>
      <c r="W39" s="17">
        <v>856072</v>
      </c>
      <c r="X39" s="17">
        <v>0</v>
      </c>
      <c r="Y39" s="17">
        <v>0</v>
      </c>
      <c r="Z39" s="17">
        <v>28936</v>
      </c>
      <c r="AA39" s="17">
        <v>55090</v>
      </c>
      <c r="AB39" s="17">
        <f t="shared" si="7"/>
        <v>5283236</v>
      </c>
      <c r="AC39" s="17">
        <v>1668698</v>
      </c>
      <c r="AD39" s="59">
        <f t="shared" si="8"/>
        <v>1692777</v>
      </c>
      <c r="AE39" s="17">
        <v>45351</v>
      </c>
      <c r="AF39" s="17">
        <v>1617703</v>
      </c>
      <c r="AG39" s="17">
        <v>29723</v>
      </c>
      <c r="AH39" s="17">
        <v>11632</v>
      </c>
      <c r="AI39" s="17">
        <v>1553519</v>
      </c>
      <c r="AJ39" s="17">
        <v>356610</v>
      </c>
      <c r="AK39" s="17">
        <v>2289199</v>
      </c>
      <c r="AL39" s="17">
        <v>364591</v>
      </c>
      <c r="AM39" s="17">
        <f t="shared" si="9"/>
        <v>6532835</v>
      </c>
      <c r="AN39" s="17">
        <f t="shared" si="11"/>
        <v>2849409</v>
      </c>
      <c r="AO39" s="17">
        <f t="shared" si="12"/>
        <v>2780956</v>
      </c>
      <c r="AP39" s="17">
        <f t="shared" si="13"/>
        <v>1843747</v>
      </c>
      <c r="AQ39" s="17">
        <f t="shared" si="14"/>
        <v>256960</v>
      </c>
      <c r="AR39" s="17">
        <f t="shared" si="15"/>
        <v>680249</v>
      </c>
      <c r="AS39" s="17">
        <f t="shared" si="16"/>
        <v>68453</v>
      </c>
      <c r="AT39" s="17">
        <f t="shared" si="17"/>
        <v>129624</v>
      </c>
      <c r="AU39" s="17">
        <f t="shared" si="18"/>
        <v>28971081</v>
      </c>
      <c r="AV39" s="17">
        <f t="shared" si="19"/>
        <v>10207388</v>
      </c>
      <c r="AW39" s="17">
        <f t="shared" si="20"/>
        <v>7497048</v>
      </c>
      <c r="AX39" s="17">
        <f t="shared" si="21"/>
        <v>568695</v>
      </c>
      <c r="AY39" s="17">
        <f t="shared" si="22"/>
        <v>6242425</v>
      </c>
      <c r="AZ39" s="17">
        <f t="shared" si="23"/>
        <v>685928</v>
      </c>
      <c r="BA39" s="17">
        <f t="shared" si="24"/>
        <v>72912</v>
      </c>
      <c r="BB39" s="17">
        <f t="shared" si="25"/>
        <v>10549019</v>
      </c>
      <c r="BC39" s="17">
        <f t="shared" si="26"/>
        <v>644714</v>
      </c>
      <c r="BD39" s="17">
        <f t="shared" si="27"/>
        <v>6143474</v>
      </c>
      <c r="BE39" s="17">
        <f t="shared" si="28"/>
        <v>1416378</v>
      </c>
      <c r="BF39" s="17">
        <f t="shared" si="29"/>
        <v>33236868</v>
      </c>
    </row>
    <row r="40" spans="1:58" ht="13.5">
      <c r="A40" s="57" t="s">
        <v>51</v>
      </c>
      <c r="B40" s="17">
        <f t="shared" si="0"/>
        <v>21297302</v>
      </c>
      <c r="C40" s="17">
        <f t="shared" si="1"/>
        <v>21087058</v>
      </c>
      <c r="D40" s="17">
        <v>19080761</v>
      </c>
      <c r="E40" s="17">
        <v>725624</v>
      </c>
      <c r="F40" s="17">
        <v>1280673</v>
      </c>
      <c r="G40" s="17">
        <v>210244</v>
      </c>
      <c r="H40" s="17">
        <v>591794</v>
      </c>
      <c r="I40" s="17">
        <f t="shared" si="2"/>
        <v>32657924</v>
      </c>
      <c r="J40" s="17">
        <v>10946827</v>
      </c>
      <c r="K40" s="59">
        <f t="shared" si="3"/>
        <v>5924870</v>
      </c>
      <c r="L40" s="17">
        <v>819410</v>
      </c>
      <c r="M40" s="17">
        <v>4556636</v>
      </c>
      <c r="N40" s="17">
        <v>548824</v>
      </c>
      <c r="O40" s="17">
        <v>138767</v>
      </c>
      <c r="P40" s="17">
        <v>13754458</v>
      </c>
      <c r="Q40" s="17">
        <v>1893002</v>
      </c>
      <c r="R40" s="17">
        <v>4133700</v>
      </c>
      <c r="S40" s="17">
        <v>432573</v>
      </c>
      <c r="T40" s="17">
        <f t="shared" si="4"/>
        <v>54387799</v>
      </c>
      <c r="U40" s="17">
        <f t="shared" si="5"/>
        <v>410066</v>
      </c>
      <c r="V40" s="17">
        <f t="shared" si="6"/>
        <v>410066</v>
      </c>
      <c r="W40" s="17">
        <v>323120</v>
      </c>
      <c r="X40" s="17">
        <v>86946</v>
      </c>
      <c r="Y40" s="17">
        <v>0</v>
      </c>
      <c r="Z40" s="17">
        <v>0</v>
      </c>
      <c r="AA40" s="17">
        <v>235632</v>
      </c>
      <c r="AB40" s="17">
        <f t="shared" si="7"/>
        <v>7301062</v>
      </c>
      <c r="AC40" s="17">
        <v>1693482</v>
      </c>
      <c r="AD40" s="59">
        <f t="shared" si="8"/>
        <v>2342493</v>
      </c>
      <c r="AE40" s="17">
        <v>114406</v>
      </c>
      <c r="AF40" s="17">
        <v>2226258</v>
      </c>
      <c r="AG40" s="17">
        <v>1829</v>
      </c>
      <c r="AH40" s="17">
        <v>40193</v>
      </c>
      <c r="AI40" s="17">
        <v>2604818</v>
      </c>
      <c r="AJ40" s="17">
        <v>620076</v>
      </c>
      <c r="AK40" s="17">
        <v>2293489</v>
      </c>
      <c r="AL40" s="17">
        <v>149479</v>
      </c>
      <c r="AM40" s="17">
        <f t="shared" si="9"/>
        <v>7860607</v>
      </c>
      <c r="AN40" s="17">
        <f t="shared" si="11"/>
        <v>21707368</v>
      </c>
      <c r="AO40" s="17">
        <f t="shared" si="12"/>
        <v>21497124</v>
      </c>
      <c r="AP40" s="17">
        <f t="shared" si="13"/>
        <v>19403881</v>
      </c>
      <c r="AQ40" s="17">
        <f t="shared" si="14"/>
        <v>812570</v>
      </c>
      <c r="AR40" s="17">
        <f t="shared" si="15"/>
        <v>1280673</v>
      </c>
      <c r="AS40" s="17">
        <f t="shared" si="16"/>
        <v>210244</v>
      </c>
      <c r="AT40" s="17">
        <f t="shared" si="17"/>
        <v>827426</v>
      </c>
      <c r="AU40" s="17">
        <f t="shared" si="18"/>
        <v>39958986</v>
      </c>
      <c r="AV40" s="17">
        <f t="shared" si="19"/>
        <v>12640309</v>
      </c>
      <c r="AW40" s="17">
        <f t="shared" si="20"/>
        <v>8267363</v>
      </c>
      <c r="AX40" s="17">
        <f t="shared" si="21"/>
        <v>933816</v>
      </c>
      <c r="AY40" s="17">
        <f t="shared" si="22"/>
        <v>6782894</v>
      </c>
      <c r="AZ40" s="17">
        <f t="shared" si="23"/>
        <v>550653</v>
      </c>
      <c r="BA40" s="17">
        <f t="shared" si="24"/>
        <v>178960</v>
      </c>
      <c r="BB40" s="17">
        <f t="shared" si="25"/>
        <v>16359276</v>
      </c>
      <c r="BC40" s="17">
        <f t="shared" si="26"/>
        <v>2513078</v>
      </c>
      <c r="BD40" s="17">
        <f t="shared" si="27"/>
        <v>6427189</v>
      </c>
      <c r="BE40" s="17">
        <f t="shared" si="28"/>
        <v>582052</v>
      </c>
      <c r="BF40" s="17">
        <f t="shared" si="29"/>
        <v>62248406</v>
      </c>
    </row>
    <row r="41" spans="1:58" ht="13.5">
      <c r="A41" s="57" t="s">
        <v>52</v>
      </c>
      <c r="B41" s="17">
        <f t="shared" si="0"/>
        <v>1313102</v>
      </c>
      <c r="C41" s="17">
        <f t="shared" si="1"/>
        <v>1307687</v>
      </c>
      <c r="D41" s="17">
        <v>412480</v>
      </c>
      <c r="E41" s="17">
        <v>886709</v>
      </c>
      <c r="F41" s="17">
        <v>8498</v>
      </c>
      <c r="G41" s="17">
        <v>5415</v>
      </c>
      <c r="H41" s="17">
        <v>195757</v>
      </c>
      <c r="I41" s="17">
        <f t="shared" si="2"/>
        <v>17763833</v>
      </c>
      <c r="J41" s="17">
        <v>7690204</v>
      </c>
      <c r="K41" s="59">
        <f t="shared" si="3"/>
        <v>4498669</v>
      </c>
      <c r="L41" s="17">
        <v>989706</v>
      </c>
      <c r="M41" s="17">
        <v>3280067</v>
      </c>
      <c r="N41" s="17">
        <v>228896</v>
      </c>
      <c r="O41" s="17">
        <v>127103</v>
      </c>
      <c r="P41" s="17">
        <v>5131784</v>
      </c>
      <c r="Q41" s="17">
        <v>316073</v>
      </c>
      <c r="R41" s="17">
        <v>3464796</v>
      </c>
      <c r="S41" s="17">
        <v>313106</v>
      </c>
      <c r="T41" s="17">
        <f t="shared" si="4"/>
        <v>19390041</v>
      </c>
      <c r="U41" s="17">
        <f t="shared" si="5"/>
        <v>570215</v>
      </c>
      <c r="V41" s="17">
        <f t="shared" si="6"/>
        <v>566919</v>
      </c>
      <c r="W41" s="17">
        <v>64397</v>
      </c>
      <c r="X41" s="17">
        <v>483409</v>
      </c>
      <c r="Y41" s="17">
        <v>19113</v>
      </c>
      <c r="Z41" s="17">
        <v>3296</v>
      </c>
      <c r="AA41" s="17">
        <v>0</v>
      </c>
      <c r="AB41" s="17">
        <f t="shared" si="7"/>
        <v>4093571</v>
      </c>
      <c r="AC41" s="17">
        <v>945624</v>
      </c>
      <c r="AD41" s="59">
        <f t="shared" si="8"/>
        <v>1563780</v>
      </c>
      <c r="AE41" s="17">
        <v>139186</v>
      </c>
      <c r="AF41" s="17">
        <v>1333815</v>
      </c>
      <c r="AG41" s="17">
        <v>90779</v>
      </c>
      <c r="AH41" s="17">
        <v>6700</v>
      </c>
      <c r="AI41" s="17">
        <v>1290900</v>
      </c>
      <c r="AJ41" s="17">
        <v>286567</v>
      </c>
      <c r="AK41" s="17">
        <v>1469797</v>
      </c>
      <c r="AL41" s="17">
        <v>64438</v>
      </c>
      <c r="AM41" s="17">
        <f t="shared" si="9"/>
        <v>4728224</v>
      </c>
      <c r="AN41" s="17">
        <f t="shared" si="11"/>
        <v>1883317</v>
      </c>
      <c r="AO41" s="17">
        <f t="shared" si="12"/>
        <v>1874606</v>
      </c>
      <c r="AP41" s="17">
        <f t="shared" si="13"/>
        <v>476877</v>
      </c>
      <c r="AQ41" s="17">
        <f t="shared" si="14"/>
        <v>1370118</v>
      </c>
      <c r="AR41" s="17">
        <f t="shared" si="15"/>
        <v>27611</v>
      </c>
      <c r="AS41" s="17">
        <f t="shared" si="16"/>
        <v>8711</v>
      </c>
      <c r="AT41" s="17">
        <f t="shared" si="17"/>
        <v>195757</v>
      </c>
      <c r="AU41" s="17">
        <f t="shared" si="18"/>
        <v>21857404</v>
      </c>
      <c r="AV41" s="17">
        <f t="shared" si="19"/>
        <v>8635828</v>
      </c>
      <c r="AW41" s="17">
        <f t="shared" si="20"/>
        <v>6062449</v>
      </c>
      <c r="AX41" s="17">
        <f t="shared" si="21"/>
        <v>1128892</v>
      </c>
      <c r="AY41" s="17">
        <f t="shared" si="22"/>
        <v>4613882</v>
      </c>
      <c r="AZ41" s="17">
        <f t="shared" si="23"/>
        <v>319675</v>
      </c>
      <c r="BA41" s="17">
        <f t="shared" si="24"/>
        <v>133803</v>
      </c>
      <c r="BB41" s="17">
        <f t="shared" si="25"/>
        <v>6422684</v>
      </c>
      <c r="BC41" s="17">
        <f t="shared" si="26"/>
        <v>602640</v>
      </c>
      <c r="BD41" s="17">
        <f t="shared" si="27"/>
        <v>4934593</v>
      </c>
      <c r="BE41" s="17">
        <f t="shared" si="28"/>
        <v>377544</v>
      </c>
      <c r="BF41" s="17">
        <f t="shared" si="29"/>
        <v>24118265</v>
      </c>
    </row>
    <row r="42" spans="1:58" ht="13.5">
      <c r="A42" s="57" t="s">
        <v>53</v>
      </c>
      <c r="B42" s="17">
        <f t="shared" si="0"/>
        <v>5232805</v>
      </c>
      <c r="C42" s="17">
        <f t="shared" si="1"/>
        <v>5193648</v>
      </c>
      <c r="D42" s="17">
        <v>4542857</v>
      </c>
      <c r="E42" s="17">
        <v>649585</v>
      </c>
      <c r="F42" s="17">
        <v>1206</v>
      </c>
      <c r="G42" s="17">
        <v>39157</v>
      </c>
      <c r="H42" s="17">
        <v>712311</v>
      </c>
      <c r="I42" s="17">
        <f t="shared" si="2"/>
        <v>12457829</v>
      </c>
      <c r="J42" s="17">
        <v>5488232</v>
      </c>
      <c r="K42" s="59">
        <f t="shared" si="3"/>
        <v>3022453</v>
      </c>
      <c r="L42" s="17">
        <v>493034</v>
      </c>
      <c r="M42" s="17">
        <v>2123716</v>
      </c>
      <c r="N42" s="17">
        <v>405703</v>
      </c>
      <c r="O42" s="17">
        <v>142511</v>
      </c>
      <c r="P42" s="17">
        <v>3750030</v>
      </c>
      <c r="Q42" s="17">
        <v>54603</v>
      </c>
      <c r="R42" s="17">
        <v>2526954</v>
      </c>
      <c r="S42" s="17">
        <v>1582267</v>
      </c>
      <c r="T42" s="17">
        <f t="shared" si="4"/>
        <v>19272901</v>
      </c>
      <c r="U42" s="17">
        <f t="shared" si="5"/>
        <v>106446</v>
      </c>
      <c r="V42" s="17">
        <f t="shared" si="6"/>
        <v>106446</v>
      </c>
      <c r="W42" s="17">
        <v>106446</v>
      </c>
      <c r="X42" s="17">
        <v>0</v>
      </c>
      <c r="Y42" s="17">
        <v>0</v>
      </c>
      <c r="Z42" s="17">
        <v>0</v>
      </c>
      <c r="AA42" s="17">
        <v>43947</v>
      </c>
      <c r="AB42" s="17">
        <f t="shared" si="7"/>
        <v>2671281</v>
      </c>
      <c r="AC42" s="17">
        <v>892943</v>
      </c>
      <c r="AD42" s="59">
        <f t="shared" si="8"/>
        <v>1257868</v>
      </c>
      <c r="AE42" s="17">
        <v>16324</v>
      </c>
      <c r="AF42" s="17">
        <v>1241544</v>
      </c>
      <c r="AG42" s="17">
        <v>0</v>
      </c>
      <c r="AH42" s="17">
        <v>10744</v>
      </c>
      <c r="AI42" s="17">
        <v>473241</v>
      </c>
      <c r="AJ42" s="17">
        <v>36485</v>
      </c>
      <c r="AK42" s="17">
        <v>1108858</v>
      </c>
      <c r="AL42" s="17">
        <v>194165</v>
      </c>
      <c r="AM42" s="17">
        <f t="shared" si="9"/>
        <v>2971892</v>
      </c>
      <c r="AN42" s="17">
        <f t="shared" si="11"/>
        <v>5339251</v>
      </c>
      <c r="AO42" s="17">
        <f t="shared" si="12"/>
        <v>5300094</v>
      </c>
      <c r="AP42" s="17">
        <f t="shared" si="13"/>
        <v>4649303</v>
      </c>
      <c r="AQ42" s="17">
        <f t="shared" si="14"/>
        <v>649585</v>
      </c>
      <c r="AR42" s="17">
        <f t="shared" si="15"/>
        <v>1206</v>
      </c>
      <c r="AS42" s="17">
        <f t="shared" si="16"/>
        <v>39157</v>
      </c>
      <c r="AT42" s="17">
        <f t="shared" si="17"/>
        <v>756258</v>
      </c>
      <c r="AU42" s="17">
        <f t="shared" si="18"/>
        <v>15129110</v>
      </c>
      <c r="AV42" s="17">
        <f t="shared" si="19"/>
        <v>6381175</v>
      </c>
      <c r="AW42" s="17">
        <f t="shared" si="20"/>
        <v>4280321</v>
      </c>
      <c r="AX42" s="17">
        <f t="shared" si="21"/>
        <v>509358</v>
      </c>
      <c r="AY42" s="17">
        <f t="shared" si="22"/>
        <v>3365260</v>
      </c>
      <c r="AZ42" s="17">
        <f t="shared" si="23"/>
        <v>405703</v>
      </c>
      <c r="BA42" s="17">
        <f t="shared" si="24"/>
        <v>153255</v>
      </c>
      <c r="BB42" s="17">
        <f t="shared" si="25"/>
        <v>4223271</v>
      </c>
      <c r="BC42" s="17">
        <f t="shared" si="26"/>
        <v>91088</v>
      </c>
      <c r="BD42" s="17">
        <f t="shared" si="27"/>
        <v>3635812</v>
      </c>
      <c r="BE42" s="17">
        <f t="shared" si="28"/>
        <v>1776432</v>
      </c>
      <c r="BF42" s="17">
        <f t="shared" si="29"/>
        <v>22244793</v>
      </c>
    </row>
    <row r="43" spans="1:58" ht="13.5">
      <c r="A43" s="57" t="s">
        <v>54</v>
      </c>
      <c r="B43" s="17">
        <f t="shared" si="0"/>
        <v>3784425</v>
      </c>
      <c r="C43" s="17">
        <f t="shared" si="1"/>
        <v>3746610</v>
      </c>
      <c r="D43" s="17">
        <v>2199063</v>
      </c>
      <c r="E43" s="17">
        <v>1514648</v>
      </c>
      <c r="F43" s="17">
        <v>32899</v>
      </c>
      <c r="G43" s="17">
        <v>37815</v>
      </c>
      <c r="H43" s="17">
        <v>424289</v>
      </c>
      <c r="I43" s="17">
        <f t="shared" si="2"/>
        <v>11577281</v>
      </c>
      <c r="J43" s="17">
        <v>4371140</v>
      </c>
      <c r="K43" s="59">
        <f t="shared" si="3"/>
        <v>2781546</v>
      </c>
      <c r="L43" s="17">
        <v>360646</v>
      </c>
      <c r="M43" s="17">
        <v>2196184</v>
      </c>
      <c r="N43" s="17">
        <v>224716</v>
      </c>
      <c r="O43" s="17">
        <v>70158</v>
      </c>
      <c r="P43" s="17">
        <v>4224105</v>
      </c>
      <c r="Q43" s="17">
        <v>130332</v>
      </c>
      <c r="R43" s="17">
        <v>3331069</v>
      </c>
      <c r="S43" s="17">
        <v>280373</v>
      </c>
      <c r="T43" s="17">
        <f t="shared" si="4"/>
        <v>15642079</v>
      </c>
      <c r="U43" s="17">
        <f t="shared" si="5"/>
        <v>473358</v>
      </c>
      <c r="V43" s="17">
        <f t="shared" si="6"/>
        <v>473358</v>
      </c>
      <c r="W43" s="17">
        <v>264201</v>
      </c>
      <c r="X43" s="17">
        <v>199455</v>
      </c>
      <c r="Y43" s="17">
        <v>9702</v>
      </c>
      <c r="Z43" s="17">
        <v>0</v>
      </c>
      <c r="AA43" s="17">
        <v>12095</v>
      </c>
      <c r="AB43" s="17">
        <f t="shared" si="7"/>
        <v>3050468</v>
      </c>
      <c r="AC43" s="17">
        <v>1003171</v>
      </c>
      <c r="AD43" s="59">
        <f t="shared" si="8"/>
        <v>1271902</v>
      </c>
      <c r="AE43" s="17">
        <v>302169</v>
      </c>
      <c r="AF43" s="17">
        <v>791986</v>
      </c>
      <c r="AG43" s="17">
        <v>177747</v>
      </c>
      <c r="AH43" s="17">
        <v>16285</v>
      </c>
      <c r="AI43" s="17">
        <v>708733</v>
      </c>
      <c r="AJ43" s="17">
        <v>50377</v>
      </c>
      <c r="AK43" s="17">
        <v>1543256</v>
      </c>
      <c r="AL43" s="17">
        <v>114740</v>
      </c>
      <c r="AM43" s="17">
        <f t="shared" si="9"/>
        <v>3638566</v>
      </c>
      <c r="AN43" s="17">
        <f t="shared" si="11"/>
        <v>4257783</v>
      </c>
      <c r="AO43" s="17">
        <f t="shared" si="12"/>
        <v>4219968</v>
      </c>
      <c r="AP43" s="17">
        <f t="shared" si="13"/>
        <v>2463264</v>
      </c>
      <c r="AQ43" s="17">
        <f t="shared" si="14"/>
        <v>1714103</v>
      </c>
      <c r="AR43" s="17">
        <f t="shared" si="15"/>
        <v>42601</v>
      </c>
      <c r="AS43" s="17">
        <f t="shared" si="16"/>
        <v>37815</v>
      </c>
      <c r="AT43" s="17">
        <f t="shared" si="17"/>
        <v>436384</v>
      </c>
      <c r="AU43" s="17">
        <f t="shared" si="18"/>
        <v>14627749</v>
      </c>
      <c r="AV43" s="17">
        <f t="shared" si="19"/>
        <v>5374311</v>
      </c>
      <c r="AW43" s="17">
        <f t="shared" si="20"/>
        <v>4053448</v>
      </c>
      <c r="AX43" s="17">
        <f t="shared" si="21"/>
        <v>662815</v>
      </c>
      <c r="AY43" s="17">
        <f t="shared" si="22"/>
        <v>2988170</v>
      </c>
      <c r="AZ43" s="17">
        <f t="shared" si="23"/>
        <v>402463</v>
      </c>
      <c r="BA43" s="17">
        <f t="shared" si="24"/>
        <v>86443</v>
      </c>
      <c r="BB43" s="17">
        <f t="shared" si="25"/>
        <v>4932838</v>
      </c>
      <c r="BC43" s="17">
        <f t="shared" si="26"/>
        <v>180709</v>
      </c>
      <c r="BD43" s="17">
        <f t="shared" si="27"/>
        <v>4874325</v>
      </c>
      <c r="BE43" s="17">
        <f t="shared" si="28"/>
        <v>395113</v>
      </c>
      <c r="BF43" s="17">
        <f t="shared" si="29"/>
        <v>19280645</v>
      </c>
    </row>
    <row r="44" spans="1:58" ht="13.5">
      <c r="A44" s="57" t="s">
        <v>55</v>
      </c>
      <c r="B44" s="17">
        <f t="shared" si="0"/>
        <v>2155942</v>
      </c>
      <c r="C44" s="17">
        <f t="shared" si="1"/>
        <v>2144708</v>
      </c>
      <c r="D44" s="17">
        <v>1811238</v>
      </c>
      <c r="E44" s="17">
        <v>153446</v>
      </c>
      <c r="F44" s="17">
        <v>180024</v>
      </c>
      <c r="G44" s="17">
        <v>11234</v>
      </c>
      <c r="H44" s="17">
        <v>650015</v>
      </c>
      <c r="I44" s="17">
        <f t="shared" si="2"/>
        <v>15121606</v>
      </c>
      <c r="J44" s="17">
        <v>3144678</v>
      </c>
      <c r="K44" s="59">
        <f t="shared" si="3"/>
        <v>3399735</v>
      </c>
      <c r="L44" s="17">
        <v>249830</v>
      </c>
      <c r="M44" s="17">
        <v>2633156</v>
      </c>
      <c r="N44" s="17">
        <v>516749</v>
      </c>
      <c r="O44" s="17">
        <v>76663</v>
      </c>
      <c r="P44" s="17">
        <v>8311791</v>
      </c>
      <c r="Q44" s="17">
        <v>188739</v>
      </c>
      <c r="R44" s="17">
        <v>3633715</v>
      </c>
      <c r="S44" s="17">
        <v>737974</v>
      </c>
      <c r="T44" s="17">
        <f t="shared" si="4"/>
        <v>18015522</v>
      </c>
      <c r="U44" s="17">
        <f t="shared" si="5"/>
        <v>915755</v>
      </c>
      <c r="V44" s="17">
        <f t="shared" si="6"/>
        <v>859056</v>
      </c>
      <c r="W44" s="17">
        <v>611864</v>
      </c>
      <c r="X44" s="17">
        <v>27402</v>
      </c>
      <c r="Y44" s="17">
        <v>219790</v>
      </c>
      <c r="Z44" s="17">
        <v>56699</v>
      </c>
      <c r="AA44" s="17">
        <v>192369</v>
      </c>
      <c r="AB44" s="17">
        <f t="shared" si="7"/>
        <v>3326532</v>
      </c>
      <c r="AC44" s="17">
        <v>888957</v>
      </c>
      <c r="AD44" s="59">
        <f t="shared" si="8"/>
        <v>1636652</v>
      </c>
      <c r="AE44" s="17">
        <v>95941</v>
      </c>
      <c r="AF44" s="17">
        <v>1539904</v>
      </c>
      <c r="AG44" s="17">
        <v>807</v>
      </c>
      <c r="AH44" s="17">
        <v>0</v>
      </c>
      <c r="AI44" s="17">
        <v>690493</v>
      </c>
      <c r="AJ44" s="17">
        <v>110430</v>
      </c>
      <c r="AK44" s="17">
        <v>1953944</v>
      </c>
      <c r="AL44" s="17">
        <v>212703</v>
      </c>
      <c r="AM44" s="17">
        <f t="shared" si="9"/>
        <v>4454990</v>
      </c>
      <c r="AN44" s="17">
        <f t="shared" si="11"/>
        <v>3071697</v>
      </c>
      <c r="AO44" s="17">
        <f t="shared" si="12"/>
        <v>3003764</v>
      </c>
      <c r="AP44" s="17">
        <f t="shared" si="13"/>
        <v>2423102</v>
      </c>
      <c r="AQ44" s="17">
        <f t="shared" si="14"/>
        <v>180848</v>
      </c>
      <c r="AR44" s="17">
        <f t="shared" si="15"/>
        <v>399814</v>
      </c>
      <c r="AS44" s="17">
        <f t="shared" si="16"/>
        <v>67933</v>
      </c>
      <c r="AT44" s="17">
        <f t="shared" si="17"/>
        <v>842384</v>
      </c>
      <c r="AU44" s="17">
        <f t="shared" si="18"/>
        <v>18448138</v>
      </c>
      <c r="AV44" s="17">
        <f t="shared" si="19"/>
        <v>4033635</v>
      </c>
      <c r="AW44" s="17">
        <f t="shared" si="20"/>
        <v>5036387</v>
      </c>
      <c r="AX44" s="17">
        <f t="shared" si="21"/>
        <v>345771</v>
      </c>
      <c r="AY44" s="17">
        <f t="shared" si="22"/>
        <v>4173060</v>
      </c>
      <c r="AZ44" s="17">
        <f t="shared" si="23"/>
        <v>517556</v>
      </c>
      <c r="BA44" s="17">
        <f t="shared" si="24"/>
        <v>76663</v>
      </c>
      <c r="BB44" s="17">
        <f t="shared" si="25"/>
        <v>9002284</v>
      </c>
      <c r="BC44" s="17">
        <f t="shared" si="26"/>
        <v>299169</v>
      </c>
      <c r="BD44" s="17">
        <f t="shared" si="27"/>
        <v>5587659</v>
      </c>
      <c r="BE44" s="17">
        <f t="shared" si="28"/>
        <v>950677</v>
      </c>
      <c r="BF44" s="17">
        <f t="shared" si="29"/>
        <v>22470512</v>
      </c>
    </row>
    <row r="45" spans="1:58" ht="13.5">
      <c r="A45" s="57" t="s">
        <v>56</v>
      </c>
      <c r="B45" s="17">
        <f t="shared" si="0"/>
        <v>1337147</v>
      </c>
      <c r="C45" s="17">
        <f t="shared" si="1"/>
        <v>1318458</v>
      </c>
      <c r="D45" s="17">
        <v>1088137</v>
      </c>
      <c r="E45" s="17">
        <v>228594</v>
      </c>
      <c r="F45" s="17">
        <v>1727</v>
      </c>
      <c r="G45" s="17">
        <v>18689</v>
      </c>
      <c r="H45" s="17">
        <v>239607</v>
      </c>
      <c r="I45" s="17">
        <f t="shared" si="2"/>
        <v>8133897</v>
      </c>
      <c r="J45" s="17">
        <v>2857791</v>
      </c>
      <c r="K45" s="59">
        <f t="shared" si="3"/>
        <v>2079651</v>
      </c>
      <c r="L45" s="17">
        <v>185189</v>
      </c>
      <c r="M45" s="17">
        <v>1432500</v>
      </c>
      <c r="N45" s="17">
        <v>461962</v>
      </c>
      <c r="O45" s="17">
        <v>58434</v>
      </c>
      <c r="P45" s="17">
        <v>3044571</v>
      </c>
      <c r="Q45" s="17">
        <v>93450</v>
      </c>
      <c r="R45" s="17">
        <v>2502738</v>
      </c>
      <c r="S45" s="17">
        <v>476763</v>
      </c>
      <c r="T45" s="17">
        <f t="shared" si="4"/>
        <v>9947807</v>
      </c>
      <c r="U45" s="17">
        <f t="shared" si="5"/>
        <v>145072</v>
      </c>
      <c r="V45" s="17">
        <f t="shared" si="6"/>
        <v>145072</v>
      </c>
      <c r="W45" s="17">
        <v>142636</v>
      </c>
      <c r="X45" s="17">
        <v>2226</v>
      </c>
      <c r="Y45" s="17">
        <v>210</v>
      </c>
      <c r="Z45" s="17">
        <v>0</v>
      </c>
      <c r="AA45" s="17">
        <v>37072</v>
      </c>
      <c r="AB45" s="17">
        <f t="shared" si="7"/>
        <v>2379469</v>
      </c>
      <c r="AC45" s="17">
        <v>602567</v>
      </c>
      <c r="AD45" s="59">
        <f t="shared" si="8"/>
        <v>1007918</v>
      </c>
      <c r="AE45" s="17">
        <v>139225</v>
      </c>
      <c r="AF45" s="17">
        <v>640038</v>
      </c>
      <c r="AG45" s="17">
        <v>228655</v>
      </c>
      <c r="AH45" s="17">
        <v>57116</v>
      </c>
      <c r="AI45" s="17">
        <v>655872</v>
      </c>
      <c r="AJ45" s="17">
        <v>55996</v>
      </c>
      <c r="AK45" s="17">
        <v>819116</v>
      </c>
      <c r="AL45" s="17">
        <v>84882</v>
      </c>
      <c r="AM45" s="17">
        <f t="shared" si="9"/>
        <v>2609423</v>
      </c>
      <c r="AN45" s="17">
        <f t="shared" si="11"/>
        <v>1482219</v>
      </c>
      <c r="AO45" s="17">
        <f t="shared" si="12"/>
        <v>1463530</v>
      </c>
      <c r="AP45" s="17">
        <f t="shared" si="13"/>
        <v>1230773</v>
      </c>
      <c r="AQ45" s="17">
        <f t="shared" si="14"/>
        <v>230820</v>
      </c>
      <c r="AR45" s="17">
        <f t="shared" si="15"/>
        <v>1937</v>
      </c>
      <c r="AS45" s="17">
        <f t="shared" si="16"/>
        <v>18689</v>
      </c>
      <c r="AT45" s="17">
        <f t="shared" si="17"/>
        <v>276679</v>
      </c>
      <c r="AU45" s="17">
        <f t="shared" si="18"/>
        <v>10513366</v>
      </c>
      <c r="AV45" s="17">
        <f t="shared" si="19"/>
        <v>3460358</v>
      </c>
      <c r="AW45" s="17">
        <f t="shared" si="20"/>
        <v>3087569</v>
      </c>
      <c r="AX45" s="17">
        <f t="shared" si="21"/>
        <v>324414</v>
      </c>
      <c r="AY45" s="17">
        <f t="shared" si="22"/>
        <v>2072538</v>
      </c>
      <c r="AZ45" s="17">
        <f t="shared" si="23"/>
        <v>690617</v>
      </c>
      <c r="BA45" s="17">
        <f t="shared" si="24"/>
        <v>115550</v>
      </c>
      <c r="BB45" s="17">
        <f t="shared" si="25"/>
        <v>3700443</v>
      </c>
      <c r="BC45" s="17">
        <f t="shared" si="26"/>
        <v>149446</v>
      </c>
      <c r="BD45" s="17">
        <f t="shared" si="27"/>
        <v>3321854</v>
      </c>
      <c r="BE45" s="17">
        <f t="shared" si="28"/>
        <v>561645</v>
      </c>
      <c r="BF45" s="17">
        <f t="shared" si="29"/>
        <v>12557230</v>
      </c>
    </row>
    <row r="46" spans="1:58" ht="13.5">
      <c r="A46" s="57" t="s">
        <v>57</v>
      </c>
      <c r="B46" s="17">
        <f t="shared" si="0"/>
        <v>9521780</v>
      </c>
      <c r="C46" s="17">
        <f t="shared" si="1"/>
        <v>9325615</v>
      </c>
      <c r="D46" s="17">
        <v>5870210</v>
      </c>
      <c r="E46" s="17">
        <v>3142878</v>
      </c>
      <c r="F46" s="17">
        <v>312527</v>
      </c>
      <c r="G46" s="17">
        <v>196165</v>
      </c>
      <c r="H46" s="17">
        <v>1836870</v>
      </c>
      <c r="I46" s="17">
        <f t="shared" si="2"/>
        <v>67440093</v>
      </c>
      <c r="J46" s="17">
        <v>16395330</v>
      </c>
      <c r="K46" s="59">
        <f t="shared" si="3"/>
        <v>13926942</v>
      </c>
      <c r="L46" s="17">
        <v>1154693</v>
      </c>
      <c r="M46" s="17">
        <v>11739856</v>
      </c>
      <c r="N46" s="17">
        <v>1032393</v>
      </c>
      <c r="O46" s="17">
        <v>280277</v>
      </c>
      <c r="P46" s="17">
        <v>34031689</v>
      </c>
      <c r="Q46" s="17">
        <v>2805855</v>
      </c>
      <c r="R46" s="17">
        <v>12223478</v>
      </c>
      <c r="S46" s="17">
        <v>5121786</v>
      </c>
      <c r="T46" s="17">
        <f t="shared" si="4"/>
        <v>82083659</v>
      </c>
      <c r="U46" s="17">
        <f t="shared" si="5"/>
        <v>1199413</v>
      </c>
      <c r="V46" s="17">
        <f t="shared" si="6"/>
        <v>1186776</v>
      </c>
      <c r="W46" s="17">
        <v>1022424</v>
      </c>
      <c r="X46" s="17">
        <v>0</v>
      </c>
      <c r="Y46" s="17">
        <v>164352</v>
      </c>
      <c r="Z46" s="17">
        <v>12637</v>
      </c>
      <c r="AA46" s="17">
        <v>556335</v>
      </c>
      <c r="AB46" s="17">
        <f t="shared" si="7"/>
        <v>12706826</v>
      </c>
      <c r="AC46" s="17">
        <v>2601554</v>
      </c>
      <c r="AD46" s="59">
        <f t="shared" si="8"/>
        <v>3983438</v>
      </c>
      <c r="AE46" s="17">
        <v>163564</v>
      </c>
      <c r="AF46" s="17">
        <v>3807584</v>
      </c>
      <c r="AG46" s="17">
        <v>12290</v>
      </c>
      <c r="AH46" s="17">
        <v>2483</v>
      </c>
      <c r="AI46" s="17">
        <v>5804832</v>
      </c>
      <c r="AJ46" s="17">
        <v>314519</v>
      </c>
      <c r="AK46" s="17">
        <v>3803608</v>
      </c>
      <c r="AL46" s="17">
        <v>319204</v>
      </c>
      <c r="AM46" s="17">
        <f t="shared" si="9"/>
        <v>14225443</v>
      </c>
      <c r="AN46" s="17">
        <f t="shared" si="11"/>
        <v>10721193</v>
      </c>
      <c r="AO46" s="17">
        <f t="shared" si="12"/>
        <v>10512391</v>
      </c>
      <c r="AP46" s="17">
        <f t="shared" si="13"/>
        <v>6892634</v>
      </c>
      <c r="AQ46" s="17">
        <f t="shared" si="14"/>
        <v>3142878</v>
      </c>
      <c r="AR46" s="17">
        <f t="shared" si="15"/>
        <v>476879</v>
      </c>
      <c r="AS46" s="17">
        <f t="shared" si="16"/>
        <v>208802</v>
      </c>
      <c r="AT46" s="17">
        <f t="shared" si="17"/>
        <v>2393205</v>
      </c>
      <c r="AU46" s="17">
        <f t="shared" si="18"/>
        <v>80146919</v>
      </c>
      <c r="AV46" s="17">
        <f t="shared" si="19"/>
        <v>18996884</v>
      </c>
      <c r="AW46" s="17">
        <f t="shared" si="20"/>
        <v>17910380</v>
      </c>
      <c r="AX46" s="17">
        <f t="shared" si="21"/>
        <v>1318257</v>
      </c>
      <c r="AY46" s="17">
        <f t="shared" si="22"/>
        <v>15547440</v>
      </c>
      <c r="AZ46" s="17">
        <f t="shared" si="23"/>
        <v>1044683</v>
      </c>
      <c r="BA46" s="17">
        <f t="shared" si="24"/>
        <v>282760</v>
      </c>
      <c r="BB46" s="17">
        <f t="shared" si="25"/>
        <v>39836521</v>
      </c>
      <c r="BC46" s="17">
        <f t="shared" si="26"/>
        <v>3120374</v>
      </c>
      <c r="BD46" s="17">
        <f t="shared" si="27"/>
        <v>16027086</v>
      </c>
      <c r="BE46" s="17">
        <f t="shared" si="28"/>
        <v>5440990</v>
      </c>
      <c r="BF46" s="17">
        <f t="shared" si="29"/>
        <v>96309102</v>
      </c>
    </row>
    <row r="47" spans="1:58" ht="13.5">
      <c r="A47" s="57" t="s">
        <v>58</v>
      </c>
      <c r="B47" s="17">
        <f t="shared" si="0"/>
        <v>8429013</v>
      </c>
      <c r="C47" s="17">
        <f t="shared" si="1"/>
        <v>8379294</v>
      </c>
      <c r="D47" s="17">
        <v>8336904</v>
      </c>
      <c r="E47" s="17">
        <v>2016</v>
      </c>
      <c r="F47" s="17">
        <v>40374</v>
      </c>
      <c r="G47" s="17">
        <v>49719</v>
      </c>
      <c r="H47" s="17">
        <v>1310126</v>
      </c>
      <c r="I47" s="17">
        <f t="shared" si="2"/>
        <v>7716270</v>
      </c>
      <c r="J47" s="17">
        <v>1878217</v>
      </c>
      <c r="K47" s="59">
        <f t="shared" si="3"/>
        <v>1913265</v>
      </c>
      <c r="L47" s="17">
        <v>284594</v>
      </c>
      <c r="M47" s="17">
        <v>1539031</v>
      </c>
      <c r="N47" s="17">
        <v>89640</v>
      </c>
      <c r="O47" s="17">
        <v>24171</v>
      </c>
      <c r="P47" s="17">
        <v>3640523</v>
      </c>
      <c r="Q47" s="17">
        <v>260094</v>
      </c>
      <c r="R47" s="17">
        <v>2301880</v>
      </c>
      <c r="S47" s="17">
        <v>1192502</v>
      </c>
      <c r="T47" s="17">
        <f t="shared" si="4"/>
        <v>17337785</v>
      </c>
      <c r="U47" s="17">
        <f t="shared" si="5"/>
        <v>73620</v>
      </c>
      <c r="V47" s="17">
        <f t="shared" si="6"/>
        <v>1067</v>
      </c>
      <c r="W47" s="17">
        <v>0</v>
      </c>
      <c r="X47" s="17">
        <v>0</v>
      </c>
      <c r="Y47" s="17">
        <v>1067</v>
      </c>
      <c r="Z47" s="17">
        <v>72553</v>
      </c>
      <c r="AA47" s="17">
        <v>906</v>
      </c>
      <c r="AB47" s="17">
        <f t="shared" si="7"/>
        <v>2342980</v>
      </c>
      <c r="AC47" s="17">
        <v>513158</v>
      </c>
      <c r="AD47" s="59">
        <f t="shared" si="8"/>
        <v>1244800</v>
      </c>
      <c r="AE47" s="17">
        <v>7</v>
      </c>
      <c r="AF47" s="17">
        <v>1222106</v>
      </c>
      <c r="AG47" s="17">
        <v>22687</v>
      </c>
      <c r="AH47" s="17">
        <v>0</v>
      </c>
      <c r="AI47" s="17">
        <v>455771</v>
      </c>
      <c r="AJ47" s="17">
        <v>129251</v>
      </c>
      <c r="AK47" s="17">
        <v>2047642</v>
      </c>
      <c r="AL47" s="17">
        <v>234493</v>
      </c>
      <c r="AM47" s="17">
        <f t="shared" si="9"/>
        <v>2651093</v>
      </c>
      <c r="AN47" s="17">
        <f t="shared" si="11"/>
        <v>8502633</v>
      </c>
      <c r="AO47" s="17">
        <f t="shared" si="12"/>
        <v>8380361</v>
      </c>
      <c r="AP47" s="17">
        <f t="shared" si="13"/>
        <v>8336904</v>
      </c>
      <c r="AQ47" s="17">
        <f t="shared" si="14"/>
        <v>2016</v>
      </c>
      <c r="AR47" s="17">
        <f t="shared" si="15"/>
        <v>41441</v>
      </c>
      <c r="AS47" s="17">
        <f t="shared" si="16"/>
        <v>122272</v>
      </c>
      <c r="AT47" s="17">
        <f t="shared" si="17"/>
        <v>1311032</v>
      </c>
      <c r="AU47" s="17">
        <f t="shared" si="18"/>
        <v>10059250</v>
      </c>
      <c r="AV47" s="17">
        <f t="shared" si="19"/>
        <v>2391375</v>
      </c>
      <c r="AW47" s="17">
        <f t="shared" si="20"/>
        <v>3158065</v>
      </c>
      <c r="AX47" s="17">
        <f t="shared" si="21"/>
        <v>284601</v>
      </c>
      <c r="AY47" s="17">
        <f t="shared" si="22"/>
        <v>2761137</v>
      </c>
      <c r="AZ47" s="17">
        <f t="shared" si="23"/>
        <v>112327</v>
      </c>
      <c r="BA47" s="17">
        <f t="shared" si="24"/>
        <v>24171</v>
      </c>
      <c r="BB47" s="17">
        <f t="shared" si="25"/>
        <v>4096294</v>
      </c>
      <c r="BC47" s="17">
        <f t="shared" si="26"/>
        <v>389345</v>
      </c>
      <c r="BD47" s="17">
        <f t="shared" si="27"/>
        <v>4349522</v>
      </c>
      <c r="BE47" s="17">
        <f t="shared" si="28"/>
        <v>1426995</v>
      </c>
      <c r="BF47" s="17">
        <f t="shared" si="29"/>
        <v>19988878</v>
      </c>
    </row>
    <row r="48" spans="1:58" ht="13.5">
      <c r="A48" s="57" t="s">
        <v>59</v>
      </c>
      <c r="B48" s="17">
        <f t="shared" si="0"/>
        <v>16141363</v>
      </c>
      <c r="C48" s="17">
        <f t="shared" si="1"/>
        <v>15991834</v>
      </c>
      <c r="D48" s="17">
        <v>12334638</v>
      </c>
      <c r="E48" s="17">
        <v>776452</v>
      </c>
      <c r="F48" s="17">
        <v>2880744</v>
      </c>
      <c r="G48" s="17">
        <v>149529</v>
      </c>
      <c r="H48" s="17">
        <v>1745768</v>
      </c>
      <c r="I48" s="17">
        <f t="shared" si="2"/>
        <v>19050105</v>
      </c>
      <c r="J48" s="17">
        <v>7563364</v>
      </c>
      <c r="K48" s="59">
        <f t="shared" si="3"/>
        <v>5512217</v>
      </c>
      <c r="L48" s="17">
        <v>791397</v>
      </c>
      <c r="M48" s="17">
        <v>4128278</v>
      </c>
      <c r="N48" s="17">
        <v>592542</v>
      </c>
      <c r="O48" s="17">
        <v>134475</v>
      </c>
      <c r="P48" s="17">
        <v>5491195</v>
      </c>
      <c r="Q48" s="17">
        <v>348854</v>
      </c>
      <c r="R48" s="17">
        <v>3229446</v>
      </c>
      <c r="S48" s="17">
        <v>3409526</v>
      </c>
      <c r="T48" s="17">
        <f t="shared" si="4"/>
        <v>38600994</v>
      </c>
      <c r="U48" s="17">
        <f t="shared" si="5"/>
        <v>3720890</v>
      </c>
      <c r="V48" s="17">
        <f t="shared" si="6"/>
        <v>3700355</v>
      </c>
      <c r="W48" s="17">
        <v>1417471</v>
      </c>
      <c r="X48" s="17">
        <v>0</v>
      </c>
      <c r="Y48" s="17">
        <v>2282884</v>
      </c>
      <c r="Z48" s="17">
        <v>20535</v>
      </c>
      <c r="AA48" s="17">
        <v>503459</v>
      </c>
      <c r="AB48" s="17">
        <f t="shared" si="7"/>
        <v>4492576</v>
      </c>
      <c r="AC48" s="17">
        <v>1243818</v>
      </c>
      <c r="AD48" s="59">
        <f t="shared" si="8"/>
        <v>1901807</v>
      </c>
      <c r="AE48" s="17">
        <v>53017</v>
      </c>
      <c r="AF48" s="17">
        <v>1530289</v>
      </c>
      <c r="AG48" s="17">
        <v>318501</v>
      </c>
      <c r="AH48" s="17">
        <v>1570</v>
      </c>
      <c r="AI48" s="17">
        <v>1125604</v>
      </c>
      <c r="AJ48" s="17">
        <v>219777</v>
      </c>
      <c r="AK48" s="17">
        <v>2125882</v>
      </c>
      <c r="AL48" s="17">
        <v>738512</v>
      </c>
      <c r="AM48" s="17">
        <f t="shared" si="9"/>
        <v>8951978</v>
      </c>
      <c r="AN48" s="17">
        <f t="shared" si="11"/>
        <v>19862253</v>
      </c>
      <c r="AO48" s="17">
        <f t="shared" si="12"/>
        <v>19692189</v>
      </c>
      <c r="AP48" s="17">
        <f t="shared" si="13"/>
        <v>13752109</v>
      </c>
      <c r="AQ48" s="17">
        <f t="shared" si="14"/>
        <v>776452</v>
      </c>
      <c r="AR48" s="17">
        <f t="shared" si="15"/>
        <v>5163628</v>
      </c>
      <c r="AS48" s="17">
        <f t="shared" si="16"/>
        <v>170064</v>
      </c>
      <c r="AT48" s="17">
        <f t="shared" si="17"/>
        <v>2249227</v>
      </c>
      <c r="AU48" s="17">
        <f t="shared" si="18"/>
        <v>23542681</v>
      </c>
      <c r="AV48" s="17">
        <f t="shared" si="19"/>
        <v>8807182</v>
      </c>
      <c r="AW48" s="17">
        <f t="shared" si="20"/>
        <v>7414024</v>
      </c>
      <c r="AX48" s="17">
        <f t="shared" si="21"/>
        <v>844414</v>
      </c>
      <c r="AY48" s="17">
        <f t="shared" si="22"/>
        <v>5658567</v>
      </c>
      <c r="AZ48" s="17">
        <f t="shared" si="23"/>
        <v>911043</v>
      </c>
      <c r="BA48" s="17">
        <f t="shared" si="24"/>
        <v>136045</v>
      </c>
      <c r="BB48" s="17">
        <f t="shared" si="25"/>
        <v>6616799</v>
      </c>
      <c r="BC48" s="17">
        <f t="shared" si="26"/>
        <v>568631</v>
      </c>
      <c r="BD48" s="17">
        <f t="shared" si="27"/>
        <v>5355328</v>
      </c>
      <c r="BE48" s="17">
        <f t="shared" si="28"/>
        <v>4148038</v>
      </c>
      <c r="BF48" s="17">
        <f t="shared" si="29"/>
        <v>47552972</v>
      </c>
    </row>
    <row r="49" spans="1:58" ht="13.5">
      <c r="A49" s="57" t="s">
        <v>60</v>
      </c>
      <c r="B49" s="17">
        <f t="shared" si="0"/>
        <v>3332960</v>
      </c>
      <c r="C49" s="17">
        <f t="shared" si="1"/>
        <v>3272382</v>
      </c>
      <c r="D49" s="17">
        <v>3048636</v>
      </c>
      <c r="E49" s="17">
        <v>123060</v>
      </c>
      <c r="F49" s="17">
        <v>100686</v>
      </c>
      <c r="G49" s="17">
        <v>60578</v>
      </c>
      <c r="H49" s="17">
        <v>370479</v>
      </c>
      <c r="I49" s="17">
        <f t="shared" si="2"/>
        <v>16325630</v>
      </c>
      <c r="J49" s="17">
        <v>5369367</v>
      </c>
      <c r="K49" s="59">
        <f t="shared" si="3"/>
        <v>5640267</v>
      </c>
      <c r="L49" s="17">
        <v>647128</v>
      </c>
      <c r="M49" s="17">
        <v>4421222</v>
      </c>
      <c r="N49" s="17">
        <v>571917</v>
      </c>
      <c r="O49" s="17">
        <v>176603</v>
      </c>
      <c r="P49" s="17">
        <v>4966396</v>
      </c>
      <c r="Q49" s="17">
        <v>172997</v>
      </c>
      <c r="R49" s="17">
        <v>6121366</v>
      </c>
      <c r="S49" s="17">
        <v>501635</v>
      </c>
      <c r="T49" s="17">
        <f t="shared" si="4"/>
        <v>20160225</v>
      </c>
      <c r="U49" s="17">
        <f t="shared" si="5"/>
        <v>2626639</v>
      </c>
      <c r="V49" s="17">
        <f t="shared" si="6"/>
        <v>2594866</v>
      </c>
      <c r="W49" s="17">
        <v>2587793</v>
      </c>
      <c r="X49" s="17">
        <v>0</v>
      </c>
      <c r="Y49" s="17">
        <v>7073</v>
      </c>
      <c r="Z49" s="17">
        <v>31773</v>
      </c>
      <c r="AA49" s="17">
        <v>265937</v>
      </c>
      <c r="AB49" s="17">
        <f t="shared" si="7"/>
        <v>3767194</v>
      </c>
      <c r="AC49" s="17">
        <v>937934</v>
      </c>
      <c r="AD49" s="59">
        <f t="shared" si="8"/>
        <v>1828834</v>
      </c>
      <c r="AE49" s="17">
        <v>40656</v>
      </c>
      <c r="AF49" s="17">
        <v>1760573</v>
      </c>
      <c r="AG49" s="17">
        <v>27605</v>
      </c>
      <c r="AH49" s="17">
        <v>0</v>
      </c>
      <c r="AI49" s="17">
        <v>867284</v>
      </c>
      <c r="AJ49" s="17">
        <v>133142</v>
      </c>
      <c r="AK49" s="17">
        <v>2188349</v>
      </c>
      <c r="AL49" s="17">
        <v>172501</v>
      </c>
      <c r="AM49" s="17">
        <f t="shared" si="9"/>
        <v>6566334</v>
      </c>
      <c r="AN49" s="17">
        <f t="shared" si="11"/>
        <v>5959599</v>
      </c>
      <c r="AO49" s="17">
        <f t="shared" si="12"/>
        <v>5867248</v>
      </c>
      <c r="AP49" s="17">
        <f t="shared" si="13"/>
        <v>5636429</v>
      </c>
      <c r="AQ49" s="17">
        <f t="shared" si="14"/>
        <v>123060</v>
      </c>
      <c r="AR49" s="17">
        <f t="shared" si="15"/>
        <v>107759</v>
      </c>
      <c r="AS49" s="17">
        <f t="shared" si="16"/>
        <v>92351</v>
      </c>
      <c r="AT49" s="17">
        <f t="shared" si="17"/>
        <v>636416</v>
      </c>
      <c r="AU49" s="17">
        <f t="shared" si="18"/>
        <v>20092824</v>
      </c>
      <c r="AV49" s="17">
        <f t="shared" si="19"/>
        <v>6307301</v>
      </c>
      <c r="AW49" s="17">
        <f t="shared" si="20"/>
        <v>7469101</v>
      </c>
      <c r="AX49" s="17">
        <f t="shared" si="21"/>
        <v>687784</v>
      </c>
      <c r="AY49" s="17">
        <f t="shared" si="22"/>
        <v>6181795</v>
      </c>
      <c r="AZ49" s="17">
        <f t="shared" si="23"/>
        <v>599522</v>
      </c>
      <c r="BA49" s="17">
        <f t="shared" si="24"/>
        <v>176603</v>
      </c>
      <c r="BB49" s="17">
        <f t="shared" si="25"/>
        <v>5833680</v>
      </c>
      <c r="BC49" s="17">
        <f t="shared" si="26"/>
        <v>306139</v>
      </c>
      <c r="BD49" s="17">
        <f t="shared" si="27"/>
        <v>8309715</v>
      </c>
      <c r="BE49" s="17">
        <f t="shared" si="28"/>
        <v>674136</v>
      </c>
      <c r="BF49" s="17">
        <f t="shared" si="29"/>
        <v>26726559</v>
      </c>
    </row>
    <row r="50" spans="1:58" ht="13.5">
      <c r="A50" s="57" t="s">
        <v>61</v>
      </c>
      <c r="B50" s="17">
        <f t="shared" si="0"/>
        <v>1789548</v>
      </c>
      <c r="C50" s="17">
        <f t="shared" si="1"/>
        <v>1786308</v>
      </c>
      <c r="D50" s="17">
        <v>644698</v>
      </c>
      <c r="E50" s="17">
        <v>1092374</v>
      </c>
      <c r="F50" s="17">
        <v>49236</v>
      </c>
      <c r="G50" s="17">
        <v>3240</v>
      </c>
      <c r="H50" s="17">
        <v>102982</v>
      </c>
      <c r="I50" s="17">
        <f t="shared" si="2"/>
        <v>12764219</v>
      </c>
      <c r="J50" s="17">
        <v>6177520</v>
      </c>
      <c r="K50" s="59">
        <f t="shared" si="3"/>
        <v>3561804</v>
      </c>
      <c r="L50" s="17">
        <v>382414</v>
      </c>
      <c r="M50" s="17">
        <v>2998096</v>
      </c>
      <c r="N50" s="17">
        <v>181294</v>
      </c>
      <c r="O50" s="17">
        <v>160997</v>
      </c>
      <c r="P50" s="17">
        <v>2381070</v>
      </c>
      <c r="Q50" s="17">
        <v>482828</v>
      </c>
      <c r="R50" s="17">
        <v>3632372</v>
      </c>
      <c r="S50" s="17">
        <v>2014724</v>
      </c>
      <c r="T50" s="17">
        <f t="shared" si="4"/>
        <v>16568491</v>
      </c>
      <c r="U50" s="17">
        <f t="shared" si="5"/>
        <v>2034303</v>
      </c>
      <c r="V50" s="17">
        <f t="shared" si="6"/>
        <v>2005626</v>
      </c>
      <c r="W50" s="17">
        <v>1989457</v>
      </c>
      <c r="X50" s="17">
        <v>0</v>
      </c>
      <c r="Y50" s="17">
        <v>16169</v>
      </c>
      <c r="Z50" s="17">
        <v>28677</v>
      </c>
      <c r="AA50" s="17">
        <v>369943</v>
      </c>
      <c r="AB50" s="17">
        <f t="shared" si="7"/>
        <v>2980506</v>
      </c>
      <c r="AC50" s="17">
        <v>1171310</v>
      </c>
      <c r="AD50" s="59">
        <f t="shared" si="8"/>
        <v>1058303</v>
      </c>
      <c r="AE50" s="17">
        <v>13451</v>
      </c>
      <c r="AF50" s="17">
        <v>1030581</v>
      </c>
      <c r="AG50" s="17">
        <v>14271</v>
      </c>
      <c r="AH50" s="17">
        <v>23934</v>
      </c>
      <c r="AI50" s="17">
        <v>649650</v>
      </c>
      <c r="AJ50" s="17">
        <v>77309</v>
      </c>
      <c r="AK50" s="17">
        <v>1258678</v>
      </c>
      <c r="AL50" s="17">
        <v>465436</v>
      </c>
      <c r="AM50" s="17">
        <f t="shared" si="9"/>
        <v>5480245</v>
      </c>
      <c r="AN50" s="17">
        <f t="shared" si="11"/>
        <v>3823851</v>
      </c>
      <c r="AO50" s="17">
        <f t="shared" si="12"/>
        <v>3791934</v>
      </c>
      <c r="AP50" s="17">
        <f t="shared" si="13"/>
        <v>2634155</v>
      </c>
      <c r="AQ50" s="17">
        <f t="shared" si="14"/>
        <v>1092374</v>
      </c>
      <c r="AR50" s="17">
        <f t="shared" si="15"/>
        <v>65405</v>
      </c>
      <c r="AS50" s="17">
        <f t="shared" si="16"/>
        <v>31917</v>
      </c>
      <c r="AT50" s="17">
        <f t="shared" si="17"/>
        <v>472925</v>
      </c>
      <c r="AU50" s="17">
        <f t="shared" si="18"/>
        <v>15744725</v>
      </c>
      <c r="AV50" s="17">
        <f t="shared" si="19"/>
        <v>7348830</v>
      </c>
      <c r="AW50" s="17">
        <f t="shared" si="20"/>
        <v>4620107</v>
      </c>
      <c r="AX50" s="17">
        <f t="shared" si="21"/>
        <v>395865</v>
      </c>
      <c r="AY50" s="17">
        <f t="shared" si="22"/>
        <v>4028677</v>
      </c>
      <c r="AZ50" s="17">
        <f t="shared" si="23"/>
        <v>195565</v>
      </c>
      <c r="BA50" s="17">
        <f t="shared" si="24"/>
        <v>184931</v>
      </c>
      <c r="BB50" s="17">
        <f t="shared" si="25"/>
        <v>3030720</v>
      </c>
      <c r="BC50" s="17">
        <f t="shared" si="26"/>
        <v>560137</v>
      </c>
      <c r="BD50" s="17">
        <f t="shared" si="27"/>
        <v>4891050</v>
      </c>
      <c r="BE50" s="17">
        <f t="shared" si="28"/>
        <v>2480160</v>
      </c>
      <c r="BF50" s="17">
        <f t="shared" si="29"/>
        <v>22048736</v>
      </c>
    </row>
    <row r="51" spans="1:58" ht="13.5">
      <c r="A51" s="57" t="s">
        <v>62</v>
      </c>
      <c r="B51" s="17">
        <f t="shared" si="0"/>
        <v>10553545</v>
      </c>
      <c r="C51" s="17">
        <f t="shared" si="1"/>
        <v>10455035</v>
      </c>
      <c r="D51" s="17">
        <v>7661282</v>
      </c>
      <c r="E51" s="17">
        <v>2594626</v>
      </c>
      <c r="F51" s="17">
        <v>199127</v>
      </c>
      <c r="G51" s="17">
        <v>98510</v>
      </c>
      <c r="H51" s="17">
        <v>736083</v>
      </c>
      <c r="I51" s="17">
        <f t="shared" si="2"/>
        <v>10673699</v>
      </c>
      <c r="J51" s="17">
        <v>4290003</v>
      </c>
      <c r="K51" s="59">
        <f t="shared" si="3"/>
        <v>2207812</v>
      </c>
      <c r="L51" s="17">
        <v>626410</v>
      </c>
      <c r="M51" s="17">
        <v>1317113</v>
      </c>
      <c r="N51" s="17">
        <v>264289</v>
      </c>
      <c r="O51" s="17">
        <v>75012</v>
      </c>
      <c r="P51" s="17">
        <v>3948350</v>
      </c>
      <c r="Q51" s="17">
        <v>152522</v>
      </c>
      <c r="R51" s="17">
        <v>1760320</v>
      </c>
      <c r="S51" s="17">
        <v>808412</v>
      </c>
      <c r="T51" s="17">
        <f t="shared" si="4"/>
        <v>22035656</v>
      </c>
      <c r="U51" s="17">
        <f t="shared" si="5"/>
        <v>173440</v>
      </c>
      <c r="V51" s="17">
        <f t="shared" si="6"/>
        <v>169292</v>
      </c>
      <c r="W51" s="17">
        <v>11054</v>
      </c>
      <c r="X51" s="17">
        <v>17413</v>
      </c>
      <c r="Y51" s="17">
        <v>140825</v>
      </c>
      <c r="Z51" s="17">
        <v>4148</v>
      </c>
      <c r="AA51" s="17">
        <v>0</v>
      </c>
      <c r="AB51" s="17">
        <f t="shared" si="7"/>
        <v>2939247</v>
      </c>
      <c r="AC51" s="17">
        <v>476180</v>
      </c>
      <c r="AD51" s="59">
        <f t="shared" si="8"/>
        <v>985212</v>
      </c>
      <c r="AE51" s="17">
        <v>2714</v>
      </c>
      <c r="AF51" s="17">
        <v>982498</v>
      </c>
      <c r="AG51" s="17">
        <v>0</v>
      </c>
      <c r="AH51" s="17">
        <v>1470</v>
      </c>
      <c r="AI51" s="17">
        <v>1424896</v>
      </c>
      <c r="AJ51" s="17">
        <v>51489</v>
      </c>
      <c r="AK51" s="17">
        <v>1185595</v>
      </c>
      <c r="AL51" s="17">
        <v>152200</v>
      </c>
      <c r="AM51" s="17">
        <f t="shared" si="9"/>
        <v>3264887</v>
      </c>
      <c r="AN51" s="17">
        <f t="shared" si="11"/>
        <v>10726985</v>
      </c>
      <c r="AO51" s="17">
        <f t="shared" si="12"/>
        <v>10624327</v>
      </c>
      <c r="AP51" s="17">
        <f t="shared" si="13"/>
        <v>7672336</v>
      </c>
      <c r="AQ51" s="17">
        <f t="shared" si="14"/>
        <v>2612039</v>
      </c>
      <c r="AR51" s="17">
        <f t="shared" si="15"/>
        <v>339952</v>
      </c>
      <c r="AS51" s="17">
        <f t="shared" si="16"/>
        <v>102658</v>
      </c>
      <c r="AT51" s="17">
        <f t="shared" si="17"/>
        <v>736083</v>
      </c>
      <c r="AU51" s="17">
        <f t="shared" si="18"/>
        <v>13612946</v>
      </c>
      <c r="AV51" s="17">
        <f t="shared" si="19"/>
        <v>4766183</v>
      </c>
      <c r="AW51" s="17">
        <f t="shared" si="20"/>
        <v>3193024</v>
      </c>
      <c r="AX51" s="17">
        <f t="shared" si="21"/>
        <v>629124</v>
      </c>
      <c r="AY51" s="17">
        <f t="shared" si="22"/>
        <v>2299611</v>
      </c>
      <c r="AZ51" s="17">
        <f t="shared" si="23"/>
        <v>264289</v>
      </c>
      <c r="BA51" s="17">
        <f t="shared" si="24"/>
        <v>76482</v>
      </c>
      <c r="BB51" s="17">
        <f t="shared" si="25"/>
        <v>5373246</v>
      </c>
      <c r="BC51" s="17">
        <f t="shared" si="26"/>
        <v>204011</v>
      </c>
      <c r="BD51" s="17">
        <f t="shared" si="27"/>
        <v>2945915</v>
      </c>
      <c r="BE51" s="17">
        <f t="shared" si="28"/>
        <v>960612</v>
      </c>
      <c r="BF51" s="17">
        <f t="shared" si="29"/>
        <v>25300543</v>
      </c>
    </row>
    <row r="52" spans="1:58" ht="13.5">
      <c r="A52" s="57" t="s">
        <v>63</v>
      </c>
      <c r="B52" s="17">
        <f t="shared" si="0"/>
        <v>3717377</v>
      </c>
      <c r="C52" s="17">
        <f t="shared" si="1"/>
        <v>3596293</v>
      </c>
      <c r="D52" s="17">
        <v>3404006</v>
      </c>
      <c r="E52" s="17">
        <v>102555</v>
      </c>
      <c r="F52" s="17">
        <v>89732</v>
      </c>
      <c r="G52" s="17">
        <v>121084</v>
      </c>
      <c r="H52" s="17">
        <v>262499</v>
      </c>
      <c r="I52" s="17">
        <f t="shared" si="2"/>
        <v>15309289</v>
      </c>
      <c r="J52" s="17">
        <v>3894635</v>
      </c>
      <c r="K52" s="59">
        <f t="shared" si="3"/>
        <v>4423533</v>
      </c>
      <c r="L52" s="17">
        <v>622743</v>
      </c>
      <c r="M52" s="17">
        <v>3239992</v>
      </c>
      <c r="N52" s="17">
        <v>560798</v>
      </c>
      <c r="O52" s="17">
        <v>77988</v>
      </c>
      <c r="P52" s="17">
        <v>5782116</v>
      </c>
      <c r="Q52" s="17">
        <v>1131017</v>
      </c>
      <c r="R52" s="17">
        <v>4987423</v>
      </c>
      <c r="S52" s="17">
        <v>912664</v>
      </c>
      <c r="T52" s="17">
        <f t="shared" si="4"/>
        <v>19939330</v>
      </c>
      <c r="U52" s="17">
        <f t="shared" si="5"/>
        <v>314258</v>
      </c>
      <c r="V52" s="17">
        <f t="shared" si="6"/>
        <v>314258</v>
      </c>
      <c r="W52" s="17">
        <v>16800</v>
      </c>
      <c r="X52" s="17">
        <v>276358</v>
      </c>
      <c r="Y52" s="17">
        <v>21100</v>
      </c>
      <c r="Z52" s="17">
        <v>0</v>
      </c>
      <c r="AA52" s="17">
        <v>13486</v>
      </c>
      <c r="AB52" s="17">
        <f t="shared" si="7"/>
        <v>4185900</v>
      </c>
      <c r="AC52" s="17">
        <v>1137676</v>
      </c>
      <c r="AD52" s="59">
        <f t="shared" si="8"/>
        <v>1564928</v>
      </c>
      <c r="AE52" s="17">
        <v>91164</v>
      </c>
      <c r="AF52" s="17">
        <v>1399287</v>
      </c>
      <c r="AG52" s="17">
        <v>74477</v>
      </c>
      <c r="AH52" s="17">
        <v>746</v>
      </c>
      <c r="AI52" s="17">
        <v>1365732</v>
      </c>
      <c r="AJ52" s="17">
        <v>116818</v>
      </c>
      <c r="AK52" s="17">
        <v>2419632</v>
      </c>
      <c r="AL52" s="17">
        <v>356550</v>
      </c>
      <c r="AM52" s="17">
        <f t="shared" si="9"/>
        <v>4856708</v>
      </c>
      <c r="AN52" s="17">
        <f t="shared" si="11"/>
        <v>4031635</v>
      </c>
      <c r="AO52" s="17">
        <f t="shared" si="12"/>
        <v>3910551</v>
      </c>
      <c r="AP52" s="17">
        <f t="shared" si="13"/>
        <v>3420806</v>
      </c>
      <c r="AQ52" s="17">
        <f t="shared" si="14"/>
        <v>378913</v>
      </c>
      <c r="AR52" s="17">
        <f t="shared" si="15"/>
        <v>110832</v>
      </c>
      <c r="AS52" s="17">
        <f t="shared" si="16"/>
        <v>121084</v>
      </c>
      <c r="AT52" s="17">
        <f t="shared" si="17"/>
        <v>275985</v>
      </c>
      <c r="AU52" s="17">
        <f t="shared" si="18"/>
        <v>19495189</v>
      </c>
      <c r="AV52" s="17">
        <f t="shared" si="19"/>
        <v>5032311</v>
      </c>
      <c r="AW52" s="17">
        <f t="shared" si="20"/>
        <v>5988461</v>
      </c>
      <c r="AX52" s="17">
        <f t="shared" si="21"/>
        <v>713907</v>
      </c>
      <c r="AY52" s="17">
        <f t="shared" si="22"/>
        <v>4639279</v>
      </c>
      <c r="AZ52" s="17">
        <f t="shared" si="23"/>
        <v>635275</v>
      </c>
      <c r="BA52" s="17">
        <f t="shared" si="24"/>
        <v>78734</v>
      </c>
      <c r="BB52" s="17">
        <f t="shared" si="25"/>
        <v>7147848</v>
      </c>
      <c r="BC52" s="17">
        <f t="shared" si="26"/>
        <v>1247835</v>
      </c>
      <c r="BD52" s="17">
        <f t="shared" si="27"/>
        <v>7407055</v>
      </c>
      <c r="BE52" s="17">
        <f t="shared" si="28"/>
        <v>1269214</v>
      </c>
      <c r="BF52" s="17">
        <f t="shared" si="29"/>
        <v>24796038</v>
      </c>
    </row>
    <row r="53" spans="1:58" ht="13.5">
      <c r="A53" s="57" t="s">
        <v>64</v>
      </c>
      <c r="B53" s="17">
        <f t="shared" si="0"/>
        <v>20311518</v>
      </c>
      <c r="C53" s="17">
        <f t="shared" si="1"/>
        <v>20296386</v>
      </c>
      <c r="D53" s="17">
        <v>18019002</v>
      </c>
      <c r="E53" s="17">
        <v>1629534</v>
      </c>
      <c r="F53" s="17">
        <v>647850</v>
      </c>
      <c r="G53" s="17">
        <v>15132</v>
      </c>
      <c r="H53" s="17">
        <v>1038789</v>
      </c>
      <c r="I53" s="17">
        <f t="shared" si="2"/>
        <v>11693232</v>
      </c>
      <c r="J53" s="17">
        <v>3021634</v>
      </c>
      <c r="K53" s="59">
        <f t="shared" si="3"/>
        <v>3482753</v>
      </c>
      <c r="L53" s="17">
        <v>315883</v>
      </c>
      <c r="M53" s="17">
        <v>2951852</v>
      </c>
      <c r="N53" s="17">
        <v>215018</v>
      </c>
      <c r="O53" s="17">
        <v>53423</v>
      </c>
      <c r="P53" s="17">
        <v>4539264</v>
      </c>
      <c r="Q53" s="17">
        <v>596158</v>
      </c>
      <c r="R53" s="17">
        <v>3994498</v>
      </c>
      <c r="S53" s="17">
        <v>1163507</v>
      </c>
      <c r="T53" s="17">
        <f t="shared" si="4"/>
        <v>33168257</v>
      </c>
      <c r="U53" s="17">
        <f t="shared" si="5"/>
        <v>4016</v>
      </c>
      <c r="V53" s="17">
        <f t="shared" si="6"/>
        <v>4016</v>
      </c>
      <c r="W53" s="17">
        <v>2265</v>
      </c>
      <c r="X53" s="17">
        <v>0</v>
      </c>
      <c r="Y53" s="17">
        <v>1751</v>
      </c>
      <c r="Z53" s="17">
        <v>0</v>
      </c>
      <c r="AA53" s="17">
        <v>2750</v>
      </c>
      <c r="AB53" s="17">
        <f t="shared" si="7"/>
        <v>1205515</v>
      </c>
      <c r="AC53" s="17">
        <v>233457</v>
      </c>
      <c r="AD53" s="59">
        <f t="shared" si="8"/>
        <v>374231</v>
      </c>
      <c r="AE53" s="17">
        <v>36525</v>
      </c>
      <c r="AF53" s="17">
        <v>283236</v>
      </c>
      <c r="AG53" s="17">
        <v>54470</v>
      </c>
      <c r="AH53" s="17">
        <v>4300</v>
      </c>
      <c r="AI53" s="17">
        <v>512883</v>
      </c>
      <c r="AJ53" s="17">
        <v>80644</v>
      </c>
      <c r="AK53" s="17">
        <v>626790</v>
      </c>
      <c r="AL53" s="17">
        <v>51556</v>
      </c>
      <c r="AM53" s="17">
        <f t="shared" si="9"/>
        <v>1261087</v>
      </c>
      <c r="AN53" s="17">
        <f t="shared" si="11"/>
        <v>20315534</v>
      </c>
      <c r="AO53" s="17">
        <f t="shared" si="12"/>
        <v>20300402</v>
      </c>
      <c r="AP53" s="17">
        <f t="shared" si="13"/>
        <v>18021267</v>
      </c>
      <c r="AQ53" s="17">
        <f t="shared" si="14"/>
        <v>1629534</v>
      </c>
      <c r="AR53" s="17">
        <f t="shared" si="15"/>
        <v>649601</v>
      </c>
      <c r="AS53" s="17">
        <f t="shared" si="16"/>
        <v>15132</v>
      </c>
      <c r="AT53" s="17">
        <f t="shared" si="17"/>
        <v>1041539</v>
      </c>
      <c r="AU53" s="17">
        <f t="shared" si="18"/>
        <v>12898747</v>
      </c>
      <c r="AV53" s="17">
        <f t="shared" si="19"/>
        <v>3255091</v>
      </c>
      <c r="AW53" s="17">
        <f t="shared" si="20"/>
        <v>3856984</v>
      </c>
      <c r="AX53" s="17">
        <f t="shared" si="21"/>
        <v>352408</v>
      </c>
      <c r="AY53" s="17">
        <f t="shared" si="22"/>
        <v>3235088</v>
      </c>
      <c r="AZ53" s="17">
        <f t="shared" si="23"/>
        <v>269488</v>
      </c>
      <c r="BA53" s="17">
        <f t="shared" si="24"/>
        <v>57723</v>
      </c>
      <c r="BB53" s="17">
        <f t="shared" si="25"/>
        <v>5052147</v>
      </c>
      <c r="BC53" s="17">
        <f t="shared" si="26"/>
        <v>676802</v>
      </c>
      <c r="BD53" s="17">
        <f t="shared" si="27"/>
        <v>4621288</v>
      </c>
      <c r="BE53" s="17">
        <f t="shared" si="28"/>
        <v>1215063</v>
      </c>
      <c r="BF53" s="17">
        <f t="shared" si="29"/>
        <v>34429344</v>
      </c>
    </row>
    <row r="54" spans="1:58" ht="13.5">
      <c r="A54" s="80" t="s">
        <v>152</v>
      </c>
      <c r="B54" s="17">
        <f t="shared" si="0"/>
        <v>342051680</v>
      </c>
      <c r="C54" s="17">
        <f t="shared" si="1"/>
        <v>335947443</v>
      </c>
      <c r="D54" s="58">
        <f>SUM(D7:D53)</f>
        <v>260993522</v>
      </c>
      <c r="E54" s="58">
        <f aca="true" t="shared" si="30" ref="E54:J54">SUM(E7:E53)</f>
        <v>62110180</v>
      </c>
      <c r="F54" s="58">
        <f t="shared" si="30"/>
        <v>12843741</v>
      </c>
      <c r="G54" s="58">
        <f t="shared" si="30"/>
        <v>6104237</v>
      </c>
      <c r="H54" s="58">
        <f t="shared" si="30"/>
        <v>37009164</v>
      </c>
      <c r="I54" s="17">
        <f t="shared" si="2"/>
        <v>1536216481</v>
      </c>
      <c r="J54" s="58">
        <f t="shared" si="30"/>
        <v>561776967</v>
      </c>
      <c r="K54" s="59">
        <f t="shared" si="3"/>
        <v>391042824</v>
      </c>
      <c r="L54" s="58">
        <f aca="true" t="shared" si="31" ref="L54:S54">SUM(L7:L53)</f>
        <v>77211814</v>
      </c>
      <c r="M54" s="58">
        <f t="shared" si="31"/>
        <v>277061318</v>
      </c>
      <c r="N54" s="58">
        <f t="shared" si="31"/>
        <v>36769692</v>
      </c>
      <c r="O54" s="58">
        <f t="shared" si="31"/>
        <v>10105342</v>
      </c>
      <c r="P54" s="58">
        <f t="shared" si="31"/>
        <v>529341333</v>
      </c>
      <c r="Q54" s="58">
        <f t="shared" si="31"/>
        <v>43950015</v>
      </c>
      <c r="R54" s="58">
        <f t="shared" si="31"/>
        <v>285904124</v>
      </c>
      <c r="S54" s="58">
        <f t="shared" si="31"/>
        <v>81769184</v>
      </c>
      <c r="T54" s="17">
        <f t="shared" si="4"/>
        <v>1960037345</v>
      </c>
      <c r="U54" s="17">
        <f t="shared" si="5"/>
        <v>52417492</v>
      </c>
      <c r="V54" s="17">
        <f t="shared" si="6"/>
        <v>51783977</v>
      </c>
      <c r="W54" s="58">
        <f>SUM(W7:W53)</f>
        <v>42521747</v>
      </c>
      <c r="X54" s="58">
        <f>SUM(X7:X53)</f>
        <v>2499355</v>
      </c>
      <c r="Y54" s="58">
        <f>SUM(Y7:Y53)</f>
        <v>6762875</v>
      </c>
      <c r="Z54" s="58">
        <f>SUM(Z7:Z53)</f>
        <v>633515</v>
      </c>
      <c r="AA54" s="58">
        <f>SUM(AA7:AA53)</f>
        <v>7763923</v>
      </c>
      <c r="AB54" s="17">
        <f t="shared" si="7"/>
        <v>244007363</v>
      </c>
      <c r="AC54" s="58">
        <f>SUM(AC7:AC53)</f>
        <v>67528428</v>
      </c>
      <c r="AD54" s="59">
        <f t="shared" si="8"/>
        <v>84359837</v>
      </c>
      <c r="AE54" s="58">
        <f aca="true" t="shared" si="32" ref="AE54:AL54">SUM(AE7:AE53)</f>
        <v>5716151</v>
      </c>
      <c r="AF54" s="58">
        <f t="shared" si="32"/>
        <v>75088390</v>
      </c>
      <c r="AG54" s="58">
        <f t="shared" si="32"/>
        <v>3555296</v>
      </c>
      <c r="AH54" s="58">
        <f t="shared" si="32"/>
        <v>514971</v>
      </c>
      <c r="AI54" s="58">
        <f t="shared" si="32"/>
        <v>79431657</v>
      </c>
      <c r="AJ54" s="58">
        <f t="shared" si="32"/>
        <v>12172470</v>
      </c>
      <c r="AK54" s="58">
        <f t="shared" si="32"/>
        <v>98838392</v>
      </c>
      <c r="AL54" s="58">
        <f t="shared" si="32"/>
        <v>18094440</v>
      </c>
      <c r="AM54" s="17">
        <f t="shared" si="9"/>
        <v>314519295</v>
      </c>
      <c r="AN54" s="17">
        <f>AO54+AS54</f>
        <v>394469172</v>
      </c>
      <c r="AO54" s="17">
        <f>SUM(AP54:AR54)</f>
        <v>387731420</v>
      </c>
      <c r="AP54" s="58">
        <f>SUM(AP7:AP53)</f>
        <v>303515269</v>
      </c>
      <c r="AQ54" s="58">
        <f>SUM(AQ7:AQ53)</f>
        <v>64609535</v>
      </c>
      <c r="AR54" s="58">
        <f>SUM(AR7:AR53)</f>
        <v>19606616</v>
      </c>
      <c r="AS54" s="58">
        <f>SUM(AS7:AS53)</f>
        <v>6737752</v>
      </c>
      <c r="AT54" s="58">
        <f>SUM(AT7:AT53)</f>
        <v>44773087</v>
      </c>
      <c r="AU54" s="17">
        <f>AV54+AW54+BA54+BB54+BC54</f>
        <v>1780223844</v>
      </c>
      <c r="AV54" s="58">
        <f>SUM(AV7:AV53)</f>
        <v>629305395</v>
      </c>
      <c r="AW54" s="59">
        <f>SUM(AX54:AZ54)</f>
        <v>475402661</v>
      </c>
      <c r="AX54" s="58">
        <f aca="true" t="shared" si="33" ref="AX54:BE54">SUM(AX7:AX53)</f>
        <v>82927965</v>
      </c>
      <c r="AY54" s="58">
        <f t="shared" si="33"/>
        <v>352149708</v>
      </c>
      <c r="AZ54" s="58">
        <f t="shared" si="33"/>
        <v>40324988</v>
      </c>
      <c r="BA54" s="58">
        <f t="shared" si="33"/>
        <v>10620313</v>
      </c>
      <c r="BB54" s="58">
        <f t="shared" si="33"/>
        <v>608772990</v>
      </c>
      <c r="BC54" s="58">
        <f t="shared" si="33"/>
        <v>56122485</v>
      </c>
      <c r="BD54" s="58">
        <f t="shared" si="33"/>
        <v>384742516</v>
      </c>
      <c r="BE54" s="58">
        <f t="shared" si="33"/>
        <v>99863624</v>
      </c>
      <c r="BF54" s="17">
        <f>AN54+AU54+BE54</f>
        <v>2274556640</v>
      </c>
    </row>
  </sheetData>
  <mergeCells count="25">
    <mergeCell ref="AL3:AL5"/>
    <mergeCell ref="AJ4:AJ5"/>
    <mergeCell ref="R3:R5"/>
    <mergeCell ref="S3:S5"/>
    <mergeCell ref="AA3:AA5"/>
    <mergeCell ref="AK3:AK5"/>
    <mergeCell ref="Z4:Z5"/>
    <mergeCell ref="AC4:AC5"/>
    <mergeCell ref="AH4:AH5"/>
    <mergeCell ref="AI4:AI5"/>
    <mergeCell ref="BE3:BE5"/>
    <mergeCell ref="AS4:AS5"/>
    <mergeCell ref="AV4:AV5"/>
    <mergeCell ref="BA4:BA5"/>
    <mergeCell ref="BB4:BB5"/>
    <mergeCell ref="BC4:BC5"/>
    <mergeCell ref="AT3:AT5"/>
    <mergeCell ref="BD3:BD5"/>
    <mergeCell ref="A2:A6"/>
    <mergeCell ref="H3:H5"/>
    <mergeCell ref="G4:G5"/>
    <mergeCell ref="Q4:Q5"/>
    <mergeCell ref="J4:J5"/>
    <mergeCell ref="O4:O5"/>
    <mergeCell ref="P4:P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2"/>
  <headerFooter alignWithMargins="0">
    <oddHeader>&amp;L&amp;16廃棄物事業経費（市町村及び事務組合の合計）【歳出】（平成１５年度実績）&amp;R&amp;D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showGridLines="0" workbookViewId="0" topLeftCell="A1">
      <pane xSplit="1" ySplit="6" topLeftCell="B7" activePane="bottomRight" state="frozen"/>
      <selection pane="topLeft" activeCell="A7" sqref="A7:A53"/>
      <selection pane="topRight" activeCell="A7" sqref="A7:A53"/>
      <selection pane="bottomLeft" activeCell="A7" sqref="A7:A53"/>
      <selection pane="bottomRight" activeCell="B7" sqref="B7"/>
    </sheetView>
  </sheetViews>
  <sheetFormatPr defaultColWidth="9.00390625" defaultRowHeight="13.5"/>
  <cols>
    <col min="1" max="1" width="9.00390625" style="47" customWidth="1"/>
    <col min="2" max="7" width="10.625" style="47" customWidth="1"/>
    <col min="8" max="16384" width="9.00390625" style="56" customWidth="1"/>
  </cols>
  <sheetData>
    <row r="1" spans="1:7" ht="17.25">
      <c r="A1" s="1" t="s">
        <v>173</v>
      </c>
      <c r="B1" s="1"/>
      <c r="C1" s="1"/>
      <c r="D1" s="1"/>
      <c r="E1" s="1"/>
      <c r="F1" s="1"/>
      <c r="G1" s="1"/>
    </row>
    <row r="2" spans="1:7" s="55" customFormat="1" ht="22.5" customHeight="1">
      <c r="A2" s="84" t="s">
        <v>146</v>
      </c>
      <c r="B2" s="97" t="s">
        <v>12</v>
      </c>
      <c r="C2" s="98"/>
      <c r="D2" s="98"/>
      <c r="E2" s="98"/>
      <c r="F2" s="98"/>
      <c r="G2" s="99"/>
    </row>
    <row r="3" spans="1:7" s="55" customFormat="1" ht="22.5" customHeight="1">
      <c r="A3" s="85"/>
      <c r="B3" s="100"/>
      <c r="C3" s="82"/>
      <c r="D3" s="82"/>
      <c r="E3" s="82"/>
      <c r="F3" s="82"/>
      <c r="G3" s="83"/>
    </row>
    <row r="4" spans="1:7" s="55" customFormat="1" ht="22.5" customHeight="1">
      <c r="A4" s="85"/>
      <c r="B4" s="40" t="s">
        <v>118</v>
      </c>
      <c r="C4" s="48"/>
      <c r="D4" s="41"/>
      <c r="E4" s="40" t="s">
        <v>11</v>
      </c>
      <c r="F4" s="48"/>
      <c r="G4" s="41"/>
    </row>
    <row r="5" spans="1:7" s="55" customFormat="1" ht="22.5" customHeight="1">
      <c r="A5" s="85"/>
      <c r="B5" s="42" t="s">
        <v>158</v>
      </c>
      <c r="C5" s="18" t="s">
        <v>159</v>
      </c>
      <c r="D5" s="43" t="s">
        <v>12</v>
      </c>
      <c r="E5" s="42" t="s">
        <v>158</v>
      </c>
      <c r="F5" s="18" t="s">
        <v>159</v>
      </c>
      <c r="G5" s="37" t="s">
        <v>12</v>
      </c>
    </row>
    <row r="6" spans="1:7" s="55" customFormat="1" ht="22.5" customHeight="1">
      <c r="A6" s="101"/>
      <c r="B6" s="44" t="s">
        <v>16</v>
      </c>
      <c r="C6" s="45" t="s">
        <v>16</v>
      </c>
      <c r="D6" s="45" t="s">
        <v>16</v>
      </c>
      <c r="E6" s="44" t="s">
        <v>16</v>
      </c>
      <c r="F6" s="45" t="s">
        <v>16</v>
      </c>
      <c r="G6" s="45" t="s">
        <v>16</v>
      </c>
    </row>
    <row r="7" spans="1:7" ht="13.5">
      <c r="A7" s="81" t="s">
        <v>65</v>
      </c>
      <c r="B7" s="17">
        <v>1181757</v>
      </c>
      <c r="C7" s="17">
        <v>8099146</v>
      </c>
      <c r="D7" s="17">
        <f aca="true" t="shared" si="0" ref="D7:D54">B7+C7</f>
        <v>9280903</v>
      </c>
      <c r="E7" s="17">
        <v>96029</v>
      </c>
      <c r="F7" s="17">
        <v>4321889</v>
      </c>
      <c r="G7" s="17">
        <f aca="true" t="shared" si="1" ref="G7:G54">E7+F7</f>
        <v>4417918</v>
      </c>
    </row>
    <row r="8" spans="1:7" ht="13.5">
      <c r="A8" s="81" t="s">
        <v>66</v>
      </c>
      <c r="B8" s="17">
        <v>81911</v>
      </c>
      <c r="C8" s="17">
        <v>5855971</v>
      </c>
      <c r="D8" s="17">
        <f t="shared" si="0"/>
        <v>5937882</v>
      </c>
      <c r="E8" s="17">
        <v>81457</v>
      </c>
      <c r="F8" s="17">
        <v>3118147</v>
      </c>
      <c r="G8" s="17">
        <f t="shared" si="1"/>
        <v>3199604</v>
      </c>
    </row>
    <row r="9" spans="1:7" ht="13.5">
      <c r="A9" s="81" t="s">
        <v>67</v>
      </c>
      <c r="B9" s="17">
        <v>62778</v>
      </c>
      <c r="C9" s="17">
        <v>4797455</v>
      </c>
      <c r="D9" s="17">
        <f t="shared" si="0"/>
        <v>4860233</v>
      </c>
      <c r="E9" s="17">
        <v>65132</v>
      </c>
      <c r="F9" s="17">
        <v>2890242</v>
      </c>
      <c r="G9" s="17">
        <f t="shared" si="1"/>
        <v>2955374</v>
      </c>
    </row>
    <row r="10" spans="1:7" ht="13.5">
      <c r="A10" s="81" t="s">
        <v>68</v>
      </c>
      <c r="B10" s="17">
        <v>413299</v>
      </c>
      <c r="C10" s="17">
        <v>5288272</v>
      </c>
      <c r="D10" s="17">
        <f t="shared" si="0"/>
        <v>5701571</v>
      </c>
      <c r="E10" s="17">
        <v>147037</v>
      </c>
      <c r="F10" s="17">
        <v>2923241</v>
      </c>
      <c r="G10" s="17">
        <f t="shared" si="1"/>
        <v>3070278</v>
      </c>
    </row>
    <row r="11" spans="1:7" ht="13.5">
      <c r="A11" s="81" t="s">
        <v>69</v>
      </c>
      <c r="B11" s="17">
        <v>190693</v>
      </c>
      <c r="C11" s="17">
        <v>3610659</v>
      </c>
      <c r="D11" s="17">
        <f t="shared" si="0"/>
        <v>3801352</v>
      </c>
      <c r="E11" s="17">
        <v>17874</v>
      </c>
      <c r="F11" s="17">
        <v>2505211</v>
      </c>
      <c r="G11" s="17">
        <f t="shared" si="1"/>
        <v>2523085</v>
      </c>
    </row>
    <row r="12" spans="1:7" ht="13.5">
      <c r="A12" s="81" t="s">
        <v>150</v>
      </c>
      <c r="B12" s="17">
        <v>122847</v>
      </c>
      <c r="C12" s="17">
        <v>3119082</v>
      </c>
      <c r="D12" s="17">
        <f t="shared" si="0"/>
        <v>3241929</v>
      </c>
      <c r="E12" s="17">
        <v>11332</v>
      </c>
      <c r="F12" s="17">
        <v>1874325</v>
      </c>
      <c r="G12" s="17">
        <f t="shared" si="1"/>
        <v>1885657</v>
      </c>
    </row>
    <row r="13" spans="1:7" ht="13.5">
      <c r="A13" s="81" t="s">
        <v>76</v>
      </c>
      <c r="B13" s="17">
        <v>310854</v>
      </c>
      <c r="C13" s="17">
        <v>4504497</v>
      </c>
      <c r="D13" s="17">
        <f t="shared" si="0"/>
        <v>4815351</v>
      </c>
      <c r="E13" s="17">
        <v>381743</v>
      </c>
      <c r="F13" s="17">
        <v>1761065</v>
      </c>
      <c r="G13" s="17">
        <f t="shared" si="1"/>
        <v>2142808</v>
      </c>
    </row>
    <row r="14" spans="1:7" ht="13.5">
      <c r="A14" s="81" t="s">
        <v>111</v>
      </c>
      <c r="B14" s="17">
        <v>454127</v>
      </c>
      <c r="C14" s="17">
        <v>11705515</v>
      </c>
      <c r="D14" s="17">
        <f t="shared" si="0"/>
        <v>12159642</v>
      </c>
      <c r="E14" s="17">
        <v>697544</v>
      </c>
      <c r="F14" s="17">
        <v>2677892</v>
      </c>
      <c r="G14" s="17">
        <f t="shared" si="1"/>
        <v>3375436</v>
      </c>
    </row>
    <row r="15" spans="1:7" ht="13.5">
      <c r="A15" s="81" t="s">
        <v>145</v>
      </c>
      <c r="B15" s="17">
        <v>104200</v>
      </c>
      <c r="C15" s="17">
        <v>4190423</v>
      </c>
      <c r="D15" s="17">
        <f t="shared" si="0"/>
        <v>4294623</v>
      </c>
      <c r="E15" s="17">
        <v>37977</v>
      </c>
      <c r="F15" s="17">
        <v>1929813</v>
      </c>
      <c r="G15" s="17">
        <f t="shared" si="1"/>
        <v>1967790</v>
      </c>
    </row>
    <row r="16" spans="1:7" ht="13.5">
      <c r="A16" s="81" t="s">
        <v>149</v>
      </c>
      <c r="B16" s="17">
        <v>347237</v>
      </c>
      <c r="C16" s="17">
        <v>3646776</v>
      </c>
      <c r="D16" s="17">
        <f t="shared" si="0"/>
        <v>3994013</v>
      </c>
      <c r="E16" s="17">
        <v>538</v>
      </c>
      <c r="F16" s="17">
        <v>1883917</v>
      </c>
      <c r="G16" s="17">
        <f t="shared" si="1"/>
        <v>1884455</v>
      </c>
    </row>
    <row r="17" spans="1:7" ht="13.5">
      <c r="A17" s="81" t="s">
        <v>154</v>
      </c>
      <c r="B17" s="17">
        <v>310636</v>
      </c>
      <c r="C17" s="17">
        <v>21435545</v>
      </c>
      <c r="D17" s="17">
        <f t="shared" si="0"/>
        <v>21746181</v>
      </c>
      <c r="E17" s="17">
        <v>848199</v>
      </c>
      <c r="F17" s="17">
        <v>6121767</v>
      </c>
      <c r="G17" s="17">
        <f t="shared" si="1"/>
        <v>6969966</v>
      </c>
    </row>
    <row r="18" spans="1:7" ht="13.5">
      <c r="A18" s="81" t="s">
        <v>141</v>
      </c>
      <c r="B18" s="17">
        <v>201708</v>
      </c>
      <c r="C18" s="17">
        <v>8478791</v>
      </c>
      <c r="D18" s="17">
        <f t="shared" si="0"/>
        <v>8680499</v>
      </c>
      <c r="E18" s="17">
        <v>70181</v>
      </c>
      <c r="F18" s="17">
        <v>1590296</v>
      </c>
      <c r="G18" s="17">
        <f t="shared" si="1"/>
        <v>1660477</v>
      </c>
    </row>
    <row r="19" spans="1:7" ht="13.5">
      <c r="A19" s="81" t="s">
        <v>155</v>
      </c>
      <c r="B19" s="17">
        <v>10701975</v>
      </c>
      <c r="C19" s="17">
        <v>41725575</v>
      </c>
      <c r="D19" s="17">
        <f t="shared" si="0"/>
        <v>52427550</v>
      </c>
      <c r="E19" s="17">
        <v>16244</v>
      </c>
      <c r="F19" s="17">
        <v>980456</v>
      </c>
      <c r="G19" s="17">
        <f t="shared" si="1"/>
        <v>996700</v>
      </c>
    </row>
    <row r="20" spans="1:7" ht="13.5">
      <c r="A20" s="81" t="s">
        <v>157</v>
      </c>
      <c r="B20" s="17">
        <v>26138</v>
      </c>
      <c r="C20" s="17">
        <v>5734818</v>
      </c>
      <c r="D20" s="17">
        <f t="shared" si="0"/>
        <v>5760956</v>
      </c>
      <c r="E20" s="17">
        <v>37958</v>
      </c>
      <c r="F20" s="17">
        <v>967124</v>
      </c>
      <c r="G20" s="17">
        <f t="shared" si="1"/>
        <v>1005082</v>
      </c>
    </row>
    <row r="21" spans="1:7" ht="13.5">
      <c r="A21" s="81" t="s">
        <v>0</v>
      </c>
      <c r="B21" s="17">
        <v>446901</v>
      </c>
      <c r="C21" s="17">
        <v>8800739</v>
      </c>
      <c r="D21" s="17">
        <f t="shared" si="0"/>
        <v>9247640</v>
      </c>
      <c r="E21" s="17">
        <v>564921</v>
      </c>
      <c r="F21" s="17">
        <v>3358178</v>
      </c>
      <c r="G21" s="17">
        <f t="shared" si="1"/>
        <v>3923099</v>
      </c>
    </row>
    <row r="22" spans="1:7" ht="13.5">
      <c r="A22" s="81" t="s">
        <v>161</v>
      </c>
      <c r="B22" s="17">
        <v>469877</v>
      </c>
      <c r="C22" s="17">
        <v>2209903</v>
      </c>
      <c r="D22" s="17">
        <f t="shared" si="0"/>
        <v>2679780</v>
      </c>
      <c r="E22" s="17">
        <v>17209</v>
      </c>
      <c r="F22" s="17">
        <v>858952</v>
      </c>
      <c r="G22" s="17">
        <f t="shared" si="1"/>
        <v>876161</v>
      </c>
    </row>
    <row r="23" spans="1:7" ht="13.5">
      <c r="A23" s="81" t="s">
        <v>5</v>
      </c>
      <c r="B23" s="17">
        <v>325329</v>
      </c>
      <c r="C23" s="17">
        <v>3245251</v>
      </c>
      <c r="D23" s="17">
        <f t="shared" si="0"/>
        <v>3570580</v>
      </c>
      <c r="E23" s="17">
        <v>9608</v>
      </c>
      <c r="F23" s="17">
        <v>1273806</v>
      </c>
      <c r="G23" s="17">
        <f t="shared" si="1"/>
        <v>1283414</v>
      </c>
    </row>
    <row r="24" spans="1:7" ht="13.5">
      <c r="A24" s="81" t="s">
        <v>137</v>
      </c>
      <c r="B24" s="17">
        <v>503362</v>
      </c>
      <c r="C24" s="17">
        <v>2736995</v>
      </c>
      <c r="D24" s="17">
        <f t="shared" si="0"/>
        <v>3240357</v>
      </c>
      <c r="E24" s="17">
        <v>0</v>
      </c>
      <c r="F24" s="17">
        <v>771299</v>
      </c>
      <c r="G24" s="17">
        <f t="shared" si="1"/>
        <v>771299</v>
      </c>
    </row>
    <row r="25" spans="1:7" ht="13.5">
      <c r="A25" s="81" t="s">
        <v>80</v>
      </c>
      <c r="B25" s="17">
        <v>246677</v>
      </c>
      <c r="C25" s="17">
        <v>2362935</v>
      </c>
      <c r="D25" s="17">
        <f t="shared" si="0"/>
        <v>2609612</v>
      </c>
      <c r="E25" s="17">
        <v>24037</v>
      </c>
      <c r="F25" s="17">
        <v>634573</v>
      </c>
      <c r="G25" s="17">
        <f t="shared" si="1"/>
        <v>658610</v>
      </c>
    </row>
    <row r="26" spans="1:7" ht="13.5">
      <c r="A26" s="81" t="s">
        <v>139</v>
      </c>
      <c r="B26" s="17">
        <v>437184</v>
      </c>
      <c r="C26" s="17">
        <v>5185769</v>
      </c>
      <c r="D26" s="17">
        <f t="shared" si="0"/>
        <v>5622953</v>
      </c>
      <c r="E26" s="17">
        <v>157895</v>
      </c>
      <c r="F26" s="17">
        <v>3308837</v>
      </c>
      <c r="G26" s="17">
        <f t="shared" si="1"/>
        <v>3466732</v>
      </c>
    </row>
    <row r="27" spans="1:7" ht="13.5">
      <c r="A27" s="81" t="s">
        <v>151</v>
      </c>
      <c r="B27" s="17">
        <v>434933</v>
      </c>
      <c r="C27" s="17">
        <v>5026365</v>
      </c>
      <c r="D27" s="17">
        <f t="shared" si="0"/>
        <v>5461298</v>
      </c>
      <c r="E27" s="17">
        <v>147304</v>
      </c>
      <c r="F27" s="17">
        <v>2471405</v>
      </c>
      <c r="G27" s="17">
        <f t="shared" si="1"/>
        <v>2618709</v>
      </c>
    </row>
    <row r="28" spans="1:7" ht="13.5">
      <c r="A28" s="81" t="s">
        <v>174</v>
      </c>
      <c r="B28" s="17">
        <v>763118</v>
      </c>
      <c r="C28" s="17">
        <v>7468957</v>
      </c>
      <c r="D28" s="17">
        <f t="shared" si="0"/>
        <v>8232075</v>
      </c>
      <c r="E28" s="17">
        <v>144349</v>
      </c>
      <c r="F28" s="17">
        <v>3486053</v>
      </c>
      <c r="G28" s="17">
        <f t="shared" si="1"/>
        <v>3630402</v>
      </c>
    </row>
    <row r="29" spans="1:7" ht="13.5">
      <c r="A29" s="81" t="s">
        <v>79</v>
      </c>
      <c r="B29" s="17">
        <v>1619320</v>
      </c>
      <c r="C29" s="17">
        <v>14285802</v>
      </c>
      <c r="D29" s="17">
        <f t="shared" si="0"/>
        <v>15905122</v>
      </c>
      <c r="E29" s="17">
        <v>618808</v>
      </c>
      <c r="F29" s="17">
        <v>4313896</v>
      </c>
      <c r="G29" s="17">
        <f t="shared" si="1"/>
        <v>4932704</v>
      </c>
    </row>
    <row r="30" spans="1:7" ht="13.5">
      <c r="A30" s="81" t="s">
        <v>109</v>
      </c>
      <c r="B30" s="17">
        <v>291785</v>
      </c>
      <c r="C30" s="17">
        <v>4864671</v>
      </c>
      <c r="D30" s="17">
        <f t="shared" si="0"/>
        <v>5156456</v>
      </c>
      <c r="E30" s="17">
        <v>363853</v>
      </c>
      <c r="F30" s="17">
        <v>2609834</v>
      </c>
      <c r="G30" s="17">
        <f t="shared" si="1"/>
        <v>2973687</v>
      </c>
    </row>
    <row r="31" spans="1:7" ht="13.5">
      <c r="A31" s="81" t="s">
        <v>74</v>
      </c>
      <c r="B31" s="17">
        <v>466616</v>
      </c>
      <c r="C31" s="17">
        <v>3980812</v>
      </c>
      <c r="D31" s="17">
        <f t="shared" si="0"/>
        <v>4447428</v>
      </c>
      <c r="E31" s="17">
        <v>29534</v>
      </c>
      <c r="F31" s="17">
        <v>1356494</v>
      </c>
      <c r="G31" s="17">
        <f t="shared" si="1"/>
        <v>1386028</v>
      </c>
    </row>
    <row r="32" spans="1:7" ht="13.5">
      <c r="A32" s="81" t="s">
        <v>140</v>
      </c>
      <c r="B32" s="17">
        <v>629259</v>
      </c>
      <c r="C32" s="17">
        <v>3396198</v>
      </c>
      <c r="D32" s="17">
        <f t="shared" si="0"/>
        <v>4025457</v>
      </c>
      <c r="E32" s="17">
        <v>6909</v>
      </c>
      <c r="F32" s="17">
        <v>1888645</v>
      </c>
      <c r="G32" s="17">
        <f t="shared" si="1"/>
        <v>1895554</v>
      </c>
    </row>
    <row r="33" spans="1:7" ht="13.5">
      <c r="A33" s="81" t="s">
        <v>110</v>
      </c>
      <c r="B33" s="17">
        <v>2922971</v>
      </c>
      <c r="C33" s="17">
        <v>12129496</v>
      </c>
      <c r="D33" s="17">
        <f t="shared" si="0"/>
        <v>15052467</v>
      </c>
      <c r="E33" s="17">
        <v>49614</v>
      </c>
      <c r="F33" s="17">
        <v>2489824</v>
      </c>
      <c r="G33" s="17">
        <f t="shared" si="1"/>
        <v>2539438</v>
      </c>
    </row>
    <row r="34" spans="1:7" ht="13.5">
      <c r="A34" s="81" t="s">
        <v>75</v>
      </c>
      <c r="B34" s="17">
        <v>398392</v>
      </c>
      <c r="C34" s="17">
        <v>6003041</v>
      </c>
      <c r="D34" s="17">
        <f t="shared" si="0"/>
        <v>6401433</v>
      </c>
      <c r="E34" s="17">
        <v>17688</v>
      </c>
      <c r="F34" s="17">
        <v>1363434</v>
      </c>
      <c r="G34" s="17">
        <f t="shared" si="1"/>
        <v>1381122</v>
      </c>
    </row>
    <row r="35" spans="1:7" ht="13.5">
      <c r="A35" s="81" t="s">
        <v>6</v>
      </c>
      <c r="B35" s="17">
        <v>19681</v>
      </c>
      <c r="C35" s="17">
        <v>1859650</v>
      </c>
      <c r="D35" s="17">
        <f t="shared" si="0"/>
        <v>1879331</v>
      </c>
      <c r="E35" s="17">
        <v>129190</v>
      </c>
      <c r="F35" s="17">
        <v>1559897</v>
      </c>
      <c r="G35" s="17">
        <f t="shared" si="1"/>
        <v>1689087</v>
      </c>
    </row>
    <row r="36" spans="1:7" ht="13.5">
      <c r="A36" s="81" t="s">
        <v>7</v>
      </c>
      <c r="B36" s="17">
        <v>122373</v>
      </c>
      <c r="C36" s="17">
        <v>2219051</v>
      </c>
      <c r="D36" s="17">
        <f t="shared" si="0"/>
        <v>2341424</v>
      </c>
      <c r="E36" s="17">
        <v>276425</v>
      </c>
      <c r="F36" s="17">
        <v>2153259</v>
      </c>
      <c r="G36" s="17">
        <f t="shared" si="1"/>
        <v>2429684</v>
      </c>
    </row>
    <row r="37" spans="1:7" ht="13.5">
      <c r="A37" s="81" t="s">
        <v>156</v>
      </c>
      <c r="B37" s="17">
        <v>1596789</v>
      </c>
      <c r="C37" s="17">
        <v>2523457</v>
      </c>
      <c r="D37" s="17">
        <f t="shared" si="0"/>
        <v>4120246</v>
      </c>
      <c r="E37" s="17">
        <v>142590</v>
      </c>
      <c r="F37" s="17">
        <v>985689</v>
      </c>
      <c r="G37" s="17">
        <f t="shared" si="1"/>
        <v>1128279</v>
      </c>
    </row>
    <row r="38" spans="1:7" ht="13.5">
      <c r="A38" s="81" t="s">
        <v>17</v>
      </c>
      <c r="B38" s="17">
        <v>512534</v>
      </c>
      <c r="C38" s="17">
        <v>3714477</v>
      </c>
      <c r="D38" s="17">
        <f t="shared" si="0"/>
        <v>4227011</v>
      </c>
      <c r="E38" s="17">
        <v>265723</v>
      </c>
      <c r="F38" s="17">
        <v>1275097</v>
      </c>
      <c r="G38" s="17">
        <f t="shared" si="1"/>
        <v>1540820</v>
      </c>
    </row>
    <row r="39" spans="1:7" ht="13.5">
      <c r="A39" s="81" t="s">
        <v>168</v>
      </c>
      <c r="B39" s="17">
        <v>74534</v>
      </c>
      <c r="C39" s="17">
        <v>3854275</v>
      </c>
      <c r="D39" s="17">
        <f t="shared" si="0"/>
        <v>3928809</v>
      </c>
      <c r="E39" s="17">
        <v>55090</v>
      </c>
      <c r="F39" s="17">
        <v>2289199</v>
      </c>
      <c r="G39" s="17">
        <f t="shared" si="1"/>
        <v>2344289</v>
      </c>
    </row>
    <row r="40" spans="1:7" ht="13.5">
      <c r="A40" s="81" t="s">
        <v>71</v>
      </c>
      <c r="B40" s="17">
        <v>591794</v>
      </c>
      <c r="C40" s="17">
        <v>4133700</v>
      </c>
      <c r="D40" s="17">
        <f t="shared" si="0"/>
        <v>4725494</v>
      </c>
      <c r="E40" s="17">
        <v>235632</v>
      </c>
      <c r="F40" s="17">
        <v>2293489</v>
      </c>
      <c r="G40" s="17">
        <f t="shared" si="1"/>
        <v>2529121</v>
      </c>
    </row>
    <row r="41" spans="1:7" ht="13.5">
      <c r="A41" s="81" t="s">
        <v>163</v>
      </c>
      <c r="B41" s="17">
        <v>195757</v>
      </c>
      <c r="C41" s="17">
        <v>3464796</v>
      </c>
      <c r="D41" s="17">
        <f t="shared" si="0"/>
        <v>3660553</v>
      </c>
      <c r="E41" s="17">
        <v>0</v>
      </c>
      <c r="F41" s="17">
        <v>1469797</v>
      </c>
      <c r="G41" s="17">
        <f t="shared" si="1"/>
        <v>1469797</v>
      </c>
    </row>
    <row r="42" spans="1:7" ht="13.5">
      <c r="A42" s="81" t="s">
        <v>72</v>
      </c>
      <c r="B42" s="17">
        <v>712311</v>
      </c>
      <c r="C42" s="17">
        <v>2526954</v>
      </c>
      <c r="D42" s="17">
        <f t="shared" si="0"/>
        <v>3239265</v>
      </c>
      <c r="E42" s="17">
        <v>43947</v>
      </c>
      <c r="F42" s="17">
        <v>1108858</v>
      </c>
      <c r="G42" s="17">
        <f t="shared" si="1"/>
        <v>1152805</v>
      </c>
    </row>
    <row r="43" spans="1:7" ht="13.5">
      <c r="A43" s="81" t="s">
        <v>73</v>
      </c>
      <c r="B43" s="17">
        <v>424289</v>
      </c>
      <c r="C43" s="17">
        <v>3331069</v>
      </c>
      <c r="D43" s="17">
        <f t="shared" si="0"/>
        <v>3755358</v>
      </c>
      <c r="E43" s="17">
        <v>12095</v>
      </c>
      <c r="F43" s="17">
        <v>1543256</v>
      </c>
      <c r="G43" s="17">
        <f t="shared" si="1"/>
        <v>1555351</v>
      </c>
    </row>
    <row r="44" spans="1:7" ht="13.5">
      <c r="A44" s="81" t="s">
        <v>167</v>
      </c>
      <c r="B44" s="17">
        <v>650015</v>
      </c>
      <c r="C44" s="17">
        <v>3633715</v>
      </c>
      <c r="D44" s="17">
        <f t="shared" si="0"/>
        <v>4283730</v>
      </c>
      <c r="E44" s="17">
        <v>192369</v>
      </c>
      <c r="F44" s="17">
        <v>1953944</v>
      </c>
      <c r="G44" s="17">
        <f t="shared" si="1"/>
        <v>2146313</v>
      </c>
    </row>
    <row r="45" spans="1:7" ht="13.5">
      <c r="A45" s="81" t="s">
        <v>164</v>
      </c>
      <c r="B45" s="17">
        <v>239607</v>
      </c>
      <c r="C45" s="17">
        <v>2502738</v>
      </c>
      <c r="D45" s="17">
        <f t="shared" si="0"/>
        <v>2742345</v>
      </c>
      <c r="E45" s="17">
        <v>37072</v>
      </c>
      <c r="F45" s="17">
        <v>819116</v>
      </c>
      <c r="G45" s="17">
        <f t="shared" si="1"/>
        <v>856188</v>
      </c>
    </row>
    <row r="46" spans="1:7" ht="13.5">
      <c r="A46" s="81" t="s">
        <v>78</v>
      </c>
      <c r="B46" s="17">
        <v>1836870</v>
      </c>
      <c r="C46" s="17">
        <v>12223478</v>
      </c>
      <c r="D46" s="17">
        <f t="shared" si="0"/>
        <v>14060348</v>
      </c>
      <c r="E46" s="17">
        <v>556335</v>
      </c>
      <c r="F46" s="17">
        <v>3803608</v>
      </c>
      <c r="G46" s="17">
        <f t="shared" si="1"/>
        <v>4359943</v>
      </c>
    </row>
    <row r="47" spans="1:7" ht="13.5">
      <c r="A47" s="81" t="s">
        <v>138</v>
      </c>
      <c r="B47" s="17">
        <v>1310126</v>
      </c>
      <c r="C47" s="17">
        <v>2301880</v>
      </c>
      <c r="D47" s="17">
        <f t="shared" si="0"/>
        <v>3612006</v>
      </c>
      <c r="E47" s="17">
        <v>906</v>
      </c>
      <c r="F47" s="17">
        <v>2047642</v>
      </c>
      <c r="G47" s="17">
        <f t="shared" si="1"/>
        <v>2048548</v>
      </c>
    </row>
    <row r="48" spans="1:7" ht="13.5">
      <c r="A48" s="81" t="s">
        <v>162</v>
      </c>
      <c r="B48" s="17">
        <v>1745768</v>
      </c>
      <c r="C48" s="17">
        <v>3229446</v>
      </c>
      <c r="D48" s="17">
        <f t="shared" si="0"/>
        <v>4975214</v>
      </c>
      <c r="E48" s="17">
        <v>503459</v>
      </c>
      <c r="F48" s="17">
        <v>2125882</v>
      </c>
      <c r="G48" s="17">
        <f t="shared" si="1"/>
        <v>2629341</v>
      </c>
    </row>
    <row r="49" spans="1:7" ht="13.5">
      <c r="A49" s="81" t="s">
        <v>8</v>
      </c>
      <c r="B49" s="17">
        <v>370479</v>
      </c>
      <c r="C49" s="17">
        <v>6121366</v>
      </c>
      <c r="D49" s="17">
        <f t="shared" si="0"/>
        <v>6491845</v>
      </c>
      <c r="E49" s="17">
        <v>265937</v>
      </c>
      <c r="F49" s="17">
        <v>2188349</v>
      </c>
      <c r="G49" s="17">
        <f t="shared" si="1"/>
        <v>2454286</v>
      </c>
    </row>
    <row r="50" spans="1:7" ht="13.5">
      <c r="A50" s="81" t="s">
        <v>166</v>
      </c>
      <c r="B50" s="17">
        <v>102982</v>
      </c>
      <c r="C50" s="17">
        <v>3632372</v>
      </c>
      <c r="D50" s="17">
        <f t="shared" si="0"/>
        <v>3735354</v>
      </c>
      <c r="E50" s="17">
        <v>369943</v>
      </c>
      <c r="F50" s="17">
        <v>1258678</v>
      </c>
      <c r="G50" s="17">
        <f t="shared" si="1"/>
        <v>1628621</v>
      </c>
    </row>
    <row r="51" spans="1:7" ht="13.5">
      <c r="A51" s="81" t="s">
        <v>9</v>
      </c>
      <c r="B51" s="17">
        <v>736083</v>
      </c>
      <c r="C51" s="17">
        <v>1760320</v>
      </c>
      <c r="D51" s="17">
        <f t="shared" si="0"/>
        <v>2496403</v>
      </c>
      <c r="E51" s="17">
        <v>0</v>
      </c>
      <c r="F51" s="17">
        <v>1185595</v>
      </c>
      <c r="G51" s="17">
        <f t="shared" si="1"/>
        <v>1185595</v>
      </c>
    </row>
    <row r="52" spans="1:7" ht="13.5">
      <c r="A52" s="81" t="s">
        <v>169</v>
      </c>
      <c r="B52" s="17">
        <v>262499</v>
      </c>
      <c r="C52" s="17">
        <v>4987423</v>
      </c>
      <c r="D52" s="17">
        <f t="shared" si="0"/>
        <v>5249922</v>
      </c>
      <c r="E52" s="17">
        <v>13486</v>
      </c>
      <c r="F52" s="17">
        <v>2419632</v>
      </c>
      <c r="G52" s="17">
        <f t="shared" si="1"/>
        <v>2433118</v>
      </c>
    </row>
    <row r="53" spans="1:7" ht="13.5">
      <c r="A53" s="81" t="s">
        <v>77</v>
      </c>
      <c r="B53" s="17">
        <v>1038789</v>
      </c>
      <c r="C53" s="17">
        <v>3994498</v>
      </c>
      <c r="D53" s="17">
        <f t="shared" si="0"/>
        <v>5033287</v>
      </c>
      <c r="E53" s="17">
        <v>2750</v>
      </c>
      <c r="F53" s="17">
        <v>626790</v>
      </c>
      <c r="G53" s="17">
        <f t="shared" si="1"/>
        <v>629540</v>
      </c>
    </row>
    <row r="54" spans="1:7" ht="13.5">
      <c r="A54" s="80" t="s">
        <v>152</v>
      </c>
      <c r="B54" s="46">
        <f>SUM(B7:B53)</f>
        <v>37009164</v>
      </c>
      <c r="C54" s="46">
        <f>SUM(C7:C53)</f>
        <v>285904124</v>
      </c>
      <c r="D54" s="17">
        <f t="shared" si="0"/>
        <v>322913288</v>
      </c>
      <c r="E54" s="46">
        <f>SUM(E7:E53)</f>
        <v>7763923</v>
      </c>
      <c r="F54" s="46">
        <f>SUM(F7:F53)</f>
        <v>98838392</v>
      </c>
      <c r="G54" s="17">
        <f t="shared" si="1"/>
        <v>106602315</v>
      </c>
    </row>
  </sheetData>
  <mergeCells count="2">
    <mergeCell ref="B2:G3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2"/>
  <headerFooter alignWithMargins="0">
    <oddHeader>&amp;L&amp;16廃棄物処理事業経費【組合分担金】（平成１５年度実績）&amp;R&amp;D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C54"/>
  <sheetViews>
    <sheetView showGridLines="0" workbookViewId="0" topLeftCell="A1">
      <pane xSplit="1" ySplit="6" topLeftCell="B7" activePane="bottomRight" state="frozen"/>
      <selection pane="topLeft" activeCell="A7" sqref="A7:A53"/>
      <selection pane="topRight" activeCell="A7" sqref="A7:A53"/>
      <selection pane="bottomLeft" activeCell="A7" sqref="A7:A53"/>
      <selection pane="bottomRight" activeCell="B7" sqref="B7"/>
    </sheetView>
  </sheetViews>
  <sheetFormatPr defaultColWidth="9.00390625" defaultRowHeight="13.5"/>
  <cols>
    <col min="1" max="1" width="9.00390625" style="47" customWidth="1"/>
    <col min="2" max="3" width="14.625" style="47" customWidth="1"/>
    <col min="4" max="16384" width="9.00390625" style="56" customWidth="1"/>
  </cols>
  <sheetData>
    <row r="1" spans="1:3" ht="17.25">
      <c r="A1" s="1" t="s">
        <v>172</v>
      </c>
      <c r="B1" s="1"/>
      <c r="C1" s="1"/>
    </row>
    <row r="2" spans="1:3" s="55" customFormat="1" ht="22.5" customHeight="1">
      <c r="A2" s="84" t="s">
        <v>146</v>
      </c>
      <c r="B2" s="97" t="s">
        <v>70</v>
      </c>
      <c r="C2" s="99"/>
    </row>
    <row r="3" spans="1:3" s="55" customFormat="1" ht="22.5" customHeight="1">
      <c r="A3" s="85"/>
      <c r="B3" s="100"/>
      <c r="C3" s="83"/>
    </row>
    <row r="4" spans="1:3" s="55" customFormat="1" ht="22.5" customHeight="1">
      <c r="A4" s="85"/>
      <c r="B4" s="36" t="s">
        <v>117</v>
      </c>
      <c r="C4" s="36" t="s">
        <v>11</v>
      </c>
    </row>
    <row r="5" spans="1:3" s="55" customFormat="1" ht="22.5" customHeight="1">
      <c r="A5" s="85"/>
      <c r="B5" s="37"/>
      <c r="C5" s="37"/>
    </row>
    <row r="6" spans="1:3" s="55" customFormat="1" ht="22.5" customHeight="1">
      <c r="A6" s="85"/>
      <c r="B6" s="45" t="s">
        <v>16</v>
      </c>
      <c r="C6" s="45" t="s">
        <v>16</v>
      </c>
    </row>
    <row r="7" spans="1:3" ht="13.5">
      <c r="A7" s="81" t="s">
        <v>18</v>
      </c>
      <c r="B7" s="17">
        <v>9280903</v>
      </c>
      <c r="C7" s="17">
        <v>4417918</v>
      </c>
    </row>
    <row r="8" spans="1:3" ht="13.5">
      <c r="A8" s="57" t="s">
        <v>19</v>
      </c>
      <c r="B8" s="17">
        <v>5937882</v>
      </c>
      <c r="C8" s="17">
        <v>3199604</v>
      </c>
    </row>
    <row r="9" spans="1:3" ht="13.5">
      <c r="A9" s="57" t="s">
        <v>20</v>
      </c>
      <c r="B9" s="17">
        <v>4860233</v>
      </c>
      <c r="C9" s="17">
        <v>2955374</v>
      </c>
    </row>
    <row r="10" spans="1:3" ht="13.5">
      <c r="A10" s="57" t="s">
        <v>21</v>
      </c>
      <c r="B10" s="17">
        <v>5701571</v>
      </c>
      <c r="C10" s="17">
        <v>3070278</v>
      </c>
    </row>
    <row r="11" spans="1:3" ht="13.5">
      <c r="A11" s="57" t="s">
        <v>22</v>
      </c>
      <c r="B11" s="17">
        <v>3801352</v>
      </c>
      <c r="C11" s="17">
        <v>2523085</v>
      </c>
    </row>
    <row r="12" spans="1:3" ht="13.5">
      <c r="A12" s="57" t="s">
        <v>23</v>
      </c>
      <c r="B12" s="17">
        <v>3241929</v>
      </c>
      <c r="C12" s="17">
        <v>1885657</v>
      </c>
    </row>
    <row r="13" spans="1:3" ht="13.5">
      <c r="A13" s="57" t="s">
        <v>24</v>
      </c>
      <c r="B13" s="17">
        <v>4815351</v>
      </c>
      <c r="C13" s="17">
        <v>2142808</v>
      </c>
    </row>
    <row r="14" spans="1:3" ht="13.5">
      <c r="A14" s="57" t="s">
        <v>25</v>
      </c>
      <c r="B14" s="17">
        <v>12159642</v>
      </c>
      <c r="C14" s="17">
        <v>3375436</v>
      </c>
    </row>
    <row r="15" spans="1:3" ht="13.5">
      <c r="A15" s="57" t="s">
        <v>26</v>
      </c>
      <c r="B15" s="17">
        <v>4294623</v>
      </c>
      <c r="C15" s="17">
        <v>1967790</v>
      </c>
    </row>
    <row r="16" spans="1:3" ht="13.5">
      <c r="A16" s="57" t="s">
        <v>27</v>
      </c>
      <c r="B16" s="17">
        <v>3994013</v>
      </c>
      <c r="C16" s="17">
        <v>1884455</v>
      </c>
    </row>
    <row r="17" spans="1:3" ht="13.5">
      <c r="A17" s="57" t="s">
        <v>28</v>
      </c>
      <c r="B17" s="17">
        <v>21746181</v>
      </c>
      <c r="C17" s="17">
        <v>6969966</v>
      </c>
    </row>
    <row r="18" spans="1:3" ht="13.5">
      <c r="A18" s="57" t="s">
        <v>29</v>
      </c>
      <c r="B18" s="17">
        <v>8680499</v>
      </c>
      <c r="C18" s="17">
        <v>1660477</v>
      </c>
    </row>
    <row r="19" spans="1:3" ht="13.5">
      <c r="A19" s="57" t="s">
        <v>30</v>
      </c>
      <c r="B19" s="17">
        <v>52427550</v>
      </c>
      <c r="C19" s="17">
        <v>996700</v>
      </c>
    </row>
    <row r="20" spans="1:3" ht="13.5">
      <c r="A20" s="57" t="s">
        <v>31</v>
      </c>
      <c r="B20" s="17">
        <v>5760956</v>
      </c>
      <c r="C20" s="17">
        <v>1005082</v>
      </c>
    </row>
    <row r="21" spans="1:3" ht="13.5">
      <c r="A21" s="57" t="s">
        <v>32</v>
      </c>
      <c r="B21" s="17">
        <v>9260325</v>
      </c>
      <c r="C21" s="17">
        <v>3930632</v>
      </c>
    </row>
    <row r="22" spans="1:3" ht="13.5">
      <c r="A22" s="57" t="s">
        <v>33</v>
      </c>
      <c r="B22" s="17">
        <v>2679780</v>
      </c>
      <c r="C22" s="17">
        <v>876161</v>
      </c>
    </row>
    <row r="23" spans="1:3" ht="13.5">
      <c r="A23" s="57" t="s">
        <v>34</v>
      </c>
      <c r="B23" s="17">
        <v>3570580</v>
      </c>
      <c r="C23" s="17">
        <v>1283414</v>
      </c>
    </row>
    <row r="24" spans="1:3" ht="13.5">
      <c r="A24" s="57" t="s">
        <v>35</v>
      </c>
      <c r="B24" s="17">
        <v>3240357</v>
      </c>
      <c r="C24" s="17">
        <v>668059</v>
      </c>
    </row>
    <row r="25" spans="1:3" ht="13.5">
      <c r="A25" s="57" t="s">
        <v>36</v>
      </c>
      <c r="B25" s="17">
        <v>2609612</v>
      </c>
      <c r="C25" s="17">
        <v>658610</v>
      </c>
    </row>
    <row r="26" spans="1:3" ht="13.5">
      <c r="A26" s="57" t="s">
        <v>37</v>
      </c>
      <c r="B26" s="17">
        <v>5577222</v>
      </c>
      <c r="C26" s="17">
        <v>3442400</v>
      </c>
    </row>
    <row r="27" spans="1:3" ht="13.5">
      <c r="A27" s="57" t="s">
        <v>38</v>
      </c>
      <c r="B27" s="17">
        <v>5472054</v>
      </c>
      <c r="C27" s="17">
        <v>2618709</v>
      </c>
    </row>
    <row r="28" spans="1:3" ht="13.5">
      <c r="A28" s="57" t="s">
        <v>39</v>
      </c>
      <c r="B28" s="17">
        <v>8232075</v>
      </c>
      <c r="C28" s="17">
        <v>3630402</v>
      </c>
    </row>
    <row r="29" spans="1:3" ht="13.5">
      <c r="A29" s="57" t="s">
        <v>40</v>
      </c>
      <c r="B29" s="17">
        <v>15927412</v>
      </c>
      <c r="C29" s="17">
        <v>4949503</v>
      </c>
    </row>
    <row r="30" spans="1:3" ht="13.5">
      <c r="A30" s="57" t="s">
        <v>41</v>
      </c>
      <c r="B30" s="17">
        <v>5156456</v>
      </c>
      <c r="C30" s="17">
        <v>2903361</v>
      </c>
    </row>
    <row r="31" spans="1:3" ht="13.5">
      <c r="A31" s="57" t="s">
        <v>42</v>
      </c>
      <c r="B31" s="17">
        <v>4447428</v>
      </c>
      <c r="C31" s="17">
        <v>1386028</v>
      </c>
    </row>
    <row r="32" spans="1:3" ht="13.5">
      <c r="A32" s="57" t="s">
        <v>43</v>
      </c>
      <c r="B32" s="17">
        <v>4025457</v>
      </c>
      <c r="C32" s="17">
        <v>1895554</v>
      </c>
    </row>
    <row r="33" spans="1:3" ht="13.5">
      <c r="A33" s="57" t="s">
        <v>44</v>
      </c>
      <c r="B33" s="17">
        <v>15986055</v>
      </c>
      <c r="C33" s="17">
        <v>2539438</v>
      </c>
    </row>
    <row r="34" spans="1:3" ht="13.5">
      <c r="A34" s="57" t="s">
        <v>45</v>
      </c>
      <c r="B34" s="17">
        <v>5467845</v>
      </c>
      <c r="C34" s="17">
        <v>1381122</v>
      </c>
    </row>
    <row r="35" spans="1:3" ht="13.5">
      <c r="A35" s="57" t="s">
        <v>46</v>
      </c>
      <c r="B35" s="17">
        <v>1879331</v>
      </c>
      <c r="C35" s="17">
        <v>1689087</v>
      </c>
    </row>
    <row r="36" spans="1:3" ht="13.5">
      <c r="A36" s="57" t="s">
        <v>47</v>
      </c>
      <c r="B36" s="17">
        <v>2341424</v>
      </c>
      <c r="C36" s="17">
        <v>2500010</v>
      </c>
    </row>
    <row r="37" spans="1:3" ht="13.5">
      <c r="A37" s="57" t="s">
        <v>48</v>
      </c>
      <c r="B37" s="17">
        <v>4120246</v>
      </c>
      <c r="C37" s="17">
        <v>1128279</v>
      </c>
    </row>
    <row r="38" spans="1:3" ht="13.5">
      <c r="A38" s="57" t="s">
        <v>49</v>
      </c>
      <c r="B38" s="17">
        <v>4227011</v>
      </c>
      <c r="C38" s="17">
        <v>1559188</v>
      </c>
    </row>
    <row r="39" spans="1:3" ht="13.5">
      <c r="A39" s="57" t="s">
        <v>50</v>
      </c>
      <c r="B39" s="17">
        <v>3928809</v>
      </c>
      <c r="C39" s="17">
        <v>2344289</v>
      </c>
    </row>
    <row r="40" spans="1:3" ht="13.5">
      <c r="A40" s="57" t="s">
        <v>51</v>
      </c>
      <c r="B40" s="17">
        <v>4747744</v>
      </c>
      <c r="C40" s="17">
        <v>2542427</v>
      </c>
    </row>
    <row r="41" spans="1:3" ht="13.5">
      <c r="A41" s="57" t="s">
        <v>52</v>
      </c>
      <c r="B41" s="17">
        <v>3660553</v>
      </c>
      <c r="C41" s="17">
        <v>1451429</v>
      </c>
    </row>
    <row r="42" spans="1:3" ht="13.5">
      <c r="A42" s="57" t="s">
        <v>53</v>
      </c>
      <c r="B42" s="17">
        <v>3239265</v>
      </c>
      <c r="C42" s="17">
        <v>1152805</v>
      </c>
    </row>
    <row r="43" spans="1:3" ht="13.5">
      <c r="A43" s="57" t="s">
        <v>54</v>
      </c>
      <c r="B43" s="17">
        <v>3755358</v>
      </c>
      <c r="C43" s="17">
        <v>1555351</v>
      </c>
    </row>
    <row r="44" spans="1:3" ht="13.5">
      <c r="A44" s="57" t="s">
        <v>55</v>
      </c>
      <c r="B44" s="17">
        <v>4261480</v>
      </c>
      <c r="C44" s="17">
        <v>2133007</v>
      </c>
    </row>
    <row r="45" spans="1:3" ht="13.5">
      <c r="A45" s="57" t="s">
        <v>56</v>
      </c>
      <c r="B45" s="17">
        <v>2742345</v>
      </c>
      <c r="C45" s="17">
        <v>856188</v>
      </c>
    </row>
    <row r="46" spans="1:3" ht="13.5">
      <c r="A46" s="57" t="s">
        <v>57</v>
      </c>
      <c r="B46" s="17">
        <v>14328408</v>
      </c>
      <c r="C46" s="17">
        <v>4359943</v>
      </c>
    </row>
    <row r="47" spans="1:3" ht="13.5">
      <c r="A47" s="57" t="s">
        <v>58</v>
      </c>
      <c r="B47" s="17">
        <v>3518541</v>
      </c>
      <c r="C47" s="17">
        <v>2048548</v>
      </c>
    </row>
    <row r="48" spans="1:3" ht="13.5">
      <c r="A48" s="57" t="s">
        <v>59</v>
      </c>
      <c r="B48" s="17">
        <v>4975214</v>
      </c>
      <c r="C48" s="17">
        <v>2629341</v>
      </c>
    </row>
    <row r="49" spans="1:3" ht="13.5">
      <c r="A49" s="57" t="s">
        <v>60</v>
      </c>
      <c r="B49" s="17">
        <v>6317250</v>
      </c>
      <c r="C49" s="17">
        <v>2454286</v>
      </c>
    </row>
    <row r="50" spans="1:3" ht="13.5">
      <c r="A50" s="57" t="s">
        <v>61</v>
      </c>
      <c r="B50" s="17">
        <v>3735354</v>
      </c>
      <c r="C50" s="17">
        <v>1628621</v>
      </c>
    </row>
    <row r="51" spans="1:3" ht="13.5">
      <c r="A51" s="57" t="s">
        <v>62</v>
      </c>
      <c r="B51" s="17">
        <v>2496403</v>
      </c>
      <c r="C51" s="17">
        <v>1185595</v>
      </c>
    </row>
    <row r="52" spans="1:3" ht="13.5">
      <c r="A52" s="57" t="s">
        <v>63</v>
      </c>
      <c r="B52" s="17">
        <v>5249922</v>
      </c>
      <c r="C52" s="17">
        <v>2433118</v>
      </c>
    </row>
    <row r="53" spans="1:3" ht="13.5">
      <c r="A53" s="57" t="s">
        <v>64</v>
      </c>
      <c r="B53" s="17">
        <v>5033287</v>
      </c>
      <c r="C53" s="17">
        <v>629540</v>
      </c>
    </row>
    <row r="54" spans="1:3" ht="13.5">
      <c r="A54" s="80" t="s">
        <v>152</v>
      </c>
      <c r="B54" s="60">
        <f>SUM(B7:B53)</f>
        <v>322913288</v>
      </c>
      <c r="C54" s="60">
        <f>SUM(C7:C53)</f>
        <v>106499075</v>
      </c>
    </row>
  </sheetData>
  <mergeCells count="2">
    <mergeCell ref="B2:C3"/>
    <mergeCell ref="A2:A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2"/>
  <headerFooter alignWithMargins="0">
    <oddHeader>&amp;L&amp;16廃棄物事業経費【市町村分担金】（平成１５年度実績）&amp;R&amp;D　　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K37"/>
  <sheetViews>
    <sheetView workbookViewId="0" topLeftCell="A1">
      <selection activeCell="A1" sqref="A1:B1"/>
    </sheetView>
  </sheetViews>
  <sheetFormatPr defaultColWidth="9.00390625" defaultRowHeight="13.5"/>
  <cols>
    <col min="1" max="2" width="4.50390625" style="77" customWidth="1"/>
    <col min="3" max="3" width="12.125" style="77" customWidth="1"/>
    <col min="4" max="5" width="16.50390625" style="77" customWidth="1"/>
    <col min="6" max="8" width="4.50390625" style="77" customWidth="1"/>
    <col min="9" max="9" width="14.625" style="77" customWidth="1"/>
    <col min="10" max="11" width="16.50390625" style="77" customWidth="1"/>
    <col min="12" max="16384" width="8.00390625" style="77" customWidth="1"/>
  </cols>
  <sheetData>
    <row r="1" spans="1:9" s="63" customFormat="1" ht="21" customHeight="1">
      <c r="A1" s="106" t="s">
        <v>153</v>
      </c>
      <c r="B1" s="106"/>
      <c r="C1" s="62" t="s">
        <v>81</v>
      </c>
      <c r="G1" s="61"/>
      <c r="H1" s="61"/>
      <c r="I1" s="62" t="s">
        <v>165</v>
      </c>
    </row>
    <row r="2" spans="1:9" s="66" customFormat="1" ht="18" customHeight="1">
      <c r="A2" s="64"/>
      <c r="B2" s="64"/>
      <c r="C2" s="65"/>
      <c r="G2" s="64"/>
      <c r="H2" s="64"/>
      <c r="I2" s="65"/>
    </row>
    <row r="3" spans="1:11" s="66" customFormat="1" ht="18" customHeight="1">
      <c r="A3" s="112" t="s">
        <v>82</v>
      </c>
      <c r="B3" s="108"/>
      <c r="C3" s="109"/>
      <c r="D3" s="67" t="s">
        <v>108</v>
      </c>
      <c r="E3" s="68" t="s">
        <v>11</v>
      </c>
      <c r="G3" s="107" t="s">
        <v>83</v>
      </c>
      <c r="H3" s="108"/>
      <c r="I3" s="109"/>
      <c r="J3" s="67" t="s">
        <v>108</v>
      </c>
      <c r="K3" s="68" t="s">
        <v>11</v>
      </c>
    </row>
    <row r="4" spans="1:11" s="66" customFormat="1" ht="18" customHeight="1">
      <c r="A4" s="102" t="s">
        <v>84</v>
      </c>
      <c r="B4" s="103"/>
      <c r="C4" s="103"/>
      <c r="D4" s="69">
        <f>SUMIF('廃棄物事業経費（歳入）'!$A$7:$A$54,$A$1,'廃棄物事業経費（歳入）'!$D$7:$D$54)</f>
        <v>71553694</v>
      </c>
      <c r="E4" s="69">
        <f>SUMIF('廃棄物事業経費（歳入）'!$A$7:$A$54,$A$1,'廃棄物事業経費（歳入）'!$M$7:$M$54)</f>
        <v>10327456</v>
      </c>
      <c r="G4" s="117" t="s">
        <v>85</v>
      </c>
      <c r="H4" s="117" t="s">
        <v>86</v>
      </c>
      <c r="I4" s="70" t="s">
        <v>87</v>
      </c>
      <c r="J4" s="69">
        <f>SUMIF('廃棄物事業経費（歳出）'!$A$7:$A$54,$A$1,'廃棄物事業経費（歳出）'!$D$7:$D$54)</f>
        <v>260993522</v>
      </c>
      <c r="K4" s="69">
        <f>SUMIF('廃棄物事業経費（歳出）'!$A$7:$A$54,$A$1,'廃棄物事業経費（歳出）'!$W$7:$W$54)</f>
        <v>42521747</v>
      </c>
    </row>
    <row r="5" spans="1:11" s="66" customFormat="1" ht="18" customHeight="1">
      <c r="A5" s="102" t="s">
        <v>88</v>
      </c>
      <c r="B5" s="103"/>
      <c r="C5" s="103"/>
      <c r="D5" s="69">
        <f>SUMIF('廃棄物事業経費（歳入）'!$A$7:$A$54,$A$1,'廃棄物事業経費（歳入）'!$E$7:$E$54)</f>
        <v>7221861</v>
      </c>
      <c r="E5" s="69">
        <f>SUMIF('廃棄物事業経費（歳入）'!$A$7:$A$54,$A$1,'廃棄物事業経費（歳入）'!$N$7:$N$54)</f>
        <v>4126119</v>
      </c>
      <c r="G5" s="117"/>
      <c r="H5" s="117"/>
      <c r="I5" s="70" t="s">
        <v>89</v>
      </c>
      <c r="J5" s="69">
        <f>SUMIF('廃棄物事業経費（歳出）'!$A$7:$A$54,$A$1,'廃棄物事業経費（歳出）'!$E$7:$E$54)</f>
        <v>62110180</v>
      </c>
      <c r="K5" s="69">
        <f>SUMIF('廃棄物事業経費（歳出）'!$A$7:$A$54,$A$1,'廃棄物事業経費（歳出）'!$X$7:$X$54)</f>
        <v>2499355</v>
      </c>
    </row>
    <row r="6" spans="1:11" s="66" customFormat="1" ht="18" customHeight="1">
      <c r="A6" s="102" t="s">
        <v>90</v>
      </c>
      <c r="B6" s="103"/>
      <c r="C6" s="103"/>
      <c r="D6" s="69">
        <f>SUMIF('廃棄物事業経費（歳入）'!$A$7:$A$54,$A$1,'廃棄物事業経費（歳入）'!$F$7:$F$54)</f>
        <v>173910805</v>
      </c>
      <c r="E6" s="69">
        <f>SUMIF('廃棄物事業経費（歳入）'!$A$7:$A$54,$A$1,'廃棄物事業経費（歳入）'!$O$7:$O$54)</f>
        <v>23334927</v>
      </c>
      <c r="G6" s="117"/>
      <c r="H6" s="117"/>
      <c r="I6" s="70" t="s">
        <v>91</v>
      </c>
      <c r="J6" s="69">
        <f>SUMIF('廃棄物事業経費（歳出）'!$A$7:$A$54,$A$1,'廃棄物事業経費（歳出）'!$F$7:$F$54)</f>
        <v>12843741</v>
      </c>
      <c r="K6" s="69">
        <f>SUMIF('廃棄物事業経費（歳出）'!$A$7:$A$54,$A$1,'廃棄物事業経費（歳出）'!$Y$7:$Y$54)</f>
        <v>6762875</v>
      </c>
    </row>
    <row r="7" spans="1:11" s="66" customFormat="1" ht="18" customHeight="1">
      <c r="A7" s="102" t="s">
        <v>92</v>
      </c>
      <c r="B7" s="103"/>
      <c r="C7" s="103"/>
      <c r="D7" s="69">
        <f>SUMIF('廃棄物事業経費（歳入）'!$A$7:$A$54,$A$1,'廃棄物事業経費（歳入）'!$G$7:$G$54)</f>
        <v>203037722</v>
      </c>
      <c r="E7" s="69">
        <f>SUMIF('廃棄物事業経費（歳入）'!$A$7:$A$54,$A$1,'廃棄物事業経費（歳入）'!$P$7:$P$54)</f>
        <v>41902226</v>
      </c>
      <c r="G7" s="117"/>
      <c r="H7" s="102" t="s">
        <v>93</v>
      </c>
      <c r="I7" s="102"/>
      <c r="J7" s="69">
        <f>SUMIF('廃棄物事業経費（歳出）'!$A$7:$A$54,$A$1,'廃棄物事業経費（歳出）'!$G$7:$G$54)</f>
        <v>6104237</v>
      </c>
      <c r="K7" s="69">
        <f>SUMIF('廃棄物事業経費（歳出）'!$A$7:$A$54,$A$1,'廃棄物事業経費（歳出）'!$Z$7:$Z$54)</f>
        <v>633515</v>
      </c>
    </row>
    <row r="8" spans="1:11" s="66" customFormat="1" ht="18" customHeight="1">
      <c r="A8" s="113" t="s">
        <v>94</v>
      </c>
      <c r="B8" s="103"/>
      <c r="C8" s="103"/>
      <c r="D8" s="69">
        <f>SUMIF('廃棄物事業経費（歳入）'!$A$7:$A$54,$A$1,'廃棄物事業経費（歳入）'!$H$7:$H$54)</f>
        <v>322913288</v>
      </c>
      <c r="E8" s="69">
        <f>SUMIF('廃棄物事業経費（歳入）'!$A$7:$A$54,$A$1,'廃棄物事業経費（歳入）'!$Q$7:$R$54)</f>
        <v>106602315</v>
      </c>
      <c r="G8" s="117"/>
      <c r="H8" s="102" t="s">
        <v>95</v>
      </c>
      <c r="I8" s="102"/>
      <c r="J8" s="69">
        <f>SUMIF('廃棄物事業経費（歳出）'!$A$7:$A$54,$A$1,'廃棄物事業経費（歳出）'!$H$7:$H$54)</f>
        <v>37009164</v>
      </c>
      <c r="K8" s="69">
        <f>SUMIF('廃棄物事業経費（歳出）'!$A$7:$A$54,$A$1,'廃棄物事業経費（歳出）'!$AA$7:$AA$54)</f>
        <v>7763923</v>
      </c>
    </row>
    <row r="9" spans="1:11" s="66" customFormat="1" ht="18" customHeight="1">
      <c r="A9" s="102" t="s">
        <v>91</v>
      </c>
      <c r="B9" s="103"/>
      <c r="C9" s="103"/>
      <c r="D9" s="69">
        <f>SUMIF('廃棄物事業経費（歳入）'!$A$7:$A$54,$A$1,'廃棄物事業経費（歳入）'!$I$7:$I$54)</f>
        <v>79367875</v>
      </c>
      <c r="E9" s="69">
        <f>SUMIF('廃棄物事業経費（歳入）'!$A$7:$A$54,$A$1,'廃棄物事業経費（歳入）'!$R$7:$R$54)</f>
        <v>10283733</v>
      </c>
      <c r="G9" s="117"/>
      <c r="H9" s="116" t="s">
        <v>160</v>
      </c>
      <c r="I9" s="116"/>
      <c r="J9" s="71">
        <f>SUM(J4:J8)</f>
        <v>379060844</v>
      </c>
      <c r="K9" s="71">
        <f>SUM(K4:K8)</f>
        <v>60181415</v>
      </c>
    </row>
    <row r="10" spans="1:11" s="66" customFormat="1" ht="18" customHeight="1">
      <c r="A10" s="114" t="s">
        <v>96</v>
      </c>
      <c r="B10" s="115"/>
      <c r="C10" s="115"/>
      <c r="D10" s="72">
        <f>SUM(D4:D9)</f>
        <v>858005245</v>
      </c>
      <c r="E10" s="72">
        <f>SUM(E4:E9)</f>
        <v>196576776</v>
      </c>
      <c r="G10" s="117"/>
      <c r="H10" s="73"/>
      <c r="I10" s="74" t="s">
        <v>97</v>
      </c>
      <c r="J10" s="75">
        <f>J9-J8</f>
        <v>342051680</v>
      </c>
      <c r="K10" s="75">
        <f>K9-K8</f>
        <v>52417492</v>
      </c>
    </row>
    <row r="11" spans="1:11" s="66" customFormat="1" ht="18" customHeight="1">
      <c r="A11" s="73"/>
      <c r="B11" s="104" t="s">
        <v>97</v>
      </c>
      <c r="C11" s="105"/>
      <c r="D11" s="76">
        <f>D10-D8</f>
        <v>535091957</v>
      </c>
      <c r="E11" s="76">
        <f>E10-E8</f>
        <v>89974461</v>
      </c>
      <c r="G11" s="121" t="s">
        <v>98</v>
      </c>
      <c r="H11" s="102" t="s">
        <v>99</v>
      </c>
      <c r="I11" s="102"/>
      <c r="J11" s="69">
        <f>SUMIF('廃棄物事業経費（歳出）'!$A$7:$A$54,$A$1,'廃棄物事業経費（歳出）'!$J$7:$J$54)</f>
        <v>561776967</v>
      </c>
      <c r="K11" s="69">
        <f>SUMIF('廃棄物事業経費（歳出）'!$A$7:$A$54,$A$1,'廃棄物事業経費（歳出）'!$AC$7:$AC$54)</f>
        <v>67528428</v>
      </c>
    </row>
    <row r="12" spans="1:11" s="66" customFormat="1" ht="18" customHeight="1">
      <c r="A12" s="102" t="s">
        <v>100</v>
      </c>
      <c r="B12" s="103"/>
      <c r="C12" s="103"/>
      <c r="D12" s="69">
        <f>SUMIF('廃棄物事業経費（歳入）'!$A$7:$A$54,$A$1,'廃棄物事業経費（歳入）'!$J$7:$J$54)</f>
        <v>1424945388</v>
      </c>
      <c r="E12" s="69">
        <f>SUMIF('廃棄物事業経費（歳入）'!$A$7:$A$54,$A$1,'廃棄物事業経費（歳入）'!$S$7:$S$54)</f>
        <v>224544834</v>
      </c>
      <c r="G12" s="121"/>
      <c r="H12" s="117" t="s">
        <v>101</v>
      </c>
      <c r="I12" s="70" t="s">
        <v>102</v>
      </c>
      <c r="J12" s="69">
        <f>SUMIF('廃棄物事業経費（歳出）'!$A$7:$A$54,$A$1,'廃棄物事業経費（歳出）'!$L$7:$L$54)</f>
        <v>77211814</v>
      </c>
      <c r="K12" s="69">
        <f>SUMIF('廃棄物事業経費（歳出）'!$A$7:$A$54,$A$1,'廃棄物事業経費（歳出）'!$AE$7:$AE$54)</f>
        <v>5716151</v>
      </c>
    </row>
    <row r="13" spans="1:11" s="66" customFormat="1" ht="18" customHeight="1">
      <c r="A13" s="110" t="s">
        <v>12</v>
      </c>
      <c r="B13" s="111"/>
      <c r="C13" s="111"/>
      <c r="D13" s="72">
        <f>D10+D12</f>
        <v>2282950633</v>
      </c>
      <c r="E13" s="72">
        <f>E10+E12</f>
        <v>421121610</v>
      </c>
      <c r="G13" s="121"/>
      <c r="H13" s="117"/>
      <c r="I13" s="70" t="s">
        <v>87</v>
      </c>
      <c r="J13" s="69">
        <f>SUMIF('廃棄物事業経費（歳出）'!$A$7:$A$54,$A$1,'廃棄物事業経費（歳出）'!$M$7:$M$54)</f>
        <v>277061318</v>
      </c>
      <c r="K13" s="69">
        <f>SUMIF('廃棄物事業経費（歳出）'!$A$7:$A$54,$A$1,'廃棄物事業経費（歳出）'!$AF$7:$AF$54)</f>
        <v>75088390</v>
      </c>
    </row>
    <row r="14" spans="1:11" s="66" customFormat="1" ht="18" customHeight="1">
      <c r="A14" s="73"/>
      <c r="B14" s="104" t="s">
        <v>97</v>
      </c>
      <c r="C14" s="105"/>
      <c r="D14" s="76">
        <f>D13-D8</f>
        <v>1960037345</v>
      </c>
      <c r="E14" s="76">
        <f>E13-E8</f>
        <v>314519295</v>
      </c>
      <c r="G14" s="121"/>
      <c r="H14" s="117"/>
      <c r="I14" s="70" t="s">
        <v>103</v>
      </c>
      <c r="J14" s="69">
        <f>SUMIF('廃棄物事業経費（歳出）'!$A$7:$A$54,$A$1,'廃棄物事業経費（歳出）'!$N$7:$N$54)</f>
        <v>36769692</v>
      </c>
      <c r="K14" s="69">
        <f>SUMIF('廃棄物事業経費（歳出）'!$A$7:$A$54,$A$1,'廃棄物事業経費（歳出）'!$AG$7:$AG$54)</f>
        <v>3555296</v>
      </c>
    </row>
    <row r="15" spans="7:11" s="66" customFormat="1" ht="18" customHeight="1">
      <c r="G15" s="121"/>
      <c r="H15" s="102" t="s">
        <v>104</v>
      </c>
      <c r="I15" s="102"/>
      <c r="J15" s="69">
        <f>SUMIF('廃棄物事業経費（歳出）'!$A$7:$A$54,$A$1,'廃棄物事業経費（歳出）'!$O$7:$O$54)</f>
        <v>10105342</v>
      </c>
      <c r="K15" s="69">
        <f>SUMIF('廃棄物事業経費（歳出）'!$A$7:$A$54,$A$1,'廃棄物事業経費（歳出）'!$AH$7:$AH$54)</f>
        <v>514971</v>
      </c>
    </row>
    <row r="16" spans="1:11" s="66" customFormat="1" ht="18" customHeight="1">
      <c r="A16" s="77"/>
      <c r="B16" s="77"/>
      <c r="C16" s="77"/>
      <c r="D16" s="77"/>
      <c r="E16" s="77"/>
      <c r="G16" s="121"/>
      <c r="H16" s="102" t="s">
        <v>105</v>
      </c>
      <c r="I16" s="102"/>
      <c r="J16" s="69">
        <f>SUMIF('廃棄物事業経費（歳出）'!$A$7:$A$54,$A$1,'廃棄物事業経費（歳出）'!$P$7:$P$54)</f>
        <v>529341333</v>
      </c>
      <c r="K16" s="69">
        <f>SUMIF('廃棄物事業経費（歳出）'!$A$7:$A$54,$A$1,'廃棄物事業経費（歳出）'!$AI$7:$AI$54)</f>
        <v>79431657</v>
      </c>
    </row>
    <row r="17" spans="1:11" s="66" customFormat="1" ht="18" customHeight="1">
      <c r="A17" s="119" t="s">
        <v>106</v>
      </c>
      <c r="B17" s="119"/>
      <c r="C17" s="119"/>
      <c r="D17" s="78">
        <f>D8</f>
        <v>322913288</v>
      </c>
      <c r="E17" s="78">
        <f>E8</f>
        <v>106602315</v>
      </c>
      <c r="G17" s="121"/>
      <c r="H17" s="102" t="s">
        <v>95</v>
      </c>
      <c r="I17" s="102"/>
      <c r="J17" s="69">
        <f>SUMIF('廃棄物事業経費（歳出）'!$A$7:$A$54,$A$1,'廃棄物事業経費（歳出）'!$R$7:$R$54)</f>
        <v>285904124</v>
      </c>
      <c r="K17" s="69">
        <f>SUMIF('廃棄物事業経費（歳出）'!$A$7:$A$54,$A$1,'廃棄物事業経費（歳出）'!$AK$7:$AK$54)</f>
        <v>98838392</v>
      </c>
    </row>
    <row r="18" spans="1:11" s="66" customFormat="1" ht="18" customHeight="1">
      <c r="A18" s="119" t="s">
        <v>107</v>
      </c>
      <c r="B18" s="120"/>
      <c r="C18" s="120"/>
      <c r="D18" s="78">
        <f>J8+J17</f>
        <v>322913288</v>
      </c>
      <c r="E18" s="78">
        <f>K8+K17</f>
        <v>106602315</v>
      </c>
      <c r="G18" s="121"/>
      <c r="H18" s="102" t="s">
        <v>91</v>
      </c>
      <c r="I18" s="102"/>
      <c r="J18" s="69">
        <f>SUMIF('廃棄物事業経費（歳出）'!$A$7:$A$54,$A$1,'廃棄物事業経費（歳出）'!$Q$7:$Q$54)</f>
        <v>43950015</v>
      </c>
      <c r="K18" s="69">
        <f>SUMIF('廃棄物事業経費（歳出）'!$A$7:$A$54,$A$1,'廃棄物事業経費（歳出）'!$AJ$7:$AJ$54)</f>
        <v>12172470</v>
      </c>
    </row>
    <row r="19" spans="1:11" s="66" customFormat="1" ht="18" customHeight="1">
      <c r="A19" s="77"/>
      <c r="B19" s="77"/>
      <c r="C19" s="77"/>
      <c r="D19" s="77"/>
      <c r="E19" s="77"/>
      <c r="G19" s="121"/>
      <c r="H19" s="116" t="s">
        <v>160</v>
      </c>
      <c r="I19" s="116"/>
      <c r="J19" s="71">
        <f>SUM(J11:J18)</f>
        <v>1822120605</v>
      </c>
      <c r="K19" s="71">
        <f>SUM(K11:K18)</f>
        <v>342845755</v>
      </c>
    </row>
    <row r="20" spans="1:11" s="66" customFormat="1" ht="18" customHeight="1">
      <c r="A20" s="77"/>
      <c r="B20" s="77"/>
      <c r="C20" s="77"/>
      <c r="D20" s="77"/>
      <c r="E20" s="77"/>
      <c r="G20" s="121"/>
      <c r="H20" s="73"/>
      <c r="I20" s="74" t="s">
        <v>97</v>
      </c>
      <c r="J20" s="75">
        <f>J19-J17</f>
        <v>1536216481</v>
      </c>
      <c r="K20" s="75">
        <f>K19-K17</f>
        <v>244007363</v>
      </c>
    </row>
    <row r="21" spans="1:11" s="66" customFormat="1" ht="18" customHeight="1">
      <c r="A21" s="77"/>
      <c r="B21" s="77"/>
      <c r="C21" s="77"/>
      <c r="D21" s="77"/>
      <c r="E21" s="77"/>
      <c r="G21" s="118" t="s">
        <v>91</v>
      </c>
      <c r="H21" s="118"/>
      <c r="I21" s="118"/>
      <c r="J21" s="69">
        <f>SUMIF('廃棄物事業経費（歳出）'!$A$7:$A$54,$A$1,'廃棄物事業経費（歳出）'!$S$7:$S$54)</f>
        <v>81769184</v>
      </c>
      <c r="K21" s="69">
        <f>SUMIF('廃棄物事業経費（歳出）'!$A$7:$A$54,$A$1,'廃棄物事業経費（歳出）'!$AL$7:$AL$54)</f>
        <v>18094440</v>
      </c>
    </row>
    <row r="22" spans="1:11" s="66" customFormat="1" ht="18" customHeight="1">
      <c r="A22" s="77"/>
      <c r="B22" s="77"/>
      <c r="C22" s="77"/>
      <c r="D22" s="77"/>
      <c r="E22" s="77"/>
      <c r="G22" s="116" t="s">
        <v>12</v>
      </c>
      <c r="H22" s="116"/>
      <c r="I22" s="116"/>
      <c r="J22" s="71">
        <f>J9+J19+J21</f>
        <v>2282950633</v>
      </c>
      <c r="K22" s="71">
        <f>K9+K19+K21</f>
        <v>421121610</v>
      </c>
    </row>
    <row r="23" spans="1:11" s="66" customFormat="1" ht="18" customHeight="1">
      <c r="A23" s="77"/>
      <c r="B23" s="77"/>
      <c r="C23" s="77"/>
      <c r="D23" s="77"/>
      <c r="E23" s="77"/>
      <c r="G23" s="73"/>
      <c r="H23" s="79"/>
      <c r="I23" s="74" t="s">
        <v>97</v>
      </c>
      <c r="J23" s="75">
        <f>J22-J8-J17</f>
        <v>1960037345</v>
      </c>
      <c r="K23" s="75">
        <f>K22-K8-K17</f>
        <v>314519295</v>
      </c>
    </row>
    <row r="24" spans="1:11" s="66" customFormat="1" ht="16.5" customHeight="1">
      <c r="A24" s="77"/>
      <c r="B24" s="77"/>
      <c r="C24" s="77"/>
      <c r="D24" s="77"/>
      <c r="E24" s="77"/>
      <c r="G24" s="77"/>
      <c r="H24" s="77"/>
      <c r="I24" s="77"/>
      <c r="J24" s="77"/>
      <c r="K24" s="77"/>
    </row>
    <row r="25" spans="1:5" s="66" customFormat="1" ht="16.5" customHeight="1">
      <c r="A25" s="77"/>
      <c r="B25" s="77"/>
      <c r="C25" s="77"/>
      <c r="D25" s="77"/>
      <c r="E25" s="77"/>
    </row>
    <row r="26" spans="1:5" s="66" customFormat="1" ht="16.5" customHeight="1">
      <c r="A26" s="77"/>
      <c r="B26" s="77"/>
      <c r="C26" s="77"/>
      <c r="D26" s="77"/>
      <c r="E26" s="77"/>
    </row>
    <row r="27" spans="1:11" s="66" customFormat="1" ht="16.5" customHeight="1">
      <c r="A27" s="77"/>
      <c r="B27" s="77"/>
      <c r="C27" s="77"/>
      <c r="D27" s="77"/>
      <c r="E27" s="77"/>
      <c r="G27" s="77"/>
      <c r="H27" s="77"/>
      <c r="I27" s="77"/>
      <c r="J27" s="77"/>
      <c r="K27" s="77"/>
    </row>
    <row r="28" spans="1:11" s="66" customFormat="1" ht="16.5" customHeight="1">
      <c r="A28" s="77"/>
      <c r="B28" s="77"/>
      <c r="C28" s="77"/>
      <c r="D28" s="77"/>
      <c r="E28" s="77"/>
      <c r="G28" s="77"/>
      <c r="H28" s="77"/>
      <c r="I28" s="77"/>
      <c r="J28" s="77"/>
      <c r="K28" s="77"/>
    </row>
    <row r="29" spans="1:11" s="66" customFormat="1" ht="16.5" customHeight="1">
      <c r="A29" s="77"/>
      <c r="B29" s="77"/>
      <c r="C29" s="77"/>
      <c r="D29" s="77"/>
      <c r="E29" s="77"/>
      <c r="G29" s="77"/>
      <c r="H29" s="77"/>
      <c r="I29" s="77"/>
      <c r="J29" s="77"/>
      <c r="K29" s="77"/>
    </row>
    <row r="30" spans="1:11" s="66" customFormat="1" ht="16.5" customHeight="1">
      <c r="A30" s="77"/>
      <c r="B30" s="77"/>
      <c r="C30" s="77"/>
      <c r="D30" s="77"/>
      <c r="E30" s="77"/>
      <c r="G30" s="77"/>
      <c r="H30" s="77"/>
      <c r="I30" s="77"/>
      <c r="J30" s="77"/>
      <c r="K30" s="77"/>
    </row>
    <row r="31" spans="1:11" s="66" customFormat="1" ht="16.5" customHeight="1">
      <c r="A31" s="77"/>
      <c r="B31" s="77"/>
      <c r="C31" s="77"/>
      <c r="D31" s="77"/>
      <c r="E31" s="77"/>
      <c r="G31" s="77"/>
      <c r="H31" s="77"/>
      <c r="I31" s="77"/>
      <c r="J31" s="77"/>
      <c r="K31" s="77"/>
    </row>
    <row r="32" spans="1:11" s="66" customFormat="1" ht="16.5" customHeight="1">
      <c r="A32" s="77"/>
      <c r="B32" s="77"/>
      <c r="C32" s="77"/>
      <c r="D32" s="77"/>
      <c r="E32" s="77"/>
      <c r="G32" s="77"/>
      <c r="H32" s="77"/>
      <c r="I32" s="77"/>
      <c r="J32" s="77"/>
      <c r="K32" s="77"/>
    </row>
    <row r="33" spans="1:11" s="66" customFormat="1" ht="16.5" customHeight="1">
      <c r="A33" s="77"/>
      <c r="B33" s="77"/>
      <c r="C33" s="77"/>
      <c r="D33" s="77"/>
      <c r="E33" s="77"/>
      <c r="G33" s="77"/>
      <c r="H33" s="77"/>
      <c r="I33" s="77"/>
      <c r="J33" s="77"/>
      <c r="K33" s="77"/>
    </row>
    <row r="34" spans="1:11" s="66" customFormat="1" ht="16.5" customHeight="1">
      <c r="A34" s="77"/>
      <c r="B34" s="77"/>
      <c r="C34" s="77"/>
      <c r="D34" s="77"/>
      <c r="E34" s="77"/>
      <c r="G34" s="77"/>
      <c r="H34" s="77"/>
      <c r="I34" s="77"/>
      <c r="J34" s="77"/>
      <c r="K34" s="77"/>
    </row>
    <row r="35" spans="1:11" s="66" customFormat="1" ht="16.5" customHeight="1">
      <c r="A35" s="77"/>
      <c r="B35" s="77"/>
      <c r="C35" s="77"/>
      <c r="D35" s="77"/>
      <c r="E35" s="77"/>
      <c r="G35" s="77"/>
      <c r="H35" s="77"/>
      <c r="I35" s="77"/>
      <c r="J35" s="77"/>
      <c r="K35" s="77"/>
    </row>
    <row r="36" spans="1:11" s="66" customFormat="1" ht="16.5" customHeight="1">
      <c r="A36" s="77"/>
      <c r="B36" s="77"/>
      <c r="C36" s="77"/>
      <c r="D36" s="77"/>
      <c r="E36" s="77"/>
      <c r="G36" s="77"/>
      <c r="H36" s="77"/>
      <c r="I36" s="77"/>
      <c r="J36" s="77"/>
      <c r="K36" s="77"/>
    </row>
    <row r="37" spans="1:11" s="66" customFormat="1" ht="16.5" customHeight="1">
      <c r="A37" s="77"/>
      <c r="B37" s="77"/>
      <c r="C37" s="77"/>
      <c r="D37" s="77"/>
      <c r="E37" s="77"/>
      <c r="G37" s="77"/>
      <c r="H37" s="77"/>
      <c r="I37" s="77"/>
      <c r="J37" s="77"/>
      <c r="K37" s="77"/>
    </row>
    <row r="39" ht="14.25" customHeight="1"/>
    <row r="40" ht="14.25" customHeight="1"/>
  </sheetData>
  <mergeCells count="31">
    <mergeCell ref="G21:I21"/>
    <mergeCell ref="G22:I22"/>
    <mergeCell ref="A17:C17"/>
    <mergeCell ref="A18:C18"/>
    <mergeCell ref="G11:G20"/>
    <mergeCell ref="H11:I11"/>
    <mergeCell ref="H12:H14"/>
    <mergeCell ref="H15:I15"/>
    <mergeCell ref="H16:I16"/>
    <mergeCell ref="H17:I17"/>
    <mergeCell ref="H18:I18"/>
    <mergeCell ref="H19:I19"/>
    <mergeCell ref="G4:G10"/>
    <mergeCell ref="H4:H6"/>
    <mergeCell ref="H7:I7"/>
    <mergeCell ref="H8:I8"/>
    <mergeCell ref="H9:I9"/>
    <mergeCell ref="G3:I3"/>
    <mergeCell ref="A7:C7"/>
    <mergeCell ref="A13:C13"/>
    <mergeCell ref="A3:C3"/>
    <mergeCell ref="B11:C11"/>
    <mergeCell ref="A8:C8"/>
    <mergeCell ref="A9:C9"/>
    <mergeCell ref="A10:C10"/>
    <mergeCell ref="A12:C12"/>
    <mergeCell ref="A4:C4"/>
    <mergeCell ref="A5:C5"/>
    <mergeCell ref="A6:C6"/>
    <mergeCell ref="B14:C14"/>
    <mergeCell ref="A1:B1"/>
  </mergeCells>
  <printOptions horizontalCentered="1"/>
  <pageMargins left="0.3937007874015748" right="0.3937007874015748" top="0.7874015748031497" bottom="0.3937007874015748" header="0.5118110236220472" footer="0.5118110236220472"/>
  <pageSetup horizontalDpi="400" verticalDpi="400" orientation="landscape" paperSize="9" scale="110" r:id="rId1"/>
  <headerFooter alignWithMargins="0">
    <oddHeader>&amp;R&amp;D　　&amp;T</oddHeader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2005-09-29T01:30:12Z</cp:lastPrinted>
  <dcterms:created xsi:type="dcterms:W3CDTF">2002-10-23T08:37:30Z</dcterms:created>
  <dcterms:modified xsi:type="dcterms:W3CDTF">2005-12-13T01:04:55Z</dcterms:modified>
  <cp:category/>
  <cp:version/>
  <cp:contentType/>
  <cp:contentStatus/>
</cp:coreProperties>
</file>