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'し尿処理の状況'!$A$2:$AC$103</definedName>
    <definedName name="_xlnm.Print_Area" localSheetId="0">'水洗化人口等'!$A$2:$U$103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<sst xmlns="http://schemas.openxmlformats.org/spreadsheetml/2006/main" count="822" uniqueCount="279">
  <si>
    <t>祁答院町</t>
  </si>
  <si>
    <t>大崎町</t>
  </si>
  <si>
    <t>山川町</t>
  </si>
  <si>
    <t>水洗化人口等（平成１５年度実績）</t>
  </si>
  <si>
    <t>し尿処理の状況（平成１５年度実績）</t>
  </si>
  <si>
    <t>有明町</t>
  </si>
  <si>
    <t>鹿児島県合計</t>
  </si>
  <si>
    <t>鹿児島県合計</t>
  </si>
  <si>
    <t>鹿児島県</t>
  </si>
  <si>
    <t>46201</t>
  </si>
  <si>
    <t>鹿児島市</t>
  </si>
  <si>
    <t>46202</t>
  </si>
  <si>
    <t>川内市</t>
  </si>
  <si>
    <t>46203</t>
  </si>
  <si>
    <t>鹿屋市</t>
  </si>
  <si>
    <t>46204</t>
  </si>
  <si>
    <t>枕崎市</t>
  </si>
  <si>
    <t>46205</t>
  </si>
  <si>
    <t>串木野市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</si>
  <si>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</si>
  <si>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</si>
  <si>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</si>
  <si>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</si>
  <si>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</si>
  <si>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</si>
  <si>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</si>
  <si>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</si>
  <si>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</si>
  <si>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</si>
  <si>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</si>
  <si>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</si>
  <si>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</si>
  <si>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</si>
  <si>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</si>
  <si>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</si>
  <si>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</si>
  <si>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</si>
  <si>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46301</t>
  </si>
  <si>
    <t>46302</t>
  </si>
  <si>
    <t>桜島町</t>
  </si>
  <si>
    <t>46303</t>
  </si>
  <si>
    <t>三島村</t>
  </si>
  <si>
    <t>46304</t>
  </si>
  <si>
    <t>十島村</t>
  </si>
  <si>
    <t>46321</t>
  </si>
  <si>
    <t>喜入町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</si>
  <si>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</si>
  <si>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</si>
  <si>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</si>
  <si>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</si>
  <si>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</si>
  <si>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</si>
  <si>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</si>
  <si>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</si>
  <si>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</si>
  <si>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</si>
  <si>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</si>
  <si>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</si>
  <si>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</si>
  <si>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</si>
  <si>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46361</t>
  </si>
  <si>
    <t>市来町</t>
  </si>
  <si>
    <t>46362</t>
  </si>
  <si>
    <t>東市来町</t>
  </si>
  <si>
    <t>46363</t>
  </si>
  <si>
    <t>伊集院町</t>
  </si>
  <si>
    <t>46364</t>
  </si>
  <si>
    <t>松元町</t>
  </si>
  <si>
    <t>46365</t>
  </si>
  <si>
    <t>郡山町</t>
  </si>
  <si>
    <t>46366</t>
  </si>
  <si>
    <t>46367</t>
  </si>
  <si>
    <t>46368</t>
  </si>
  <si>
    <t>金峰町</t>
  </si>
  <si>
    <t>46381</t>
  </si>
  <si>
    <t>樋脇町</t>
  </si>
  <si>
    <t>46382</t>
  </si>
  <si>
    <t>入来町</t>
  </si>
  <si>
    <t>46383</t>
  </si>
  <si>
    <t>46384</t>
  </si>
  <si>
    <t>宮之城町</t>
  </si>
  <si>
    <t>46385</t>
  </si>
  <si>
    <t>46386</t>
  </si>
  <si>
    <t>薩摩町</t>
  </si>
  <si>
    <t>46387</t>
  </si>
  <si>
    <t>46388</t>
  </si>
  <si>
    <t>里村</t>
  </si>
  <si>
    <t>46389</t>
  </si>
  <si>
    <t>上甑村</t>
  </si>
  <si>
    <t>46390</t>
  </si>
  <si>
    <t>下甑村</t>
  </si>
  <si>
    <t>46391</t>
  </si>
  <si>
    <t>鹿島村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</si>
  <si>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</si>
  <si>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</si>
  <si>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</si>
  <si>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</si>
  <si>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</si>
  <si>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</si>
  <si>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</si>
  <si>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</si>
  <si>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</si>
  <si>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</si>
  <si>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</si>
  <si>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</si>
  <si>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</si>
  <si>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</si>
  <si>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</si>
  <si>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</si>
  <si>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</si>
  <si>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46446</t>
  </si>
  <si>
    <t>栗野町</t>
  </si>
  <si>
    <t>46447</t>
  </si>
  <si>
    <t>吉松町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</si>
  <si>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</si>
  <si>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</si>
  <si>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</si>
  <si>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</si>
  <si>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</si>
  <si>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</si>
  <si>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</si>
  <si>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</si>
  <si>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</si>
  <si>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</si>
  <si>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</si>
  <si>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</si>
  <si>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</si>
  <si>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</si>
  <si>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</si>
  <si>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</si>
  <si>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</si>
  <si>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</si>
  <si>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</si>
  <si>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</si>
  <si>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</si>
  <si>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</si>
  <si>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</si>
  <si>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</si>
  <si>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</si>
  <si>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</si>
  <si>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</si>
  <si>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</si>
  <si>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</si>
  <si>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</si>
  <si>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</si>
  <si>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46486</t>
  </si>
  <si>
    <t>大根占町</t>
  </si>
  <si>
    <t>46487</t>
  </si>
  <si>
    <t>根占町</t>
  </si>
  <si>
    <t>46488</t>
  </si>
  <si>
    <t>46489</t>
  </si>
  <si>
    <t>佐多町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</si>
  <si>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</si>
  <si>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</si>
  <si>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</si>
  <si>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</si>
  <si>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</si>
  <si>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</si>
  <si>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</si>
  <si>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</si>
  <si>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</si>
  <si>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</si>
  <si>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</si>
  <si>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</si>
  <si>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</si>
  <si>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</si>
  <si>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</si>
  <si>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</si>
  <si>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</si>
  <si>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</si>
  <si>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</si>
  <si>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</si>
  <si>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</si>
  <si>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</si>
  <si>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</si>
  <si>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</si>
  <si>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</si>
  <si>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</si>
  <si>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</si>
  <si>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</si>
  <si>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</si>
  <si>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</si>
  <si>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</si>
  <si>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</si>
  <si>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</si>
  <si>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</si>
  <si>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</si>
  <si>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</si>
  <si>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</si>
  <si>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</si>
  <si>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</si>
  <si>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</si>
  <si>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</si>
  <si>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</si>
  <si>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</si>
  <si>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</si>
  <si>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</si>
  <si>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</si>
  <si>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</si>
  <si>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</si>
  <si>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</si>
  <si>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</si>
  <si>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</si>
  <si>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</si>
  <si>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</si>
  <si>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</si>
  <si>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</si>
  <si>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</si>
  <si>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</si>
  <si>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</si>
  <si>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</si>
  <si>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</si>
  <si>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</si>
  <si>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</si>
  <si>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</si>
  <si>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</si>
  <si>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</si>
  <si>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</si>
  <si>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</si>
  <si>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</si>
  <si>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</si>
  <si>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</si>
  <si>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</si>
  <si>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</si>
  <si>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</si>
  <si>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</si>
  <si>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</si>
  <si>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</si>
  <si>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</si>
  <si>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</si>
  <si>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</si>
  <si>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</si>
  <si>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</si>
  <si>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</si>
  <si>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</si>
  <si>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</si>
  <si>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</si>
  <si>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</si>
  <si>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</si>
  <si>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</si>
  <si>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鹿児島県</t>
  </si>
  <si>
    <t>鶴田町</t>
  </si>
  <si>
    <t>松山町</t>
  </si>
  <si>
    <t>田代町</t>
  </si>
  <si>
    <t>東町</t>
  </si>
  <si>
    <t>大和村</t>
  </si>
  <si>
    <t>吹上町</t>
  </si>
  <si>
    <t>吉田町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</si>
  <si>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</si>
  <si>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</si>
  <si>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</si>
  <si>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</si>
  <si>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</si>
  <si>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</si>
  <si>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</si>
  <si>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</si>
  <si>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</si>
  <si>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</si>
  <si>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</si>
  <si>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</si>
  <si>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</si>
  <si>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</si>
  <si>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</si>
  <si>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</si>
  <si>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</si>
  <si>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</si>
  <si>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</si>
  <si>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</si>
  <si>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</si>
  <si>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</si>
  <si>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</si>
  <si>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</si>
  <si>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</si>
  <si>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川辺町</t>
  </si>
  <si>
    <t>東郷町</t>
  </si>
  <si>
    <t>○</t>
  </si>
  <si>
    <t>長島町</t>
  </si>
  <si>
    <t>蒲生町</t>
  </si>
  <si>
    <t>日吉町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</si>
</sst>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03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9" t="s">
        <v>194</v>
      </c>
      <c r="B2" s="72" t="s">
        <v>248</v>
      </c>
      <c r="C2" s="75" t="s">
        <v>249</v>
      </c>
      <c r="D2" s="5" t="s">
        <v>195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8" t="s">
        <v>196</v>
      </c>
      <c r="S2" s="79"/>
      <c r="T2" s="79"/>
      <c r="U2" s="80"/>
    </row>
    <row r="3" spans="1:21" s="30" customFormat="1" ht="22.5" customHeight="1">
      <c r="A3" s="70"/>
      <c r="B3" s="73"/>
      <c r="C3" s="76"/>
      <c r="D3" s="22"/>
      <c r="E3" s="7" t="s">
        <v>197</v>
      </c>
      <c r="F3" s="20"/>
      <c r="G3" s="20"/>
      <c r="H3" s="23"/>
      <c r="I3" s="7" t="s">
        <v>250</v>
      </c>
      <c r="J3" s="20"/>
      <c r="K3" s="20"/>
      <c r="L3" s="20"/>
      <c r="M3" s="20"/>
      <c r="N3" s="20"/>
      <c r="O3" s="20"/>
      <c r="P3" s="20"/>
      <c r="Q3" s="21"/>
      <c r="R3" s="81"/>
      <c r="S3" s="82"/>
      <c r="T3" s="82"/>
      <c r="U3" s="83"/>
    </row>
    <row r="4" spans="1:21" s="30" customFormat="1" ht="22.5" customHeight="1">
      <c r="A4" s="70"/>
      <c r="B4" s="73"/>
      <c r="C4" s="76"/>
      <c r="D4" s="22"/>
      <c r="E4" s="6" t="s">
        <v>198</v>
      </c>
      <c r="F4" s="64" t="s">
        <v>251</v>
      </c>
      <c r="G4" s="64" t="s">
        <v>252</v>
      </c>
      <c r="H4" s="64" t="s">
        <v>253</v>
      </c>
      <c r="I4" s="6" t="s">
        <v>198</v>
      </c>
      <c r="J4" s="64" t="s">
        <v>254</v>
      </c>
      <c r="K4" s="64" t="s">
        <v>255</v>
      </c>
      <c r="L4" s="64" t="s">
        <v>256</v>
      </c>
      <c r="M4" s="64" t="s">
        <v>257</v>
      </c>
      <c r="N4" s="64" t="s">
        <v>258</v>
      </c>
      <c r="O4" s="85" t="s">
        <v>259</v>
      </c>
      <c r="P4" s="8"/>
      <c r="Q4" s="64" t="s">
        <v>260</v>
      </c>
      <c r="R4" s="64" t="s">
        <v>199</v>
      </c>
      <c r="S4" s="64" t="s">
        <v>200</v>
      </c>
      <c r="T4" s="68" t="s">
        <v>201</v>
      </c>
      <c r="U4" s="68" t="s">
        <v>202</v>
      </c>
    </row>
    <row r="5" spans="1:21" s="30" customFormat="1" ht="22.5" customHeight="1">
      <c r="A5" s="70"/>
      <c r="B5" s="73"/>
      <c r="C5" s="76"/>
      <c r="D5" s="22"/>
      <c r="E5" s="6"/>
      <c r="F5" s="65"/>
      <c r="G5" s="65"/>
      <c r="H5" s="65"/>
      <c r="I5" s="6"/>
      <c r="J5" s="65"/>
      <c r="K5" s="65"/>
      <c r="L5" s="65"/>
      <c r="M5" s="65"/>
      <c r="N5" s="65"/>
      <c r="O5" s="65"/>
      <c r="P5" s="9" t="s">
        <v>203</v>
      </c>
      <c r="Q5" s="65"/>
      <c r="R5" s="66"/>
      <c r="S5" s="66"/>
      <c r="T5" s="66"/>
      <c r="U5" s="65"/>
    </row>
    <row r="6" spans="1:21" s="30" customFormat="1" ht="22.5" customHeight="1">
      <c r="A6" s="71"/>
      <c r="B6" s="74"/>
      <c r="C6" s="77"/>
      <c r="D6" s="10" t="s">
        <v>204</v>
      </c>
      <c r="E6" s="10" t="s">
        <v>204</v>
      </c>
      <c r="F6" s="11" t="s">
        <v>261</v>
      </c>
      <c r="G6" s="10" t="s">
        <v>204</v>
      </c>
      <c r="H6" s="10" t="s">
        <v>204</v>
      </c>
      <c r="I6" s="10" t="s">
        <v>204</v>
      </c>
      <c r="J6" s="11" t="s">
        <v>261</v>
      </c>
      <c r="K6" s="10" t="s">
        <v>204</v>
      </c>
      <c r="L6" s="11" t="s">
        <v>261</v>
      </c>
      <c r="M6" s="10" t="s">
        <v>204</v>
      </c>
      <c r="N6" s="11" t="s">
        <v>261</v>
      </c>
      <c r="O6" s="10" t="s">
        <v>204</v>
      </c>
      <c r="P6" s="10" t="s">
        <v>204</v>
      </c>
      <c r="Q6" s="11" t="s">
        <v>261</v>
      </c>
      <c r="R6" s="67"/>
      <c r="S6" s="67"/>
      <c r="T6" s="67"/>
      <c r="U6" s="84"/>
    </row>
    <row r="7" spans="1:21" ht="13.5">
      <c r="A7" s="55" t="s">
        <v>8</v>
      </c>
      <c r="B7" s="56" t="s">
        <v>9</v>
      </c>
      <c r="C7" s="31" t="s">
        <v>10</v>
      </c>
      <c r="D7" s="32">
        <f aca="true" t="shared" si="0" ref="D7:D70">E7+I7</f>
        <v>555116</v>
      </c>
      <c r="E7" s="33">
        <f aca="true" t="shared" si="1" ref="E7:E23">G7+H7</f>
        <v>30038</v>
      </c>
      <c r="F7" s="34">
        <f aca="true" t="shared" si="2" ref="F7:F63">E7/D7*100</f>
        <v>5.4111212791560686</v>
      </c>
      <c r="G7" s="32">
        <v>30038</v>
      </c>
      <c r="H7" s="32">
        <v>0</v>
      </c>
      <c r="I7" s="33">
        <f aca="true" t="shared" si="3" ref="I7:I23">K7+M7+O7</f>
        <v>525078</v>
      </c>
      <c r="J7" s="34">
        <f aca="true" t="shared" si="4" ref="J7:J63">I7/D7*100</f>
        <v>94.58887872084392</v>
      </c>
      <c r="K7" s="32">
        <v>443500</v>
      </c>
      <c r="L7" s="34">
        <f aca="true" t="shared" si="5" ref="L7:L63">K7/D7*100</f>
        <v>79.89321150894588</v>
      </c>
      <c r="M7" s="32">
        <v>0</v>
      </c>
      <c r="N7" s="34">
        <f aca="true" t="shared" si="6" ref="N7:N63">M7/D7*100</f>
        <v>0</v>
      </c>
      <c r="O7" s="32">
        <v>81578</v>
      </c>
      <c r="P7" s="32">
        <v>27600</v>
      </c>
      <c r="Q7" s="34">
        <f aca="true" t="shared" si="7" ref="Q7:Q63">O7/D7*100</f>
        <v>14.695667211898053</v>
      </c>
      <c r="R7" s="32"/>
      <c r="S7" s="32" t="s">
        <v>275</v>
      </c>
      <c r="T7" s="32"/>
      <c r="U7" s="32"/>
    </row>
    <row r="8" spans="1:21" ht="13.5">
      <c r="A8" s="55" t="s">
        <v>8</v>
      </c>
      <c r="B8" s="56" t="s">
        <v>11</v>
      </c>
      <c r="C8" s="31" t="s">
        <v>12</v>
      </c>
      <c r="D8" s="32">
        <f t="shared" si="0"/>
        <v>73168</v>
      </c>
      <c r="E8" s="33">
        <f t="shared" si="1"/>
        <v>31168</v>
      </c>
      <c r="F8" s="34">
        <f t="shared" si="2"/>
        <v>42.59785698666084</v>
      </c>
      <c r="G8" s="32">
        <v>31154</v>
      </c>
      <c r="H8" s="32">
        <v>14</v>
      </c>
      <c r="I8" s="33">
        <f t="shared" si="3"/>
        <v>42000</v>
      </c>
      <c r="J8" s="34">
        <f t="shared" si="4"/>
        <v>57.40214301333917</v>
      </c>
      <c r="K8" s="32">
        <v>0</v>
      </c>
      <c r="L8" s="34">
        <f t="shared" si="5"/>
        <v>0</v>
      </c>
      <c r="M8" s="32">
        <v>532</v>
      </c>
      <c r="N8" s="34">
        <f t="shared" si="6"/>
        <v>0.7270938115022961</v>
      </c>
      <c r="O8" s="32">
        <v>41468</v>
      </c>
      <c r="P8" s="32">
        <v>22930</v>
      </c>
      <c r="Q8" s="34">
        <f t="shared" si="7"/>
        <v>56.67504920183687</v>
      </c>
      <c r="R8" s="32" t="s">
        <v>275</v>
      </c>
      <c r="S8" s="32"/>
      <c r="T8" s="32"/>
      <c r="U8" s="32"/>
    </row>
    <row r="9" spans="1:21" ht="13.5">
      <c r="A9" s="55" t="s">
        <v>8</v>
      </c>
      <c r="B9" s="56" t="s">
        <v>13</v>
      </c>
      <c r="C9" s="31" t="s">
        <v>14</v>
      </c>
      <c r="D9" s="32">
        <f t="shared" si="0"/>
        <v>81832</v>
      </c>
      <c r="E9" s="33">
        <f t="shared" si="1"/>
        <v>29972</v>
      </c>
      <c r="F9" s="34">
        <f t="shared" si="2"/>
        <v>36.626258676312446</v>
      </c>
      <c r="G9" s="32">
        <v>29972</v>
      </c>
      <c r="H9" s="32">
        <v>0</v>
      </c>
      <c r="I9" s="33">
        <f t="shared" si="3"/>
        <v>51860</v>
      </c>
      <c r="J9" s="34">
        <f t="shared" si="4"/>
        <v>63.37374132368756</v>
      </c>
      <c r="K9" s="32">
        <v>6904</v>
      </c>
      <c r="L9" s="34">
        <f t="shared" si="5"/>
        <v>8.436797340893538</v>
      </c>
      <c r="M9" s="32">
        <v>0</v>
      </c>
      <c r="N9" s="34">
        <f t="shared" si="6"/>
        <v>0</v>
      </c>
      <c r="O9" s="32">
        <v>44956</v>
      </c>
      <c r="P9" s="32">
        <v>7907</v>
      </c>
      <c r="Q9" s="34">
        <f t="shared" si="7"/>
        <v>54.93694398279402</v>
      </c>
      <c r="R9" s="32" t="s">
        <v>275</v>
      </c>
      <c r="S9" s="32"/>
      <c r="T9" s="32"/>
      <c r="U9" s="32"/>
    </row>
    <row r="10" spans="1:21" ht="13.5">
      <c r="A10" s="55" t="s">
        <v>8</v>
      </c>
      <c r="B10" s="56" t="s">
        <v>15</v>
      </c>
      <c r="C10" s="31" t="s">
        <v>16</v>
      </c>
      <c r="D10" s="32">
        <f t="shared" si="0"/>
        <v>26186</v>
      </c>
      <c r="E10" s="33">
        <f t="shared" si="1"/>
        <v>4334</v>
      </c>
      <c r="F10" s="34">
        <f t="shared" si="2"/>
        <v>16.5508286870847</v>
      </c>
      <c r="G10" s="32">
        <v>4334</v>
      </c>
      <c r="H10" s="32">
        <v>0</v>
      </c>
      <c r="I10" s="33">
        <f t="shared" si="3"/>
        <v>21852</v>
      </c>
      <c r="J10" s="34">
        <f t="shared" si="4"/>
        <v>83.4491713129153</v>
      </c>
      <c r="K10" s="32">
        <v>11696</v>
      </c>
      <c r="L10" s="34">
        <f t="shared" si="5"/>
        <v>44.66508821507676</v>
      </c>
      <c r="M10" s="32">
        <v>0</v>
      </c>
      <c r="N10" s="34">
        <f t="shared" si="6"/>
        <v>0</v>
      </c>
      <c r="O10" s="32">
        <v>10156</v>
      </c>
      <c r="P10" s="32">
        <v>1697</v>
      </c>
      <c r="Q10" s="34">
        <f t="shared" si="7"/>
        <v>38.78408309783854</v>
      </c>
      <c r="R10" s="32" t="s">
        <v>275</v>
      </c>
      <c r="S10" s="32"/>
      <c r="T10" s="32"/>
      <c r="U10" s="32"/>
    </row>
    <row r="11" spans="1:21" ht="13.5">
      <c r="A11" s="55" t="s">
        <v>8</v>
      </c>
      <c r="B11" s="56" t="s">
        <v>17</v>
      </c>
      <c r="C11" s="31" t="s">
        <v>18</v>
      </c>
      <c r="D11" s="32">
        <f t="shared" si="0"/>
        <v>26717</v>
      </c>
      <c r="E11" s="33">
        <f t="shared" si="1"/>
        <v>6952</v>
      </c>
      <c r="F11" s="34">
        <f t="shared" si="2"/>
        <v>26.020885578470637</v>
      </c>
      <c r="G11" s="32">
        <v>6556</v>
      </c>
      <c r="H11" s="32">
        <v>396</v>
      </c>
      <c r="I11" s="33">
        <f t="shared" si="3"/>
        <v>19765</v>
      </c>
      <c r="J11" s="34">
        <f t="shared" si="4"/>
        <v>73.97911442152937</v>
      </c>
      <c r="K11" s="32">
        <v>8997</v>
      </c>
      <c r="L11" s="34">
        <f t="shared" si="5"/>
        <v>33.67518808249429</v>
      </c>
      <c r="M11" s="32">
        <v>0</v>
      </c>
      <c r="N11" s="34">
        <f t="shared" si="6"/>
        <v>0</v>
      </c>
      <c r="O11" s="32">
        <v>10768</v>
      </c>
      <c r="P11" s="32">
        <v>4091</v>
      </c>
      <c r="Q11" s="34">
        <f t="shared" si="7"/>
        <v>40.30392633903507</v>
      </c>
      <c r="R11" s="32" t="s">
        <v>275</v>
      </c>
      <c r="S11" s="32"/>
      <c r="T11" s="32"/>
      <c r="U11" s="32"/>
    </row>
    <row r="12" spans="1:21" ht="13.5">
      <c r="A12" s="55" t="s">
        <v>8</v>
      </c>
      <c r="B12" s="56" t="s">
        <v>19</v>
      </c>
      <c r="C12" s="31" t="s">
        <v>20</v>
      </c>
      <c r="D12" s="32">
        <f t="shared" si="0"/>
        <v>26174</v>
      </c>
      <c r="E12" s="33">
        <f t="shared" si="1"/>
        <v>10882</v>
      </c>
      <c r="F12" s="34">
        <f t="shared" si="2"/>
        <v>41.57560938335753</v>
      </c>
      <c r="G12" s="32">
        <v>10882</v>
      </c>
      <c r="H12" s="32">
        <v>0</v>
      </c>
      <c r="I12" s="33">
        <f t="shared" si="3"/>
        <v>15292</v>
      </c>
      <c r="J12" s="34">
        <f t="shared" si="4"/>
        <v>58.42439061664248</v>
      </c>
      <c r="K12" s="32">
        <v>0</v>
      </c>
      <c r="L12" s="34">
        <f t="shared" si="5"/>
        <v>0</v>
      </c>
      <c r="M12" s="32">
        <v>0</v>
      </c>
      <c r="N12" s="34">
        <f t="shared" si="6"/>
        <v>0</v>
      </c>
      <c r="O12" s="32">
        <v>15292</v>
      </c>
      <c r="P12" s="32">
        <v>6457</v>
      </c>
      <c r="Q12" s="34">
        <f t="shared" si="7"/>
        <v>58.42439061664248</v>
      </c>
      <c r="R12" s="32" t="s">
        <v>275</v>
      </c>
      <c r="S12" s="32"/>
      <c r="T12" s="32"/>
      <c r="U12" s="32"/>
    </row>
    <row r="13" spans="1:21" ht="13.5">
      <c r="A13" s="55" t="s">
        <v>8</v>
      </c>
      <c r="B13" s="56" t="s">
        <v>21</v>
      </c>
      <c r="C13" s="31" t="s">
        <v>22</v>
      </c>
      <c r="D13" s="32">
        <f t="shared" si="0"/>
        <v>42594</v>
      </c>
      <c r="E13" s="33">
        <f t="shared" si="1"/>
        <v>2633</v>
      </c>
      <c r="F13" s="34">
        <f t="shared" si="2"/>
        <v>6.181621824670142</v>
      </c>
      <c r="G13" s="32">
        <v>2633</v>
      </c>
      <c r="H13" s="32">
        <v>0</v>
      </c>
      <c r="I13" s="33">
        <f t="shared" si="3"/>
        <v>39961</v>
      </c>
      <c r="J13" s="34">
        <f t="shared" si="4"/>
        <v>93.81837817532987</v>
      </c>
      <c r="K13" s="32">
        <v>35042</v>
      </c>
      <c r="L13" s="34">
        <f t="shared" si="5"/>
        <v>82.26980325867494</v>
      </c>
      <c r="M13" s="32">
        <v>0</v>
      </c>
      <c r="N13" s="34">
        <f t="shared" si="6"/>
        <v>0</v>
      </c>
      <c r="O13" s="32">
        <v>4919</v>
      </c>
      <c r="P13" s="32">
        <v>815</v>
      </c>
      <c r="Q13" s="34">
        <f t="shared" si="7"/>
        <v>11.548574916654927</v>
      </c>
      <c r="R13" s="32" t="s">
        <v>275</v>
      </c>
      <c r="S13" s="32"/>
      <c r="T13" s="32"/>
      <c r="U13" s="32"/>
    </row>
    <row r="14" spans="1:21" ht="13.5">
      <c r="A14" s="55" t="s">
        <v>8</v>
      </c>
      <c r="B14" s="56" t="s">
        <v>23</v>
      </c>
      <c r="C14" s="31" t="s">
        <v>24</v>
      </c>
      <c r="D14" s="32">
        <f t="shared" si="0"/>
        <v>39942</v>
      </c>
      <c r="E14" s="33">
        <f t="shared" si="1"/>
        <v>13305</v>
      </c>
      <c r="F14" s="34">
        <f t="shared" si="2"/>
        <v>33.31080066095839</v>
      </c>
      <c r="G14" s="32">
        <v>13305</v>
      </c>
      <c r="H14" s="32">
        <v>0</v>
      </c>
      <c r="I14" s="33">
        <f t="shared" si="3"/>
        <v>26637</v>
      </c>
      <c r="J14" s="34">
        <f t="shared" si="4"/>
        <v>66.68919933904161</v>
      </c>
      <c r="K14" s="32">
        <v>15475</v>
      </c>
      <c r="L14" s="34">
        <f t="shared" si="5"/>
        <v>38.743678333583695</v>
      </c>
      <c r="M14" s="32">
        <v>0</v>
      </c>
      <c r="N14" s="34">
        <f t="shared" si="6"/>
        <v>0</v>
      </c>
      <c r="O14" s="32">
        <v>11162</v>
      </c>
      <c r="P14" s="32">
        <v>3961</v>
      </c>
      <c r="Q14" s="34">
        <f t="shared" si="7"/>
        <v>27.945521005457913</v>
      </c>
      <c r="R14" s="32" t="s">
        <v>275</v>
      </c>
      <c r="S14" s="32"/>
      <c r="T14" s="32"/>
      <c r="U14" s="32"/>
    </row>
    <row r="15" spans="1:21" ht="13.5">
      <c r="A15" s="55" t="s">
        <v>8</v>
      </c>
      <c r="B15" s="56" t="s">
        <v>25</v>
      </c>
      <c r="C15" s="31" t="s">
        <v>26</v>
      </c>
      <c r="D15" s="32">
        <f t="shared" si="0"/>
        <v>23072</v>
      </c>
      <c r="E15" s="33">
        <f t="shared" si="1"/>
        <v>11467</v>
      </c>
      <c r="F15" s="34">
        <f t="shared" si="2"/>
        <v>49.700936199722605</v>
      </c>
      <c r="G15" s="32">
        <v>11467</v>
      </c>
      <c r="H15" s="32">
        <v>0</v>
      </c>
      <c r="I15" s="33">
        <f t="shared" si="3"/>
        <v>11605</v>
      </c>
      <c r="J15" s="34">
        <f t="shared" si="4"/>
        <v>50.29906380027739</v>
      </c>
      <c r="K15" s="32">
        <v>0</v>
      </c>
      <c r="L15" s="34">
        <f t="shared" si="5"/>
        <v>0</v>
      </c>
      <c r="M15" s="32">
        <v>0</v>
      </c>
      <c r="N15" s="34">
        <f t="shared" si="6"/>
        <v>0</v>
      </c>
      <c r="O15" s="32">
        <v>11605</v>
      </c>
      <c r="P15" s="32">
        <v>6899</v>
      </c>
      <c r="Q15" s="34">
        <f t="shared" si="7"/>
        <v>50.29906380027739</v>
      </c>
      <c r="R15" s="32" t="s">
        <v>275</v>
      </c>
      <c r="S15" s="32"/>
      <c r="T15" s="32"/>
      <c r="U15" s="32"/>
    </row>
    <row r="16" spans="1:21" ht="13.5">
      <c r="A16" s="55" t="s">
        <v>8</v>
      </c>
      <c r="B16" s="56" t="s">
        <v>27</v>
      </c>
      <c r="C16" s="31" t="s">
        <v>28</v>
      </c>
      <c r="D16" s="32">
        <f t="shared" si="0"/>
        <v>30435</v>
      </c>
      <c r="E16" s="33">
        <f t="shared" si="1"/>
        <v>5284</v>
      </c>
      <c r="F16" s="34">
        <f t="shared" si="2"/>
        <v>17.361590274355184</v>
      </c>
      <c r="G16" s="32">
        <v>5284</v>
      </c>
      <c r="H16" s="32">
        <v>0</v>
      </c>
      <c r="I16" s="33">
        <f t="shared" si="3"/>
        <v>25151</v>
      </c>
      <c r="J16" s="34">
        <f t="shared" si="4"/>
        <v>82.6384097256448</v>
      </c>
      <c r="K16" s="32">
        <v>10499</v>
      </c>
      <c r="L16" s="34">
        <f t="shared" si="5"/>
        <v>34.496467882372265</v>
      </c>
      <c r="M16" s="32">
        <v>0</v>
      </c>
      <c r="N16" s="34">
        <f t="shared" si="6"/>
        <v>0</v>
      </c>
      <c r="O16" s="32">
        <v>14652</v>
      </c>
      <c r="P16" s="32">
        <v>4473</v>
      </c>
      <c r="Q16" s="34">
        <f t="shared" si="7"/>
        <v>48.14194184327255</v>
      </c>
      <c r="R16" s="32" t="s">
        <v>275</v>
      </c>
      <c r="S16" s="32"/>
      <c r="T16" s="32"/>
      <c r="U16" s="32"/>
    </row>
    <row r="17" spans="1:21" ht="13.5">
      <c r="A17" s="55" t="s">
        <v>8</v>
      </c>
      <c r="B17" s="56" t="s">
        <v>29</v>
      </c>
      <c r="C17" s="31" t="s">
        <v>30</v>
      </c>
      <c r="D17" s="32">
        <f t="shared" si="0"/>
        <v>24173</v>
      </c>
      <c r="E17" s="33">
        <f t="shared" si="1"/>
        <v>11492</v>
      </c>
      <c r="F17" s="34">
        <f t="shared" si="2"/>
        <v>47.54064452074629</v>
      </c>
      <c r="G17" s="32">
        <v>11444</v>
      </c>
      <c r="H17" s="32">
        <v>48</v>
      </c>
      <c r="I17" s="33">
        <f t="shared" si="3"/>
        <v>12681</v>
      </c>
      <c r="J17" s="34">
        <f t="shared" si="4"/>
        <v>52.45935547925371</v>
      </c>
      <c r="K17" s="32">
        <v>0</v>
      </c>
      <c r="L17" s="34">
        <f t="shared" si="5"/>
        <v>0</v>
      </c>
      <c r="M17" s="32">
        <v>0</v>
      </c>
      <c r="N17" s="34">
        <f t="shared" si="6"/>
        <v>0</v>
      </c>
      <c r="O17" s="32">
        <v>12681</v>
      </c>
      <c r="P17" s="32">
        <v>4217</v>
      </c>
      <c r="Q17" s="34">
        <f t="shared" si="7"/>
        <v>52.45935547925371</v>
      </c>
      <c r="R17" s="32" t="s">
        <v>275</v>
      </c>
      <c r="S17" s="32"/>
      <c r="T17" s="32"/>
      <c r="U17" s="32"/>
    </row>
    <row r="18" spans="1:21" ht="13.5">
      <c r="A18" s="55" t="s">
        <v>8</v>
      </c>
      <c r="B18" s="56" t="s">
        <v>31</v>
      </c>
      <c r="C18" s="31" t="s">
        <v>32</v>
      </c>
      <c r="D18" s="32">
        <f t="shared" si="0"/>
        <v>55224</v>
      </c>
      <c r="E18" s="33">
        <f t="shared" si="1"/>
        <v>8079</v>
      </c>
      <c r="F18" s="34">
        <f t="shared" si="2"/>
        <v>14.629508909169925</v>
      </c>
      <c r="G18" s="32">
        <v>7853</v>
      </c>
      <c r="H18" s="32">
        <v>226</v>
      </c>
      <c r="I18" s="33">
        <f t="shared" si="3"/>
        <v>47145</v>
      </c>
      <c r="J18" s="34">
        <f t="shared" si="4"/>
        <v>85.37049109083007</v>
      </c>
      <c r="K18" s="32">
        <v>16378</v>
      </c>
      <c r="L18" s="34">
        <f t="shared" si="5"/>
        <v>29.657395335361436</v>
      </c>
      <c r="M18" s="32">
        <v>0</v>
      </c>
      <c r="N18" s="34">
        <f t="shared" si="6"/>
        <v>0</v>
      </c>
      <c r="O18" s="32">
        <v>30767</v>
      </c>
      <c r="P18" s="32">
        <v>11602</v>
      </c>
      <c r="Q18" s="34">
        <f t="shared" si="7"/>
        <v>55.713095755468636</v>
      </c>
      <c r="R18" s="32" t="s">
        <v>275</v>
      </c>
      <c r="S18" s="32"/>
      <c r="T18" s="32"/>
      <c r="U18" s="32"/>
    </row>
    <row r="19" spans="1:21" ht="13.5">
      <c r="A19" s="55" t="s">
        <v>8</v>
      </c>
      <c r="B19" s="56" t="s">
        <v>33</v>
      </c>
      <c r="C19" s="31" t="s">
        <v>34</v>
      </c>
      <c r="D19" s="32">
        <f t="shared" si="0"/>
        <v>18821</v>
      </c>
      <c r="E19" s="33">
        <f t="shared" si="1"/>
        <v>9908</v>
      </c>
      <c r="F19" s="34">
        <f t="shared" si="2"/>
        <v>52.64332394665533</v>
      </c>
      <c r="G19" s="32">
        <v>9908</v>
      </c>
      <c r="H19" s="32">
        <v>0</v>
      </c>
      <c r="I19" s="33">
        <f t="shared" si="3"/>
        <v>8913</v>
      </c>
      <c r="J19" s="34">
        <f t="shared" si="4"/>
        <v>47.35667605334467</v>
      </c>
      <c r="K19" s="32">
        <v>0</v>
      </c>
      <c r="L19" s="34">
        <f t="shared" si="5"/>
        <v>0</v>
      </c>
      <c r="M19" s="32">
        <v>0</v>
      </c>
      <c r="N19" s="34">
        <f t="shared" si="6"/>
        <v>0</v>
      </c>
      <c r="O19" s="32">
        <v>8913</v>
      </c>
      <c r="P19" s="32">
        <v>3020</v>
      </c>
      <c r="Q19" s="34">
        <f t="shared" si="7"/>
        <v>47.35667605334467</v>
      </c>
      <c r="R19" s="32" t="s">
        <v>275</v>
      </c>
      <c r="S19" s="32"/>
      <c r="T19" s="32"/>
      <c r="U19" s="32"/>
    </row>
    <row r="20" spans="1:21" ht="13.5">
      <c r="A20" s="55" t="s">
        <v>8</v>
      </c>
      <c r="B20" s="56" t="s">
        <v>35</v>
      </c>
      <c r="C20" s="31" t="s">
        <v>36</v>
      </c>
      <c r="D20" s="32">
        <f t="shared" si="0"/>
        <v>19829</v>
      </c>
      <c r="E20" s="33">
        <f t="shared" si="1"/>
        <v>9529</v>
      </c>
      <c r="F20" s="34">
        <f t="shared" si="2"/>
        <v>48.055877754803575</v>
      </c>
      <c r="G20" s="32">
        <v>9389</v>
      </c>
      <c r="H20" s="32">
        <v>140</v>
      </c>
      <c r="I20" s="33">
        <f t="shared" si="3"/>
        <v>10300</v>
      </c>
      <c r="J20" s="34">
        <f t="shared" si="4"/>
        <v>51.94412224519643</v>
      </c>
      <c r="K20" s="32">
        <v>0</v>
      </c>
      <c r="L20" s="34">
        <f t="shared" si="5"/>
        <v>0</v>
      </c>
      <c r="M20" s="32">
        <v>0</v>
      </c>
      <c r="N20" s="34">
        <f t="shared" si="6"/>
        <v>0</v>
      </c>
      <c r="O20" s="32">
        <v>10300</v>
      </c>
      <c r="P20" s="32">
        <v>5093</v>
      </c>
      <c r="Q20" s="34">
        <f t="shared" si="7"/>
        <v>51.94412224519643</v>
      </c>
      <c r="R20" s="32" t="s">
        <v>275</v>
      </c>
      <c r="S20" s="32"/>
      <c r="T20" s="32"/>
      <c r="U20" s="32"/>
    </row>
    <row r="21" spans="1:21" ht="13.5">
      <c r="A21" s="55" t="s">
        <v>8</v>
      </c>
      <c r="B21" s="56" t="s">
        <v>37</v>
      </c>
      <c r="C21" s="31" t="s">
        <v>247</v>
      </c>
      <c r="D21" s="32">
        <f t="shared" si="0"/>
        <v>11812</v>
      </c>
      <c r="E21" s="33">
        <f t="shared" si="1"/>
        <v>3275</v>
      </c>
      <c r="F21" s="34">
        <f t="shared" si="2"/>
        <v>27.72604131391805</v>
      </c>
      <c r="G21" s="32">
        <v>3275</v>
      </c>
      <c r="H21" s="32">
        <v>0</v>
      </c>
      <c r="I21" s="33">
        <f t="shared" si="3"/>
        <v>8537</v>
      </c>
      <c r="J21" s="34">
        <f t="shared" si="4"/>
        <v>72.27395868608195</v>
      </c>
      <c r="K21" s="32">
        <v>0</v>
      </c>
      <c r="L21" s="34">
        <f t="shared" si="5"/>
        <v>0</v>
      </c>
      <c r="M21" s="32">
        <v>0</v>
      </c>
      <c r="N21" s="34">
        <f t="shared" si="6"/>
        <v>0</v>
      </c>
      <c r="O21" s="32">
        <v>8537</v>
      </c>
      <c r="P21" s="32">
        <v>6603</v>
      </c>
      <c r="Q21" s="34">
        <f t="shared" si="7"/>
        <v>72.27395868608195</v>
      </c>
      <c r="R21" s="32" t="s">
        <v>275</v>
      </c>
      <c r="S21" s="32"/>
      <c r="T21" s="32"/>
      <c r="U21" s="32"/>
    </row>
    <row r="22" spans="1:21" ht="13.5">
      <c r="A22" s="55" t="s">
        <v>8</v>
      </c>
      <c r="B22" s="56" t="s">
        <v>38</v>
      </c>
      <c r="C22" s="31" t="s">
        <v>39</v>
      </c>
      <c r="D22" s="32">
        <f t="shared" si="0"/>
        <v>4793</v>
      </c>
      <c r="E22" s="33">
        <f t="shared" si="1"/>
        <v>830</v>
      </c>
      <c r="F22" s="34">
        <f t="shared" si="2"/>
        <v>17.316920509075736</v>
      </c>
      <c r="G22" s="32">
        <v>814</v>
      </c>
      <c r="H22" s="32">
        <v>16</v>
      </c>
      <c r="I22" s="33">
        <f t="shared" si="3"/>
        <v>3963</v>
      </c>
      <c r="J22" s="34">
        <f t="shared" si="4"/>
        <v>82.68307949092426</v>
      </c>
      <c r="K22" s="32">
        <v>0</v>
      </c>
      <c r="L22" s="34">
        <f t="shared" si="5"/>
        <v>0</v>
      </c>
      <c r="M22" s="32">
        <v>0</v>
      </c>
      <c r="N22" s="34">
        <f t="shared" si="6"/>
        <v>0</v>
      </c>
      <c r="O22" s="32">
        <v>3963</v>
      </c>
      <c r="P22" s="32">
        <v>2163</v>
      </c>
      <c r="Q22" s="34">
        <f t="shared" si="7"/>
        <v>82.68307949092426</v>
      </c>
      <c r="R22" s="32" t="s">
        <v>275</v>
      </c>
      <c r="S22" s="32"/>
      <c r="T22" s="32"/>
      <c r="U22" s="32"/>
    </row>
    <row r="23" spans="1:21" ht="13.5">
      <c r="A23" s="55" t="s">
        <v>8</v>
      </c>
      <c r="B23" s="56" t="s">
        <v>40</v>
      </c>
      <c r="C23" s="31" t="s">
        <v>41</v>
      </c>
      <c r="D23" s="32">
        <f t="shared" si="0"/>
        <v>474</v>
      </c>
      <c r="E23" s="33">
        <f t="shared" si="1"/>
        <v>474</v>
      </c>
      <c r="F23" s="34">
        <f t="shared" si="2"/>
        <v>100</v>
      </c>
      <c r="G23" s="32">
        <v>474</v>
      </c>
      <c r="H23" s="32">
        <v>0</v>
      </c>
      <c r="I23" s="33">
        <f t="shared" si="3"/>
        <v>0</v>
      </c>
      <c r="J23" s="34">
        <f t="shared" si="4"/>
        <v>0</v>
      </c>
      <c r="K23" s="32">
        <v>0</v>
      </c>
      <c r="L23" s="34">
        <f t="shared" si="5"/>
        <v>0</v>
      </c>
      <c r="M23" s="32">
        <v>0</v>
      </c>
      <c r="N23" s="34">
        <f t="shared" si="6"/>
        <v>0</v>
      </c>
      <c r="O23" s="32">
        <v>0</v>
      </c>
      <c r="P23" s="32">
        <v>0</v>
      </c>
      <c r="Q23" s="34">
        <f t="shared" si="7"/>
        <v>0</v>
      </c>
      <c r="R23" s="32"/>
      <c r="S23" s="32"/>
      <c r="T23" s="32"/>
      <c r="U23" s="32" t="s">
        <v>275</v>
      </c>
    </row>
    <row r="24" spans="1:21" ht="13.5">
      <c r="A24" s="55" t="s">
        <v>8</v>
      </c>
      <c r="B24" s="56" t="s">
        <v>42</v>
      </c>
      <c r="C24" s="31" t="s">
        <v>43</v>
      </c>
      <c r="D24" s="32">
        <f t="shared" si="0"/>
        <v>730</v>
      </c>
      <c r="E24" s="33">
        <f aca="true" t="shared" si="8" ref="E24:E87">G24+H24</f>
        <v>207</v>
      </c>
      <c r="F24" s="34">
        <f t="shared" si="2"/>
        <v>28.356164383561644</v>
      </c>
      <c r="G24" s="32">
        <v>207</v>
      </c>
      <c r="H24" s="32">
        <v>0</v>
      </c>
      <c r="I24" s="33">
        <f aca="true" t="shared" si="9" ref="I24:I87">K24+M24+O24</f>
        <v>523</v>
      </c>
      <c r="J24" s="34">
        <f t="shared" si="4"/>
        <v>71.64383561643835</v>
      </c>
      <c r="K24" s="32">
        <v>0</v>
      </c>
      <c r="L24" s="34">
        <f t="shared" si="5"/>
        <v>0</v>
      </c>
      <c r="M24" s="32">
        <v>0</v>
      </c>
      <c r="N24" s="34">
        <f t="shared" si="6"/>
        <v>0</v>
      </c>
      <c r="O24" s="32">
        <v>523</v>
      </c>
      <c r="P24" s="32">
        <v>523</v>
      </c>
      <c r="Q24" s="34">
        <f t="shared" si="7"/>
        <v>71.64383561643835</v>
      </c>
      <c r="R24" s="32"/>
      <c r="S24" s="32" t="s">
        <v>275</v>
      </c>
      <c r="T24" s="32"/>
      <c r="U24" s="32"/>
    </row>
    <row r="25" spans="1:21" ht="13.5">
      <c r="A25" s="55" t="s">
        <v>8</v>
      </c>
      <c r="B25" s="56" t="s">
        <v>44</v>
      </c>
      <c r="C25" s="31" t="s">
        <v>45</v>
      </c>
      <c r="D25" s="32">
        <f t="shared" si="0"/>
        <v>13159</v>
      </c>
      <c r="E25" s="33">
        <f t="shared" si="8"/>
        <v>4536</v>
      </c>
      <c r="F25" s="34">
        <f t="shared" si="2"/>
        <v>34.47070446082529</v>
      </c>
      <c r="G25" s="32">
        <v>4511</v>
      </c>
      <c r="H25" s="32">
        <v>25</v>
      </c>
      <c r="I25" s="33">
        <f t="shared" si="9"/>
        <v>8623</v>
      </c>
      <c r="J25" s="34">
        <f t="shared" si="4"/>
        <v>65.52929553917471</v>
      </c>
      <c r="K25" s="32">
        <v>0</v>
      </c>
      <c r="L25" s="34">
        <f t="shared" si="5"/>
        <v>0</v>
      </c>
      <c r="M25" s="32">
        <v>0</v>
      </c>
      <c r="N25" s="34">
        <f t="shared" si="6"/>
        <v>0</v>
      </c>
      <c r="O25" s="32">
        <v>8623</v>
      </c>
      <c r="P25" s="32">
        <v>4508</v>
      </c>
      <c r="Q25" s="34">
        <f t="shared" si="7"/>
        <v>65.52929553917471</v>
      </c>
      <c r="R25" s="32" t="s">
        <v>275</v>
      </c>
      <c r="S25" s="32"/>
      <c r="T25" s="32"/>
      <c r="U25" s="32"/>
    </row>
    <row r="26" spans="1:21" ht="13.5">
      <c r="A26" s="55" t="s">
        <v>8</v>
      </c>
      <c r="B26" s="56" t="s">
        <v>46</v>
      </c>
      <c r="C26" s="31" t="s">
        <v>2</v>
      </c>
      <c r="D26" s="32">
        <f t="shared" si="0"/>
        <v>10774</v>
      </c>
      <c r="E26" s="33">
        <f t="shared" si="8"/>
        <v>2638</v>
      </c>
      <c r="F26" s="34">
        <f t="shared" si="2"/>
        <v>24.48487098570633</v>
      </c>
      <c r="G26" s="32">
        <v>2638</v>
      </c>
      <c r="H26" s="32">
        <v>0</v>
      </c>
      <c r="I26" s="33">
        <f t="shared" si="9"/>
        <v>8136</v>
      </c>
      <c r="J26" s="34">
        <f t="shared" si="4"/>
        <v>75.51512901429366</v>
      </c>
      <c r="K26" s="32">
        <v>0</v>
      </c>
      <c r="L26" s="34">
        <f t="shared" si="5"/>
        <v>0</v>
      </c>
      <c r="M26" s="32">
        <v>0</v>
      </c>
      <c r="N26" s="34">
        <f t="shared" si="6"/>
        <v>0</v>
      </c>
      <c r="O26" s="32">
        <v>8136</v>
      </c>
      <c r="P26" s="32">
        <v>1968</v>
      </c>
      <c r="Q26" s="34">
        <f t="shared" si="7"/>
        <v>75.51512901429366</v>
      </c>
      <c r="R26" s="32" t="s">
        <v>275</v>
      </c>
      <c r="S26" s="32"/>
      <c r="T26" s="32"/>
      <c r="U26" s="32"/>
    </row>
    <row r="27" spans="1:21" ht="13.5">
      <c r="A27" s="55" t="s">
        <v>8</v>
      </c>
      <c r="B27" s="56" t="s">
        <v>47</v>
      </c>
      <c r="C27" s="31" t="s">
        <v>48</v>
      </c>
      <c r="D27" s="32">
        <f t="shared" si="0"/>
        <v>15006</v>
      </c>
      <c r="E27" s="33">
        <f t="shared" si="8"/>
        <v>7066</v>
      </c>
      <c r="F27" s="34">
        <f t="shared" si="2"/>
        <v>47.087831534053045</v>
      </c>
      <c r="G27" s="32">
        <v>7066</v>
      </c>
      <c r="H27" s="32">
        <v>0</v>
      </c>
      <c r="I27" s="33">
        <f t="shared" si="9"/>
        <v>7940</v>
      </c>
      <c r="J27" s="34">
        <f t="shared" si="4"/>
        <v>52.91216846594695</v>
      </c>
      <c r="K27" s="32">
        <v>0</v>
      </c>
      <c r="L27" s="34">
        <f t="shared" si="5"/>
        <v>0</v>
      </c>
      <c r="M27" s="32">
        <v>0</v>
      </c>
      <c r="N27" s="34">
        <f t="shared" si="6"/>
        <v>0</v>
      </c>
      <c r="O27" s="32">
        <v>7940</v>
      </c>
      <c r="P27" s="32">
        <v>2493</v>
      </c>
      <c r="Q27" s="34">
        <f t="shared" si="7"/>
        <v>52.91216846594695</v>
      </c>
      <c r="R27" s="32" t="s">
        <v>275</v>
      </c>
      <c r="S27" s="32"/>
      <c r="T27" s="32"/>
      <c r="U27" s="32"/>
    </row>
    <row r="28" spans="1:21" ht="13.5">
      <c r="A28" s="55" t="s">
        <v>8</v>
      </c>
      <c r="B28" s="56" t="s">
        <v>49</v>
      </c>
      <c r="C28" s="31" t="s">
        <v>50</v>
      </c>
      <c r="D28" s="32">
        <f t="shared" si="0"/>
        <v>7248</v>
      </c>
      <c r="E28" s="33">
        <f t="shared" si="8"/>
        <v>1975</v>
      </c>
      <c r="F28" s="34">
        <f t="shared" si="2"/>
        <v>27.248896247240616</v>
      </c>
      <c r="G28" s="32">
        <v>1975</v>
      </c>
      <c r="H28" s="32">
        <v>0</v>
      </c>
      <c r="I28" s="33">
        <f t="shared" si="9"/>
        <v>5273</v>
      </c>
      <c r="J28" s="34">
        <f t="shared" si="4"/>
        <v>72.75110375275938</v>
      </c>
      <c r="K28" s="32">
        <v>0</v>
      </c>
      <c r="L28" s="34">
        <f t="shared" si="5"/>
        <v>0</v>
      </c>
      <c r="M28" s="32">
        <v>0</v>
      </c>
      <c r="N28" s="34">
        <f t="shared" si="6"/>
        <v>0</v>
      </c>
      <c r="O28" s="32">
        <v>5273</v>
      </c>
      <c r="P28" s="32">
        <v>3552</v>
      </c>
      <c r="Q28" s="34">
        <f t="shared" si="7"/>
        <v>72.75110375275938</v>
      </c>
      <c r="R28" s="32" t="s">
        <v>275</v>
      </c>
      <c r="S28" s="32"/>
      <c r="T28" s="32"/>
      <c r="U28" s="32"/>
    </row>
    <row r="29" spans="1:21" ht="13.5">
      <c r="A29" s="55" t="s">
        <v>8</v>
      </c>
      <c r="B29" s="56" t="s">
        <v>51</v>
      </c>
      <c r="C29" s="31" t="s">
        <v>52</v>
      </c>
      <c r="D29" s="32">
        <f t="shared" si="0"/>
        <v>3758</v>
      </c>
      <c r="E29" s="33">
        <f t="shared" si="8"/>
        <v>2404</v>
      </c>
      <c r="F29" s="34">
        <f t="shared" si="2"/>
        <v>63.97019691325173</v>
      </c>
      <c r="G29" s="32">
        <v>2333</v>
      </c>
      <c r="H29" s="32">
        <v>71</v>
      </c>
      <c r="I29" s="33">
        <f t="shared" si="9"/>
        <v>1354</v>
      </c>
      <c r="J29" s="34">
        <f t="shared" si="4"/>
        <v>36.02980308674827</v>
      </c>
      <c r="K29" s="32">
        <v>0</v>
      </c>
      <c r="L29" s="34">
        <f t="shared" si="5"/>
        <v>0</v>
      </c>
      <c r="M29" s="32">
        <v>0</v>
      </c>
      <c r="N29" s="34">
        <f t="shared" si="6"/>
        <v>0</v>
      </c>
      <c r="O29" s="32">
        <v>1354</v>
      </c>
      <c r="P29" s="32">
        <v>851</v>
      </c>
      <c r="Q29" s="34">
        <f t="shared" si="7"/>
        <v>36.02980308674827</v>
      </c>
      <c r="R29" s="32" t="s">
        <v>275</v>
      </c>
      <c r="S29" s="32"/>
      <c r="T29" s="32"/>
      <c r="U29" s="32"/>
    </row>
    <row r="30" spans="1:21" ht="13.5">
      <c r="A30" s="55" t="s">
        <v>8</v>
      </c>
      <c r="B30" s="56" t="s">
        <v>53</v>
      </c>
      <c r="C30" s="31" t="s">
        <v>54</v>
      </c>
      <c r="D30" s="32">
        <f t="shared" si="0"/>
        <v>2931</v>
      </c>
      <c r="E30" s="33">
        <f t="shared" si="8"/>
        <v>1441</v>
      </c>
      <c r="F30" s="34">
        <f t="shared" si="2"/>
        <v>49.16410781303309</v>
      </c>
      <c r="G30" s="32">
        <v>1405</v>
      </c>
      <c r="H30" s="32">
        <v>36</v>
      </c>
      <c r="I30" s="33">
        <f t="shared" si="9"/>
        <v>1490</v>
      </c>
      <c r="J30" s="34">
        <f t="shared" si="4"/>
        <v>50.8358921869669</v>
      </c>
      <c r="K30" s="32">
        <v>0</v>
      </c>
      <c r="L30" s="34">
        <f t="shared" si="5"/>
        <v>0</v>
      </c>
      <c r="M30" s="32">
        <v>0</v>
      </c>
      <c r="N30" s="34">
        <f t="shared" si="6"/>
        <v>0</v>
      </c>
      <c r="O30" s="32">
        <v>1490</v>
      </c>
      <c r="P30" s="32">
        <v>1192</v>
      </c>
      <c r="Q30" s="34">
        <f t="shared" si="7"/>
        <v>50.8358921869669</v>
      </c>
      <c r="R30" s="32" t="s">
        <v>275</v>
      </c>
      <c r="S30" s="32"/>
      <c r="T30" s="32"/>
      <c r="U30" s="32"/>
    </row>
    <row r="31" spans="1:21" ht="13.5">
      <c r="A31" s="55" t="s">
        <v>8</v>
      </c>
      <c r="B31" s="56" t="s">
        <v>55</v>
      </c>
      <c r="C31" s="31" t="s">
        <v>56</v>
      </c>
      <c r="D31" s="32">
        <f t="shared" si="0"/>
        <v>4530</v>
      </c>
      <c r="E31" s="33">
        <f t="shared" si="8"/>
        <v>1818</v>
      </c>
      <c r="F31" s="34">
        <f t="shared" si="2"/>
        <v>40.13245033112583</v>
      </c>
      <c r="G31" s="32">
        <v>1818</v>
      </c>
      <c r="H31" s="32">
        <v>0</v>
      </c>
      <c r="I31" s="33">
        <f t="shared" si="9"/>
        <v>2712</v>
      </c>
      <c r="J31" s="34">
        <f t="shared" si="4"/>
        <v>59.867549668874176</v>
      </c>
      <c r="K31" s="32">
        <v>0</v>
      </c>
      <c r="L31" s="34">
        <f t="shared" si="5"/>
        <v>0</v>
      </c>
      <c r="M31" s="32">
        <v>0</v>
      </c>
      <c r="N31" s="34">
        <f t="shared" si="6"/>
        <v>0</v>
      </c>
      <c r="O31" s="32">
        <v>2712</v>
      </c>
      <c r="P31" s="32">
        <v>1382</v>
      </c>
      <c r="Q31" s="34">
        <f t="shared" si="7"/>
        <v>59.867549668874176</v>
      </c>
      <c r="R31" s="32" t="s">
        <v>275</v>
      </c>
      <c r="S31" s="32"/>
      <c r="T31" s="32"/>
      <c r="U31" s="32"/>
    </row>
    <row r="32" spans="1:21" ht="13.5">
      <c r="A32" s="55" t="s">
        <v>8</v>
      </c>
      <c r="B32" s="56" t="s">
        <v>57</v>
      </c>
      <c r="C32" s="31" t="s">
        <v>58</v>
      </c>
      <c r="D32" s="32">
        <f t="shared" si="0"/>
        <v>14174</v>
      </c>
      <c r="E32" s="33">
        <f t="shared" si="8"/>
        <v>3449</v>
      </c>
      <c r="F32" s="34">
        <f t="shared" si="2"/>
        <v>24.33328629885706</v>
      </c>
      <c r="G32" s="32">
        <v>3437</v>
      </c>
      <c r="H32" s="32">
        <v>12</v>
      </c>
      <c r="I32" s="33">
        <f t="shared" si="9"/>
        <v>10725</v>
      </c>
      <c r="J32" s="34">
        <f t="shared" si="4"/>
        <v>75.66671370114294</v>
      </c>
      <c r="K32" s="32">
        <v>0</v>
      </c>
      <c r="L32" s="34">
        <f t="shared" si="5"/>
        <v>0</v>
      </c>
      <c r="M32" s="32">
        <v>0</v>
      </c>
      <c r="N32" s="34">
        <f t="shared" si="6"/>
        <v>0</v>
      </c>
      <c r="O32" s="32">
        <v>10725</v>
      </c>
      <c r="P32" s="32">
        <v>2248</v>
      </c>
      <c r="Q32" s="34">
        <f t="shared" si="7"/>
        <v>75.66671370114294</v>
      </c>
      <c r="R32" s="32" t="s">
        <v>275</v>
      </c>
      <c r="S32" s="32"/>
      <c r="T32" s="32"/>
      <c r="U32" s="32"/>
    </row>
    <row r="33" spans="1:21" ht="13.5">
      <c r="A33" s="55" t="s">
        <v>8</v>
      </c>
      <c r="B33" s="56" t="s">
        <v>59</v>
      </c>
      <c r="C33" s="31" t="s">
        <v>273</v>
      </c>
      <c r="D33" s="32">
        <f t="shared" si="0"/>
        <v>15252</v>
      </c>
      <c r="E33" s="33">
        <f t="shared" si="8"/>
        <v>5565</v>
      </c>
      <c r="F33" s="34">
        <f t="shared" si="2"/>
        <v>36.48701809598741</v>
      </c>
      <c r="G33" s="32">
        <v>5516</v>
      </c>
      <c r="H33" s="32">
        <v>49</v>
      </c>
      <c r="I33" s="33">
        <f t="shared" si="9"/>
        <v>9687</v>
      </c>
      <c r="J33" s="34">
        <f t="shared" si="4"/>
        <v>63.51298190401259</v>
      </c>
      <c r="K33" s="32">
        <v>0</v>
      </c>
      <c r="L33" s="34">
        <f t="shared" si="5"/>
        <v>0</v>
      </c>
      <c r="M33" s="32">
        <v>0</v>
      </c>
      <c r="N33" s="34">
        <f t="shared" si="6"/>
        <v>0</v>
      </c>
      <c r="O33" s="32">
        <v>9687</v>
      </c>
      <c r="P33" s="32">
        <v>4293</v>
      </c>
      <c r="Q33" s="34">
        <f t="shared" si="7"/>
        <v>63.51298190401259</v>
      </c>
      <c r="R33" s="32" t="s">
        <v>275</v>
      </c>
      <c r="S33" s="32"/>
      <c r="T33" s="32"/>
      <c r="U33" s="32"/>
    </row>
    <row r="34" spans="1:21" ht="13.5">
      <c r="A34" s="55" t="s">
        <v>8</v>
      </c>
      <c r="B34" s="56" t="s">
        <v>60</v>
      </c>
      <c r="C34" s="31" t="s">
        <v>61</v>
      </c>
      <c r="D34" s="32">
        <f t="shared" si="0"/>
        <v>7110</v>
      </c>
      <c r="E34" s="33">
        <f t="shared" si="8"/>
        <v>2500</v>
      </c>
      <c r="F34" s="34">
        <f t="shared" si="2"/>
        <v>35.16174402250351</v>
      </c>
      <c r="G34" s="32">
        <v>2382</v>
      </c>
      <c r="H34" s="32">
        <v>118</v>
      </c>
      <c r="I34" s="33">
        <f t="shared" si="9"/>
        <v>4610</v>
      </c>
      <c r="J34" s="34">
        <f t="shared" si="4"/>
        <v>64.83825597749649</v>
      </c>
      <c r="K34" s="32">
        <v>0</v>
      </c>
      <c r="L34" s="34">
        <f t="shared" si="5"/>
        <v>0</v>
      </c>
      <c r="M34" s="32">
        <v>0</v>
      </c>
      <c r="N34" s="34">
        <f t="shared" si="6"/>
        <v>0</v>
      </c>
      <c r="O34" s="32">
        <v>4610</v>
      </c>
      <c r="P34" s="32">
        <v>3059</v>
      </c>
      <c r="Q34" s="34">
        <f t="shared" si="7"/>
        <v>64.83825597749649</v>
      </c>
      <c r="R34" s="32" t="s">
        <v>275</v>
      </c>
      <c r="S34" s="32"/>
      <c r="T34" s="32"/>
      <c r="U34" s="32"/>
    </row>
    <row r="35" spans="1:21" ht="13.5">
      <c r="A35" s="55" t="s">
        <v>8</v>
      </c>
      <c r="B35" s="56" t="s">
        <v>62</v>
      </c>
      <c r="C35" s="31" t="s">
        <v>63</v>
      </c>
      <c r="D35" s="32">
        <f t="shared" si="0"/>
        <v>13563</v>
      </c>
      <c r="E35" s="33">
        <f t="shared" si="8"/>
        <v>5126</v>
      </c>
      <c r="F35" s="34">
        <f t="shared" si="2"/>
        <v>37.793998377939985</v>
      </c>
      <c r="G35" s="32">
        <v>4853</v>
      </c>
      <c r="H35" s="32">
        <v>273</v>
      </c>
      <c r="I35" s="33">
        <f t="shared" si="9"/>
        <v>8437</v>
      </c>
      <c r="J35" s="34">
        <f t="shared" si="4"/>
        <v>62.206001622060015</v>
      </c>
      <c r="K35" s="32">
        <v>0</v>
      </c>
      <c r="L35" s="34">
        <f t="shared" si="5"/>
        <v>0</v>
      </c>
      <c r="M35" s="32">
        <v>0</v>
      </c>
      <c r="N35" s="34">
        <f t="shared" si="6"/>
        <v>0</v>
      </c>
      <c r="O35" s="32">
        <v>8437</v>
      </c>
      <c r="P35" s="32">
        <v>4497</v>
      </c>
      <c r="Q35" s="34">
        <f t="shared" si="7"/>
        <v>62.206001622060015</v>
      </c>
      <c r="R35" s="32" t="s">
        <v>275</v>
      </c>
      <c r="S35" s="32"/>
      <c r="T35" s="32"/>
      <c r="U35" s="32"/>
    </row>
    <row r="36" spans="1:21" ht="13.5">
      <c r="A36" s="55" t="s">
        <v>8</v>
      </c>
      <c r="B36" s="56" t="s">
        <v>64</v>
      </c>
      <c r="C36" s="31" t="s">
        <v>65</v>
      </c>
      <c r="D36" s="32">
        <f t="shared" si="0"/>
        <v>24271</v>
      </c>
      <c r="E36" s="33">
        <f t="shared" si="8"/>
        <v>1155</v>
      </c>
      <c r="F36" s="34">
        <f t="shared" si="2"/>
        <v>4.758765605043055</v>
      </c>
      <c r="G36" s="32">
        <v>1064</v>
      </c>
      <c r="H36" s="32">
        <v>91</v>
      </c>
      <c r="I36" s="33">
        <f t="shared" si="9"/>
        <v>23116</v>
      </c>
      <c r="J36" s="34">
        <f t="shared" si="4"/>
        <v>95.24123439495695</v>
      </c>
      <c r="K36" s="32">
        <v>13153</v>
      </c>
      <c r="L36" s="34">
        <f t="shared" si="5"/>
        <v>54.192245890156975</v>
      </c>
      <c r="M36" s="32">
        <v>0</v>
      </c>
      <c r="N36" s="34">
        <f t="shared" si="6"/>
        <v>0</v>
      </c>
      <c r="O36" s="32">
        <v>9963</v>
      </c>
      <c r="P36" s="32">
        <v>5561</v>
      </c>
      <c r="Q36" s="34">
        <f t="shared" si="7"/>
        <v>41.048988504799965</v>
      </c>
      <c r="R36" s="32" t="s">
        <v>275</v>
      </c>
      <c r="S36" s="32"/>
      <c r="T36" s="32"/>
      <c r="U36" s="32"/>
    </row>
    <row r="37" spans="1:21" ht="13.5">
      <c r="A37" s="55" t="s">
        <v>8</v>
      </c>
      <c r="B37" s="56" t="s">
        <v>66</v>
      </c>
      <c r="C37" s="31" t="s">
        <v>67</v>
      </c>
      <c r="D37" s="32">
        <f t="shared" si="0"/>
        <v>12715</v>
      </c>
      <c r="E37" s="33">
        <f t="shared" si="8"/>
        <v>4485</v>
      </c>
      <c r="F37" s="34">
        <f t="shared" si="2"/>
        <v>35.27329925285096</v>
      </c>
      <c r="G37" s="32">
        <v>4425</v>
      </c>
      <c r="H37" s="32">
        <v>60</v>
      </c>
      <c r="I37" s="33">
        <f t="shared" si="9"/>
        <v>8230</v>
      </c>
      <c r="J37" s="34">
        <f t="shared" si="4"/>
        <v>64.72670074714904</v>
      </c>
      <c r="K37" s="32">
        <v>0</v>
      </c>
      <c r="L37" s="34">
        <f t="shared" si="5"/>
        <v>0</v>
      </c>
      <c r="M37" s="32">
        <v>0</v>
      </c>
      <c r="N37" s="34">
        <f t="shared" si="6"/>
        <v>0</v>
      </c>
      <c r="O37" s="32">
        <v>8230</v>
      </c>
      <c r="P37" s="32">
        <v>6508</v>
      </c>
      <c r="Q37" s="34">
        <f t="shared" si="7"/>
        <v>64.72670074714904</v>
      </c>
      <c r="R37" s="32" t="s">
        <v>275</v>
      </c>
      <c r="S37" s="32"/>
      <c r="T37" s="32"/>
      <c r="U37" s="32"/>
    </row>
    <row r="38" spans="1:21" ht="13.5">
      <c r="A38" s="55" t="s">
        <v>8</v>
      </c>
      <c r="B38" s="56" t="s">
        <v>68</v>
      </c>
      <c r="C38" s="31" t="s">
        <v>69</v>
      </c>
      <c r="D38" s="32">
        <f t="shared" si="0"/>
        <v>8497</v>
      </c>
      <c r="E38" s="33">
        <f t="shared" si="8"/>
        <v>2126</v>
      </c>
      <c r="F38" s="34">
        <f t="shared" si="2"/>
        <v>25.020595504295635</v>
      </c>
      <c r="G38" s="32">
        <v>2126</v>
      </c>
      <c r="H38" s="32">
        <v>0</v>
      </c>
      <c r="I38" s="33">
        <f t="shared" si="9"/>
        <v>6371</v>
      </c>
      <c r="J38" s="34">
        <f t="shared" si="4"/>
        <v>74.97940449570437</v>
      </c>
      <c r="K38" s="32">
        <v>0</v>
      </c>
      <c r="L38" s="34">
        <f t="shared" si="5"/>
        <v>0</v>
      </c>
      <c r="M38" s="32">
        <v>0</v>
      </c>
      <c r="N38" s="34">
        <f t="shared" si="6"/>
        <v>0</v>
      </c>
      <c r="O38" s="32">
        <v>6371</v>
      </c>
      <c r="P38" s="32">
        <v>6250</v>
      </c>
      <c r="Q38" s="34">
        <f t="shared" si="7"/>
        <v>74.97940449570437</v>
      </c>
      <c r="R38" s="32" t="s">
        <v>275</v>
      </c>
      <c r="S38" s="32"/>
      <c r="T38" s="32"/>
      <c r="U38" s="32"/>
    </row>
    <row r="39" spans="1:21" ht="13.5">
      <c r="A39" s="55" t="s">
        <v>8</v>
      </c>
      <c r="B39" s="56" t="s">
        <v>70</v>
      </c>
      <c r="C39" s="31" t="s">
        <v>278</v>
      </c>
      <c r="D39" s="32">
        <f t="shared" si="0"/>
        <v>6065</v>
      </c>
      <c r="E39" s="33">
        <f t="shared" si="8"/>
        <v>2302</v>
      </c>
      <c r="F39" s="34">
        <f t="shared" si="2"/>
        <v>37.95548227535037</v>
      </c>
      <c r="G39" s="32">
        <v>2261</v>
      </c>
      <c r="H39" s="32">
        <v>41</v>
      </c>
      <c r="I39" s="33">
        <f t="shared" si="9"/>
        <v>3763</v>
      </c>
      <c r="J39" s="34">
        <f t="shared" si="4"/>
        <v>62.04451772464963</v>
      </c>
      <c r="K39" s="32">
        <v>0</v>
      </c>
      <c r="L39" s="34">
        <f t="shared" si="5"/>
        <v>0</v>
      </c>
      <c r="M39" s="32">
        <v>0</v>
      </c>
      <c r="N39" s="34">
        <f t="shared" si="6"/>
        <v>0</v>
      </c>
      <c r="O39" s="32">
        <v>3763</v>
      </c>
      <c r="P39" s="32">
        <v>0</v>
      </c>
      <c r="Q39" s="34">
        <f t="shared" si="7"/>
        <v>62.04451772464963</v>
      </c>
      <c r="R39" s="32" t="s">
        <v>275</v>
      </c>
      <c r="S39" s="32"/>
      <c r="T39" s="32"/>
      <c r="U39" s="32"/>
    </row>
    <row r="40" spans="1:21" ht="13.5">
      <c r="A40" s="55" t="s">
        <v>8</v>
      </c>
      <c r="B40" s="56" t="s">
        <v>71</v>
      </c>
      <c r="C40" s="31" t="s">
        <v>246</v>
      </c>
      <c r="D40" s="32">
        <f t="shared" si="0"/>
        <v>10090</v>
      </c>
      <c r="E40" s="33">
        <f t="shared" si="8"/>
        <v>4702</v>
      </c>
      <c r="F40" s="34">
        <f t="shared" si="2"/>
        <v>46.6005946481665</v>
      </c>
      <c r="G40" s="32">
        <v>4641</v>
      </c>
      <c r="H40" s="32">
        <v>61</v>
      </c>
      <c r="I40" s="33">
        <f t="shared" si="9"/>
        <v>5388</v>
      </c>
      <c r="J40" s="34">
        <f t="shared" si="4"/>
        <v>53.399405351833494</v>
      </c>
      <c r="K40" s="32">
        <v>0</v>
      </c>
      <c r="L40" s="34">
        <f t="shared" si="5"/>
        <v>0</v>
      </c>
      <c r="M40" s="32">
        <v>0</v>
      </c>
      <c r="N40" s="34">
        <f t="shared" si="6"/>
        <v>0</v>
      </c>
      <c r="O40" s="32">
        <v>5388</v>
      </c>
      <c r="P40" s="32">
        <v>3402</v>
      </c>
      <c r="Q40" s="34">
        <f t="shared" si="7"/>
        <v>53.399405351833494</v>
      </c>
      <c r="R40" s="32" t="s">
        <v>275</v>
      </c>
      <c r="S40" s="32"/>
      <c r="T40" s="32"/>
      <c r="U40" s="32"/>
    </row>
    <row r="41" spans="1:21" ht="13.5">
      <c r="A41" s="55" t="s">
        <v>8</v>
      </c>
      <c r="B41" s="56" t="s">
        <v>72</v>
      </c>
      <c r="C41" s="31" t="s">
        <v>73</v>
      </c>
      <c r="D41" s="32">
        <f t="shared" si="0"/>
        <v>8151</v>
      </c>
      <c r="E41" s="33">
        <f t="shared" si="8"/>
        <v>3426</v>
      </c>
      <c r="F41" s="34">
        <f t="shared" si="2"/>
        <v>42.03165255796834</v>
      </c>
      <c r="G41" s="32">
        <v>3337</v>
      </c>
      <c r="H41" s="32">
        <v>89</v>
      </c>
      <c r="I41" s="33">
        <f t="shared" si="9"/>
        <v>4725</v>
      </c>
      <c r="J41" s="34">
        <f t="shared" si="4"/>
        <v>57.96834744203166</v>
      </c>
      <c r="K41" s="32">
        <v>0</v>
      </c>
      <c r="L41" s="34">
        <f t="shared" si="5"/>
        <v>0</v>
      </c>
      <c r="M41" s="32">
        <v>0</v>
      </c>
      <c r="N41" s="34">
        <f t="shared" si="6"/>
        <v>0</v>
      </c>
      <c r="O41" s="32">
        <v>4725</v>
      </c>
      <c r="P41" s="32">
        <v>3310</v>
      </c>
      <c r="Q41" s="34">
        <f t="shared" si="7"/>
        <v>57.96834744203166</v>
      </c>
      <c r="R41" s="32" t="s">
        <v>275</v>
      </c>
      <c r="S41" s="32"/>
      <c r="T41" s="32"/>
      <c r="U41" s="32"/>
    </row>
    <row r="42" spans="1:21" ht="13.5">
      <c r="A42" s="55" t="s">
        <v>8</v>
      </c>
      <c r="B42" s="56" t="s">
        <v>74</v>
      </c>
      <c r="C42" s="31" t="s">
        <v>75</v>
      </c>
      <c r="D42" s="32">
        <f t="shared" si="0"/>
        <v>7780</v>
      </c>
      <c r="E42" s="33">
        <f t="shared" si="8"/>
        <v>4054</v>
      </c>
      <c r="F42" s="34">
        <f t="shared" si="2"/>
        <v>52.10796915167095</v>
      </c>
      <c r="G42" s="32">
        <v>4018</v>
      </c>
      <c r="H42" s="32">
        <v>36</v>
      </c>
      <c r="I42" s="33">
        <f t="shared" si="9"/>
        <v>3726</v>
      </c>
      <c r="J42" s="34">
        <f t="shared" si="4"/>
        <v>47.89203084832905</v>
      </c>
      <c r="K42" s="32">
        <v>0</v>
      </c>
      <c r="L42" s="34">
        <f t="shared" si="5"/>
        <v>0</v>
      </c>
      <c r="M42" s="32">
        <v>0</v>
      </c>
      <c r="N42" s="34">
        <f t="shared" si="6"/>
        <v>0</v>
      </c>
      <c r="O42" s="32">
        <v>3726</v>
      </c>
      <c r="P42" s="32">
        <v>2536</v>
      </c>
      <c r="Q42" s="34">
        <f t="shared" si="7"/>
        <v>47.89203084832905</v>
      </c>
      <c r="R42" s="32"/>
      <c r="S42" s="32" t="s">
        <v>275</v>
      </c>
      <c r="T42" s="32"/>
      <c r="U42" s="32"/>
    </row>
    <row r="43" spans="1:21" ht="13.5">
      <c r="A43" s="55" t="s">
        <v>8</v>
      </c>
      <c r="B43" s="56" t="s">
        <v>76</v>
      </c>
      <c r="C43" s="31" t="s">
        <v>77</v>
      </c>
      <c r="D43" s="32">
        <f t="shared" si="0"/>
        <v>6250</v>
      </c>
      <c r="E43" s="33">
        <f t="shared" si="8"/>
        <v>1969</v>
      </c>
      <c r="F43" s="34">
        <f t="shared" si="2"/>
        <v>31.503999999999998</v>
      </c>
      <c r="G43" s="32">
        <v>1969</v>
      </c>
      <c r="H43" s="32">
        <v>0</v>
      </c>
      <c r="I43" s="33">
        <f t="shared" si="9"/>
        <v>4281</v>
      </c>
      <c r="J43" s="34">
        <f t="shared" si="4"/>
        <v>68.496</v>
      </c>
      <c r="K43" s="32">
        <v>0</v>
      </c>
      <c r="L43" s="34">
        <f t="shared" si="5"/>
        <v>0</v>
      </c>
      <c r="M43" s="32">
        <v>0</v>
      </c>
      <c r="N43" s="34">
        <f t="shared" si="6"/>
        <v>0</v>
      </c>
      <c r="O43" s="32">
        <v>4281</v>
      </c>
      <c r="P43" s="32">
        <v>3611</v>
      </c>
      <c r="Q43" s="34">
        <f t="shared" si="7"/>
        <v>68.496</v>
      </c>
      <c r="R43" s="32" t="s">
        <v>275</v>
      </c>
      <c r="S43" s="32"/>
      <c r="T43" s="32"/>
      <c r="U43" s="32"/>
    </row>
    <row r="44" spans="1:21" ht="13.5">
      <c r="A44" s="55" t="s">
        <v>8</v>
      </c>
      <c r="B44" s="56" t="s">
        <v>78</v>
      </c>
      <c r="C44" s="31" t="s">
        <v>274</v>
      </c>
      <c r="D44" s="32">
        <f t="shared" si="0"/>
        <v>6155</v>
      </c>
      <c r="E44" s="33">
        <f t="shared" si="8"/>
        <v>2970</v>
      </c>
      <c r="F44" s="34">
        <f t="shared" si="2"/>
        <v>48.25345247766044</v>
      </c>
      <c r="G44" s="32">
        <v>2869</v>
      </c>
      <c r="H44" s="32">
        <v>101</v>
      </c>
      <c r="I44" s="33">
        <f t="shared" si="9"/>
        <v>3185</v>
      </c>
      <c r="J44" s="34">
        <f t="shared" si="4"/>
        <v>51.74654752233956</v>
      </c>
      <c r="K44" s="32">
        <v>0</v>
      </c>
      <c r="L44" s="34">
        <f t="shared" si="5"/>
        <v>0</v>
      </c>
      <c r="M44" s="32">
        <v>0</v>
      </c>
      <c r="N44" s="34">
        <f t="shared" si="6"/>
        <v>0</v>
      </c>
      <c r="O44" s="32">
        <v>3185</v>
      </c>
      <c r="P44" s="32">
        <v>2098</v>
      </c>
      <c r="Q44" s="34">
        <f t="shared" si="7"/>
        <v>51.74654752233956</v>
      </c>
      <c r="R44" s="32" t="s">
        <v>275</v>
      </c>
      <c r="S44" s="32"/>
      <c r="T44" s="32"/>
      <c r="U44" s="32"/>
    </row>
    <row r="45" spans="1:21" ht="13.5">
      <c r="A45" s="55" t="s">
        <v>8</v>
      </c>
      <c r="B45" s="56" t="s">
        <v>79</v>
      </c>
      <c r="C45" s="31" t="s">
        <v>80</v>
      </c>
      <c r="D45" s="32">
        <f t="shared" si="0"/>
        <v>17549</v>
      </c>
      <c r="E45" s="33">
        <f t="shared" si="8"/>
        <v>9379</v>
      </c>
      <c r="F45" s="34">
        <f t="shared" si="2"/>
        <v>53.444640720268964</v>
      </c>
      <c r="G45" s="32">
        <v>9379</v>
      </c>
      <c r="H45" s="32">
        <v>0</v>
      </c>
      <c r="I45" s="33">
        <f t="shared" si="9"/>
        <v>8170</v>
      </c>
      <c r="J45" s="34">
        <f t="shared" si="4"/>
        <v>46.55535927973104</v>
      </c>
      <c r="K45" s="32">
        <v>0</v>
      </c>
      <c r="L45" s="34">
        <f t="shared" si="5"/>
        <v>0</v>
      </c>
      <c r="M45" s="32">
        <v>0</v>
      </c>
      <c r="N45" s="34">
        <f t="shared" si="6"/>
        <v>0</v>
      </c>
      <c r="O45" s="32">
        <v>8170</v>
      </c>
      <c r="P45" s="32">
        <v>4738</v>
      </c>
      <c r="Q45" s="34">
        <f t="shared" si="7"/>
        <v>46.55535927973104</v>
      </c>
      <c r="R45" s="32" t="s">
        <v>275</v>
      </c>
      <c r="S45" s="32"/>
      <c r="T45" s="32"/>
      <c r="U45" s="32"/>
    </row>
    <row r="46" spans="1:21" ht="13.5">
      <c r="A46" s="55" t="s">
        <v>8</v>
      </c>
      <c r="B46" s="56" t="s">
        <v>81</v>
      </c>
      <c r="C46" s="31" t="s">
        <v>241</v>
      </c>
      <c r="D46" s="32">
        <f t="shared" si="0"/>
        <v>4973</v>
      </c>
      <c r="E46" s="33">
        <f t="shared" si="8"/>
        <v>2238</v>
      </c>
      <c r="F46" s="34">
        <f t="shared" si="2"/>
        <v>45.00301628795496</v>
      </c>
      <c r="G46" s="32">
        <v>2238</v>
      </c>
      <c r="H46" s="32">
        <v>0</v>
      </c>
      <c r="I46" s="33">
        <f t="shared" si="9"/>
        <v>2735</v>
      </c>
      <c r="J46" s="34">
        <f t="shared" si="4"/>
        <v>54.99698371204504</v>
      </c>
      <c r="K46" s="32">
        <v>0</v>
      </c>
      <c r="L46" s="34">
        <f t="shared" si="5"/>
        <v>0</v>
      </c>
      <c r="M46" s="32">
        <v>0</v>
      </c>
      <c r="N46" s="34">
        <f t="shared" si="6"/>
        <v>0</v>
      </c>
      <c r="O46" s="32">
        <v>2735</v>
      </c>
      <c r="P46" s="32">
        <v>2057</v>
      </c>
      <c r="Q46" s="34">
        <f t="shared" si="7"/>
        <v>54.99698371204504</v>
      </c>
      <c r="R46" s="32" t="s">
        <v>275</v>
      </c>
      <c r="S46" s="32"/>
      <c r="T46" s="32"/>
      <c r="U46" s="32"/>
    </row>
    <row r="47" spans="1:21" ht="13.5">
      <c r="A47" s="55" t="s">
        <v>8</v>
      </c>
      <c r="B47" s="56" t="s">
        <v>82</v>
      </c>
      <c r="C47" s="31" t="s">
        <v>83</v>
      </c>
      <c r="D47" s="32">
        <f t="shared" si="0"/>
        <v>4598</v>
      </c>
      <c r="E47" s="33">
        <f t="shared" si="8"/>
        <v>2625</v>
      </c>
      <c r="F47" s="34">
        <f t="shared" si="2"/>
        <v>57.09003914745542</v>
      </c>
      <c r="G47" s="32">
        <v>2625</v>
      </c>
      <c r="H47" s="32">
        <v>0</v>
      </c>
      <c r="I47" s="33">
        <f t="shared" si="9"/>
        <v>1973</v>
      </c>
      <c r="J47" s="34">
        <f t="shared" si="4"/>
        <v>42.90996085254458</v>
      </c>
      <c r="K47" s="32">
        <v>0</v>
      </c>
      <c r="L47" s="34">
        <f t="shared" si="5"/>
        <v>0</v>
      </c>
      <c r="M47" s="32">
        <v>0</v>
      </c>
      <c r="N47" s="34">
        <f t="shared" si="6"/>
        <v>0</v>
      </c>
      <c r="O47" s="32">
        <v>1973</v>
      </c>
      <c r="P47" s="32">
        <v>1565</v>
      </c>
      <c r="Q47" s="34">
        <f t="shared" si="7"/>
        <v>42.90996085254458</v>
      </c>
      <c r="R47" s="32" t="s">
        <v>275</v>
      </c>
      <c r="S47" s="32"/>
      <c r="T47" s="32"/>
      <c r="U47" s="32"/>
    </row>
    <row r="48" spans="1:21" ht="13.5">
      <c r="A48" s="55" t="s">
        <v>8</v>
      </c>
      <c r="B48" s="56" t="s">
        <v>84</v>
      </c>
      <c r="C48" s="31" t="s">
        <v>0</v>
      </c>
      <c r="D48" s="32">
        <f t="shared" si="0"/>
        <v>4499</v>
      </c>
      <c r="E48" s="33">
        <f t="shared" si="8"/>
        <v>2031</v>
      </c>
      <c r="F48" s="34">
        <f t="shared" si="2"/>
        <v>45.14336519226495</v>
      </c>
      <c r="G48" s="32">
        <v>2031</v>
      </c>
      <c r="H48" s="32">
        <v>0</v>
      </c>
      <c r="I48" s="33">
        <f t="shared" si="9"/>
        <v>2468</v>
      </c>
      <c r="J48" s="34">
        <f t="shared" si="4"/>
        <v>54.85663480773505</v>
      </c>
      <c r="K48" s="32">
        <v>0</v>
      </c>
      <c r="L48" s="34">
        <f t="shared" si="5"/>
        <v>0</v>
      </c>
      <c r="M48" s="32">
        <v>0</v>
      </c>
      <c r="N48" s="34">
        <f t="shared" si="6"/>
        <v>0</v>
      </c>
      <c r="O48" s="32">
        <v>2468</v>
      </c>
      <c r="P48" s="32">
        <v>1988</v>
      </c>
      <c r="Q48" s="34">
        <f t="shared" si="7"/>
        <v>54.85663480773505</v>
      </c>
      <c r="R48" s="32" t="s">
        <v>275</v>
      </c>
      <c r="S48" s="32"/>
      <c r="T48" s="32"/>
      <c r="U48" s="32"/>
    </row>
    <row r="49" spans="1:21" ht="13.5">
      <c r="A49" s="55" t="s">
        <v>8</v>
      </c>
      <c r="B49" s="56" t="s">
        <v>85</v>
      </c>
      <c r="C49" s="31" t="s">
        <v>86</v>
      </c>
      <c r="D49" s="32">
        <f t="shared" si="0"/>
        <v>1455</v>
      </c>
      <c r="E49" s="33">
        <f t="shared" si="8"/>
        <v>481</v>
      </c>
      <c r="F49" s="34">
        <f t="shared" si="2"/>
        <v>33.05841924398625</v>
      </c>
      <c r="G49" s="32">
        <v>481</v>
      </c>
      <c r="H49" s="32">
        <v>0</v>
      </c>
      <c r="I49" s="33">
        <f t="shared" si="9"/>
        <v>974</v>
      </c>
      <c r="J49" s="34">
        <f t="shared" si="4"/>
        <v>66.94158075601374</v>
      </c>
      <c r="K49" s="32">
        <v>0</v>
      </c>
      <c r="L49" s="34">
        <f t="shared" si="5"/>
        <v>0</v>
      </c>
      <c r="M49" s="32">
        <v>0</v>
      </c>
      <c r="N49" s="34">
        <f t="shared" si="6"/>
        <v>0</v>
      </c>
      <c r="O49" s="32">
        <v>974</v>
      </c>
      <c r="P49" s="32">
        <v>91</v>
      </c>
      <c r="Q49" s="34">
        <f t="shared" si="7"/>
        <v>66.94158075601374</v>
      </c>
      <c r="R49" s="32"/>
      <c r="S49" s="32" t="s">
        <v>275</v>
      </c>
      <c r="T49" s="32"/>
      <c r="U49" s="32"/>
    </row>
    <row r="50" spans="1:21" ht="13.5">
      <c r="A50" s="55" t="s">
        <v>8</v>
      </c>
      <c r="B50" s="56" t="s">
        <v>87</v>
      </c>
      <c r="C50" s="31" t="s">
        <v>88</v>
      </c>
      <c r="D50" s="32">
        <f t="shared" si="0"/>
        <v>1900</v>
      </c>
      <c r="E50" s="33">
        <f t="shared" si="8"/>
        <v>582</v>
      </c>
      <c r="F50" s="34">
        <f t="shared" si="2"/>
        <v>30.63157894736842</v>
      </c>
      <c r="G50" s="32">
        <v>571</v>
      </c>
      <c r="H50" s="32">
        <v>11</v>
      </c>
      <c r="I50" s="33">
        <f t="shared" si="9"/>
        <v>1318</v>
      </c>
      <c r="J50" s="34">
        <f t="shared" si="4"/>
        <v>69.36842105263158</v>
      </c>
      <c r="K50" s="32">
        <v>587</v>
      </c>
      <c r="L50" s="34">
        <f t="shared" si="5"/>
        <v>30.894736842105264</v>
      </c>
      <c r="M50" s="32">
        <v>0</v>
      </c>
      <c r="N50" s="34">
        <f t="shared" si="6"/>
        <v>0</v>
      </c>
      <c r="O50" s="32">
        <v>731</v>
      </c>
      <c r="P50" s="32">
        <v>290</v>
      </c>
      <c r="Q50" s="34">
        <f t="shared" si="7"/>
        <v>38.473684210526315</v>
      </c>
      <c r="R50" s="32" t="s">
        <v>275</v>
      </c>
      <c r="S50" s="32"/>
      <c r="T50" s="32"/>
      <c r="U50" s="32"/>
    </row>
    <row r="51" spans="1:21" ht="13.5">
      <c r="A51" s="55" t="s">
        <v>8</v>
      </c>
      <c r="B51" s="56" t="s">
        <v>89</v>
      </c>
      <c r="C51" s="31" t="s">
        <v>90</v>
      </c>
      <c r="D51" s="32">
        <f t="shared" si="0"/>
        <v>2750</v>
      </c>
      <c r="E51" s="33">
        <f t="shared" si="8"/>
        <v>1391</v>
      </c>
      <c r="F51" s="34">
        <f t="shared" si="2"/>
        <v>50.581818181818186</v>
      </c>
      <c r="G51" s="32">
        <v>1345</v>
      </c>
      <c r="H51" s="32">
        <v>46</v>
      </c>
      <c r="I51" s="33">
        <f t="shared" si="9"/>
        <v>1359</v>
      </c>
      <c r="J51" s="34">
        <f t="shared" si="4"/>
        <v>49.418181818181814</v>
      </c>
      <c r="K51" s="32">
        <v>0</v>
      </c>
      <c r="L51" s="34">
        <f t="shared" si="5"/>
        <v>0</v>
      </c>
      <c r="M51" s="32">
        <v>0</v>
      </c>
      <c r="N51" s="34">
        <f t="shared" si="6"/>
        <v>0</v>
      </c>
      <c r="O51" s="32">
        <v>1359</v>
      </c>
      <c r="P51" s="32">
        <v>599</v>
      </c>
      <c r="Q51" s="34">
        <f t="shared" si="7"/>
        <v>49.418181818181814</v>
      </c>
      <c r="R51" s="32" t="s">
        <v>275</v>
      </c>
      <c r="S51" s="32"/>
      <c r="T51" s="32"/>
      <c r="U51" s="32"/>
    </row>
    <row r="52" spans="1:21" ht="13.5">
      <c r="A52" s="55" t="s">
        <v>8</v>
      </c>
      <c r="B52" s="56" t="s">
        <v>91</v>
      </c>
      <c r="C52" s="31" t="s">
        <v>92</v>
      </c>
      <c r="D52" s="32">
        <f t="shared" si="0"/>
        <v>693</v>
      </c>
      <c r="E52" s="33">
        <f t="shared" si="8"/>
        <v>6</v>
      </c>
      <c r="F52" s="34">
        <f t="shared" si="2"/>
        <v>0.8658008658008658</v>
      </c>
      <c r="G52" s="32">
        <v>6</v>
      </c>
      <c r="H52" s="32">
        <v>0</v>
      </c>
      <c r="I52" s="33">
        <f t="shared" si="9"/>
        <v>687</v>
      </c>
      <c r="J52" s="34">
        <f t="shared" si="4"/>
        <v>99.13419913419914</v>
      </c>
      <c r="K52" s="32">
        <v>0</v>
      </c>
      <c r="L52" s="34">
        <f t="shared" si="5"/>
        <v>0</v>
      </c>
      <c r="M52" s="32">
        <v>684</v>
      </c>
      <c r="N52" s="34">
        <f t="shared" si="6"/>
        <v>98.7012987012987</v>
      </c>
      <c r="O52" s="32">
        <v>3</v>
      </c>
      <c r="P52" s="32">
        <v>0</v>
      </c>
      <c r="Q52" s="34">
        <f t="shared" si="7"/>
        <v>0.4329004329004329</v>
      </c>
      <c r="R52" s="32" t="s">
        <v>275</v>
      </c>
      <c r="S52" s="32"/>
      <c r="T52" s="32"/>
      <c r="U52" s="32"/>
    </row>
    <row r="53" spans="1:21" ht="13.5">
      <c r="A53" s="55" t="s">
        <v>8</v>
      </c>
      <c r="B53" s="56" t="s">
        <v>93</v>
      </c>
      <c r="C53" s="31" t="s">
        <v>94</v>
      </c>
      <c r="D53" s="32">
        <f t="shared" si="0"/>
        <v>5040</v>
      </c>
      <c r="E53" s="33">
        <f t="shared" si="8"/>
        <v>120</v>
      </c>
      <c r="F53" s="34">
        <f t="shared" si="2"/>
        <v>2.380952380952381</v>
      </c>
      <c r="G53" s="32">
        <v>120</v>
      </c>
      <c r="H53" s="32">
        <v>0</v>
      </c>
      <c r="I53" s="33">
        <f t="shared" si="9"/>
        <v>4920</v>
      </c>
      <c r="J53" s="34">
        <f t="shared" si="4"/>
        <v>97.61904761904762</v>
      </c>
      <c r="K53" s="32">
        <v>0</v>
      </c>
      <c r="L53" s="34">
        <f t="shared" si="5"/>
        <v>0</v>
      </c>
      <c r="M53" s="32">
        <v>0</v>
      </c>
      <c r="N53" s="34">
        <f t="shared" si="6"/>
        <v>0</v>
      </c>
      <c r="O53" s="32">
        <v>4920</v>
      </c>
      <c r="P53" s="32">
        <v>649</v>
      </c>
      <c r="Q53" s="34">
        <f t="shared" si="7"/>
        <v>97.61904761904762</v>
      </c>
      <c r="R53" s="32" t="s">
        <v>275</v>
      </c>
      <c r="S53" s="32"/>
      <c r="T53" s="32"/>
      <c r="U53" s="32"/>
    </row>
    <row r="54" spans="1:21" ht="13.5">
      <c r="A54" s="55" t="s">
        <v>8</v>
      </c>
      <c r="B54" s="56" t="s">
        <v>95</v>
      </c>
      <c r="C54" s="31" t="s">
        <v>96</v>
      </c>
      <c r="D54" s="32">
        <f t="shared" si="0"/>
        <v>14196</v>
      </c>
      <c r="E54" s="33">
        <f t="shared" si="8"/>
        <v>3589</v>
      </c>
      <c r="F54" s="34">
        <f t="shared" si="2"/>
        <v>25.281769512538744</v>
      </c>
      <c r="G54" s="32">
        <v>3589</v>
      </c>
      <c r="H54" s="32">
        <v>0</v>
      </c>
      <c r="I54" s="33">
        <f t="shared" si="9"/>
        <v>10607</v>
      </c>
      <c r="J54" s="34">
        <f t="shared" si="4"/>
        <v>74.71823048746126</v>
      </c>
      <c r="K54" s="32">
        <v>2242</v>
      </c>
      <c r="L54" s="34">
        <f t="shared" si="5"/>
        <v>15.793181177796562</v>
      </c>
      <c r="M54" s="32">
        <v>0</v>
      </c>
      <c r="N54" s="34">
        <f t="shared" si="6"/>
        <v>0</v>
      </c>
      <c r="O54" s="32">
        <v>8365</v>
      </c>
      <c r="P54" s="32">
        <v>2397</v>
      </c>
      <c r="Q54" s="34">
        <f t="shared" si="7"/>
        <v>58.925049309664686</v>
      </c>
      <c r="R54" s="32" t="s">
        <v>275</v>
      </c>
      <c r="S54" s="32"/>
      <c r="T54" s="32"/>
      <c r="U54" s="32"/>
    </row>
    <row r="55" spans="1:21" ht="13.5">
      <c r="A55" s="55" t="s">
        <v>8</v>
      </c>
      <c r="B55" s="56" t="s">
        <v>97</v>
      </c>
      <c r="C55" s="31" t="s">
        <v>244</v>
      </c>
      <c r="D55" s="32">
        <f t="shared" si="0"/>
        <v>7478</v>
      </c>
      <c r="E55" s="33">
        <f t="shared" si="8"/>
        <v>3201</v>
      </c>
      <c r="F55" s="34">
        <f t="shared" si="2"/>
        <v>42.80556298475528</v>
      </c>
      <c r="G55" s="32">
        <v>3201</v>
      </c>
      <c r="H55" s="32">
        <v>0</v>
      </c>
      <c r="I55" s="33">
        <f t="shared" si="9"/>
        <v>4277</v>
      </c>
      <c r="J55" s="34">
        <f t="shared" si="4"/>
        <v>57.194437015244716</v>
      </c>
      <c r="K55" s="32">
        <v>0</v>
      </c>
      <c r="L55" s="34">
        <f t="shared" si="5"/>
        <v>0</v>
      </c>
      <c r="M55" s="32">
        <v>0</v>
      </c>
      <c r="N55" s="34">
        <f t="shared" si="6"/>
        <v>0</v>
      </c>
      <c r="O55" s="32">
        <v>4277</v>
      </c>
      <c r="P55" s="32">
        <v>1546</v>
      </c>
      <c r="Q55" s="34">
        <f t="shared" si="7"/>
        <v>57.194437015244716</v>
      </c>
      <c r="R55" s="32" t="s">
        <v>275</v>
      </c>
      <c r="S55" s="32"/>
      <c r="T55" s="32"/>
      <c r="U55" s="32"/>
    </row>
    <row r="56" spans="1:21" ht="13.5">
      <c r="A56" s="55" t="s">
        <v>8</v>
      </c>
      <c r="B56" s="56" t="s">
        <v>98</v>
      </c>
      <c r="C56" s="31" t="s">
        <v>276</v>
      </c>
      <c r="D56" s="32">
        <f t="shared" si="0"/>
        <v>5239</v>
      </c>
      <c r="E56" s="33">
        <f t="shared" si="8"/>
        <v>2332</v>
      </c>
      <c r="F56" s="34">
        <f t="shared" si="2"/>
        <v>44.51231150983012</v>
      </c>
      <c r="G56" s="32">
        <v>2332</v>
      </c>
      <c r="H56" s="32">
        <v>0</v>
      </c>
      <c r="I56" s="33">
        <f t="shared" si="9"/>
        <v>2907</v>
      </c>
      <c r="J56" s="34">
        <f t="shared" si="4"/>
        <v>55.48768849016989</v>
      </c>
      <c r="K56" s="32">
        <v>0</v>
      </c>
      <c r="L56" s="34">
        <f t="shared" si="5"/>
        <v>0</v>
      </c>
      <c r="M56" s="32">
        <v>0</v>
      </c>
      <c r="N56" s="34">
        <f t="shared" si="6"/>
        <v>0</v>
      </c>
      <c r="O56" s="32">
        <v>2907</v>
      </c>
      <c r="P56" s="32">
        <v>1914</v>
      </c>
      <c r="Q56" s="34">
        <f t="shared" si="7"/>
        <v>55.48768849016989</v>
      </c>
      <c r="R56" s="32" t="s">
        <v>275</v>
      </c>
      <c r="S56" s="32"/>
      <c r="T56" s="32"/>
      <c r="U56" s="32"/>
    </row>
    <row r="57" spans="1:21" ht="13.5">
      <c r="A57" s="55" t="s">
        <v>8</v>
      </c>
      <c r="B57" s="56" t="s">
        <v>99</v>
      </c>
      <c r="C57" s="31" t="s">
        <v>100</v>
      </c>
      <c r="D57" s="32">
        <f t="shared" si="0"/>
        <v>10092</v>
      </c>
      <c r="E57" s="33">
        <f t="shared" si="8"/>
        <v>3973</v>
      </c>
      <c r="F57" s="34">
        <f t="shared" si="2"/>
        <v>39.36781609195402</v>
      </c>
      <c r="G57" s="32">
        <v>3973</v>
      </c>
      <c r="H57" s="32">
        <v>0</v>
      </c>
      <c r="I57" s="33">
        <f t="shared" si="9"/>
        <v>6119</v>
      </c>
      <c r="J57" s="34">
        <f t="shared" si="4"/>
        <v>60.63218390804598</v>
      </c>
      <c r="K57" s="32">
        <v>0</v>
      </c>
      <c r="L57" s="34">
        <f t="shared" si="5"/>
        <v>0</v>
      </c>
      <c r="M57" s="32">
        <v>0</v>
      </c>
      <c r="N57" s="34">
        <f t="shared" si="6"/>
        <v>0</v>
      </c>
      <c r="O57" s="32">
        <v>6119</v>
      </c>
      <c r="P57" s="32">
        <v>3001</v>
      </c>
      <c r="Q57" s="34">
        <f t="shared" si="7"/>
        <v>60.63218390804598</v>
      </c>
      <c r="R57" s="32" t="s">
        <v>275</v>
      </c>
      <c r="S57" s="32"/>
      <c r="T57" s="32"/>
      <c r="U57" s="32"/>
    </row>
    <row r="58" spans="1:21" ht="13.5">
      <c r="A58" s="55" t="s">
        <v>8</v>
      </c>
      <c r="B58" s="56" t="s">
        <v>101</v>
      </c>
      <c r="C58" s="31" t="s">
        <v>102</v>
      </c>
      <c r="D58" s="32">
        <f t="shared" si="0"/>
        <v>22678</v>
      </c>
      <c r="E58" s="33">
        <f t="shared" si="8"/>
        <v>9767</v>
      </c>
      <c r="F58" s="34">
        <f t="shared" si="2"/>
        <v>43.06817179645471</v>
      </c>
      <c r="G58" s="32">
        <v>9767</v>
      </c>
      <c r="H58" s="32">
        <v>0</v>
      </c>
      <c r="I58" s="33">
        <f t="shared" si="9"/>
        <v>12911</v>
      </c>
      <c r="J58" s="34">
        <f t="shared" si="4"/>
        <v>56.93182820354529</v>
      </c>
      <c r="K58" s="32">
        <v>0</v>
      </c>
      <c r="L58" s="34">
        <f t="shared" si="5"/>
        <v>0</v>
      </c>
      <c r="M58" s="32">
        <v>2251</v>
      </c>
      <c r="N58" s="34">
        <f t="shared" si="6"/>
        <v>9.925919393244556</v>
      </c>
      <c r="O58" s="32">
        <v>10660</v>
      </c>
      <c r="P58" s="32">
        <v>6740</v>
      </c>
      <c r="Q58" s="34">
        <f t="shared" si="7"/>
        <v>47.00590881030073</v>
      </c>
      <c r="R58" s="32" t="s">
        <v>275</v>
      </c>
      <c r="S58" s="32"/>
      <c r="T58" s="32"/>
      <c r="U58" s="32"/>
    </row>
    <row r="59" spans="1:21" ht="13.5">
      <c r="A59" s="55" t="s">
        <v>8</v>
      </c>
      <c r="B59" s="56" t="s">
        <v>103</v>
      </c>
      <c r="C59" s="31" t="s">
        <v>104</v>
      </c>
      <c r="D59" s="32">
        <f t="shared" si="0"/>
        <v>44874</v>
      </c>
      <c r="E59" s="33">
        <f t="shared" si="8"/>
        <v>14484</v>
      </c>
      <c r="F59" s="34">
        <f t="shared" si="2"/>
        <v>32.27704238534563</v>
      </c>
      <c r="G59" s="32">
        <v>14484</v>
      </c>
      <c r="H59" s="32">
        <v>0</v>
      </c>
      <c r="I59" s="33">
        <f t="shared" si="9"/>
        <v>30390</v>
      </c>
      <c r="J59" s="34">
        <f t="shared" si="4"/>
        <v>67.72295761465436</v>
      </c>
      <c r="K59" s="32">
        <v>1180</v>
      </c>
      <c r="L59" s="34">
        <f t="shared" si="5"/>
        <v>2.629585060391318</v>
      </c>
      <c r="M59" s="32">
        <v>0</v>
      </c>
      <c r="N59" s="34">
        <f t="shared" si="6"/>
        <v>0</v>
      </c>
      <c r="O59" s="32">
        <v>29210</v>
      </c>
      <c r="P59" s="32">
        <v>18485</v>
      </c>
      <c r="Q59" s="34">
        <f t="shared" si="7"/>
        <v>65.09337255426306</v>
      </c>
      <c r="R59" s="32" t="s">
        <v>275</v>
      </c>
      <c r="S59" s="32"/>
      <c r="T59" s="32"/>
      <c r="U59" s="32"/>
    </row>
    <row r="60" spans="1:21" ht="13.5">
      <c r="A60" s="55" t="s">
        <v>8</v>
      </c>
      <c r="B60" s="56" t="s">
        <v>105</v>
      </c>
      <c r="C60" s="31" t="s">
        <v>277</v>
      </c>
      <c r="D60" s="32">
        <f t="shared" si="0"/>
        <v>7528</v>
      </c>
      <c r="E60" s="33">
        <f t="shared" si="8"/>
        <v>2818</v>
      </c>
      <c r="F60" s="34">
        <f t="shared" si="2"/>
        <v>37.43358129649309</v>
      </c>
      <c r="G60" s="32">
        <v>2814</v>
      </c>
      <c r="H60" s="32">
        <v>4</v>
      </c>
      <c r="I60" s="33">
        <f t="shared" si="9"/>
        <v>4710</v>
      </c>
      <c r="J60" s="34">
        <f t="shared" si="4"/>
        <v>62.56641870350691</v>
      </c>
      <c r="K60" s="32">
        <v>0</v>
      </c>
      <c r="L60" s="34">
        <f t="shared" si="5"/>
        <v>0</v>
      </c>
      <c r="M60" s="32">
        <v>0</v>
      </c>
      <c r="N60" s="34">
        <f t="shared" si="6"/>
        <v>0</v>
      </c>
      <c r="O60" s="32">
        <v>4710</v>
      </c>
      <c r="P60" s="32">
        <v>3450</v>
      </c>
      <c r="Q60" s="34">
        <f t="shared" si="7"/>
        <v>62.56641870350691</v>
      </c>
      <c r="R60" s="32"/>
      <c r="S60" s="32"/>
      <c r="T60" s="32"/>
      <c r="U60" s="32" t="s">
        <v>275</v>
      </c>
    </row>
    <row r="61" spans="1:21" ht="13.5">
      <c r="A61" s="55" t="s">
        <v>8</v>
      </c>
      <c r="B61" s="56" t="s">
        <v>106</v>
      </c>
      <c r="C61" s="31" t="s">
        <v>107</v>
      </c>
      <c r="D61" s="32">
        <f t="shared" si="0"/>
        <v>8740</v>
      </c>
      <c r="E61" s="33">
        <f t="shared" si="8"/>
        <v>2485</v>
      </c>
      <c r="F61" s="34">
        <f t="shared" si="2"/>
        <v>28.4324942791762</v>
      </c>
      <c r="G61" s="32">
        <v>2485</v>
      </c>
      <c r="H61" s="32">
        <v>0</v>
      </c>
      <c r="I61" s="33">
        <f t="shared" si="9"/>
        <v>6255</v>
      </c>
      <c r="J61" s="34">
        <f t="shared" si="4"/>
        <v>71.5675057208238</v>
      </c>
      <c r="K61" s="32">
        <v>0</v>
      </c>
      <c r="L61" s="34">
        <f t="shared" si="5"/>
        <v>0</v>
      </c>
      <c r="M61" s="32">
        <v>0</v>
      </c>
      <c r="N61" s="34">
        <f t="shared" si="6"/>
        <v>0</v>
      </c>
      <c r="O61" s="32">
        <v>6255</v>
      </c>
      <c r="P61" s="32">
        <v>3389</v>
      </c>
      <c r="Q61" s="34">
        <f t="shared" si="7"/>
        <v>71.5675057208238</v>
      </c>
      <c r="R61" s="32" t="s">
        <v>275</v>
      </c>
      <c r="S61" s="32"/>
      <c r="T61" s="32"/>
      <c r="U61" s="32"/>
    </row>
    <row r="62" spans="1:21" ht="13.5">
      <c r="A62" s="55" t="s">
        <v>8</v>
      </c>
      <c r="B62" s="56" t="s">
        <v>108</v>
      </c>
      <c r="C62" s="31" t="s">
        <v>109</v>
      </c>
      <c r="D62" s="32">
        <f t="shared" si="0"/>
        <v>5460</v>
      </c>
      <c r="E62" s="33">
        <f t="shared" si="8"/>
        <v>1769</v>
      </c>
      <c r="F62" s="34">
        <f t="shared" si="2"/>
        <v>32.3992673992674</v>
      </c>
      <c r="G62" s="32">
        <v>1769</v>
      </c>
      <c r="H62" s="32">
        <v>0</v>
      </c>
      <c r="I62" s="33">
        <f t="shared" si="9"/>
        <v>3691</v>
      </c>
      <c r="J62" s="34">
        <f t="shared" si="4"/>
        <v>67.6007326007326</v>
      </c>
      <c r="K62" s="32">
        <v>0</v>
      </c>
      <c r="L62" s="34">
        <f t="shared" si="5"/>
        <v>0</v>
      </c>
      <c r="M62" s="32">
        <v>0</v>
      </c>
      <c r="N62" s="34">
        <f t="shared" si="6"/>
        <v>0</v>
      </c>
      <c r="O62" s="32">
        <v>3691</v>
      </c>
      <c r="P62" s="32">
        <v>2581</v>
      </c>
      <c r="Q62" s="34">
        <f t="shared" si="7"/>
        <v>67.6007326007326</v>
      </c>
      <c r="R62" s="32" t="s">
        <v>275</v>
      </c>
      <c r="S62" s="32"/>
      <c r="T62" s="32"/>
      <c r="U62" s="32"/>
    </row>
    <row r="63" spans="1:21" ht="13.5">
      <c r="A63" s="55" t="s">
        <v>8</v>
      </c>
      <c r="B63" s="56" t="s">
        <v>110</v>
      </c>
      <c r="C63" s="31" t="s">
        <v>111</v>
      </c>
      <c r="D63" s="32">
        <f t="shared" si="0"/>
        <v>8050</v>
      </c>
      <c r="E63" s="33">
        <f t="shared" si="8"/>
        <v>4687</v>
      </c>
      <c r="F63" s="34">
        <f t="shared" si="2"/>
        <v>58.223602484472046</v>
      </c>
      <c r="G63" s="32">
        <v>4509</v>
      </c>
      <c r="H63" s="32">
        <v>178</v>
      </c>
      <c r="I63" s="33">
        <f t="shared" si="9"/>
        <v>3363</v>
      </c>
      <c r="J63" s="34">
        <f t="shared" si="4"/>
        <v>41.776397515527954</v>
      </c>
      <c r="K63" s="32">
        <v>0</v>
      </c>
      <c r="L63" s="34">
        <f t="shared" si="5"/>
        <v>0</v>
      </c>
      <c r="M63" s="32">
        <v>0</v>
      </c>
      <c r="N63" s="34">
        <f t="shared" si="6"/>
        <v>0</v>
      </c>
      <c r="O63" s="32">
        <v>3363</v>
      </c>
      <c r="P63" s="32">
        <v>2353</v>
      </c>
      <c r="Q63" s="34">
        <f t="shared" si="7"/>
        <v>41.776397515527954</v>
      </c>
      <c r="R63" s="32" t="s">
        <v>275</v>
      </c>
      <c r="S63" s="32"/>
      <c r="T63" s="32"/>
      <c r="U63" s="32"/>
    </row>
    <row r="64" spans="1:21" ht="13.5">
      <c r="A64" s="55" t="s">
        <v>8</v>
      </c>
      <c r="B64" s="56" t="s">
        <v>112</v>
      </c>
      <c r="C64" s="31" t="s">
        <v>113</v>
      </c>
      <c r="D64" s="32">
        <f t="shared" si="0"/>
        <v>4470</v>
      </c>
      <c r="E64" s="33">
        <f t="shared" si="8"/>
        <v>1803</v>
      </c>
      <c r="F64" s="34">
        <f aca="true" t="shared" si="10" ref="F64:F103">E64/D64*100</f>
        <v>40.33557046979866</v>
      </c>
      <c r="G64" s="32">
        <v>1775</v>
      </c>
      <c r="H64" s="32">
        <v>28</v>
      </c>
      <c r="I64" s="33">
        <f t="shared" si="9"/>
        <v>2667</v>
      </c>
      <c r="J64" s="34">
        <f aca="true" t="shared" si="11" ref="J64:J103">I64/D64*100</f>
        <v>59.664429530201346</v>
      </c>
      <c r="K64" s="32">
        <v>0</v>
      </c>
      <c r="L64" s="34">
        <f aca="true" t="shared" si="12" ref="L64:L103">K64/D64*100</f>
        <v>0</v>
      </c>
      <c r="M64" s="32">
        <v>0</v>
      </c>
      <c r="N64" s="34">
        <f aca="true" t="shared" si="13" ref="N64:N103">M64/D64*100</f>
        <v>0</v>
      </c>
      <c r="O64" s="32">
        <v>2667</v>
      </c>
      <c r="P64" s="32">
        <v>2030</v>
      </c>
      <c r="Q64" s="34">
        <f aca="true" t="shared" si="14" ref="Q64:Q103">O64/D64*100</f>
        <v>59.664429530201346</v>
      </c>
      <c r="R64" s="32" t="s">
        <v>275</v>
      </c>
      <c r="S64" s="32"/>
      <c r="T64" s="32"/>
      <c r="U64" s="32"/>
    </row>
    <row r="65" spans="1:21" ht="13.5">
      <c r="A65" s="55" t="s">
        <v>8</v>
      </c>
      <c r="B65" s="56" t="s">
        <v>114</v>
      </c>
      <c r="C65" s="31" t="s">
        <v>115</v>
      </c>
      <c r="D65" s="32">
        <f t="shared" si="0"/>
        <v>9228</v>
      </c>
      <c r="E65" s="33">
        <f t="shared" si="8"/>
        <v>2753</v>
      </c>
      <c r="F65" s="34">
        <f t="shared" si="10"/>
        <v>29.83311660164716</v>
      </c>
      <c r="G65" s="32">
        <v>2753</v>
      </c>
      <c r="H65" s="32">
        <v>0</v>
      </c>
      <c r="I65" s="33">
        <f t="shared" si="9"/>
        <v>6475</v>
      </c>
      <c r="J65" s="34">
        <f t="shared" si="11"/>
        <v>70.16688339835284</v>
      </c>
      <c r="K65" s="32">
        <v>675</v>
      </c>
      <c r="L65" s="34">
        <f t="shared" si="12"/>
        <v>7.314694408322497</v>
      </c>
      <c r="M65" s="32">
        <v>0</v>
      </c>
      <c r="N65" s="34">
        <f t="shared" si="13"/>
        <v>0</v>
      </c>
      <c r="O65" s="32">
        <v>5800</v>
      </c>
      <c r="P65" s="32">
        <v>2516</v>
      </c>
      <c r="Q65" s="34">
        <f t="shared" si="14"/>
        <v>62.85218899003034</v>
      </c>
      <c r="R65" s="32" t="s">
        <v>275</v>
      </c>
      <c r="S65" s="32"/>
      <c r="T65" s="32"/>
      <c r="U65" s="32"/>
    </row>
    <row r="66" spans="1:21" ht="13.5">
      <c r="A66" s="55" t="s">
        <v>8</v>
      </c>
      <c r="B66" s="56" t="s">
        <v>116</v>
      </c>
      <c r="C66" s="31" t="s">
        <v>117</v>
      </c>
      <c r="D66" s="32">
        <f t="shared" si="0"/>
        <v>5808</v>
      </c>
      <c r="E66" s="33">
        <f t="shared" si="8"/>
        <v>2521</v>
      </c>
      <c r="F66" s="34">
        <f t="shared" si="10"/>
        <v>43.40564738292011</v>
      </c>
      <c r="G66" s="32">
        <v>2416</v>
      </c>
      <c r="H66" s="32">
        <v>105</v>
      </c>
      <c r="I66" s="33">
        <f t="shared" si="9"/>
        <v>3287</v>
      </c>
      <c r="J66" s="34">
        <f t="shared" si="11"/>
        <v>56.59435261707989</v>
      </c>
      <c r="K66" s="32">
        <v>0</v>
      </c>
      <c r="L66" s="34">
        <f t="shared" si="12"/>
        <v>0</v>
      </c>
      <c r="M66" s="32">
        <v>0</v>
      </c>
      <c r="N66" s="34">
        <f t="shared" si="13"/>
        <v>0</v>
      </c>
      <c r="O66" s="32">
        <v>3287</v>
      </c>
      <c r="P66" s="32">
        <v>1388</v>
      </c>
      <c r="Q66" s="34">
        <f t="shared" si="14"/>
        <v>56.59435261707989</v>
      </c>
      <c r="R66" s="32"/>
      <c r="S66" s="32"/>
      <c r="T66" s="32"/>
      <c r="U66" s="32" t="s">
        <v>275</v>
      </c>
    </row>
    <row r="67" spans="1:21" ht="13.5">
      <c r="A67" s="55" t="s">
        <v>8</v>
      </c>
      <c r="B67" s="56" t="s">
        <v>118</v>
      </c>
      <c r="C67" s="31" t="s">
        <v>119</v>
      </c>
      <c r="D67" s="32">
        <f t="shared" si="0"/>
        <v>36782</v>
      </c>
      <c r="E67" s="33">
        <f t="shared" si="8"/>
        <v>18901</v>
      </c>
      <c r="F67" s="34">
        <f t="shared" si="10"/>
        <v>51.38654776792997</v>
      </c>
      <c r="G67" s="32">
        <v>18871</v>
      </c>
      <c r="H67" s="32">
        <v>30</v>
      </c>
      <c r="I67" s="33">
        <f t="shared" si="9"/>
        <v>17881</v>
      </c>
      <c r="J67" s="34">
        <f t="shared" si="11"/>
        <v>48.61345223207004</v>
      </c>
      <c r="K67" s="32">
        <v>4316</v>
      </c>
      <c r="L67" s="34">
        <f t="shared" si="12"/>
        <v>11.734000326246534</v>
      </c>
      <c r="M67" s="32">
        <v>0</v>
      </c>
      <c r="N67" s="34">
        <f t="shared" si="13"/>
        <v>0</v>
      </c>
      <c r="O67" s="32">
        <v>13565</v>
      </c>
      <c r="P67" s="32">
        <v>10975</v>
      </c>
      <c r="Q67" s="34">
        <f t="shared" si="14"/>
        <v>36.8794519058235</v>
      </c>
      <c r="R67" s="32" t="s">
        <v>275</v>
      </c>
      <c r="S67" s="32"/>
      <c r="T67" s="32"/>
      <c r="U67" s="32"/>
    </row>
    <row r="68" spans="1:21" ht="13.5">
      <c r="A68" s="55" t="s">
        <v>8</v>
      </c>
      <c r="B68" s="56" t="s">
        <v>120</v>
      </c>
      <c r="C68" s="31" t="s">
        <v>121</v>
      </c>
      <c r="D68" s="32">
        <f t="shared" si="0"/>
        <v>7168</v>
      </c>
      <c r="E68" s="33">
        <f t="shared" si="8"/>
        <v>3914</v>
      </c>
      <c r="F68" s="34">
        <f t="shared" si="10"/>
        <v>54.60379464285714</v>
      </c>
      <c r="G68" s="32">
        <v>3408</v>
      </c>
      <c r="H68" s="32">
        <v>506</v>
      </c>
      <c r="I68" s="33">
        <f t="shared" si="9"/>
        <v>3254</v>
      </c>
      <c r="J68" s="34">
        <f t="shared" si="11"/>
        <v>45.396205357142854</v>
      </c>
      <c r="K68" s="32">
        <v>0</v>
      </c>
      <c r="L68" s="34">
        <f t="shared" si="12"/>
        <v>0</v>
      </c>
      <c r="M68" s="32">
        <v>0</v>
      </c>
      <c r="N68" s="34">
        <f t="shared" si="13"/>
        <v>0</v>
      </c>
      <c r="O68" s="32">
        <v>3254</v>
      </c>
      <c r="P68" s="32">
        <v>2244</v>
      </c>
      <c r="Q68" s="34">
        <f t="shared" si="14"/>
        <v>45.396205357142854</v>
      </c>
      <c r="R68" s="32" t="s">
        <v>275</v>
      </c>
      <c r="S68" s="32"/>
      <c r="T68" s="32"/>
      <c r="U68" s="32"/>
    </row>
    <row r="69" spans="1:21" ht="13.5">
      <c r="A69" s="55" t="s">
        <v>8</v>
      </c>
      <c r="B69" s="56" t="s">
        <v>122</v>
      </c>
      <c r="C69" s="31" t="s">
        <v>123</v>
      </c>
      <c r="D69" s="32">
        <f t="shared" si="0"/>
        <v>13389</v>
      </c>
      <c r="E69" s="33">
        <f t="shared" si="8"/>
        <v>5875</v>
      </c>
      <c r="F69" s="34">
        <f t="shared" si="10"/>
        <v>43.87930390619165</v>
      </c>
      <c r="G69" s="32">
        <v>5855</v>
      </c>
      <c r="H69" s="32">
        <v>20</v>
      </c>
      <c r="I69" s="33">
        <f t="shared" si="9"/>
        <v>7514</v>
      </c>
      <c r="J69" s="34">
        <f t="shared" si="11"/>
        <v>56.120696093808355</v>
      </c>
      <c r="K69" s="32">
        <v>0</v>
      </c>
      <c r="L69" s="34">
        <f t="shared" si="12"/>
        <v>0</v>
      </c>
      <c r="M69" s="32">
        <v>0</v>
      </c>
      <c r="N69" s="34">
        <f t="shared" si="13"/>
        <v>0</v>
      </c>
      <c r="O69" s="32">
        <v>7514</v>
      </c>
      <c r="P69" s="32">
        <v>3265</v>
      </c>
      <c r="Q69" s="34">
        <f t="shared" si="14"/>
        <v>56.120696093808355</v>
      </c>
      <c r="R69" s="32" t="s">
        <v>275</v>
      </c>
      <c r="S69" s="32"/>
      <c r="T69" s="32"/>
      <c r="U69" s="32"/>
    </row>
    <row r="70" spans="1:21" ht="13.5">
      <c r="A70" s="55" t="s">
        <v>8</v>
      </c>
      <c r="B70" s="56" t="s">
        <v>124</v>
      </c>
      <c r="C70" s="31" t="s">
        <v>125</v>
      </c>
      <c r="D70" s="32">
        <f t="shared" si="0"/>
        <v>4429</v>
      </c>
      <c r="E70" s="33">
        <f t="shared" si="8"/>
        <v>2150</v>
      </c>
      <c r="F70" s="34">
        <f t="shared" si="10"/>
        <v>48.54368932038835</v>
      </c>
      <c r="G70" s="32">
        <v>2053</v>
      </c>
      <c r="H70" s="32">
        <v>97</v>
      </c>
      <c r="I70" s="33">
        <f t="shared" si="9"/>
        <v>2279</v>
      </c>
      <c r="J70" s="34">
        <f t="shared" si="11"/>
        <v>51.45631067961165</v>
      </c>
      <c r="K70" s="32">
        <v>0</v>
      </c>
      <c r="L70" s="34">
        <f t="shared" si="12"/>
        <v>0</v>
      </c>
      <c r="M70" s="32">
        <v>0</v>
      </c>
      <c r="N70" s="34">
        <f t="shared" si="13"/>
        <v>0</v>
      </c>
      <c r="O70" s="32">
        <v>2279</v>
      </c>
      <c r="P70" s="32">
        <v>1078</v>
      </c>
      <c r="Q70" s="34">
        <f t="shared" si="14"/>
        <v>51.45631067961165</v>
      </c>
      <c r="R70" s="32" t="s">
        <v>275</v>
      </c>
      <c r="S70" s="32"/>
      <c r="T70" s="32"/>
      <c r="U70" s="32"/>
    </row>
    <row r="71" spans="1:21" ht="13.5">
      <c r="A71" s="55" t="s">
        <v>8</v>
      </c>
      <c r="B71" s="56" t="s">
        <v>126</v>
      </c>
      <c r="C71" s="31" t="s">
        <v>127</v>
      </c>
      <c r="D71" s="32">
        <f aca="true" t="shared" si="15" ref="D71:D102">E71+I71</f>
        <v>10980</v>
      </c>
      <c r="E71" s="33">
        <f t="shared" si="8"/>
        <v>4797</v>
      </c>
      <c r="F71" s="34">
        <f t="shared" si="10"/>
        <v>43.68852459016394</v>
      </c>
      <c r="G71" s="32">
        <v>4777</v>
      </c>
      <c r="H71" s="32">
        <v>20</v>
      </c>
      <c r="I71" s="33">
        <f t="shared" si="9"/>
        <v>6183</v>
      </c>
      <c r="J71" s="34">
        <f t="shared" si="11"/>
        <v>56.31147540983606</v>
      </c>
      <c r="K71" s="32">
        <v>0</v>
      </c>
      <c r="L71" s="34">
        <f t="shared" si="12"/>
        <v>0</v>
      </c>
      <c r="M71" s="32">
        <v>0</v>
      </c>
      <c r="N71" s="34">
        <f t="shared" si="13"/>
        <v>0</v>
      </c>
      <c r="O71" s="32">
        <v>6183</v>
      </c>
      <c r="P71" s="32">
        <v>2217</v>
      </c>
      <c r="Q71" s="34">
        <f t="shared" si="14"/>
        <v>56.31147540983606</v>
      </c>
      <c r="R71" s="32" t="s">
        <v>275</v>
      </c>
      <c r="S71" s="32"/>
      <c r="T71" s="32"/>
      <c r="U71" s="32"/>
    </row>
    <row r="72" spans="1:21" ht="13.5">
      <c r="A72" s="55" t="s">
        <v>8</v>
      </c>
      <c r="B72" s="56" t="s">
        <v>128</v>
      </c>
      <c r="C72" s="31" t="s">
        <v>129</v>
      </c>
      <c r="D72" s="32">
        <f t="shared" si="15"/>
        <v>20672</v>
      </c>
      <c r="E72" s="33">
        <f t="shared" si="8"/>
        <v>7435</v>
      </c>
      <c r="F72" s="34">
        <f t="shared" si="10"/>
        <v>35.96652476780186</v>
      </c>
      <c r="G72" s="32">
        <v>7420</v>
      </c>
      <c r="H72" s="32">
        <v>15</v>
      </c>
      <c r="I72" s="33">
        <f t="shared" si="9"/>
        <v>13237</v>
      </c>
      <c r="J72" s="34">
        <f t="shared" si="11"/>
        <v>64.03347523219814</v>
      </c>
      <c r="K72" s="32">
        <v>0</v>
      </c>
      <c r="L72" s="34">
        <f t="shared" si="12"/>
        <v>0</v>
      </c>
      <c r="M72" s="32">
        <v>0</v>
      </c>
      <c r="N72" s="34">
        <f t="shared" si="13"/>
        <v>0</v>
      </c>
      <c r="O72" s="32">
        <v>13237</v>
      </c>
      <c r="P72" s="32">
        <v>6412</v>
      </c>
      <c r="Q72" s="34">
        <f t="shared" si="14"/>
        <v>64.03347523219814</v>
      </c>
      <c r="R72" s="32"/>
      <c r="S72" s="32"/>
      <c r="T72" s="32"/>
      <c r="U72" s="32" t="s">
        <v>275</v>
      </c>
    </row>
    <row r="73" spans="1:21" ht="13.5">
      <c r="A73" s="55" t="s">
        <v>8</v>
      </c>
      <c r="B73" s="56" t="s">
        <v>130</v>
      </c>
      <c r="C73" s="31" t="s">
        <v>242</v>
      </c>
      <c r="D73" s="32">
        <f t="shared" si="15"/>
        <v>5067</v>
      </c>
      <c r="E73" s="33">
        <f t="shared" si="8"/>
        <v>1558</v>
      </c>
      <c r="F73" s="34">
        <f t="shared" si="10"/>
        <v>30.74797710676929</v>
      </c>
      <c r="G73" s="32">
        <v>1538</v>
      </c>
      <c r="H73" s="32">
        <v>20</v>
      </c>
      <c r="I73" s="33">
        <f t="shared" si="9"/>
        <v>3509</v>
      </c>
      <c r="J73" s="34">
        <f t="shared" si="11"/>
        <v>69.25202289323072</v>
      </c>
      <c r="K73" s="32">
        <v>0</v>
      </c>
      <c r="L73" s="34">
        <f t="shared" si="12"/>
        <v>0</v>
      </c>
      <c r="M73" s="32">
        <v>0</v>
      </c>
      <c r="N73" s="34">
        <f t="shared" si="13"/>
        <v>0</v>
      </c>
      <c r="O73" s="32">
        <v>3509</v>
      </c>
      <c r="P73" s="32">
        <v>1635</v>
      </c>
      <c r="Q73" s="34">
        <f t="shared" si="14"/>
        <v>69.25202289323072</v>
      </c>
      <c r="R73" s="32" t="s">
        <v>275</v>
      </c>
      <c r="S73" s="32"/>
      <c r="T73" s="32"/>
      <c r="U73" s="32"/>
    </row>
    <row r="74" spans="1:21" ht="13.5">
      <c r="A74" s="55" t="s">
        <v>8</v>
      </c>
      <c r="B74" s="56" t="s">
        <v>131</v>
      </c>
      <c r="C74" s="31" t="s">
        <v>132</v>
      </c>
      <c r="D74" s="32">
        <f t="shared" si="15"/>
        <v>18699</v>
      </c>
      <c r="E74" s="33">
        <f t="shared" si="8"/>
        <v>6534</v>
      </c>
      <c r="F74" s="34">
        <f t="shared" si="10"/>
        <v>34.94304508262474</v>
      </c>
      <c r="G74" s="32">
        <v>6534</v>
      </c>
      <c r="H74" s="32">
        <v>0</v>
      </c>
      <c r="I74" s="33">
        <f t="shared" si="9"/>
        <v>12165</v>
      </c>
      <c r="J74" s="34">
        <f t="shared" si="11"/>
        <v>65.05695491737526</v>
      </c>
      <c r="K74" s="32">
        <v>0</v>
      </c>
      <c r="L74" s="34">
        <f t="shared" si="12"/>
        <v>0</v>
      </c>
      <c r="M74" s="32">
        <v>0</v>
      </c>
      <c r="N74" s="34">
        <f t="shared" si="13"/>
        <v>0</v>
      </c>
      <c r="O74" s="32">
        <v>12165</v>
      </c>
      <c r="P74" s="32">
        <v>1925</v>
      </c>
      <c r="Q74" s="34">
        <f t="shared" si="14"/>
        <v>65.05695491737526</v>
      </c>
      <c r="R74" s="32" t="s">
        <v>275</v>
      </c>
      <c r="S74" s="32"/>
      <c r="T74" s="32"/>
      <c r="U74" s="32"/>
    </row>
    <row r="75" spans="1:21" ht="13.5">
      <c r="A75" s="55" t="s">
        <v>8</v>
      </c>
      <c r="B75" s="56" t="s">
        <v>133</v>
      </c>
      <c r="C75" s="31" t="s">
        <v>5</v>
      </c>
      <c r="D75" s="32">
        <f t="shared" si="15"/>
        <v>12358</v>
      </c>
      <c r="E75" s="33">
        <f t="shared" si="8"/>
        <v>3631</v>
      </c>
      <c r="F75" s="34">
        <f t="shared" si="10"/>
        <v>29.381776986567402</v>
      </c>
      <c r="G75" s="32">
        <v>3389</v>
      </c>
      <c r="H75" s="32">
        <v>242</v>
      </c>
      <c r="I75" s="33">
        <f t="shared" si="9"/>
        <v>8727</v>
      </c>
      <c r="J75" s="34">
        <f t="shared" si="11"/>
        <v>70.61822301343258</v>
      </c>
      <c r="K75" s="32">
        <v>0</v>
      </c>
      <c r="L75" s="34">
        <f t="shared" si="12"/>
        <v>0</v>
      </c>
      <c r="M75" s="32">
        <v>0</v>
      </c>
      <c r="N75" s="34">
        <f t="shared" si="13"/>
        <v>0</v>
      </c>
      <c r="O75" s="32">
        <v>8727</v>
      </c>
      <c r="P75" s="32">
        <v>6946</v>
      </c>
      <c r="Q75" s="34">
        <f t="shared" si="14"/>
        <v>70.61822301343258</v>
      </c>
      <c r="R75" s="32" t="s">
        <v>275</v>
      </c>
      <c r="S75" s="32"/>
      <c r="T75" s="32"/>
      <c r="U75" s="32"/>
    </row>
    <row r="76" spans="1:21" ht="13.5">
      <c r="A76" s="55" t="s">
        <v>8</v>
      </c>
      <c r="B76" s="56" t="s">
        <v>134</v>
      </c>
      <c r="C76" s="31" t="s">
        <v>1</v>
      </c>
      <c r="D76" s="32">
        <f t="shared" si="15"/>
        <v>16133</v>
      </c>
      <c r="E76" s="33">
        <f t="shared" si="8"/>
        <v>7436</v>
      </c>
      <c r="F76" s="34">
        <f t="shared" si="10"/>
        <v>46.091861402095084</v>
      </c>
      <c r="G76" s="32">
        <v>7336</v>
      </c>
      <c r="H76" s="32">
        <v>100</v>
      </c>
      <c r="I76" s="33">
        <f t="shared" si="9"/>
        <v>8697</v>
      </c>
      <c r="J76" s="34">
        <f t="shared" si="11"/>
        <v>53.90813859790492</v>
      </c>
      <c r="K76" s="32">
        <v>1710</v>
      </c>
      <c r="L76" s="34">
        <f t="shared" si="12"/>
        <v>10.59939254943284</v>
      </c>
      <c r="M76" s="32">
        <v>0</v>
      </c>
      <c r="N76" s="34">
        <f t="shared" si="13"/>
        <v>0</v>
      </c>
      <c r="O76" s="32">
        <v>6987</v>
      </c>
      <c r="P76" s="32">
        <v>488</v>
      </c>
      <c r="Q76" s="34">
        <f t="shared" si="14"/>
        <v>43.308746048472074</v>
      </c>
      <c r="R76" s="32" t="s">
        <v>275</v>
      </c>
      <c r="S76" s="32"/>
      <c r="T76" s="32"/>
      <c r="U76" s="32"/>
    </row>
    <row r="77" spans="1:21" ht="13.5">
      <c r="A77" s="55" t="s">
        <v>8</v>
      </c>
      <c r="B77" s="56" t="s">
        <v>135</v>
      </c>
      <c r="C77" s="31" t="s">
        <v>136</v>
      </c>
      <c r="D77" s="32">
        <f t="shared" si="15"/>
        <v>14022</v>
      </c>
      <c r="E77" s="33">
        <f t="shared" si="8"/>
        <v>5520</v>
      </c>
      <c r="F77" s="34">
        <f t="shared" si="10"/>
        <v>39.36670945656825</v>
      </c>
      <c r="G77" s="32">
        <v>5520</v>
      </c>
      <c r="H77" s="32">
        <v>0</v>
      </c>
      <c r="I77" s="33">
        <f t="shared" si="9"/>
        <v>8502</v>
      </c>
      <c r="J77" s="34">
        <f t="shared" si="11"/>
        <v>60.63329054343175</v>
      </c>
      <c r="K77" s="32">
        <v>0</v>
      </c>
      <c r="L77" s="34">
        <f t="shared" si="12"/>
        <v>0</v>
      </c>
      <c r="M77" s="32">
        <v>0</v>
      </c>
      <c r="N77" s="34">
        <f t="shared" si="13"/>
        <v>0</v>
      </c>
      <c r="O77" s="32">
        <v>8502</v>
      </c>
      <c r="P77" s="32">
        <v>2519</v>
      </c>
      <c r="Q77" s="34">
        <f t="shared" si="14"/>
        <v>60.63329054343175</v>
      </c>
      <c r="R77" s="32" t="s">
        <v>275</v>
      </c>
      <c r="S77" s="32"/>
      <c r="T77" s="32"/>
      <c r="U77" s="32"/>
    </row>
    <row r="78" spans="1:21" ht="13.5">
      <c r="A78" s="55" t="s">
        <v>8</v>
      </c>
      <c r="B78" s="56" t="s">
        <v>137</v>
      </c>
      <c r="C78" s="31" t="s">
        <v>138</v>
      </c>
      <c r="D78" s="32">
        <f t="shared" si="15"/>
        <v>7711</v>
      </c>
      <c r="E78" s="33">
        <f t="shared" si="8"/>
        <v>2794</v>
      </c>
      <c r="F78" s="34">
        <f t="shared" si="10"/>
        <v>36.233951497860204</v>
      </c>
      <c r="G78" s="32">
        <v>2794</v>
      </c>
      <c r="H78" s="32">
        <v>0</v>
      </c>
      <c r="I78" s="33">
        <f t="shared" si="9"/>
        <v>4917</v>
      </c>
      <c r="J78" s="34">
        <f t="shared" si="11"/>
        <v>63.7660485021398</v>
      </c>
      <c r="K78" s="32">
        <v>0</v>
      </c>
      <c r="L78" s="34">
        <f t="shared" si="12"/>
        <v>0</v>
      </c>
      <c r="M78" s="32">
        <v>0</v>
      </c>
      <c r="N78" s="34">
        <f t="shared" si="13"/>
        <v>0</v>
      </c>
      <c r="O78" s="32">
        <v>4917</v>
      </c>
      <c r="P78" s="32">
        <v>1308</v>
      </c>
      <c r="Q78" s="34">
        <f t="shared" si="14"/>
        <v>63.7660485021398</v>
      </c>
      <c r="R78" s="32" t="s">
        <v>275</v>
      </c>
      <c r="S78" s="32"/>
      <c r="T78" s="32"/>
      <c r="U78" s="32"/>
    </row>
    <row r="79" spans="1:21" ht="13.5">
      <c r="A79" s="55" t="s">
        <v>8</v>
      </c>
      <c r="B79" s="56" t="s">
        <v>139</v>
      </c>
      <c r="C79" s="31" t="s">
        <v>140</v>
      </c>
      <c r="D79" s="32">
        <f t="shared" si="15"/>
        <v>4868</v>
      </c>
      <c r="E79" s="33">
        <f t="shared" si="8"/>
        <v>1841</v>
      </c>
      <c r="F79" s="34">
        <f t="shared" si="10"/>
        <v>37.818405916187345</v>
      </c>
      <c r="G79" s="32">
        <v>1841</v>
      </c>
      <c r="H79" s="32">
        <v>0</v>
      </c>
      <c r="I79" s="33">
        <f t="shared" si="9"/>
        <v>3027</v>
      </c>
      <c r="J79" s="34">
        <f t="shared" si="11"/>
        <v>62.181594083812655</v>
      </c>
      <c r="K79" s="32">
        <v>0</v>
      </c>
      <c r="L79" s="34">
        <f t="shared" si="12"/>
        <v>0</v>
      </c>
      <c r="M79" s="32">
        <v>0</v>
      </c>
      <c r="N79" s="34">
        <f t="shared" si="13"/>
        <v>0</v>
      </c>
      <c r="O79" s="32">
        <v>3027</v>
      </c>
      <c r="P79" s="32">
        <v>1088</v>
      </c>
      <c r="Q79" s="34">
        <f t="shared" si="14"/>
        <v>62.181594083812655</v>
      </c>
      <c r="R79" s="32" t="s">
        <v>275</v>
      </c>
      <c r="S79" s="32"/>
      <c r="T79" s="32"/>
      <c r="U79" s="32"/>
    </row>
    <row r="80" spans="1:21" ht="13.5">
      <c r="A80" s="55" t="s">
        <v>8</v>
      </c>
      <c r="B80" s="56" t="s">
        <v>141</v>
      </c>
      <c r="C80" s="31" t="s">
        <v>142</v>
      </c>
      <c r="D80" s="32">
        <f t="shared" si="15"/>
        <v>14869</v>
      </c>
      <c r="E80" s="33">
        <f t="shared" si="8"/>
        <v>6352</v>
      </c>
      <c r="F80" s="34">
        <f t="shared" si="10"/>
        <v>42.71975250521219</v>
      </c>
      <c r="G80" s="32">
        <v>6352</v>
      </c>
      <c r="H80" s="32">
        <v>0</v>
      </c>
      <c r="I80" s="33">
        <f t="shared" si="9"/>
        <v>8517</v>
      </c>
      <c r="J80" s="34">
        <f t="shared" si="11"/>
        <v>57.280247494787815</v>
      </c>
      <c r="K80" s="32">
        <v>0</v>
      </c>
      <c r="L80" s="34">
        <f t="shared" si="12"/>
        <v>0</v>
      </c>
      <c r="M80" s="32">
        <v>0</v>
      </c>
      <c r="N80" s="34">
        <f t="shared" si="13"/>
        <v>0</v>
      </c>
      <c r="O80" s="32">
        <v>8517</v>
      </c>
      <c r="P80" s="32">
        <v>2054</v>
      </c>
      <c r="Q80" s="34">
        <f t="shared" si="14"/>
        <v>57.280247494787815</v>
      </c>
      <c r="R80" s="32" t="s">
        <v>275</v>
      </c>
      <c r="S80" s="32"/>
      <c r="T80" s="32"/>
      <c r="U80" s="32"/>
    </row>
    <row r="81" spans="1:21" ht="13.5">
      <c r="A81" s="55" t="s">
        <v>8</v>
      </c>
      <c r="B81" s="56" t="s">
        <v>143</v>
      </c>
      <c r="C81" s="31" t="s">
        <v>144</v>
      </c>
      <c r="D81" s="32">
        <f t="shared" si="15"/>
        <v>7598</v>
      </c>
      <c r="E81" s="33">
        <f t="shared" si="8"/>
        <v>2917</v>
      </c>
      <c r="F81" s="34">
        <f t="shared" si="10"/>
        <v>38.39168202158463</v>
      </c>
      <c r="G81" s="32">
        <v>2917</v>
      </c>
      <c r="H81" s="32">
        <v>0</v>
      </c>
      <c r="I81" s="33">
        <f t="shared" si="9"/>
        <v>4681</v>
      </c>
      <c r="J81" s="34">
        <f t="shared" si="11"/>
        <v>61.60831797841537</v>
      </c>
      <c r="K81" s="32">
        <v>0</v>
      </c>
      <c r="L81" s="34">
        <f t="shared" si="12"/>
        <v>0</v>
      </c>
      <c r="M81" s="32">
        <v>0</v>
      </c>
      <c r="N81" s="34">
        <f t="shared" si="13"/>
        <v>0</v>
      </c>
      <c r="O81" s="32">
        <v>4681</v>
      </c>
      <c r="P81" s="32">
        <v>2523</v>
      </c>
      <c r="Q81" s="34">
        <f t="shared" si="14"/>
        <v>61.60831797841537</v>
      </c>
      <c r="R81" s="32" t="s">
        <v>275</v>
      </c>
      <c r="S81" s="32"/>
      <c r="T81" s="32"/>
      <c r="U81" s="32"/>
    </row>
    <row r="82" spans="1:21" ht="13.5">
      <c r="A82" s="55" t="s">
        <v>8</v>
      </c>
      <c r="B82" s="56" t="s">
        <v>145</v>
      </c>
      <c r="C82" s="31" t="s">
        <v>146</v>
      </c>
      <c r="D82" s="32">
        <f t="shared" si="15"/>
        <v>7359</v>
      </c>
      <c r="E82" s="33">
        <f t="shared" si="8"/>
        <v>3561</v>
      </c>
      <c r="F82" s="34">
        <f t="shared" si="10"/>
        <v>48.38972686506319</v>
      </c>
      <c r="G82" s="32">
        <v>3561</v>
      </c>
      <c r="H82" s="32">
        <v>0</v>
      </c>
      <c r="I82" s="33">
        <f t="shared" si="9"/>
        <v>3798</v>
      </c>
      <c r="J82" s="34">
        <f t="shared" si="11"/>
        <v>51.61027313493681</v>
      </c>
      <c r="K82" s="32">
        <v>0</v>
      </c>
      <c r="L82" s="34">
        <f t="shared" si="12"/>
        <v>0</v>
      </c>
      <c r="M82" s="32">
        <v>0</v>
      </c>
      <c r="N82" s="34">
        <f t="shared" si="13"/>
        <v>0</v>
      </c>
      <c r="O82" s="32">
        <v>3798</v>
      </c>
      <c r="P82" s="32">
        <v>1872</v>
      </c>
      <c r="Q82" s="34">
        <f t="shared" si="14"/>
        <v>51.61027313493681</v>
      </c>
      <c r="R82" s="32" t="s">
        <v>275</v>
      </c>
      <c r="S82" s="32"/>
      <c r="T82" s="32"/>
      <c r="U82" s="32"/>
    </row>
    <row r="83" spans="1:21" ht="13.5">
      <c r="A83" s="55" t="s">
        <v>8</v>
      </c>
      <c r="B83" s="56" t="s">
        <v>147</v>
      </c>
      <c r="C83" s="31" t="s">
        <v>148</v>
      </c>
      <c r="D83" s="32">
        <f t="shared" si="15"/>
        <v>6986</v>
      </c>
      <c r="E83" s="33">
        <f t="shared" si="8"/>
        <v>2721</v>
      </c>
      <c r="F83" s="34">
        <f t="shared" si="10"/>
        <v>38.94932722588033</v>
      </c>
      <c r="G83" s="32">
        <v>2721</v>
      </c>
      <c r="H83" s="32">
        <v>0</v>
      </c>
      <c r="I83" s="33">
        <f t="shared" si="9"/>
        <v>4265</v>
      </c>
      <c r="J83" s="34">
        <f t="shared" si="11"/>
        <v>61.05067277411966</v>
      </c>
      <c r="K83" s="32">
        <v>0</v>
      </c>
      <c r="L83" s="34">
        <f t="shared" si="12"/>
        <v>0</v>
      </c>
      <c r="M83" s="32">
        <v>0</v>
      </c>
      <c r="N83" s="34">
        <f t="shared" si="13"/>
        <v>0</v>
      </c>
      <c r="O83" s="32">
        <v>4265</v>
      </c>
      <c r="P83" s="32">
        <v>2521</v>
      </c>
      <c r="Q83" s="34">
        <f t="shared" si="14"/>
        <v>61.05067277411966</v>
      </c>
      <c r="R83" s="32"/>
      <c r="S83" s="32"/>
      <c r="T83" s="32" t="s">
        <v>275</v>
      </c>
      <c r="U83" s="32"/>
    </row>
    <row r="84" spans="1:21" ht="13.5">
      <c r="A84" s="55" t="s">
        <v>8</v>
      </c>
      <c r="B84" s="56" t="s">
        <v>149</v>
      </c>
      <c r="C84" s="31" t="s">
        <v>243</v>
      </c>
      <c r="D84" s="32">
        <f t="shared" si="15"/>
        <v>3415</v>
      </c>
      <c r="E84" s="33">
        <f t="shared" si="8"/>
        <v>1887</v>
      </c>
      <c r="F84" s="34">
        <f t="shared" si="10"/>
        <v>55.25622254758419</v>
      </c>
      <c r="G84" s="32">
        <v>1887</v>
      </c>
      <c r="H84" s="32">
        <v>0</v>
      </c>
      <c r="I84" s="33">
        <f t="shared" si="9"/>
        <v>1528</v>
      </c>
      <c r="J84" s="34">
        <f t="shared" si="11"/>
        <v>44.74377745241581</v>
      </c>
      <c r="K84" s="32">
        <v>0</v>
      </c>
      <c r="L84" s="34">
        <f t="shared" si="12"/>
        <v>0</v>
      </c>
      <c r="M84" s="32">
        <v>0</v>
      </c>
      <c r="N84" s="34">
        <f t="shared" si="13"/>
        <v>0</v>
      </c>
      <c r="O84" s="32">
        <v>1528</v>
      </c>
      <c r="P84" s="32">
        <v>846</v>
      </c>
      <c r="Q84" s="34">
        <f t="shared" si="14"/>
        <v>44.74377745241581</v>
      </c>
      <c r="R84" s="32"/>
      <c r="S84" s="32"/>
      <c r="T84" s="32"/>
      <c r="U84" s="32" t="s">
        <v>275</v>
      </c>
    </row>
    <row r="85" spans="1:21" ht="13.5">
      <c r="A85" s="55" t="s">
        <v>8</v>
      </c>
      <c r="B85" s="56" t="s">
        <v>150</v>
      </c>
      <c r="C85" s="31" t="s">
        <v>151</v>
      </c>
      <c r="D85" s="32">
        <f t="shared" si="15"/>
        <v>3668</v>
      </c>
      <c r="E85" s="33">
        <f t="shared" si="8"/>
        <v>2049</v>
      </c>
      <c r="F85" s="34">
        <f t="shared" si="10"/>
        <v>55.86150490730644</v>
      </c>
      <c r="G85" s="32">
        <v>2049</v>
      </c>
      <c r="H85" s="32">
        <v>0</v>
      </c>
      <c r="I85" s="33">
        <f t="shared" si="9"/>
        <v>1619</v>
      </c>
      <c r="J85" s="34">
        <f t="shared" si="11"/>
        <v>44.13849509269356</v>
      </c>
      <c r="K85" s="32">
        <v>0</v>
      </c>
      <c r="L85" s="34">
        <f t="shared" si="12"/>
        <v>0</v>
      </c>
      <c r="M85" s="32">
        <v>0</v>
      </c>
      <c r="N85" s="34">
        <f t="shared" si="13"/>
        <v>0</v>
      </c>
      <c r="O85" s="32">
        <v>1619</v>
      </c>
      <c r="P85" s="32">
        <v>917</v>
      </c>
      <c r="Q85" s="34">
        <f t="shared" si="14"/>
        <v>44.13849509269356</v>
      </c>
      <c r="R85" s="32" t="s">
        <v>275</v>
      </c>
      <c r="S85" s="32"/>
      <c r="T85" s="32"/>
      <c r="U85" s="32"/>
    </row>
    <row r="86" spans="1:21" ht="13.5">
      <c r="A86" s="55" t="s">
        <v>8</v>
      </c>
      <c r="B86" s="56" t="s">
        <v>152</v>
      </c>
      <c r="C86" s="31" t="s">
        <v>153</v>
      </c>
      <c r="D86" s="32">
        <f t="shared" si="15"/>
        <v>9628</v>
      </c>
      <c r="E86" s="33">
        <f t="shared" si="8"/>
        <v>3539</v>
      </c>
      <c r="F86" s="34">
        <f t="shared" si="10"/>
        <v>36.75737432488575</v>
      </c>
      <c r="G86" s="32">
        <v>3539</v>
      </c>
      <c r="H86" s="32">
        <v>0</v>
      </c>
      <c r="I86" s="33">
        <f t="shared" si="9"/>
        <v>6089</v>
      </c>
      <c r="J86" s="34">
        <f t="shared" si="11"/>
        <v>63.24262567511425</v>
      </c>
      <c r="K86" s="32">
        <v>0</v>
      </c>
      <c r="L86" s="34">
        <f t="shared" si="12"/>
        <v>0</v>
      </c>
      <c r="M86" s="32">
        <v>0</v>
      </c>
      <c r="N86" s="34">
        <f t="shared" si="13"/>
        <v>0</v>
      </c>
      <c r="O86" s="32">
        <v>6089</v>
      </c>
      <c r="P86" s="32">
        <v>2012</v>
      </c>
      <c r="Q86" s="34">
        <f t="shared" si="14"/>
        <v>63.24262567511425</v>
      </c>
      <c r="R86" s="32" t="s">
        <v>275</v>
      </c>
      <c r="S86" s="32"/>
      <c r="T86" s="32"/>
      <c r="U86" s="32"/>
    </row>
    <row r="87" spans="1:21" ht="13.5">
      <c r="A87" s="55" t="s">
        <v>8</v>
      </c>
      <c r="B87" s="56" t="s">
        <v>154</v>
      </c>
      <c r="C87" s="31" t="s">
        <v>155</v>
      </c>
      <c r="D87" s="32">
        <f t="shared" si="15"/>
        <v>7071</v>
      </c>
      <c r="E87" s="33">
        <f t="shared" si="8"/>
        <v>3071</v>
      </c>
      <c r="F87" s="34">
        <f t="shared" si="10"/>
        <v>43.430915004949796</v>
      </c>
      <c r="G87" s="32">
        <v>3035</v>
      </c>
      <c r="H87" s="32">
        <v>36</v>
      </c>
      <c r="I87" s="33">
        <f t="shared" si="9"/>
        <v>4000</v>
      </c>
      <c r="J87" s="34">
        <f t="shared" si="11"/>
        <v>56.569084995050204</v>
      </c>
      <c r="K87" s="32">
        <v>0</v>
      </c>
      <c r="L87" s="34">
        <f t="shared" si="12"/>
        <v>0</v>
      </c>
      <c r="M87" s="32">
        <v>0</v>
      </c>
      <c r="N87" s="34">
        <f t="shared" si="13"/>
        <v>0</v>
      </c>
      <c r="O87" s="32">
        <v>4000</v>
      </c>
      <c r="P87" s="32">
        <v>1550</v>
      </c>
      <c r="Q87" s="34">
        <f t="shared" si="14"/>
        <v>56.569084995050204</v>
      </c>
      <c r="R87" s="32" t="s">
        <v>275</v>
      </c>
      <c r="S87" s="32"/>
      <c r="T87" s="32"/>
      <c r="U87" s="32"/>
    </row>
    <row r="88" spans="1:21" ht="13.5">
      <c r="A88" s="55" t="s">
        <v>8</v>
      </c>
      <c r="B88" s="56" t="s">
        <v>156</v>
      </c>
      <c r="C88" s="31" t="s">
        <v>157</v>
      </c>
      <c r="D88" s="32">
        <f t="shared" si="15"/>
        <v>6903</v>
      </c>
      <c r="E88" s="33">
        <f aca="true" t="shared" si="16" ref="E88:E102">G88+H88</f>
        <v>4716</v>
      </c>
      <c r="F88" s="34">
        <f t="shared" si="10"/>
        <v>68.31812255541068</v>
      </c>
      <c r="G88" s="32">
        <v>4716</v>
      </c>
      <c r="H88" s="32">
        <v>0</v>
      </c>
      <c r="I88" s="33">
        <f aca="true" t="shared" si="17" ref="I88:I102">K88+M88+O88</f>
        <v>2187</v>
      </c>
      <c r="J88" s="34">
        <f t="shared" si="11"/>
        <v>31.681877444589308</v>
      </c>
      <c r="K88" s="32">
        <v>0</v>
      </c>
      <c r="L88" s="34">
        <f t="shared" si="12"/>
        <v>0</v>
      </c>
      <c r="M88" s="32">
        <v>0</v>
      </c>
      <c r="N88" s="34">
        <f t="shared" si="13"/>
        <v>0</v>
      </c>
      <c r="O88" s="32">
        <v>2187</v>
      </c>
      <c r="P88" s="32">
        <v>2187</v>
      </c>
      <c r="Q88" s="34">
        <f t="shared" si="14"/>
        <v>31.681877444589308</v>
      </c>
      <c r="R88" s="32" t="s">
        <v>275</v>
      </c>
      <c r="S88" s="32"/>
      <c r="T88" s="32"/>
      <c r="U88" s="32"/>
    </row>
    <row r="89" spans="1:21" ht="13.5">
      <c r="A89" s="55" t="s">
        <v>8</v>
      </c>
      <c r="B89" s="56" t="s">
        <v>158</v>
      </c>
      <c r="C89" s="31" t="s">
        <v>159</v>
      </c>
      <c r="D89" s="32">
        <f t="shared" si="15"/>
        <v>7106</v>
      </c>
      <c r="E89" s="33">
        <f t="shared" si="16"/>
        <v>2972</v>
      </c>
      <c r="F89" s="34">
        <f t="shared" si="10"/>
        <v>41.823810864058544</v>
      </c>
      <c r="G89" s="32">
        <v>2972</v>
      </c>
      <c r="H89" s="32">
        <v>0</v>
      </c>
      <c r="I89" s="33">
        <f t="shared" si="17"/>
        <v>4134</v>
      </c>
      <c r="J89" s="34">
        <f t="shared" si="11"/>
        <v>58.176189135941456</v>
      </c>
      <c r="K89" s="32">
        <v>0</v>
      </c>
      <c r="L89" s="34">
        <f t="shared" si="12"/>
        <v>0</v>
      </c>
      <c r="M89" s="32">
        <v>0</v>
      </c>
      <c r="N89" s="34">
        <f t="shared" si="13"/>
        <v>0</v>
      </c>
      <c r="O89" s="32">
        <v>4134</v>
      </c>
      <c r="P89" s="32">
        <v>2025</v>
      </c>
      <c r="Q89" s="34">
        <f t="shared" si="14"/>
        <v>58.176189135941456</v>
      </c>
      <c r="R89" s="32" t="s">
        <v>275</v>
      </c>
      <c r="S89" s="32"/>
      <c r="T89" s="32"/>
      <c r="U89" s="32"/>
    </row>
    <row r="90" spans="1:21" ht="13.5">
      <c r="A90" s="55" t="s">
        <v>8</v>
      </c>
      <c r="B90" s="56" t="s">
        <v>160</v>
      </c>
      <c r="C90" s="31" t="s">
        <v>245</v>
      </c>
      <c r="D90" s="32">
        <f t="shared" si="15"/>
        <v>2016</v>
      </c>
      <c r="E90" s="33">
        <f t="shared" si="16"/>
        <v>842</v>
      </c>
      <c r="F90" s="34">
        <f t="shared" si="10"/>
        <v>41.76587301587302</v>
      </c>
      <c r="G90" s="32">
        <v>842</v>
      </c>
      <c r="H90" s="32">
        <v>0</v>
      </c>
      <c r="I90" s="33">
        <f t="shared" si="17"/>
        <v>1174</v>
      </c>
      <c r="J90" s="34">
        <f t="shared" si="11"/>
        <v>58.23412698412699</v>
      </c>
      <c r="K90" s="32">
        <v>0</v>
      </c>
      <c r="L90" s="34">
        <f t="shared" si="12"/>
        <v>0</v>
      </c>
      <c r="M90" s="32">
        <v>0</v>
      </c>
      <c r="N90" s="34">
        <f t="shared" si="13"/>
        <v>0</v>
      </c>
      <c r="O90" s="32">
        <v>1174</v>
      </c>
      <c r="P90" s="32">
        <v>0</v>
      </c>
      <c r="Q90" s="34">
        <f t="shared" si="14"/>
        <v>58.23412698412699</v>
      </c>
      <c r="R90" s="32" t="s">
        <v>275</v>
      </c>
      <c r="S90" s="32"/>
      <c r="T90" s="32"/>
      <c r="U90" s="32"/>
    </row>
    <row r="91" spans="1:21" ht="13.5">
      <c r="A91" s="55" t="s">
        <v>8</v>
      </c>
      <c r="B91" s="56" t="s">
        <v>161</v>
      </c>
      <c r="C91" s="31" t="s">
        <v>162</v>
      </c>
      <c r="D91" s="32">
        <f t="shared" si="15"/>
        <v>2158</v>
      </c>
      <c r="E91" s="33">
        <f t="shared" si="16"/>
        <v>864</v>
      </c>
      <c r="F91" s="34">
        <f t="shared" si="10"/>
        <v>40.037071362372565</v>
      </c>
      <c r="G91" s="32">
        <v>864</v>
      </c>
      <c r="H91" s="32">
        <v>0</v>
      </c>
      <c r="I91" s="33">
        <f t="shared" si="17"/>
        <v>1294</v>
      </c>
      <c r="J91" s="34">
        <f t="shared" si="11"/>
        <v>59.962928637627435</v>
      </c>
      <c r="K91" s="32">
        <v>0</v>
      </c>
      <c r="L91" s="34">
        <f t="shared" si="12"/>
        <v>0</v>
      </c>
      <c r="M91" s="32">
        <v>0</v>
      </c>
      <c r="N91" s="34">
        <f t="shared" si="13"/>
        <v>0</v>
      </c>
      <c r="O91" s="32">
        <v>1294</v>
      </c>
      <c r="P91" s="32">
        <v>1028</v>
      </c>
      <c r="Q91" s="34">
        <f t="shared" si="14"/>
        <v>59.962928637627435</v>
      </c>
      <c r="R91" s="32" t="s">
        <v>275</v>
      </c>
      <c r="S91" s="32"/>
      <c r="T91" s="32"/>
      <c r="U91" s="32"/>
    </row>
    <row r="92" spans="1:21" ht="13.5">
      <c r="A92" s="55" t="s">
        <v>8</v>
      </c>
      <c r="B92" s="56" t="s">
        <v>163</v>
      </c>
      <c r="C92" s="31" t="s">
        <v>164</v>
      </c>
      <c r="D92" s="32">
        <f t="shared" si="15"/>
        <v>11377</v>
      </c>
      <c r="E92" s="33">
        <f t="shared" si="16"/>
        <v>6981</v>
      </c>
      <c r="F92" s="34">
        <f t="shared" si="10"/>
        <v>61.360639887492304</v>
      </c>
      <c r="G92" s="32">
        <v>6981</v>
      </c>
      <c r="H92" s="32">
        <v>0</v>
      </c>
      <c r="I92" s="33">
        <f t="shared" si="17"/>
        <v>4396</v>
      </c>
      <c r="J92" s="34">
        <f t="shared" si="11"/>
        <v>38.639360112507696</v>
      </c>
      <c r="K92" s="32">
        <v>0</v>
      </c>
      <c r="L92" s="34">
        <f t="shared" si="12"/>
        <v>0</v>
      </c>
      <c r="M92" s="32">
        <v>0</v>
      </c>
      <c r="N92" s="34">
        <f t="shared" si="13"/>
        <v>0</v>
      </c>
      <c r="O92" s="32">
        <v>4396</v>
      </c>
      <c r="P92" s="32">
        <v>3516</v>
      </c>
      <c r="Q92" s="34">
        <f t="shared" si="14"/>
        <v>38.639360112507696</v>
      </c>
      <c r="R92" s="32" t="s">
        <v>275</v>
      </c>
      <c r="S92" s="32"/>
      <c r="T92" s="32"/>
      <c r="U92" s="32"/>
    </row>
    <row r="93" spans="1:21" ht="13.5">
      <c r="A93" s="55" t="s">
        <v>8</v>
      </c>
      <c r="B93" s="56" t="s">
        <v>165</v>
      </c>
      <c r="C93" s="31" t="s">
        <v>166</v>
      </c>
      <c r="D93" s="32">
        <f t="shared" si="15"/>
        <v>1910</v>
      </c>
      <c r="E93" s="33">
        <f t="shared" si="16"/>
        <v>987</v>
      </c>
      <c r="F93" s="34">
        <f t="shared" si="10"/>
        <v>51.67539267015707</v>
      </c>
      <c r="G93" s="32">
        <v>987</v>
      </c>
      <c r="H93" s="32">
        <v>0</v>
      </c>
      <c r="I93" s="33">
        <f t="shared" si="17"/>
        <v>923</v>
      </c>
      <c r="J93" s="34">
        <f t="shared" si="11"/>
        <v>48.324607329842934</v>
      </c>
      <c r="K93" s="32">
        <v>0</v>
      </c>
      <c r="L93" s="34">
        <f t="shared" si="12"/>
        <v>0</v>
      </c>
      <c r="M93" s="32">
        <v>0</v>
      </c>
      <c r="N93" s="34">
        <f t="shared" si="13"/>
        <v>0</v>
      </c>
      <c r="O93" s="32">
        <v>923</v>
      </c>
      <c r="P93" s="32">
        <v>415</v>
      </c>
      <c r="Q93" s="34">
        <f t="shared" si="14"/>
        <v>48.324607329842934</v>
      </c>
      <c r="R93" s="32"/>
      <c r="S93" s="32" t="s">
        <v>275</v>
      </c>
      <c r="T93" s="32"/>
      <c r="U93" s="32"/>
    </row>
    <row r="94" spans="1:21" ht="13.5">
      <c r="A94" s="55" t="s">
        <v>8</v>
      </c>
      <c r="B94" s="56" t="s">
        <v>167</v>
      </c>
      <c r="C94" s="31" t="s">
        <v>168</v>
      </c>
      <c r="D94" s="32">
        <f t="shared" si="15"/>
        <v>6186</v>
      </c>
      <c r="E94" s="33">
        <f t="shared" si="16"/>
        <v>2041</v>
      </c>
      <c r="F94" s="34">
        <f t="shared" si="10"/>
        <v>32.9938570966699</v>
      </c>
      <c r="G94" s="32">
        <v>2041</v>
      </c>
      <c r="H94" s="32">
        <v>0</v>
      </c>
      <c r="I94" s="33">
        <f t="shared" si="17"/>
        <v>4145</v>
      </c>
      <c r="J94" s="34">
        <f t="shared" si="11"/>
        <v>67.0061429033301</v>
      </c>
      <c r="K94" s="32">
        <v>0</v>
      </c>
      <c r="L94" s="34">
        <f t="shared" si="12"/>
        <v>0</v>
      </c>
      <c r="M94" s="32">
        <v>0</v>
      </c>
      <c r="N94" s="34">
        <f t="shared" si="13"/>
        <v>0</v>
      </c>
      <c r="O94" s="32">
        <v>4145</v>
      </c>
      <c r="P94" s="32">
        <v>1980</v>
      </c>
      <c r="Q94" s="34">
        <f t="shared" si="14"/>
        <v>67.0061429033301</v>
      </c>
      <c r="R94" s="32" t="s">
        <v>275</v>
      </c>
      <c r="S94" s="32"/>
      <c r="T94" s="32"/>
      <c r="U94" s="32"/>
    </row>
    <row r="95" spans="1:21" ht="13.5">
      <c r="A95" s="55" t="s">
        <v>8</v>
      </c>
      <c r="B95" s="56" t="s">
        <v>169</v>
      </c>
      <c r="C95" s="31" t="s">
        <v>170</v>
      </c>
      <c r="D95" s="32">
        <f t="shared" si="15"/>
        <v>7025</v>
      </c>
      <c r="E95" s="33">
        <f t="shared" si="16"/>
        <v>3799</v>
      </c>
      <c r="F95" s="34">
        <f t="shared" si="10"/>
        <v>54.078291814946624</v>
      </c>
      <c r="G95" s="32">
        <v>3799</v>
      </c>
      <c r="H95" s="32">
        <v>0</v>
      </c>
      <c r="I95" s="33">
        <f t="shared" si="17"/>
        <v>3226</v>
      </c>
      <c r="J95" s="34">
        <f t="shared" si="11"/>
        <v>45.921708185053376</v>
      </c>
      <c r="K95" s="32">
        <v>351</v>
      </c>
      <c r="L95" s="34">
        <f t="shared" si="12"/>
        <v>4.99644128113879</v>
      </c>
      <c r="M95" s="32">
        <v>0</v>
      </c>
      <c r="N95" s="34">
        <f t="shared" si="13"/>
        <v>0</v>
      </c>
      <c r="O95" s="32">
        <v>2875</v>
      </c>
      <c r="P95" s="32">
        <v>0</v>
      </c>
      <c r="Q95" s="34">
        <f t="shared" si="14"/>
        <v>40.92526690391459</v>
      </c>
      <c r="R95" s="32" t="s">
        <v>275</v>
      </c>
      <c r="S95" s="32"/>
      <c r="T95" s="32"/>
      <c r="U95" s="32"/>
    </row>
    <row r="96" spans="1:21" ht="13.5">
      <c r="A96" s="55" t="s">
        <v>8</v>
      </c>
      <c r="B96" s="56" t="s">
        <v>171</v>
      </c>
      <c r="C96" s="31" t="s">
        <v>172</v>
      </c>
      <c r="D96" s="32">
        <f t="shared" si="15"/>
        <v>8978</v>
      </c>
      <c r="E96" s="33">
        <f t="shared" si="16"/>
        <v>6867</v>
      </c>
      <c r="F96" s="34">
        <f t="shared" si="10"/>
        <v>76.48696814435286</v>
      </c>
      <c r="G96" s="32">
        <v>6867</v>
      </c>
      <c r="H96" s="32">
        <v>0</v>
      </c>
      <c r="I96" s="33">
        <f t="shared" si="17"/>
        <v>2111</v>
      </c>
      <c r="J96" s="34">
        <f t="shared" si="11"/>
        <v>23.51303185564714</v>
      </c>
      <c r="K96" s="32">
        <v>0</v>
      </c>
      <c r="L96" s="34">
        <f t="shared" si="12"/>
        <v>0</v>
      </c>
      <c r="M96" s="32">
        <v>0</v>
      </c>
      <c r="N96" s="34">
        <f t="shared" si="13"/>
        <v>0</v>
      </c>
      <c r="O96" s="32">
        <v>2111</v>
      </c>
      <c r="P96" s="32">
        <v>451</v>
      </c>
      <c r="Q96" s="34">
        <f t="shared" si="14"/>
        <v>23.51303185564714</v>
      </c>
      <c r="R96" s="32" t="s">
        <v>275</v>
      </c>
      <c r="S96" s="32"/>
      <c r="T96" s="32"/>
      <c r="U96" s="32"/>
    </row>
    <row r="97" spans="1:21" ht="13.5">
      <c r="A97" s="55" t="s">
        <v>8</v>
      </c>
      <c r="B97" s="56" t="s">
        <v>173</v>
      </c>
      <c r="C97" s="31" t="s">
        <v>174</v>
      </c>
      <c r="D97" s="32">
        <f t="shared" si="15"/>
        <v>13217</v>
      </c>
      <c r="E97" s="33">
        <f t="shared" si="16"/>
        <v>7307</v>
      </c>
      <c r="F97" s="34">
        <f t="shared" si="10"/>
        <v>55.284860407051525</v>
      </c>
      <c r="G97" s="32">
        <v>7307</v>
      </c>
      <c r="H97" s="32">
        <v>0</v>
      </c>
      <c r="I97" s="33">
        <f t="shared" si="17"/>
        <v>5910</v>
      </c>
      <c r="J97" s="34">
        <f t="shared" si="11"/>
        <v>44.715139592948475</v>
      </c>
      <c r="K97" s="32">
        <v>0</v>
      </c>
      <c r="L97" s="34">
        <f t="shared" si="12"/>
        <v>0</v>
      </c>
      <c r="M97" s="32">
        <v>0</v>
      </c>
      <c r="N97" s="34">
        <f t="shared" si="13"/>
        <v>0</v>
      </c>
      <c r="O97" s="32">
        <v>5910</v>
      </c>
      <c r="P97" s="32">
        <v>2624</v>
      </c>
      <c r="Q97" s="34">
        <f t="shared" si="14"/>
        <v>44.715139592948475</v>
      </c>
      <c r="R97" s="32"/>
      <c r="S97" s="32"/>
      <c r="T97" s="32" t="s">
        <v>275</v>
      </c>
      <c r="U97" s="32"/>
    </row>
    <row r="98" spans="1:21" ht="13.5">
      <c r="A98" s="55" t="s">
        <v>8</v>
      </c>
      <c r="B98" s="56" t="s">
        <v>175</v>
      </c>
      <c r="C98" s="31" t="s">
        <v>176</v>
      </c>
      <c r="D98" s="32">
        <f t="shared" si="15"/>
        <v>7437</v>
      </c>
      <c r="E98" s="33">
        <f t="shared" si="16"/>
        <v>3882</v>
      </c>
      <c r="F98" s="34">
        <f t="shared" si="10"/>
        <v>52.19846712384025</v>
      </c>
      <c r="G98" s="32">
        <v>3882</v>
      </c>
      <c r="H98" s="32">
        <v>0</v>
      </c>
      <c r="I98" s="33">
        <f t="shared" si="17"/>
        <v>3555</v>
      </c>
      <c r="J98" s="34">
        <f t="shared" si="11"/>
        <v>47.80153287615974</v>
      </c>
      <c r="K98" s="32">
        <v>0</v>
      </c>
      <c r="L98" s="34">
        <f t="shared" si="12"/>
        <v>0</v>
      </c>
      <c r="M98" s="32">
        <v>0</v>
      </c>
      <c r="N98" s="34">
        <f t="shared" si="13"/>
        <v>0</v>
      </c>
      <c r="O98" s="32">
        <v>3555</v>
      </c>
      <c r="P98" s="32">
        <v>615</v>
      </c>
      <c r="Q98" s="34">
        <f t="shared" si="14"/>
        <v>47.80153287615974</v>
      </c>
      <c r="R98" s="32"/>
      <c r="S98" s="32"/>
      <c r="T98" s="32" t="s">
        <v>275</v>
      </c>
      <c r="U98" s="32"/>
    </row>
    <row r="99" spans="1:21" ht="13.5">
      <c r="A99" s="55" t="s">
        <v>8</v>
      </c>
      <c r="B99" s="56" t="s">
        <v>177</v>
      </c>
      <c r="C99" s="31" t="s">
        <v>178</v>
      </c>
      <c r="D99" s="32">
        <f t="shared" si="15"/>
        <v>7907</v>
      </c>
      <c r="E99" s="33">
        <f t="shared" si="16"/>
        <v>5557</v>
      </c>
      <c r="F99" s="34">
        <f t="shared" si="10"/>
        <v>70.27949917794359</v>
      </c>
      <c r="G99" s="32">
        <v>5557</v>
      </c>
      <c r="H99" s="32">
        <v>0</v>
      </c>
      <c r="I99" s="33">
        <f t="shared" si="17"/>
        <v>2350</v>
      </c>
      <c r="J99" s="34">
        <f t="shared" si="11"/>
        <v>29.720500822056405</v>
      </c>
      <c r="K99" s="32">
        <v>0</v>
      </c>
      <c r="L99" s="34">
        <f t="shared" si="12"/>
        <v>0</v>
      </c>
      <c r="M99" s="32">
        <v>0</v>
      </c>
      <c r="N99" s="34">
        <f t="shared" si="13"/>
        <v>0</v>
      </c>
      <c r="O99" s="32">
        <v>2350</v>
      </c>
      <c r="P99" s="32">
        <v>125</v>
      </c>
      <c r="Q99" s="34">
        <f t="shared" si="14"/>
        <v>29.720500822056405</v>
      </c>
      <c r="R99" s="32" t="s">
        <v>275</v>
      </c>
      <c r="S99" s="32"/>
      <c r="T99" s="32"/>
      <c r="U99" s="32"/>
    </row>
    <row r="100" spans="1:21" ht="13.5">
      <c r="A100" s="55" t="s">
        <v>8</v>
      </c>
      <c r="B100" s="56" t="s">
        <v>179</v>
      </c>
      <c r="C100" s="31" t="s">
        <v>180</v>
      </c>
      <c r="D100" s="32">
        <f t="shared" si="15"/>
        <v>7632</v>
      </c>
      <c r="E100" s="33">
        <f t="shared" si="16"/>
        <v>459</v>
      </c>
      <c r="F100" s="34">
        <f t="shared" si="10"/>
        <v>6.014150943396227</v>
      </c>
      <c r="G100" s="32">
        <v>459</v>
      </c>
      <c r="H100" s="32">
        <v>0</v>
      </c>
      <c r="I100" s="33">
        <f t="shared" si="17"/>
        <v>7173</v>
      </c>
      <c r="J100" s="34">
        <f t="shared" si="11"/>
        <v>93.98584905660378</v>
      </c>
      <c r="K100" s="32">
        <v>2921</v>
      </c>
      <c r="L100" s="34">
        <f t="shared" si="12"/>
        <v>38.2730607966457</v>
      </c>
      <c r="M100" s="32">
        <v>0</v>
      </c>
      <c r="N100" s="34">
        <f t="shared" si="13"/>
        <v>0</v>
      </c>
      <c r="O100" s="32">
        <v>4252</v>
      </c>
      <c r="P100" s="32">
        <v>609</v>
      </c>
      <c r="Q100" s="34">
        <f t="shared" si="14"/>
        <v>55.71278825995807</v>
      </c>
      <c r="R100" s="32" t="s">
        <v>275</v>
      </c>
      <c r="S100" s="32"/>
      <c r="T100" s="32"/>
      <c r="U100" s="32"/>
    </row>
    <row r="101" spans="1:21" ht="13.5">
      <c r="A101" s="55" t="s">
        <v>8</v>
      </c>
      <c r="B101" s="56" t="s">
        <v>181</v>
      </c>
      <c r="C101" s="31" t="s">
        <v>182</v>
      </c>
      <c r="D101" s="32">
        <f t="shared" si="15"/>
        <v>7418</v>
      </c>
      <c r="E101" s="33">
        <f t="shared" si="16"/>
        <v>4239</v>
      </c>
      <c r="F101" s="34">
        <f t="shared" si="10"/>
        <v>57.14478296036668</v>
      </c>
      <c r="G101" s="32">
        <v>4179</v>
      </c>
      <c r="H101" s="32">
        <v>60</v>
      </c>
      <c r="I101" s="33">
        <f t="shared" si="17"/>
        <v>3179</v>
      </c>
      <c r="J101" s="34">
        <f t="shared" si="11"/>
        <v>42.855217039633324</v>
      </c>
      <c r="K101" s="32">
        <v>883</v>
      </c>
      <c r="L101" s="34">
        <f t="shared" si="12"/>
        <v>11.903478026422217</v>
      </c>
      <c r="M101" s="32">
        <v>0</v>
      </c>
      <c r="N101" s="34">
        <f t="shared" si="13"/>
        <v>0</v>
      </c>
      <c r="O101" s="32">
        <v>2296</v>
      </c>
      <c r="P101" s="32">
        <v>914</v>
      </c>
      <c r="Q101" s="34">
        <f t="shared" si="14"/>
        <v>30.95173901321111</v>
      </c>
      <c r="R101" s="32" t="s">
        <v>275</v>
      </c>
      <c r="S101" s="32"/>
      <c r="T101" s="32"/>
      <c r="U101" s="32"/>
    </row>
    <row r="102" spans="1:21" ht="13.5">
      <c r="A102" s="55" t="s">
        <v>8</v>
      </c>
      <c r="B102" s="56" t="s">
        <v>183</v>
      </c>
      <c r="C102" s="31" t="s">
        <v>184</v>
      </c>
      <c r="D102" s="32">
        <f t="shared" si="15"/>
        <v>6029</v>
      </c>
      <c r="E102" s="33">
        <f t="shared" si="16"/>
        <v>1480</v>
      </c>
      <c r="F102" s="34">
        <f t="shared" si="10"/>
        <v>24.548017913418477</v>
      </c>
      <c r="G102" s="32">
        <v>1480</v>
      </c>
      <c r="H102" s="32">
        <v>0</v>
      </c>
      <c r="I102" s="33">
        <f t="shared" si="17"/>
        <v>4549</v>
      </c>
      <c r="J102" s="34">
        <f t="shared" si="11"/>
        <v>75.45198208658152</v>
      </c>
      <c r="K102" s="32">
        <v>0</v>
      </c>
      <c r="L102" s="34">
        <f t="shared" si="12"/>
        <v>0</v>
      </c>
      <c r="M102" s="32">
        <v>0</v>
      </c>
      <c r="N102" s="34">
        <f t="shared" si="13"/>
        <v>0</v>
      </c>
      <c r="O102" s="32">
        <v>4549</v>
      </c>
      <c r="P102" s="32">
        <v>1211</v>
      </c>
      <c r="Q102" s="34">
        <f t="shared" si="14"/>
        <v>75.45198208658152</v>
      </c>
      <c r="R102" s="32" t="s">
        <v>275</v>
      </c>
      <c r="S102" s="32"/>
      <c r="T102" s="32"/>
      <c r="U102" s="32"/>
    </row>
    <row r="103" spans="1:21" ht="13.5">
      <c r="A103" s="62" t="s">
        <v>6</v>
      </c>
      <c r="B103" s="63"/>
      <c r="C103" s="63"/>
      <c r="D103" s="32">
        <f>SUM(D7:D102)</f>
        <v>1792040</v>
      </c>
      <c r="E103" s="32">
        <f aca="true" t="shared" si="18" ref="E103:P103">SUM(E7:E102)</f>
        <v>482047</v>
      </c>
      <c r="F103" s="34">
        <f t="shared" si="10"/>
        <v>26.89934376464811</v>
      </c>
      <c r="G103" s="32">
        <f t="shared" si="18"/>
        <v>478626</v>
      </c>
      <c r="H103" s="32">
        <f t="shared" si="18"/>
        <v>3421</v>
      </c>
      <c r="I103" s="32">
        <f t="shared" si="18"/>
        <v>1309993</v>
      </c>
      <c r="J103" s="34">
        <f t="shared" si="11"/>
        <v>73.10065623535189</v>
      </c>
      <c r="K103" s="32">
        <f t="shared" si="18"/>
        <v>576509</v>
      </c>
      <c r="L103" s="34">
        <f t="shared" si="12"/>
        <v>32.170543068235084</v>
      </c>
      <c r="M103" s="32">
        <f t="shared" si="18"/>
        <v>3467</v>
      </c>
      <c r="N103" s="34">
        <f t="shared" si="13"/>
        <v>0.19346666369054263</v>
      </c>
      <c r="O103" s="32">
        <f t="shared" si="18"/>
        <v>730017</v>
      </c>
      <c r="P103" s="32">
        <f t="shared" si="18"/>
        <v>321232</v>
      </c>
      <c r="Q103" s="34">
        <f t="shared" si="14"/>
        <v>40.73664650342626</v>
      </c>
      <c r="R103" s="32">
        <f>COUNTIF(R7:R102,"○")</f>
        <v>83</v>
      </c>
      <c r="S103" s="32">
        <f>COUNTIF(S7:S102,"○")</f>
        <v>5</v>
      </c>
      <c r="T103" s="32">
        <f>COUNTIF(T7:T102,"○")</f>
        <v>3</v>
      </c>
      <c r="U103" s="32">
        <f>COUNTIF(U7:U102,"○")</f>
        <v>5</v>
      </c>
    </row>
  </sheetData>
  <mergeCells count="19"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R4:R6"/>
    <mergeCell ref="S4:S6"/>
    <mergeCell ref="T4:T6"/>
    <mergeCell ref="H4:H5"/>
    <mergeCell ref="J4:J5"/>
    <mergeCell ref="K4:K5"/>
    <mergeCell ref="L4:L5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0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1" t="s">
        <v>185</v>
      </c>
      <c r="B2" s="72" t="s">
        <v>262</v>
      </c>
      <c r="C2" s="75" t="s">
        <v>263</v>
      </c>
      <c r="D2" s="14" t="s">
        <v>186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264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0"/>
      <c r="B3" s="86"/>
      <c r="C3" s="88"/>
      <c r="D3" s="26" t="s">
        <v>187</v>
      </c>
      <c r="E3" s="60" t="s">
        <v>188</v>
      </c>
      <c r="F3" s="90"/>
      <c r="G3" s="91"/>
      <c r="H3" s="57" t="s">
        <v>189</v>
      </c>
      <c r="I3" s="58"/>
      <c r="J3" s="59"/>
      <c r="K3" s="60" t="s">
        <v>190</v>
      </c>
      <c r="L3" s="58"/>
      <c r="M3" s="59"/>
      <c r="N3" s="26" t="s">
        <v>187</v>
      </c>
      <c r="O3" s="17" t="s">
        <v>191</v>
      </c>
      <c r="P3" s="24"/>
      <c r="Q3" s="24"/>
      <c r="R3" s="24"/>
      <c r="S3" s="24"/>
      <c r="T3" s="25"/>
      <c r="U3" s="17" t="s">
        <v>192</v>
      </c>
      <c r="V3" s="24"/>
      <c r="W3" s="24"/>
      <c r="X3" s="24"/>
      <c r="Y3" s="24"/>
      <c r="Z3" s="25"/>
      <c r="AA3" s="17" t="s">
        <v>193</v>
      </c>
      <c r="AB3" s="24"/>
      <c r="AC3" s="25"/>
    </row>
    <row r="4" spans="1:29" s="30" customFormat="1" ht="22.5" customHeight="1">
      <c r="A4" s="70"/>
      <c r="B4" s="86"/>
      <c r="C4" s="88"/>
      <c r="D4" s="27"/>
      <c r="E4" s="26" t="s">
        <v>187</v>
      </c>
      <c r="F4" s="18" t="s">
        <v>265</v>
      </c>
      <c r="G4" s="18" t="s">
        <v>266</v>
      </c>
      <c r="H4" s="26" t="s">
        <v>187</v>
      </c>
      <c r="I4" s="18" t="s">
        <v>265</v>
      </c>
      <c r="J4" s="18" t="s">
        <v>266</v>
      </c>
      <c r="K4" s="26" t="s">
        <v>187</v>
      </c>
      <c r="L4" s="18" t="s">
        <v>265</v>
      </c>
      <c r="M4" s="18" t="s">
        <v>266</v>
      </c>
      <c r="N4" s="27"/>
      <c r="O4" s="26" t="s">
        <v>187</v>
      </c>
      <c r="P4" s="18" t="s">
        <v>267</v>
      </c>
      <c r="Q4" s="18" t="s">
        <v>268</v>
      </c>
      <c r="R4" s="18" t="s">
        <v>269</v>
      </c>
      <c r="S4" s="18" t="s">
        <v>270</v>
      </c>
      <c r="T4" s="18" t="s">
        <v>271</v>
      </c>
      <c r="U4" s="26" t="s">
        <v>187</v>
      </c>
      <c r="V4" s="18" t="s">
        <v>267</v>
      </c>
      <c r="W4" s="18" t="s">
        <v>268</v>
      </c>
      <c r="X4" s="18" t="s">
        <v>269</v>
      </c>
      <c r="Y4" s="18" t="s">
        <v>270</v>
      </c>
      <c r="Z4" s="18" t="s">
        <v>271</v>
      </c>
      <c r="AA4" s="26" t="s">
        <v>187</v>
      </c>
      <c r="AB4" s="18" t="s">
        <v>265</v>
      </c>
      <c r="AC4" s="18" t="s">
        <v>266</v>
      </c>
    </row>
    <row r="5" spans="1:29" s="30" customFormat="1" ht="22.5" customHeight="1">
      <c r="A5" s="70"/>
      <c r="B5" s="86"/>
      <c r="C5" s="8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1"/>
      <c r="B6" s="87"/>
      <c r="C6" s="89"/>
      <c r="D6" s="19" t="s">
        <v>272</v>
      </c>
      <c r="E6" s="19" t="s">
        <v>272</v>
      </c>
      <c r="F6" s="19" t="s">
        <v>272</v>
      </c>
      <c r="G6" s="19" t="s">
        <v>272</v>
      </c>
      <c r="H6" s="19" t="s">
        <v>272</v>
      </c>
      <c r="I6" s="19" t="s">
        <v>272</v>
      </c>
      <c r="J6" s="19" t="s">
        <v>272</v>
      </c>
      <c r="K6" s="19" t="s">
        <v>272</v>
      </c>
      <c r="L6" s="19" t="s">
        <v>272</v>
      </c>
      <c r="M6" s="19" t="s">
        <v>272</v>
      </c>
      <c r="N6" s="19" t="s">
        <v>272</v>
      </c>
      <c r="O6" s="19" t="s">
        <v>272</v>
      </c>
      <c r="P6" s="19" t="s">
        <v>272</v>
      </c>
      <c r="Q6" s="19" t="s">
        <v>272</v>
      </c>
      <c r="R6" s="19" t="s">
        <v>272</v>
      </c>
      <c r="S6" s="19" t="s">
        <v>272</v>
      </c>
      <c r="T6" s="19" t="s">
        <v>272</v>
      </c>
      <c r="U6" s="19" t="s">
        <v>272</v>
      </c>
      <c r="V6" s="19" t="s">
        <v>272</v>
      </c>
      <c r="W6" s="19" t="s">
        <v>272</v>
      </c>
      <c r="X6" s="19" t="s">
        <v>272</v>
      </c>
      <c r="Y6" s="19" t="s">
        <v>272</v>
      </c>
      <c r="Z6" s="19" t="s">
        <v>272</v>
      </c>
      <c r="AA6" s="19" t="s">
        <v>272</v>
      </c>
      <c r="AB6" s="19" t="s">
        <v>272</v>
      </c>
      <c r="AC6" s="19" t="s">
        <v>272</v>
      </c>
    </row>
    <row r="7" spans="1:29" ht="13.5">
      <c r="A7" s="55" t="s">
        <v>8</v>
      </c>
      <c r="B7" s="56" t="s">
        <v>9</v>
      </c>
      <c r="C7" s="31" t="s">
        <v>10</v>
      </c>
      <c r="D7" s="32">
        <f aca="true" t="shared" si="0" ref="D7:D70">E7+H7+K7</f>
        <v>58370</v>
      </c>
      <c r="E7" s="32">
        <f aca="true" t="shared" si="1" ref="E7:E70">F7+G7</f>
        <v>0</v>
      </c>
      <c r="F7" s="32">
        <v>0</v>
      </c>
      <c r="G7" s="32">
        <v>0</v>
      </c>
      <c r="H7" s="32">
        <f aca="true" t="shared" si="2" ref="H7:H70">I7+J7</f>
        <v>20622</v>
      </c>
      <c r="I7" s="32">
        <v>20622</v>
      </c>
      <c r="J7" s="32">
        <v>0</v>
      </c>
      <c r="K7" s="32">
        <f aca="true" t="shared" si="3" ref="K7:K70">L7+M7</f>
        <v>37748</v>
      </c>
      <c r="L7" s="32">
        <v>0</v>
      </c>
      <c r="M7" s="32">
        <v>37748</v>
      </c>
      <c r="N7" s="32">
        <f aca="true" t="shared" si="4" ref="N7:N70">O7+U7+AA7</f>
        <v>58370</v>
      </c>
      <c r="O7" s="32">
        <f aca="true" t="shared" si="5" ref="O7:O70">SUM(P7:T7)</f>
        <v>20622</v>
      </c>
      <c r="P7" s="32">
        <v>20622</v>
      </c>
      <c r="Q7" s="32">
        <v>0</v>
      </c>
      <c r="R7" s="32">
        <v>0</v>
      </c>
      <c r="S7" s="32">
        <v>0</v>
      </c>
      <c r="T7" s="32">
        <v>0</v>
      </c>
      <c r="U7" s="32">
        <f aca="true" t="shared" si="6" ref="U7:U70">SUM(V7:Z7)</f>
        <v>37748</v>
      </c>
      <c r="V7" s="32">
        <v>37748</v>
      </c>
      <c r="W7" s="32">
        <v>0</v>
      </c>
      <c r="X7" s="32">
        <v>0</v>
      </c>
      <c r="Y7" s="32">
        <v>0</v>
      </c>
      <c r="Z7" s="32">
        <v>0</v>
      </c>
      <c r="AA7" s="32">
        <f aca="true" t="shared" si="7" ref="AA7:AA70">AB7+AC7</f>
        <v>0</v>
      </c>
      <c r="AB7" s="32">
        <v>0</v>
      </c>
      <c r="AC7" s="32">
        <v>0</v>
      </c>
    </row>
    <row r="8" spans="1:29" ht="13.5">
      <c r="A8" s="55" t="s">
        <v>8</v>
      </c>
      <c r="B8" s="56" t="s">
        <v>11</v>
      </c>
      <c r="C8" s="31" t="s">
        <v>12</v>
      </c>
      <c r="D8" s="32">
        <f t="shared" si="0"/>
        <v>55419</v>
      </c>
      <c r="E8" s="32">
        <f t="shared" si="1"/>
        <v>0</v>
      </c>
      <c r="F8" s="32">
        <v>0</v>
      </c>
      <c r="G8" s="32">
        <v>0</v>
      </c>
      <c r="H8" s="32">
        <f t="shared" si="2"/>
        <v>0</v>
      </c>
      <c r="I8" s="32">
        <v>0</v>
      </c>
      <c r="J8" s="32">
        <v>0</v>
      </c>
      <c r="K8" s="32">
        <f t="shared" si="3"/>
        <v>55419</v>
      </c>
      <c r="L8" s="32">
        <v>23893</v>
      </c>
      <c r="M8" s="32">
        <v>31526</v>
      </c>
      <c r="N8" s="32">
        <f t="shared" si="4"/>
        <v>7</v>
      </c>
      <c r="O8" s="32">
        <f t="shared" si="5"/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f t="shared" si="6"/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f t="shared" si="7"/>
        <v>7</v>
      </c>
      <c r="AB8" s="32">
        <v>7</v>
      </c>
      <c r="AC8" s="32">
        <v>0</v>
      </c>
    </row>
    <row r="9" spans="1:29" ht="13.5">
      <c r="A9" s="55" t="s">
        <v>8</v>
      </c>
      <c r="B9" s="56" t="s">
        <v>13</v>
      </c>
      <c r="C9" s="31" t="s">
        <v>14</v>
      </c>
      <c r="D9" s="32">
        <f t="shared" si="0"/>
        <v>46563</v>
      </c>
      <c r="E9" s="32">
        <f t="shared" si="1"/>
        <v>0</v>
      </c>
      <c r="F9" s="32">
        <v>0</v>
      </c>
      <c r="G9" s="32">
        <v>0</v>
      </c>
      <c r="H9" s="32">
        <f t="shared" si="2"/>
        <v>0</v>
      </c>
      <c r="I9" s="32">
        <v>0</v>
      </c>
      <c r="J9" s="32">
        <v>0</v>
      </c>
      <c r="K9" s="32">
        <f t="shared" si="3"/>
        <v>46563</v>
      </c>
      <c r="L9" s="32">
        <v>18576</v>
      </c>
      <c r="M9" s="32">
        <v>27987</v>
      </c>
      <c r="N9" s="32">
        <f t="shared" si="4"/>
        <v>46563</v>
      </c>
      <c r="O9" s="32">
        <f t="shared" si="5"/>
        <v>18576</v>
      </c>
      <c r="P9" s="32">
        <v>18576</v>
      </c>
      <c r="Q9" s="32">
        <v>0</v>
      </c>
      <c r="R9" s="32">
        <v>0</v>
      </c>
      <c r="S9" s="32">
        <v>0</v>
      </c>
      <c r="T9" s="32">
        <v>0</v>
      </c>
      <c r="U9" s="32">
        <f t="shared" si="6"/>
        <v>27987</v>
      </c>
      <c r="V9" s="32">
        <v>27987</v>
      </c>
      <c r="W9" s="32">
        <v>0</v>
      </c>
      <c r="X9" s="32">
        <v>0</v>
      </c>
      <c r="Y9" s="32">
        <v>0</v>
      </c>
      <c r="Z9" s="32">
        <v>0</v>
      </c>
      <c r="AA9" s="32">
        <f t="shared" si="7"/>
        <v>0</v>
      </c>
      <c r="AB9" s="32">
        <v>0</v>
      </c>
      <c r="AC9" s="32">
        <v>0</v>
      </c>
    </row>
    <row r="10" spans="1:29" ht="13.5">
      <c r="A10" s="55" t="s">
        <v>8</v>
      </c>
      <c r="B10" s="56" t="s">
        <v>15</v>
      </c>
      <c r="C10" s="31" t="s">
        <v>16</v>
      </c>
      <c r="D10" s="32">
        <f t="shared" si="0"/>
        <v>9208</v>
      </c>
      <c r="E10" s="32">
        <f t="shared" si="1"/>
        <v>0</v>
      </c>
      <c r="F10" s="32">
        <v>0</v>
      </c>
      <c r="G10" s="32">
        <v>0</v>
      </c>
      <c r="H10" s="32">
        <f t="shared" si="2"/>
        <v>0</v>
      </c>
      <c r="I10" s="32">
        <v>0</v>
      </c>
      <c r="J10" s="32">
        <v>0</v>
      </c>
      <c r="K10" s="32">
        <f t="shared" si="3"/>
        <v>9208</v>
      </c>
      <c r="L10" s="32">
        <v>2403</v>
      </c>
      <c r="M10" s="32">
        <v>6805</v>
      </c>
      <c r="N10" s="32">
        <f t="shared" si="4"/>
        <v>9208</v>
      </c>
      <c r="O10" s="32">
        <f t="shared" si="5"/>
        <v>2403</v>
      </c>
      <c r="P10" s="32">
        <v>2403</v>
      </c>
      <c r="Q10" s="32">
        <v>0</v>
      </c>
      <c r="R10" s="32">
        <v>0</v>
      </c>
      <c r="S10" s="32">
        <v>0</v>
      </c>
      <c r="T10" s="32">
        <v>0</v>
      </c>
      <c r="U10" s="32">
        <f t="shared" si="6"/>
        <v>6805</v>
      </c>
      <c r="V10" s="32">
        <v>6805</v>
      </c>
      <c r="W10" s="32">
        <v>0</v>
      </c>
      <c r="X10" s="32">
        <v>0</v>
      </c>
      <c r="Y10" s="32">
        <v>0</v>
      </c>
      <c r="Z10" s="32">
        <v>0</v>
      </c>
      <c r="AA10" s="32">
        <f t="shared" si="7"/>
        <v>0</v>
      </c>
      <c r="AB10" s="32">
        <v>0</v>
      </c>
      <c r="AC10" s="32">
        <v>0</v>
      </c>
    </row>
    <row r="11" spans="1:29" ht="13.5">
      <c r="A11" s="55" t="s">
        <v>8</v>
      </c>
      <c r="B11" s="56" t="s">
        <v>17</v>
      </c>
      <c r="C11" s="31" t="s">
        <v>18</v>
      </c>
      <c r="D11" s="32">
        <f t="shared" si="0"/>
        <v>7387</v>
      </c>
      <c r="E11" s="32">
        <f t="shared" si="1"/>
        <v>7387</v>
      </c>
      <c r="F11" s="32">
        <v>4337</v>
      </c>
      <c r="G11" s="32">
        <v>3050</v>
      </c>
      <c r="H11" s="32">
        <f t="shared" si="2"/>
        <v>0</v>
      </c>
      <c r="I11" s="32">
        <v>0</v>
      </c>
      <c r="J11" s="32">
        <v>0</v>
      </c>
      <c r="K11" s="32">
        <f t="shared" si="3"/>
        <v>0</v>
      </c>
      <c r="L11" s="32">
        <v>0</v>
      </c>
      <c r="M11" s="32">
        <v>0</v>
      </c>
      <c r="N11" s="32">
        <f t="shared" si="4"/>
        <v>7644</v>
      </c>
      <c r="O11" s="32">
        <f t="shared" si="5"/>
        <v>4337</v>
      </c>
      <c r="P11" s="32">
        <v>4337</v>
      </c>
      <c r="Q11" s="32">
        <v>0</v>
      </c>
      <c r="R11" s="32">
        <v>0</v>
      </c>
      <c r="S11" s="32">
        <v>0</v>
      </c>
      <c r="T11" s="32">
        <v>0</v>
      </c>
      <c r="U11" s="32">
        <f t="shared" si="6"/>
        <v>3050</v>
      </c>
      <c r="V11" s="32">
        <v>3050</v>
      </c>
      <c r="W11" s="32">
        <v>0</v>
      </c>
      <c r="X11" s="32">
        <v>0</v>
      </c>
      <c r="Y11" s="32">
        <v>0</v>
      </c>
      <c r="Z11" s="32">
        <v>0</v>
      </c>
      <c r="AA11" s="32">
        <f t="shared" si="7"/>
        <v>257</v>
      </c>
      <c r="AB11" s="32">
        <v>257</v>
      </c>
      <c r="AC11" s="32">
        <v>0</v>
      </c>
    </row>
    <row r="12" spans="1:29" ht="13.5">
      <c r="A12" s="55" t="s">
        <v>8</v>
      </c>
      <c r="B12" s="56" t="s">
        <v>19</v>
      </c>
      <c r="C12" s="31" t="s">
        <v>20</v>
      </c>
      <c r="D12" s="32">
        <f t="shared" si="0"/>
        <v>20710</v>
      </c>
      <c r="E12" s="32">
        <f t="shared" si="1"/>
        <v>0</v>
      </c>
      <c r="F12" s="32">
        <v>0</v>
      </c>
      <c r="G12" s="32">
        <v>0</v>
      </c>
      <c r="H12" s="32">
        <f t="shared" si="2"/>
        <v>0</v>
      </c>
      <c r="I12" s="32">
        <v>0</v>
      </c>
      <c r="J12" s="32">
        <v>0</v>
      </c>
      <c r="K12" s="32">
        <f t="shared" si="3"/>
        <v>20710</v>
      </c>
      <c r="L12" s="32">
        <v>7440</v>
      </c>
      <c r="M12" s="32">
        <v>13270</v>
      </c>
      <c r="N12" s="32">
        <f t="shared" si="4"/>
        <v>20710</v>
      </c>
      <c r="O12" s="32">
        <f t="shared" si="5"/>
        <v>7440</v>
      </c>
      <c r="P12" s="32">
        <v>7440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13270</v>
      </c>
      <c r="V12" s="32">
        <v>13270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0</v>
      </c>
      <c r="AB12" s="32">
        <v>0</v>
      </c>
      <c r="AC12" s="32">
        <v>0</v>
      </c>
    </row>
    <row r="13" spans="1:29" ht="13.5">
      <c r="A13" s="55" t="s">
        <v>8</v>
      </c>
      <c r="B13" s="56" t="s">
        <v>21</v>
      </c>
      <c r="C13" s="31" t="s">
        <v>22</v>
      </c>
      <c r="D13" s="32">
        <f t="shared" si="0"/>
        <v>4252</v>
      </c>
      <c r="E13" s="32">
        <f t="shared" si="1"/>
        <v>265</v>
      </c>
      <c r="F13" s="32">
        <v>265</v>
      </c>
      <c r="G13" s="32">
        <v>0</v>
      </c>
      <c r="H13" s="32">
        <f t="shared" si="2"/>
        <v>0</v>
      </c>
      <c r="I13" s="32">
        <v>0</v>
      </c>
      <c r="J13" s="32">
        <v>0</v>
      </c>
      <c r="K13" s="32">
        <f t="shared" si="3"/>
        <v>3987</v>
      </c>
      <c r="L13" s="32">
        <v>1448</v>
      </c>
      <c r="M13" s="32">
        <v>2539</v>
      </c>
      <c r="N13" s="32">
        <f t="shared" si="4"/>
        <v>4255</v>
      </c>
      <c r="O13" s="32">
        <f t="shared" si="5"/>
        <v>1716</v>
      </c>
      <c r="P13" s="32">
        <v>1716</v>
      </c>
      <c r="Q13" s="32">
        <v>0</v>
      </c>
      <c r="R13" s="32">
        <v>0</v>
      </c>
      <c r="S13" s="32">
        <v>0</v>
      </c>
      <c r="T13" s="32">
        <v>0</v>
      </c>
      <c r="U13" s="32">
        <f t="shared" si="6"/>
        <v>2539</v>
      </c>
      <c r="V13" s="32">
        <v>2539</v>
      </c>
      <c r="W13" s="32">
        <v>0</v>
      </c>
      <c r="X13" s="32">
        <v>0</v>
      </c>
      <c r="Y13" s="32">
        <v>0</v>
      </c>
      <c r="Z13" s="32">
        <v>0</v>
      </c>
      <c r="AA13" s="32">
        <f t="shared" si="7"/>
        <v>0</v>
      </c>
      <c r="AB13" s="32">
        <v>0</v>
      </c>
      <c r="AC13" s="32">
        <v>0</v>
      </c>
    </row>
    <row r="14" spans="1:29" ht="13.5">
      <c r="A14" s="55" t="s">
        <v>8</v>
      </c>
      <c r="B14" s="56" t="s">
        <v>23</v>
      </c>
      <c r="C14" s="31" t="s">
        <v>24</v>
      </c>
      <c r="D14" s="32">
        <f t="shared" si="0"/>
        <v>13844</v>
      </c>
      <c r="E14" s="32">
        <f t="shared" si="1"/>
        <v>0</v>
      </c>
      <c r="F14" s="32">
        <v>0</v>
      </c>
      <c r="G14" s="32">
        <v>0</v>
      </c>
      <c r="H14" s="32">
        <f t="shared" si="2"/>
        <v>0</v>
      </c>
      <c r="I14" s="32">
        <v>0</v>
      </c>
      <c r="J14" s="32">
        <v>0</v>
      </c>
      <c r="K14" s="32">
        <f t="shared" si="3"/>
        <v>13844</v>
      </c>
      <c r="L14" s="32">
        <v>5974</v>
      </c>
      <c r="M14" s="32">
        <v>7870</v>
      </c>
      <c r="N14" s="32">
        <f t="shared" si="4"/>
        <v>13844</v>
      </c>
      <c r="O14" s="32">
        <f t="shared" si="5"/>
        <v>5974</v>
      </c>
      <c r="P14" s="32">
        <v>5974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7870</v>
      </c>
      <c r="V14" s="32">
        <v>7870</v>
      </c>
      <c r="W14" s="32">
        <v>0</v>
      </c>
      <c r="X14" s="32">
        <v>0</v>
      </c>
      <c r="Y14" s="32">
        <v>0</v>
      </c>
      <c r="Z14" s="32">
        <v>0</v>
      </c>
      <c r="AA14" s="32">
        <f t="shared" si="7"/>
        <v>0</v>
      </c>
      <c r="AB14" s="32">
        <v>0</v>
      </c>
      <c r="AC14" s="32">
        <v>0</v>
      </c>
    </row>
    <row r="15" spans="1:29" ht="13.5">
      <c r="A15" s="55" t="s">
        <v>8</v>
      </c>
      <c r="B15" s="56" t="s">
        <v>25</v>
      </c>
      <c r="C15" s="31" t="s">
        <v>26</v>
      </c>
      <c r="D15" s="32">
        <f t="shared" si="0"/>
        <v>19433</v>
      </c>
      <c r="E15" s="32">
        <f t="shared" si="1"/>
        <v>0</v>
      </c>
      <c r="F15" s="32">
        <v>0</v>
      </c>
      <c r="G15" s="32">
        <v>0</v>
      </c>
      <c r="H15" s="32">
        <f t="shared" si="2"/>
        <v>0</v>
      </c>
      <c r="I15" s="32">
        <v>0</v>
      </c>
      <c r="J15" s="32">
        <v>0</v>
      </c>
      <c r="K15" s="32">
        <f t="shared" si="3"/>
        <v>19433</v>
      </c>
      <c r="L15" s="32">
        <v>10664</v>
      </c>
      <c r="M15" s="32">
        <v>8769</v>
      </c>
      <c r="N15" s="32">
        <f t="shared" si="4"/>
        <v>19433</v>
      </c>
      <c r="O15" s="32">
        <f t="shared" si="5"/>
        <v>10664</v>
      </c>
      <c r="P15" s="32">
        <v>10664</v>
      </c>
      <c r="Q15" s="32">
        <v>0</v>
      </c>
      <c r="R15" s="32">
        <v>0</v>
      </c>
      <c r="S15" s="32">
        <v>0</v>
      </c>
      <c r="T15" s="32">
        <v>0</v>
      </c>
      <c r="U15" s="32">
        <f t="shared" si="6"/>
        <v>8769</v>
      </c>
      <c r="V15" s="32">
        <v>8769</v>
      </c>
      <c r="W15" s="32">
        <v>0</v>
      </c>
      <c r="X15" s="32">
        <v>0</v>
      </c>
      <c r="Y15" s="32">
        <v>0</v>
      </c>
      <c r="Z15" s="32">
        <v>0</v>
      </c>
      <c r="AA15" s="32">
        <f t="shared" si="7"/>
        <v>0</v>
      </c>
      <c r="AB15" s="32">
        <v>0</v>
      </c>
      <c r="AC15" s="32">
        <v>0</v>
      </c>
    </row>
    <row r="16" spans="1:29" ht="13.5">
      <c r="A16" s="55" t="s">
        <v>8</v>
      </c>
      <c r="B16" s="56" t="s">
        <v>27</v>
      </c>
      <c r="C16" s="31" t="s">
        <v>28</v>
      </c>
      <c r="D16" s="32">
        <f t="shared" si="0"/>
        <v>18470</v>
      </c>
      <c r="E16" s="32">
        <f t="shared" si="1"/>
        <v>0</v>
      </c>
      <c r="F16" s="32">
        <v>0</v>
      </c>
      <c r="G16" s="32">
        <v>0</v>
      </c>
      <c r="H16" s="32">
        <f t="shared" si="2"/>
        <v>0</v>
      </c>
      <c r="I16" s="32">
        <v>0</v>
      </c>
      <c r="J16" s="32">
        <v>0</v>
      </c>
      <c r="K16" s="32">
        <f t="shared" si="3"/>
        <v>18470</v>
      </c>
      <c r="L16" s="32">
        <v>5213</v>
      </c>
      <c r="M16" s="32">
        <v>13257</v>
      </c>
      <c r="N16" s="32">
        <f t="shared" si="4"/>
        <v>18470</v>
      </c>
      <c r="O16" s="32">
        <f t="shared" si="5"/>
        <v>5213</v>
      </c>
      <c r="P16" s="32">
        <v>5213</v>
      </c>
      <c r="Q16" s="32">
        <v>0</v>
      </c>
      <c r="R16" s="32">
        <v>0</v>
      </c>
      <c r="S16" s="32">
        <v>0</v>
      </c>
      <c r="T16" s="32">
        <v>0</v>
      </c>
      <c r="U16" s="32">
        <f t="shared" si="6"/>
        <v>13257</v>
      </c>
      <c r="V16" s="32">
        <v>13257</v>
      </c>
      <c r="W16" s="32">
        <v>0</v>
      </c>
      <c r="X16" s="32">
        <v>0</v>
      </c>
      <c r="Y16" s="32">
        <v>0</v>
      </c>
      <c r="Z16" s="32">
        <v>0</v>
      </c>
      <c r="AA16" s="32">
        <f t="shared" si="7"/>
        <v>0</v>
      </c>
      <c r="AB16" s="32">
        <v>0</v>
      </c>
      <c r="AC16" s="32">
        <v>0</v>
      </c>
    </row>
    <row r="17" spans="1:29" ht="13.5">
      <c r="A17" s="55" t="s">
        <v>8</v>
      </c>
      <c r="B17" s="56" t="s">
        <v>29</v>
      </c>
      <c r="C17" s="31" t="s">
        <v>30</v>
      </c>
      <c r="D17" s="32">
        <f t="shared" si="0"/>
        <v>17262</v>
      </c>
      <c r="E17" s="32">
        <f t="shared" si="1"/>
        <v>0</v>
      </c>
      <c r="F17" s="32">
        <v>0</v>
      </c>
      <c r="G17" s="32">
        <v>0</v>
      </c>
      <c r="H17" s="32">
        <f t="shared" si="2"/>
        <v>0</v>
      </c>
      <c r="I17" s="32">
        <v>0</v>
      </c>
      <c r="J17" s="32">
        <v>0</v>
      </c>
      <c r="K17" s="32">
        <f t="shared" si="3"/>
        <v>17262</v>
      </c>
      <c r="L17" s="32">
        <v>6674</v>
      </c>
      <c r="M17" s="32">
        <v>10588</v>
      </c>
      <c r="N17" s="32">
        <f t="shared" si="4"/>
        <v>17290</v>
      </c>
      <c r="O17" s="32">
        <f t="shared" si="5"/>
        <v>6674</v>
      </c>
      <c r="P17" s="32">
        <v>6674</v>
      </c>
      <c r="Q17" s="32">
        <v>0</v>
      </c>
      <c r="R17" s="32">
        <v>0</v>
      </c>
      <c r="S17" s="32">
        <v>0</v>
      </c>
      <c r="T17" s="32">
        <v>0</v>
      </c>
      <c r="U17" s="32">
        <f t="shared" si="6"/>
        <v>10588</v>
      </c>
      <c r="V17" s="32">
        <v>10588</v>
      </c>
      <c r="W17" s="32">
        <v>0</v>
      </c>
      <c r="X17" s="32">
        <v>0</v>
      </c>
      <c r="Y17" s="32">
        <v>0</v>
      </c>
      <c r="Z17" s="32">
        <v>0</v>
      </c>
      <c r="AA17" s="32">
        <f t="shared" si="7"/>
        <v>28</v>
      </c>
      <c r="AB17" s="32">
        <v>28</v>
      </c>
      <c r="AC17" s="32">
        <v>0</v>
      </c>
    </row>
    <row r="18" spans="1:29" ht="13.5">
      <c r="A18" s="55" t="s">
        <v>8</v>
      </c>
      <c r="B18" s="56" t="s">
        <v>31</v>
      </c>
      <c r="C18" s="31" t="s">
        <v>32</v>
      </c>
      <c r="D18" s="32">
        <f t="shared" si="0"/>
        <v>31441</v>
      </c>
      <c r="E18" s="32">
        <f t="shared" si="1"/>
        <v>0</v>
      </c>
      <c r="F18" s="32">
        <v>0</v>
      </c>
      <c r="G18" s="32">
        <v>0</v>
      </c>
      <c r="H18" s="32">
        <f t="shared" si="2"/>
        <v>0</v>
      </c>
      <c r="I18" s="32">
        <v>0</v>
      </c>
      <c r="J18" s="32">
        <v>0</v>
      </c>
      <c r="K18" s="32">
        <f t="shared" si="3"/>
        <v>31441</v>
      </c>
      <c r="L18" s="32">
        <v>12980</v>
      </c>
      <c r="M18" s="32">
        <v>18461</v>
      </c>
      <c r="N18" s="32">
        <f t="shared" si="4"/>
        <v>31667</v>
      </c>
      <c r="O18" s="32">
        <f t="shared" si="5"/>
        <v>12980</v>
      </c>
      <c r="P18" s="32">
        <v>12980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18461</v>
      </c>
      <c r="V18" s="32">
        <v>6281</v>
      </c>
      <c r="W18" s="32">
        <v>0</v>
      </c>
      <c r="X18" s="32">
        <v>12180</v>
      </c>
      <c r="Y18" s="32">
        <v>0</v>
      </c>
      <c r="Z18" s="32">
        <v>0</v>
      </c>
      <c r="AA18" s="32">
        <f t="shared" si="7"/>
        <v>226</v>
      </c>
      <c r="AB18" s="32">
        <v>226</v>
      </c>
      <c r="AC18" s="32">
        <v>0</v>
      </c>
    </row>
    <row r="19" spans="1:29" ht="13.5">
      <c r="A19" s="55" t="s">
        <v>8</v>
      </c>
      <c r="B19" s="56" t="s">
        <v>33</v>
      </c>
      <c r="C19" s="31" t="s">
        <v>34</v>
      </c>
      <c r="D19" s="32">
        <f t="shared" si="0"/>
        <v>11882</v>
      </c>
      <c r="E19" s="32">
        <f t="shared" si="1"/>
        <v>0</v>
      </c>
      <c r="F19" s="32">
        <v>0</v>
      </c>
      <c r="G19" s="32">
        <v>0</v>
      </c>
      <c r="H19" s="32">
        <f t="shared" si="2"/>
        <v>0</v>
      </c>
      <c r="I19" s="32">
        <v>0</v>
      </c>
      <c r="J19" s="32">
        <v>0</v>
      </c>
      <c r="K19" s="32">
        <f t="shared" si="3"/>
        <v>11882</v>
      </c>
      <c r="L19" s="32">
        <v>7043</v>
      </c>
      <c r="M19" s="32">
        <v>4839</v>
      </c>
      <c r="N19" s="32">
        <f t="shared" si="4"/>
        <v>11882</v>
      </c>
      <c r="O19" s="32">
        <f t="shared" si="5"/>
        <v>7043</v>
      </c>
      <c r="P19" s="32">
        <v>7043</v>
      </c>
      <c r="Q19" s="32">
        <v>0</v>
      </c>
      <c r="R19" s="32">
        <v>0</v>
      </c>
      <c r="S19" s="32">
        <v>0</v>
      </c>
      <c r="T19" s="32">
        <v>0</v>
      </c>
      <c r="U19" s="32">
        <f t="shared" si="6"/>
        <v>4839</v>
      </c>
      <c r="V19" s="32">
        <v>4839</v>
      </c>
      <c r="W19" s="32">
        <v>0</v>
      </c>
      <c r="X19" s="32">
        <v>0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8</v>
      </c>
      <c r="B20" s="56" t="s">
        <v>35</v>
      </c>
      <c r="C20" s="31" t="s">
        <v>36</v>
      </c>
      <c r="D20" s="32">
        <f t="shared" si="0"/>
        <v>13615</v>
      </c>
      <c r="E20" s="32">
        <f t="shared" si="1"/>
        <v>0</v>
      </c>
      <c r="F20" s="32">
        <v>0</v>
      </c>
      <c r="G20" s="32">
        <v>0</v>
      </c>
      <c r="H20" s="32">
        <f t="shared" si="2"/>
        <v>0</v>
      </c>
      <c r="I20" s="32">
        <v>0</v>
      </c>
      <c r="J20" s="32">
        <v>0</v>
      </c>
      <c r="K20" s="32">
        <f t="shared" si="3"/>
        <v>13615</v>
      </c>
      <c r="L20" s="32">
        <v>4066</v>
      </c>
      <c r="M20" s="32">
        <v>9549</v>
      </c>
      <c r="N20" s="32">
        <f t="shared" si="4"/>
        <v>13686</v>
      </c>
      <c r="O20" s="32">
        <f t="shared" si="5"/>
        <v>4066</v>
      </c>
      <c r="P20" s="32">
        <v>4066</v>
      </c>
      <c r="Q20" s="32">
        <v>0</v>
      </c>
      <c r="R20" s="32">
        <v>0</v>
      </c>
      <c r="S20" s="32">
        <v>0</v>
      </c>
      <c r="T20" s="32">
        <v>0</v>
      </c>
      <c r="U20" s="32">
        <f t="shared" si="6"/>
        <v>9549</v>
      </c>
      <c r="V20" s="32">
        <v>9549</v>
      </c>
      <c r="W20" s="32">
        <v>0</v>
      </c>
      <c r="X20" s="32">
        <v>0</v>
      </c>
      <c r="Y20" s="32">
        <v>0</v>
      </c>
      <c r="Z20" s="32">
        <v>0</v>
      </c>
      <c r="AA20" s="32">
        <f t="shared" si="7"/>
        <v>71</v>
      </c>
      <c r="AB20" s="32">
        <v>71</v>
      </c>
      <c r="AC20" s="32">
        <v>0</v>
      </c>
    </row>
    <row r="21" spans="1:29" ht="13.5">
      <c r="A21" s="55" t="s">
        <v>8</v>
      </c>
      <c r="B21" s="56" t="s">
        <v>37</v>
      </c>
      <c r="C21" s="31" t="s">
        <v>247</v>
      </c>
      <c r="D21" s="32">
        <f t="shared" si="0"/>
        <v>7060</v>
      </c>
      <c r="E21" s="32">
        <f t="shared" si="1"/>
        <v>0</v>
      </c>
      <c r="F21" s="32">
        <v>0</v>
      </c>
      <c r="G21" s="32">
        <v>0</v>
      </c>
      <c r="H21" s="32">
        <f t="shared" si="2"/>
        <v>0</v>
      </c>
      <c r="I21" s="32">
        <v>0</v>
      </c>
      <c r="J21" s="32">
        <v>0</v>
      </c>
      <c r="K21" s="32">
        <f t="shared" si="3"/>
        <v>7060</v>
      </c>
      <c r="L21" s="32">
        <v>2425</v>
      </c>
      <c r="M21" s="32">
        <v>4635</v>
      </c>
      <c r="N21" s="32">
        <f t="shared" si="4"/>
        <v>7060</v>
      </c>
      <c r="O21" s="32">
        <f t="shared" si="5"/>
        <v>2425</v>
      </c>
      <c r="P21" s="32">
        <v>2425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4635</v>
      </c>
      <c r="V21" s="32">
        <v>4635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0</v>
      </c>
      <c r="AB21" s="32">
        <v>0</v>
      </c>
      <c r="AC21" s="32">
        <v>0</v>
      </c>
    </row>
    <row r="22" spans="1:29" ht="13.5">
      <c r="A22" s="55" t="s">
        <v>8</v>
      </c>
      <c r="B22" s="56" t="s">
        <v>38</v>
      </c>
      <c r="C22" s="31" t="s">
        <v>39</v>
      </c>
      <c r="D22" s="32">
        <f t="shared" si="0"/>
        <v>3160</v>
      </c>
      <c r="E22" s="32">
        <f t="shared" si="1"/>
        <v>0</v>
      </c>
      <c r="F22" s="32">
        <v>0</v>
      </c>
      <c r="G22" s="32">
        <v>0</v>
      </c>
      <c r="H22" s="32">
        <f t="shared" si="2"/>
        <v>0</v>
      </c>
      <c r="I22" s="32">
        <v>0</v>
      </c>
      <c r="J22" s="32">
        <v>0</v>
      </c>
      <c r="K22" s="32">
        <f t="shared" si="3"/>
        <v>3160</v>
      </c>
      <c r="L22" s="32">
        <v>620</v>
      </c>
      <c r="M22" s="32">
        <v>2540</v>
      </c>
      <c r="N22" s="32">
        <f t="shared" si="4"/>
        <v>3170</v>
      </c>
      <c r="O22" s="32">
        <f t="shared" si="5"/>
        <v>620</v>
      </c>
      <c r="P22" s="32">
        <v>0</v>
      </c>
      <c r="Q22" s="32">
        <v>0</v>
      </c>
      <c r="R22" s="32">
        <v>620</v>
      </c>
      <c r="S22" s="32">
        <v>0</v>
      </c>
      <c r="T22" s="32">
        <v>0</v>
      </c>
      <c r="U22" s="32">
        <f t="shared" si="6"/>
        <v>2540</v>
      </c>
      <c r="V22" s="32">
        <v>0</v>
      </c>
      <c r="W22" s="32">
        <v>0</v>
      </c>
      <c r="X22" s="32">
        <v>2540</v>
      </c>
      <c r="Y22" s="32">
        <v>0</v>
      </c>
      <c r="Z22" s="32">
        <v>0</v>
      </c>
      <c r="AA22" s="32">
        <f t="shared" si="7"/>
        <v>10</v>
      </c>
      <c r="AB22" s="32">
        <v>10</v>
      </c>
      <c r="AC22" s="32">
        <v>0</v>
      </c>
    </row>
    <row r="23" spans="1:29" ht="13.5">
      <c r="A23" s="55" t="s">
        <v>8</v>
      </c>
      <c r="B23" s="56" t="s">
        <v>40</v>
      </c>
      <c r="C23" s="31" t="s">
        <v>41</v>
      </c>
      <c r="D23" s="32">
        <f t="shared" si="0"/>
        <v>244</v>
      </c>
      <c r="E23" s="32">
        <f t="shared" si="1"/>
        <v>0</v>
      </c>
      <c r="F23" s="32">
        <v>0</v>
      </c>
      <c r="G23" s="32">
        <v>0</v>
      </c>
      <c r="H23" s="32">
        <f t="shared" si="2"/>
        <v>244</v>
      </c>
      <c r="I23" s="32">
        <v>244</v>
      </c>
      <c r="J23" s="32">
        <v>0</v>
      </c>
      <c r="K23" s="32">
        <f t="shared" si="3"/>
        <v>0</v>
      </c>
      <c r="L23" s="32">
        <v>0</v>
      </c>
      <c r="M23" s="32">
        <v>0</v>
      </c>
      <c r="N23" s="32">
        <f t="shared" si="4"/>
        <v>244</v>
      </c>
      <c r="O23" s="32">
        <f t="shared" si="5"/>
        <v>244</v>
      </c>
      <c r="P23" s="32">
        <v>0</v>
      </c>
      <c r="Q23" s="32">
        <v>0</v>
      </c>
      <c r="R23" s="32">
        <v>201</v>
      </c>
      <c r="S23" s="32">
        <v>43</v>
      </c>
      <c r="T23" s="32">
        <v>0</v>
      </c>
      <c r="U23" s="32">
        <f t="shared" si="6"/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0</v>
      </c>
      <c r="AB23" s="32">
        <v>0</v>
      </c>
      <c r="AC23" s="32">
        <v>0</v>
      </c>
    </row>
    <row r="24" spans="1:29" ht="13.5">
      <c r="A24" s="55" t="s">
        <v>8</v>
      </c>
      <c r="B24" s="56" t="s">
        <v>42</v>
      </c>
      <c r="C24" s="31" t="s">
        <v>43</v>
      </c>
      <c r="D24" s="32">
        <f t="shared" si="0"/>
        <v>53</v>
      </c>
      <c r="E24" s="32">
        <f t="shared" si="1"/>
        <v>53</v>
      </c>
      <c r="F24" s="32">
        <v>53</v>
      </c>
      <c r="G24" s="32">
        <v>0</v>
      </c>
      <c r="H24" s="32">
        <f t="shared" si="2"/>
        <v>0</v>
      </c>
      <c r="I24" s="32">
        <v>0</v>
      </c>
      <c r="J24" s="32">
        <v>0</v>
      </c>
      <c r="K24" s="32">
        <f t="shared" si="3"/>
        <v>0</v>
      </c>
      <c r="L24" s="32">
        <v>0</v>
      </c>
      <c r="M24" s="32">
        <v>0</v>
      </c>
      <c r="N24" s="32">
        <f t="shared" si="4"/>
        <v>53</v>
      </c>
      <c r="O24" s="32">
        <f t="shared" si="5"/>
        <v>53</v>
      </c>
      <c r="P24" s="32">
        <v>34</v>
      </c>
      <c r="Q24" s="32">
        <v>0</v>
      </c>
      <c r="R24" s="32">
        <v>0</v>
      </c>
      <c r="S24" s="32">
        <v>19</v>
      </c>
      <c r="T24" s="32">
        <v>0</v>
      </c>
      <c r="U24" s="32">
        <f t="shared" si="6"/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f t="shared" si="7"/>
        <v>0</v>
      </c>
      <c r="AB24" s="32">
        <v>0</v>
      </c>
      <c r="AC24" s="32">
        <v>0</v>
      </c>
    </row>
    <row r="25" spans="1:29" ht="13.5">
      <c r="A25" s="55" t="s">
        <v>8</v>
      </c>
      <c r="B25" s="56" t="s">
        <v>44</v>
      </c>
      <c r="C25" s="31" t="s">
        <v>45</v>
      </c>
      <c r="D25" s="32">
        <f t="shared" si="0"/>
        <v>11548</v>
      </c>
      <c r="E25" s="32">
        <f t="shared" si="1"/>
        <v>0</v>
      </c>
      <c r="F25" s="32">
        <v>0</v>
      </c>
      <c r="G25" s="32">
        <v>0</v>
      </c>
      <c r="H25" s="32">
        <f t="shared" si="2"/>
        <v>0</v>
      </c>
      <c r="I25" s="32">
        <v>0</v>
      </c>
      <c r="J25" s="32">
        <v>0</v>
      </c>
      <c r="K25" s="32">
        <f t="shared" si="3"/>
        <v>11548</v>
      </c>
      <c r="L25" s="32">
        <v>3377</v>
      </c>
      <c r="M25" s="32">
        <v>8171</v>
      </c>
      <c r="N25" s="32">
        <f t="shared" si="4"/>
        <v>11561</v>
      </c>
      <c r="O25" s="32">
        <f t="shared" si="5"/>
        <v>3377</v>
      </c>
      <c r="P25" s="32">
        <v>3377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8171</v>
      </c>
      <c r="V25" s="32">
        <v>8171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13</v>
      </c>
      <c r="AB25" s="32">
        <v>13</v>
      </c>
      <c r="AC25" s="32">
        <v>0</v>
      </c>
    </row>
    <row r="26" spans="1:29" ht="13.5">
      <c r="A26" s="55" t="s">
        <v>8</v>
      </c>
      <c r="B26" s="56" t="s">
        <v>46</v>
      </c>
      <c r="C26" s="31" t="s">
        <v>2</v>
      </c>
      <c r="D26" s="32">
        <f t="shared" si="0"/>
        <v>9167</v>
      </c>
      <c r="E26" s="32">
        <f t="shared" si="1"/>
        <v>0</v>
      </c>
      <c r="F26" s="32">
        <v>0</v>
      </c>
      <c r="G26" s="32">
        <v>0</v>
      </c>
      <c r="H26" s="32">
        <f t="shared" si="2"/>
        <v>0</v>
      </c>
      <c r="I26" s="32">
        <v>0</v>
      </c>
      <c r="J26" s="32">
        <v>0</v>
      </c>
      <c r="K26" s="32">
        <f t="shared" si="3"/>
        <v>9167</v>
      </c>
      <c r="L26" s="32">
        <v>2403</v>
      </c>
      <c r="M26" s="32">
        <v>6764</v>
      </c>
      <c r="N26" s="32">
        <f t="shared" si="4"/>
        <v>9167</v>
      </c>
      <c r="O26" s="32">
        <f t="shared" si="5"/>
        <v>2403</v>
      </c>
      <c r="P26" s="32">
        <v>2403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6764</v>
      </c>
      <c r="V26" s="32">
        <v>6764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0</v>
      </c>
      <c r="AB26" s="32">
        <v>0</v>
      </c>
      <c r="AC26" s="32">
        <v>0</v>
      </c>
    </row>
    <row r="27" spans="1:29" ht="13.5">
      <c r="A27" s="55" t="s">
        <v>8</v>
      </c>
      <c r="B27" s="56" t="s">
        <v>47</v>
      </c>
      <c r="C27" s="31" t="s">
        <v>48</v>
      </c>
      <c r="D27" s="32">
        <f t="shared" si="0"/>
        <v>9424</v>
      </c>
      <c r="E27" s="32">
        <f t="shared" si="1"/>
        <v>0</v>
      </c>
      <c r="F27" s="32">
        <v>0</v>
      </c>
      <c r="G27" s="32">
        <v>0</v>
      </c>
      <c r="H27" s="32">
        <f t="shared" si="2"/>
        <v>0</v>
      </c>
      <c r="I27" s="32">
        <v>0</v>
      </c>
      <c r="J27" s="32">
        <v>0</v>
      </c>
      <c r="K27" s="32">
        <f t="shared" si="3"/>
        <v>9424</v>
      </c>
      <c r="L27" s="32">
        <v>3290</v>
      </c>
      <c r="M27" s="32">
        <v>6134</v>
      </c>
      <c r="N27" s="32">
        <f t="shared" si="4"/>
        <v>9424</v>
      </c>
      <c r="O27" s="32">
        <f t="shared" si="5"/>
        <v>3290</v>
      </c>
      <c r="P27" s="32">
        <v>3290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6134</v>
      </c>
      <c r="V27" s="32">
        <v>6134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8</v>
      </c>
      <c r="B28" s="56" t="s">
        <v>49</v>
      </c>
      <c r="C28" s="31" t="s">
        <v>50</v>
      </c>
      <c r="D28" s="32">
        <f t="shared" si="0"/>
        <v>5501</v>
      </c>
      <c r="E28" s="32">
        <f t="shared" si="1"/>
        <v>0</v>
      </c>
      <c r="F28" s="32">
        <v>0</v>
      </c>
      <c r="G28" s="32">
        <v>0</v>
      </c>
      <c r="H28" s="32">
        <f t="shared" si="2"/>
        <v>0</v>
      </c>
      <c r="I28" s="32">
        <v>0</v>
      </c>
      <c r="J28" s="32">
        <v>0</v>
      </c>
      <c r="K28" s="32">
        <f t="shared" si="3"/>
        <v>5501</v>
      </c>
      <c r="L28" s="32">
        <v>1139</v>
      </c>
      <c r="M28" s="32">
        <v>4362</v>
      </c>
      <c r="N28" s="32">
        <f t="shared" si="4"/>
        <v>5501</v>
      </c>
      <c r="O28" s="32">
        <f t="shared" si="5"/>
        <v>1139</v>
      </c>
      <c r="P28" s="32">
        <v>1139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4362</v>
      </c>
      <c r="V28" s="32">
        <v>4362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0</v>
      </c>
      <c r="AB28" s="32">
        <v>0</v>
      </c>
      <c r="AC28" s="32">
        <v>0</v>
      </c>
    </row>
    <row r="29" spans="1:29" ht="13.5">
      <c r="A29" s="55" t="s">
        <v>8</v>
      </c>
      <c r="B29" s="56" t="s">
        <v>51</v>
      </c>
      <c r="C29" s="31" t="s">
        <v>52</v>
      </c>
      <c r="D29" s="32">
        <f t="shared" si="0"/>
        <v>1379</v>
      </c>
      <c r="E29" s="32">
        <f t="shared" si="1"/>
        <v>0</v>
      </c>
      <c r="F29" s="32">
        <v>0</v>
      </c>
      <c r="G29" s="32">
        <v>0</v>
      </c>
      <c r="H29" s="32">
        <f t="shared" si="2"/>
        <v>0</v>
      </c>
      <c r="I29" s="32">
        <v>0</v>
      </c>
      <c r="J29" s="32">
        <v>0</v>
      </c>
      <c r="K29" s="32">
        <f t="shared" si="3"/>
        <v>1379</v>
      </c>
      <c r="L29" s="32">
        <v>1223</v>
      </c>
      <c r="M29" s="32">
        <v>156</v>
      </c>
      <c r="N29" s="32">
        <f t="shared" si="4"/>
        <v>2326</v>
      </c>
      <c r="O29" s="32">
        <f t="shared" si="5"/>
        <v>1233</v>
      </c>
      <c r="P29" s="32">
        <v>1233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1056</v>
      </c>
      <c r="V29" s="32">
        <v>1056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37</v>
      </c>
      <c r="AB29" s="32">
        <v>37</v>
      </c>
      <c r="AC29" s="32">
        <v>0</v>
      </c>
    </row>
    <row r="30" spans="1:29" ht="13.5">
      <c r="A30" s="55" t="s">
        <v>8</v>
      </c>
      <c r="B30" s="56" t="s">
        <v>53</v>
      </c>
      <c r="C30" s="31" t="s">
        <v>54</v>
      </c>
      <c r="D30" s="32">
        <f t="shared" si="0"/>
        <v>1586</v>
      </c>
      <c r="E30" s="32">
        <f t="shared" si="1"/>
        <v>0</v>
      </c>
      <c r="F30" s="32">
        <v>0</v>
      </c>
      <c r="G30" s="32">
        <v>0</v>
      </c>
      <c r="H30" s="32">
        <f t="shared" si="2"/>
        <v>0</v>
      </c>
      <c r="I30" s="32">
        <v>0</v>
      </c>
      <c r="J30" s="32">
        <v>0</v>
      </c>
      <c r="K30" s="32">
        <f t="shared" si="3"/>
        <v>1586</v>
      </c>
      <c r="L30" s="32">
        <v>1012</v>
      </c>
      <c r="M30" s="32">
        <v>574</v>
      </c>
      <c r="N30" s="32">
        <f t="shared" si="4"/>
        <v>1612</v>
      </c>
      <c r="O30" s="32">
        <f t="shared" si="5"/>
        <v>1012</v>
      </c>
      <c r="P30" s="32">
        <v>1012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574</v>
      </c>
      <c r="V30" s="32">
        <v>574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26</v>
      </c>
      <c r="AB30" s="32">
        <v>26</v>
      </c>
      <c r="AC30" s="32">
        <v>0</v>
      </c>
    </row>
    <row r="31" spans="1:29" ht="13.5">
      <c r="A31" s="55" t="s">
        <v>8</v>
      </c>
      <c r="B31" s="56" t="s">
        <v>55</v>
      </c>
      <c r="C31" s="31" t="s">
        <v>56</v>
      </c>
      <c r="D31" s="32">
        <f t="shared" si="0"/>
        <v>2887</v>
      </c>
      <c r="E31" s="32">
        <f t="shared" si="1"/>
        <v>0</v>
      </c>
      <c r="F31" s="32">
        <v>0</v>
      </c>
      <c r="G31" s="32">
        <v>0</v>
      </c>
      <c r="H31" s="32">
        <f t="shared" si="2"/>
        <v>0</v>
      </c>
      <c r="I31" s="32">
        <v>0</v>
      </c>
      <c r="J31" s="32">
        <v>0</v>
      </c>
      <c r="K31" s="32">
        <f t="shared" si="3"/>
        <v>2887</v>
      </c>
      <c r="L31" s="32">
        <v>1371</v>
      </c>
      <c r="M31" s="32">
        <v>1516</v>
      </c>
      <c r="N31" s="32">
        <f t="shared" si="4"/>
        <v>2887</v>
      </c>
      <c r="O31" s="32">
        <f t="shared" si="5"/>
        <v>1371</v>
      </c>
      <c r="P31" s="32">
        <v>1371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1516</v>
      </c>
      <c r="V31" s="32">
        <v>1516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0</v>
      </c>
      <c r="AB31" s="32">
        <v>0</v>
      </c>
      <c r="AC31" s="32">
        <v>0</v>
      </c>
    </row>
    <row r="32" spans="1:29" ht="13.5">
      <c r="A32" s="55" t="s">
        <v>8</v>
      </c>
      <c r="B32" s="56" t="s">
        <v>57</v>
      </c>
      <c r="C32" s="31" t="s">
        <v>58</v>
      </c>
      <c r="D32" s="32">
        <f t="shared" si="0"/>
        <v>8611</v>
      </c>
      <c r="E32" s="32">
        <f t="shared" si="1"/>
        <v>0</v>
      </c>
      <c r="F32" s="32">
        <v>0</v>
      </c>
      <c r="G32" s="32">
        <v>0</v>
      </c>
      <c r="H32" s="32">
        <f t="shared" si="2"/>
        <v>0</v>
      </c>
      <c r="I32" s="32">
        <v>0</v>
      </c>
      <c r="J32" s="32">
        <v>0</v>
      </c>
      <c r="K32" s="32">
        <f t="shared" si="3"/>
        <v>8611</v>
      </c>
      <c r="L32" s="32">
        <v>2379</v>
      </c>
      <c r="M32" s="32">
        <v>6232</v>
      </c>
      <c r="N32" s="32">
        <f t="shared" si="4"/>
        <v>8614</v>
      </c>
      <c r="O32" s="32">
        <f t="shared" si="5"/>
        <v>2379</v>
      </c>
      <c r="P32" s="32">
        <v>2379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6232</v>
      </c>
      <c r="V32" s="32">
        <v>6232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3</v>
      </c>
      <c r="AB32" s="32">
        <v>3</v>
      </c>
      <c r="AC32" s="32">
        <v>0</v>
      </c>
    </row>
    <row r="33" spans="1:29" ht="13.5">
      <c r="A33" s="55" t="s">
        <v>8</v>
      </c>
      <c r="B33" s="56" t="s">
        <v>59</v>
      </c>
      <c r="C33" s="31" t="s">
        <v>273</v>
      </c>
      <c r="D33" s="32">
        <f t="shared" si="0"/>
        <v>10109</v>
      </c>
      <c r="E33" s="32">
        <f t="shared" si="1"/>
        <v>0</v>
      </c>
      <c r="F33" s="32">
        <v>0</v>
      </c>
      <c r="G33" s="32">
        <v>0</v>
      </c>
      <c r="H33" s="32">
        <f t="shared" si="2"/>
        <v>0</v>
      </c>
      <c r="I33" s="32">
        <v>0</v>
      </c>
      <c r="J33" s="32">
        <v>0</v>
      </c>
      <c r="K33" s="32">
        <f t="shared" si="3"/>
        <v>10109</v>
      </c>
      <c r="L33" s="32">
        <v>3850</v>
      </c>
      <c r="M33" s="32">
        <v>6259</v>
      </c>
      <c r="N33" s="32">
        <f t="shared" si="4"/>
        <v>10143</v>
      </c>
      <c r="O33" s="32">
        <f t="shared" si="5"/>
        <v>3850</v>
      </c>
      <c r="P33" s="32">
        <v>3850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6259</v>
      </c>
      <c r="V33" s="32">
        <v>6259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34</v>
      </c>
      <c r="AB33" s="32">
        <v>34</v>
      </c>
      <c r="AC33" s="32">
        <v>0</v>
      </c>
    </row>
    <row r="34" spans="1:29" ht="13.5">
      <c r="A34" s="55" t="s">
        <v>8</v>
      </c>
      <c r="B34" s="56" t="s">
        <v>60</v>
      </c>
      <c r="C34" s="31" t="s">
        <v>61</v>
      </c>
      <c r="D34" s="32">
        <f t="shared" si="0"/>
        <v>2964</v>
      </c>
      <c r="E34" s="32">
        <f t="shared" si="1"/>
        <v>2964</v>
      </c>
      <c r="F34" s="32">
        <v>1699</v>
      </c>
      <c r="G34" s="32">
        <v>1265</v>
      </c>
      <c r="H34" s="32">
        <f t="shared" si="2"/>
        <v>0</v>
      </c>
      <c r="I34" s="32">
        <v>0</v>
      </c>
      <c r="J34" s="32">
        <v>0</v>
      </c>
      <c r="K34" s="32">
        <f t="shared" si="3"/>
        <v>0</v>
      </c>
      <c r="L34" s="32">
        <v>0</v>
      </c>
      <c r="M34" s="32">
        <v>0</v>
      </c>
      <c r="N34" s="32">
        <f t="shared" si="4"/>
        <v>3041</v>
      </c>
      <c r="O34" s="32">
        <f t="shared" si="5"/>
        <v>1699</v>
      </c>
      <c r="P34" s="32">
        <v>1699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1265</v>
      </c>
      <c r="V34" s="32">
        <v>1265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77</v>
      </c>
      <c r="AB34" s="32">
        <v>77</v>
      </c>
      <c r="AC34" s="32">
        <v>0</v>
      </c>
    </row>
    <row r="35" spans="1:29" ht="13.5">
      <c r="A35" s="55" t="s">
        <v>8</v>
      </c>
      <c r="B35" s="56" t="s">
        <v>62</v>
      </c>
      <c r="C35" s="31" t="s">
        <v>63</v>
      </c>
      <c r="D35" s="32">
        <f t="shared" si="0"/>
        <v>5996</v>
      </c>
      <c r="E35" s="32">
        <f t="shared" si="1"/>
        <v>5996</v>
      </c>
      <c r="F35" s="32">
        <v>2972</v>
      </c>
      <c r="G35" s="32">
        <v>3024</v>
      </c>
      <c r="H35" s="32">
        <f t="shared" si="2"/>
        <v>0</v>
      </c>
      <c r="I35" s="32">
        <v>0</v>
      </c>
      <c r="J35" s="32">
        <v>0</v>
      </c>
      <c r="K35" s="32">
        <f t="shared" si="3"/>
        <v>0</v>
      </c>
      <c r="L35" s="32">
        <v>0</v>
      </c>
      <c r="M35" s="32">
        <v>0</v>
      </c>
      <c r="N35" s="32">
        <f t="shared" si="4"/>
        <v>6173</v>
      </c>
      <c r="O35" s="32">
        <f t="shared" si="5"/>
        <v>2972</v>
      </c>
      <c r="P35" s="32">
        <v>2972</v>
      </c>
      <c r="Q35" s="32">
        <v>0</v>
      </c>
      <c r="R35" s="32">
        <v>0</v>
      </c>
      <c r="S35" s="32">
        <v>0</v>
      </c>
      <c r="T35" s="32">
        <v>0</v>
      </c>
      <c r="U35" s="32">
        <f t="shared" si="6"/>
        <v>3024</v>
      </c>
      <c r="V35" s="32">
        <v>3024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7"/>
        <v>177</v>
      </c>
      <c r="AB35" s="32">
        <v>177</v>
      </c>
      <c r="AC35" s="32">
        <v>0</v>
      </c>
    </row>
    <row r="36" spans="1:29" ht="13.5">
      <c r="A36" s="55" t="s">
        <v>8</v>
      </c>
      <c r="B36" s="56" t="s">
        <v>64</v>
      </c>
      <c r="C36" s="31" t="s">
        <v>65</v>
      </c>
      <c r="D36" s="32">
        <f t="shared" si="0"/>
        <v>7614</v>
      </c>
      <c r="E36" s="32">
        <f t="shared" si="1"/>
        <v>0</v>
      </c>
      <c r="F36" s="32">
        <v>0</v>
      </c>
      <c r="G36" s="32">
        <v>0</v>
      </c>
      <c r="H36" s="32">
        <f t="shared" si="2"/>
        <v>0</v>
      </c>
      <c r="I36" s="32">
        <v>0</v>
      </c>
      <c r="J36" s="32">
        <v>0</v>
      </c>
      <c r="K36" s="32">
        <f t="shared" si="3"/>
        <v>7614</v>
      </c>
      <c r="L36" s="32">
        <v>2525</v>
      </c>
      <c r="M36" s="32">
        <v>5089</v>
      </c>
      <c r="N36" s="32">
        <f t="shared" si="4"/>
        <v>7722</v>
      </c>
      <c r="O36" s="32">
        <f t="shared" si="5"/>
        <v>1927</v>
      </c>
      <c r="P36" s="32">
        <v>1927</v>
      </c>
      <c r="Q36" s="32">
        <v>0</v>
      </c>
      <c r="R36" s="32">
        <v>0</v>
      </c>
      <c r="S36" s="32">
        <v>0</v>
      </c>
      <c r="T36" s="32">
        <v>0</v>
      </c>
      <c r="U36" s="32">
        <f t="shared" si="6"/>
        <v>5687</v>
      </c>
      <c r="V36" s="32">
        <v>0</v>
      </c>
      <c r="W36" s="32">
        <v>0</v>
      </c>
      <c r="X36" s="32">
        <v>5687</v>
      </c>
      <c r="Y36" s="32">
        <v>0</v>
      </c>
      <c r="Z36" s="32">
        <v>0</v>
      </c>
      <c r="AA36" s="32">
        <f t="shared" si="7"/>
        <v>108</v>
      </c>
      <c r="AB36" s="32">
        <v>108</v>
      </c>
      <c r="AC36" s="32">
        <v>0</v>
      </c>
    </row>
    <row r="37" spans="1:29" ht="13.5">
      <c r="A37" s="55" t="s">
        <v>8</v>
      </c>
      <c r="B37" s="56" t="s">
        <v>66</v>
      </c>
      <c r="C37" s="31" t="s">
        <v>67</v>
      </c>
      <c r="D37" s="32">
        <f t="shared" si="0"/>
        <v>8756</v>
      </c>
      <c r="E37" s="32">
        <f t="shared" si="1"/>
        <v>0</v>
      </c>
      <c r="F37" s="32">
        <v>0</v>
      </c>
      <c r="G37" s="32">
        <v>0</v>
      </c>
      <c r="H37" s="32">
        <f t="shared" si="2"/>
        <v>0</v>
      </c>
      <c r="I37" s="32">
        <v>0</v>
      </c>
      <c r="J37" s="32">
        <v>0</v>
      </c>
      <c r="K37" s="32">
        <f t="shared" si="3"/>
        <v>8756</v>
      </c>
      <c r="L37" s="32">
        <v>2662</v>
      </c>
      <c r="M37" s="32">
        <v>6094</v>
      </c>
      <c r="N37" s="32">
        <f t="shared" si="4"/>
        <v>8788</v>
      </c>
      <c r="O37" s="32">
        <f t="shared" si="5"/>
        <v>2662</v>
      </c>
      <c r="P37" s="32">
        <v>0</v>
      </c>
      <c r="Q37" s="32">
        <v>0</v>
      </c>
      <c r="R37" s="32">
        <v>2662</v>
      </c>
      <c r="S37" s="32">
        <v>0</v>
      </c>
      <c r="T37" s="32">
        <v>0</v>
      </c>
      <c r="U37" s="32">
        <f t="shared" si="6"/>
        <v>6094</v>
      </c>
      <c r="V37" s="32">
        <v>0</v>
      </c>
      <c r="W37" s="32">
        <v>0</v>
      </c>
      <c r="X37" s="32">
        <v>6094</v>
      </c>
      <c r="Y37" s="32">
        <v>0</v>
      </c>
      <c r="Z37" s="32">
        <v>0</v>
      </c>
      <c r="AA37" s="32">
        <f t="shared" si="7"/>
        <v>32</v>
      </c>
      <c r="AB37" s="32">
        <v>32</v>
      </c>
      <c r="AC37" s="32">
        <v>0</v>
      </c>
    </row>
    <row r="38" spans="1:29" ht="13.5">
      <c r="A38" s="55" t="s">
        <v>8</v>
      </c>
      <c r="B38" s="56" t="s">
        <v>68</v>
      </c>
      <c r="C38" s="31" t="s">
        <v>69</v>
      </c>
      <c r="D38" s="32">
        <f t="shared" si="0"/>
        <v>6782</v>
      </c>
      <c r="E38" s="32">
        <f t="shared" si="1"/>
        <v>0</v>
      </c>
      <c r="F38" s="32">
        <v>0</v>
      </c>
      <c r="G38" s="32">
        <v>0</v>
      </c>
      <c r="H38" s="32">
        <f t="shared" si="2"/>
        <v>0</v>
      </c>
      <c r="I38" s="32">
        <v>0</v>
      </c>
      <c r="J38" s="32">
        <v>0</v>
      </c>
      <c r="K38" s="32">
        <f t="shared" si="3"/>
        <v>6782</v>
      </c>
      <c r="L38" s="32">
        <v>1860</v>
      </c>
      <c r="M38" s="32">
        <v>4922</v>
      </c>
      <c r="N38" s="32">
        <f t="shared" si="4"/>
        <v>6782</v>
      </c>
      <c r="O38" s="32">
        <f t="shared" si="5"/>
        <v>1860</v>
      </c>
      <c r="P38" s="32">
        <v>0</v>
      </c>
      <c r="Q38" s="32">
        <v>0</v>
      </c>
      <c r="R38" s="32">
        <v>1860</v>
      </c>
      <c r="S38" s="32">
        <v>0</v>
      </c>
      <c r="T38" s="32">
        <v>0</v>
      </c>
      <c r="U38" s="32">
        <f t="shared" si="6"/>
        <v>4922</v>
      </c>
      <c r="V38" s="32">
        <v>0</v>
      </c>
      <c r="W38" s="32">
        <v>0</v>
      </c>
      <c r="X38" s="32">
        <v>4922</v>
      </c>
      <c r="Y38" s="32">
        <v>0</v>
      </c>
      <c r="Z38" s="32">
        <v>0</v>
      </c>
      <c r="AA38" s="32">
        <f t="shared" si="7"/>
        <v>0</v>
      </c>
      <c r="AB38" s="32">
        <v>0</v>
      </c>
      <c r="AC38" s="32">
        <v>0</v>
      </c>
    </row>
    <row r="39" spans="1:29" ht="13.5">
      <c r="A39" s="55" t="s">
        <v>8</v>
      </c>
      <c r="B39" s="56" t="s">
        <v>70</v>
      </c>
      <c r="C39" s="31" t="s">
        <v>278</v>
      </c>
      <c r="D39" s="32">
        <f t="shared" si="0"/>
        <v>4400</v>
      </c>
      <c r="E39" s="32">
        <f t="shared" si="1"/>
        <v>0</v>
      </c>
      <c r="F39" s="32">
        <v>0</v>
      </c>
      <c r="G39" s="32">
        <v>0</v>
      </c>
      <c r="H39" s="32">
        <f t="shared" si="2"/>
        <v>0</v>
      </c>
      <c r="I39" s="32">
        <v>0</v>
      </c>
      <c r="J39" s="32">
        <v>0</v>
      </c>
      <c r="K39" s="32">
        <f t="shared" si="3"/>
        <v>4400</v>
      </c>
      <c r="L39" s="32">
        <v>2596</v>
      </c>
      <c r="M39" s="32">
        <v>1804</v>
      </c>
      <c r="N39" s="32">
        <f t="shared" si="4"/>
        <v>4431</v>
      </c>
      <c r="O39" s="32">
        <f t="shared" si="5"/>
        <v>2596</v>
      </c>
      <c r="P39" s="32">
        <v>0</v>
      </c>
      <c r="Q39" s="32">
        <v>0</v>
      </c>
      <c r="R39" s="32">
        <v>2596</v>
      </c>
      <c r="S39" s="32">
        <v>0</v>
      </c>
      <c r="T39" s="32">
        <v>0</v>
      </c>
      <c r="U39" s="32">
        <f t="shared" si="6"/>
        <v>1804</v>
      </c>
      <c r="V39" s="32">
        <v>0</v>
      </c>
      <c r="W39" s="32">
        <v>0</v>
      </c>
      <c r="X39" s="32">
        <v>1804</v>
      </c>
      <c r="Y39" s="32">
        <v>0</v>
      </c>
      <c r="Z39" s="32">
        <v>0</v>
      </c>
      <c r="AA39" s="32">
        <f t="shared" si="7"/>
        <v>31</v>
      </c>
      <c r="AB39" s="32">
        <v>31</v>
      </c>
      <c r="AC39" s="32">
        <v>0</v>
      </c>
    </row>
    <row r="40" spans="1:29" ht="13.5">
      <c r="A40" s="55" t="s">
        <v>8</v>
      </c>
      <c r="B40" s="56" t="s">
        <v>71</v>
      </c>
      <c r="C40" s="31" t="s">
        <v>246</v>
      </c>
      <c r="D40" s="32">
        <f t="shared" si="0"/>
        <v>7148</v>
      </c>
      <c r="E40" s="32">
        <f t="shared" si="1"/>
        <v>0</v>
      </c>
      <c r="F40" s="32">
        <v>0</v>
      </c>
      <c r="G40" s="32">
        <v>0</v>
      </c>
      <c r="H40" s="32">
        <f t="shared" si="2"/>
        <v>0</v>
      </c>
      <c r="I40" s="32">
        <v>0</v>
      </c>
      <c r="J40" s="32">
        <v>0</v>
      </c>
      <c r="K40" s="32">
        <f t="shared" si="3"/>
        <v>7148</v>
      </c>
      <c r="L40" s="32">
        <v>3257</v>
      </c>
      <c r="M40" s="32">
        <v>3891</v>
      </c>
      <c r="N40" s="32">
        <f t="shared" si="4"/>
        <v>7191</v>
      </c>
      <c r="O40" s="32">
        <f t="shared" si="5"/>
        <v>3257</v>
      </c>
      <c r="P40" s="32">
        <v>3257</v>
      </c>
      <c r="Q40" s="32">
        <v>0</v>
      </c>
      <c r="R40" s="32">
        <v>0</v>
      </c>
      <c r="S40" s="32">
        <v>0</v>
      </c>
      <c r="T40" s="32">
        <v>0</v>
      </c>
      <c r="U40" s="32">
        <f t="shared" si="6"/>
        <v>3891</v>
      </c>
      <c r="V40" s="32">
        <v>3891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43</v>
      </c>
      <c r="AB40" s="32">
        <v>43</v>
      </c>
      <c r="AC40" s="32">
        <v>0</v>
      </c>
    </row>
    <row r="41" spans="1:29" ht="13.5">
      <c r="A41" s="55" t="s">
        <v>8</v>
      </c>
      <c r="B41" s="56" t="s">
        <v>72</v>
      </c>
      <c r="C41" s="31" t="s">
        <v>73</v>
      </c>
      <c r="D41" s="32">
        <f t="shared" si="0"/>
        <v>5779</v>
      </c>
      <c r="E41" s="32">
        <f t="shared" si="1"/>
        <v>0</v>
      </c>
      <c r="F41" s="32">
        <v>0</v>
      </c>
      <c r="G41" s="32">
        <v>0</v>
      </c>
      <c r="H41" s="32">
        <f t="shared" si="2"/>
        <v>0</v>
      </c>
      <c r="I41" s="32">
        <v>0</v>
      </c>
      <c r="J41" s="32">
        <v>0</v>
      </c>
      <c r="K41" s="32">
        <f t="shared" si="3"/>
        <v>5779</v>
      </c>
      <c r="L41" s="32">
        <v>2332</v>
      </c>
      <c r="M41" s="32">
        <v>3447</v>
      </c>
      <c r="N41" s="32">
        <f t="shared" si="4"/>
        <v>5841</v>
      </c>
      <c r="O41" s="32">
        <f t="shared" si="5"/>
        <v>2332</v>
      </c>
      <c r="P41" s="32">
        <v>2332</v>
      </c>
      <c r="Q41" s="32">
        <v>0</v>
      </c>
      <c r="R41" s="32">
        <v>0</v>
      </c>
      <c r="S41" s="32">
        <v>0</v>
      </c>
      <c r="T41" s="32">
        <v>0</v>
      </c>
      <c r="U41" s="32">
        <f t="shared" si="6"/>
        <v>3447</v>
      </c>
      <c r="V41" s="32">
        <v>3447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62</v>
      </c>
      <c r="AB41" s="32">
        <v>62</v>
      </c>
      <c r="AC41" s="32">
        <v>0</v>
      </c>
    </row>
    <row r="42" spans="1:29" ht="13.5">
      <c r="A42" s="55" t="s">
        <v>8</v>
      </c>
      <c r="B42" s="56" t="s">
        <v>74</v>
      </c>
      <c r="C42" s="31" t="s">
        <v>75</v>
      </c>
      <c r="D42" s="32">
        <f t="shared" si="0"/>
        <v>6054</v>
      </c>
      <c r="E42" s="32">
        <f t="shared" si="1"/>
        <v>0</v>
      </c>
      <c r="F42" s="32">
        <v>0</v>
      </c>
      <c r="G42" s="32">
        <v>0</v>
      </c>
      <c r="H42" s="32">
        <f t="shared" si="2"/>
        <v>0</v>
      </c>
      <c r="I42" s="32">
        <v>0</v>
      </c>
      <c r="J42" s="32">
        <v>0</v>
      </c>
      <c r="K42" s="32">
        <f t="shared" si="3"/>
        <v>6054</v>
      </c>
      <c r="L42" s="32">
        <v>3047</v>
      </c>
      <c r="M42" s="32">
        <v>3007</v>
      </c>
      <c r="N42" s="32">
        <f t="shared" si="4"/>
        <v>18</v>
      </c>
      <c r="O42" s="32">
        <f t="shared" si="5"/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f t="shared" si="6"/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18</v>
      </c>
      <c r="AB42" s="32">
        <v>18</v>
      </c>
      <c r="AC42" s="32">
        <v>0</v>
      </c>
    </row>
    <row r="43" spans="1:29" ht="13.5">
      <c r="A43" s="55" t="s">
        <v>8</v>
      </c>
      <c r="B43" s="56" t="s">
        <v>76</v>
      </c>
      <c r="C43" s="31" t="s">
        <v>77</v>
      </c>
      <c r="D43" s="32">
        <f t="shared" si="0"/>
        <v>3057</v>
      </c>
      <c r="E43" s="32">
        <f t="shared" si="1"/>
        <v>0</v>
      </c>
      <c r="F43" s="32">
        <v>0</v>
      </c>
      <c r="G43" s="32">
        <v>0</v>
      </c>
      <c r="H43" s="32">
        <f t="shared" si="2"/>
        <v>0</v>
      </c>
      <c r="I43" s="32">
        <v>0</v>
      </c>
      <c r="J43" s="32">
        <v>0</v>
      </c>
      <c r="K43" s="32">
        <f t="shared" si="3"/>
        <v>3057</v>
      </c>
      <c r="L43" s="32">
        <v>1275</v>
      </c>
      <c r="M43" s="32">
        <v>1782</v>
      </c>
      <c r="N43" s="32">
        <f t="shared" si="4"/>
        <v>5248</v>
      </c>
      <c r="O43" s="32">
        <f t="shared" si="5"/>
        <v>2153</v>
      </c>
      <c r="P43" s="32">
        <v>2153</v>
      </c>
      <c r="Q43" s="32">
        <v>0</v>
      </c>
      <c r="R43" s="32">
        <v>0</v>
      </c>
      <c r="S43" s="32">
        <v>0</v>
      </c>
      <c r="T43" s="32">
        <v>0</v>
      </c>
      <c r="U43" s="32">
        <f t="shared" si="6"/>
        <v>3095</v>
      </c>
      <c r="V43" s="32">
        <v>3095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0</v>
      </c>
      <c r="AB43" s="32">
        <v>0</v>
      </c>
      <c r="AC43" s="32">
        <v>0</v>
      </c>
    </row>
    <row r="44" spans="1:29" ht="13.5">
      <c r="A44" s="55" t="s">
        <v>8</v>
      </c>
      <c r="B44" s="56" t="s">
        <v>78</v>
      </c>
      <c r="C44" s="31" t="s">
        <v>274</v>
      </c>
      <c r="D44" s="32">
        <f t="shared" si="0"/>
        <v>4499</v>
      </c>
      <c r="E44" s="32">
        <f t="shared" si="1"/>
        <v>0</v>
      </c>
      <c r="F44" s="32">
        <v>0</v>
      </c>
      <c r="G44" s="32">
        <v>0</v>
      </c>
      <c r="H44" s="32">
        <f t="shared" si="2"/>
        <v>0</v>
      </c>
      <c r="I44" s="32">
        <v>0</v>
      </c>
      <c r="J44" s="32">
        <v>0</v>
      </c>
      <c r="K44" s="32">
        <f t="shared" si="3"/>
        <v>4499</v>
      </c>
      <c r="L44" s="32">
        <v>1991</v>
      </c>
      <c r="M44" s="32">
        <v>2508</v>
      </c>
      <c r="N44" s="32">
        <f t="shared" si="4"/>
        <v>4718</v>
      </c>
      <c r="O44" s="32">
        <f t="shared" si="5"/>
        <v>1991</v>
      </c>
      <c r="P44" s="32">
        <v>1991</v>
      </c>
      <c r="Q44" s="32">
        <v>0</v>
      </c>
      <c r="R44" s="32">
        <v>0</v>
      </c>
      <c r="S44" s="32">
        <v>0</v>
      </c>
      <c r="T44" s="32">
        <v>0</v>
      </c>
      <c r="U44" s="32">
        <f t="shared" si="6"/>
        <v>2508</v>
      </c>
      <c r="V44" s="32">
        <v>2508</v>
      </c>
      <c r="W44" s="32">
        <v>0</v>
      </c>
      <c r="X44" s="32">
        <v>0</v>
      </c>
      <c r="Y44" s="32">
        <v>0</v>
      </c>
      <c r="Z44" s="32">
        <v>0</v>
      </c>
      <c r="AA44" s="32">
        <f t="shared" si="7"/>
        <v>219</v>
      </c>
      <c r="AB44" s="32">
        <v>97</v>
      </c>
      <c r="AC44" s="32">
        <v>122</v>
      </c>
    </row>
    <row r="45" spans="1:29" ht="13.5">
      <c r="A45" s="55" t="s">
        <v>8</v>
      </c>
      <c r="B45" s="56" t="s">
        <v>79</v>
      </c>
      <c r="C45" s="31" t="s">
        <v>80</v>
      </c>
      <c r="D45" s="32">
        <f t="shared" si="0"/>
        <v>15375</v>
      </c>
      <c r="E45" s="32">
        <f t="shared" si="1"/>
        <v>6309</v>
      </c>
      <c r="F45" s="32">
        <v>6309</v>
      </c>
      <c r="G45" s="32">
        <v>0</v>
      </c>
      <c r="H45" s="32">
        <f t="shared" si="2"/>
        <v>0</v>
      </c>
      <c r="I45" s="32">
        <v>0</v>
      </c>
      <c r="J45" s="32">
        <v>0</v>
      </c>
      <c r="K45" s="32">
        <f t="shared" si="3"/>
        <v>9066</v>
      </c>
      <c r="L45" s="32">
        <v>0</v>
      </c>
      <c r="M45" s="32">
        <v>9066</v>
      </c>
      <c r="N45" s="32">
        <f t="shared" si="4"/>
        <v>15375</v>
      </c>
      <c r="O45" s="32">
        <f t="shared" si="5"/>
        <v>6309</v>
      </c>
      <c r="P45" s="32">
        <v>6309</v>
      </c>
      <c r="Q45" s="32">
        <v>0</v>
      </c>
      <c r="R45" s="32">
        <v>0</v>
      </c>
      <c r="S45" s="32">
        <v>0</v>
      </c>
      <c r="T45" s="32">
        <v>0</v>
      </c>
      <c r="U45" s="32">
        <f t="shared" si="6"/>
        <v>9066</v>
      </c>
      <c r="V45" s="32">
        <v>9066</v>
      </c>
      <c r="W45" s="32">
        <v>0</v>
      </c>
      <c r="X45" s="32">
        <v>0</v>
      </c>
      <c r="Y45" s="32">
        <v>0</v>
      </c>
      <c r="Z45" s="32">
        <v>0</v>
      </c>
      <c r="AA45" s="32">
        <f t="shared" si="7"/>
        <v>0</v>
      </c>
      <c r="AB45" s="32">
        <v>0</v>
      </c>
      <c r="AC45" s="32">
        <v>0</v>
      </c>
    </row>
    <row r="46" spans="1:29" ht="13.5">
      <c r="A46" s="55" t="s">
        <v>8</v>
      </c>
      <c r="B46" s="56" t="s">
        <v>81</v>
      </c>
      <c r="C46" s="31" t="s">
        <v>241</v>
      </c>
      <c r="D46" s="32">
        <f t="shared" si="0"/>
        <v>3995</v>
      </c>
      <c r="E46" s="32">
        <f t="shared" si="1"/>
        <v>1639</v>
      </c>
      <c r="F46" s="32">
        <v>1639</v>
      </c>
      <c r="G46" s="32">
        <v>0</v>
      </c>
      <c r="H46" s="32">
        <f t="shared" si="2"/>
        <v>0</v>
      </c>
      <c r="I46" s="32">
        <v>0</v>
      </c>
      <c r="J46" s="32">
        <v>0</v>
      </c>
      <c r="K46" s="32">
        <f t="shared" si="3"/>
        <v>2356</v>
      </c>
      <c r="L46" s="32">
        <v>0</v>
      </c>
      <c r="M46" s="32">
        <v>2356</v>
      </c>
      <c r="N46" s="32">
        <f t="shared" si="4"/>
        <v>3995</v>
      </c>
      <c r="O46" s="32">
        <f t="shared" si="5"/>
        <v>1639</v>
      </c>
      <c r="P46" s="32">
        <v>1639</v>
      </c>
      <c r="Q46" s="32">
        <v>0</v>
      </c>
      <c r="R46" s="32">
        <v>0</v>
      </c>
      <c r="S46" s="32">
        <v>0</v>
      </c>
      <c r="T46" s="32">
        <v>0</v>
      </c>
      <c r="U46" s="32">
        <f t="shared" si="6"/>
        <v>2356</v>
      </c>
      <c r="V46" s="32">
        <v>2356</v>
      </c>
      <c r="W46" s="32">
        <v>0</v>
      </c>
      <c r="X46" s="32">
        <v>0</v>
      </c>
      <c r="Y46" s="32">
        <v>0</v>
      </c>
      <c r="Z46" s="32">
        <v>0</v>
      </c>
      <c r="AA46" s="32">
        <f t="shared" si="7"/>
        <v>0</v>
      </c>
      <c r="AB46" s="32">
        <v>0</v>
      </c>
      <c r="AC46" s="32">
        <v>0</v>
      </c>
    </row>
    <row r="47" spans="1:29" ht="13.5">
      <c r="A47" s="55" t="s">
        <v>8</v>
      </c>
      <c r="B47" s="56" t="s">
        <v>82</v>
      </c>
      <c r="C47" s="31" t="s">
        <v>83</v>
      </c>
      <c r="D47" s="32">
        <f t="shared" si="0"/>
        <v>3597</v>
      </c>
      <c r="E47" s="32">
        <f t="shared" si="1"/>
        <v>1476</v>
      </c>
      <c r="F47" s="32">
        <v>1476</v>
      </c>
      <c r="G47" s="32">
        <v>0</v>
      </c>
      <c r="H47" s="32">
        <f t="shared" si="2"/>
        <v>0</v>
      </c>
      <c r="I47" s="32">
        <v>0</v>
      </c>
      <c r="J47" s="32">
        <v>0</v>
      </c>
      <c r="K47" s="32">
        <f t="shared" si="3"/>
        <v>2121</v>
      </c>
      <c r="L47" s="32">
        <v>0</v>
      </c>
      <c r="M47" s="32">
        <v>2121</v>
      </c>
      <c r="N47" s="32">
        <f t="shared" si="4"/>
        <v>3597</v>
      </c>
      <c r="O47" s="32">
        <f t="shared" si="5"/>
        <v>1476</v>
      </c>
      <c r="P47" s="32">
        <v>1476</v>
      </c>
      <c r="Q47" s="32">
        <v>0</v>
      </c>
      <c r="R47" s="32">
        <v>0</v>
      </c>
      <c r="S47" s="32">
        <v>0</v>
      </c>
      <c r="T47" s="32">
        <v>0</v>
      </c>
      <c r="U47" s="32">
        <f t="shared" si="6"/>
        <v>2121</v>
      </c>
      <c r="V47" s="32">
        <v>2121</v>
      </c>
      <c r="W47" s="32">
        <v>0</v>
      </c>
      <c r="X47" s="32">
        <v>0</v>
      </c>
      <c r="Y47" s="32">
        <v>0</v>
      </c>
      <c r="Z47" s="32">
        <v>0</v>
      </c>
      <c r="AA47" s="32">
        <f t="shared" si="7"/>
        <v>0</v>
      </c>
      <c r="AB47" s="32">
        <v>0</v>
      </c>
      <c r="AC47" s="32">
        <v>0</v>
      </c>
    </row>
    <row r="48" spans="1:29" ht="13.5">
      <c r="A48" s="55" t="s">
        <v>8</v>
      </c>
      <c r="B48" s="56" t="s">
        <v>84</v>
      </c>
      <c r="C48" s="31" t="s">
        <v>0</v>
      </c>
      <c r="D48" s="32">
        <f t="shared" si="0"/>
        <v>3591</v>
      </c>
      <c r="E48" s="32">
        <f t="shared" si="1"/>
        <v>3591</v>
      </c>
      <c r="F48" s="32">
        <v>1474</v>
      </c>
      <c r="G48" s="32">
        <v>2117</v>
      </c>
      <c r="H48" s="32">
        <f t="shared" si="2"/>
        <v>0</v>
      </c>
      <c r="I48" s="32">
        <v>0</v>
      </c>
      <c r="J48" s="32">
        <v>0</v>
      </c>
      <c r="K48" s="32">
        <f t="shared" si="3"/>
        <v>0</v>
      </c>
      <c r="L48" s="32">
        <v>0</v>
      </c>
      <c r="M48" s="32">
        <v>0</v>
      </c>
      <c r="N48" s="32">
        <f t="shared" si="4"/>
        <v>3591</v>
      </c>
      <c r="O48" s="32">
        <f t="shared" si="5"/>
        <v>1474</v>
      </c>
      <c r="P48" s="32">
        <v>1474</v>
      </c>
      <c r="Q48" s="32">
        <v>0</v>
      </c>
      <c r="R48" s="32">
        <v>0</v>
      </c>
      <c r="S48" s="32">
        <v>0</v>
      </c>
      <c r="T48" s="32">
        <v>0</v>
      </c>
      <c r="U48" s="32">
        <f t="shared" si="6"/>
        <v>2117</v>
      </c>
      <c r="V48" s="32">
        <v>2117</v>
      </c>
      <c r="W48" s="32">
        <v>0</v>
      </c>
      <c r="X48" s="32">
        <v>0</v>
      </c>
      <c r="Y48" s="32">
        <v>0</v>
      </c>
      <c r="Z48" s="32">
        <v>0</v>
      </c>
      <c r="AA48" s="32">
        <f t="shared" si="7"/>
        <v>0</v>
      </c>
      <c r="AB48" s="32">
        <v>0</v>
      </c>
      <c r="AC48" s="32">
        <v>0</v>
      </c>
    </row>
    <row r="49" spans="1:29" ht="13.5">
      <c r="A49" s="55" t="s">
        <v>8</v>
      </c>
      <c r="B49" s="56" t="s">
        <v>85</v>
      </c>
      <c r="C49" s="31" t="s">
        <v>86</v>
      </c>
      <c r="D49" s="32">
        <f t="shared" si="0"/>
        <v>669</v>
      </c>
      <c r="E49" s="32">
        <f t="shared" si="1"/>
        <v>0</v>
      </c>
      <c r="F49" s="32">
        <v>0</v>
      </c>
      <c r="G49" s="32">
        <v>0</v>
      </c>
      <c r="H49" s="32">
        <f t="shared" si="2"/>
        <v>0</v>
      </c>
      <c r="I49" s="32">
        <v>0</v>
      </c>
      <c r="J49" s="32">
        <v>0</v>
      </c>
      <c r="K49" s="32">
        <f t="shared" si="3"/>
        <v>669</v>
      </c>
      <c r="L49" s="32">
        <v>228</v>
      </c>
      <c r="M49" s="32">
        <v>441</v>
      </c>
      <c r="N49" s="32">
        <f t="shared" si="4"/>
        <v>669</v>
      </c>
      <c r="O49" s="32">
        <f t="shared" si="5"/>
        <v>228</v>
      </c>
      <c r="P49" s="32">
        <v>0</v>
      </c>
      <c r="Q49" s="32">
        <v>0</v>
      </c>
      <c r="R49" s="32">
        <v>0</v>
      </c>
      <c r="S49" s="32">
        <v>0</v>
      </c>
      <c r="T49" s="32">
        <v>228</v>
      </c>
      <c r="U49" s="32">
        <f t="shared" si="6"/>
        <v>441</v>
      </c>
      <c r="V49" s="32">
        <v>0</v>
      </c>
      <c r="W49" s="32">
        <v>0</v>
      </c>
      <c r="X49" s="32">
        <v>0</v>
      </c>
      <c r="Y49" s="32">
        <v>0</v>
      </c>
      <c r="Z49" s="32">
        <v>441</v>
      </c>
      <c r="AA49" s="32">
        <f t="shared" si="7"/>
        <v>0</v>
      </c>
      <c r="AB49" s="32">
        <v>0</v>
      </c>
      <c r="AC49" s="32">
        <v>0</v>
      </c>
    </row>
    <row r="50" spans="1:29" ht="13.5">
      <c r="A50" s="55" t="s">
        <v>8</v>
      </c>
      <c r="B50" s="56" t="s">
        <v>87</v>
      </c>
      <c r="C50" s="31" t="s">
        <v>88</v>
      </c>
      <c r="D50" s="32">
        <f t="shared" si="0"/>
        <v>1150</v>
      </c>
      <c r="E50" s="32">
        <f t="shared" si="1"/>
        <v>0</v>
      </c>
      <c r="F50" s="32">
        <v>0</v>
      </c>
      <c r="G50" s="32">
        <v>0</v>
      </c>
      <c r="H50" s="32">
        <f t="shared" si="2"/>
        <v>0</v>
      </c>
      <c r="I50" s="32">
        <v>0</v>
      </c>
      <c r="J50" s="32">
        <v>0</v>
      </c>
      <c r="K50" s="32">
        <f t="shared" si="3"/>
        <v>1150</v>
      </c>
      <c r="L50" s="32">
        <v>395</v>
      </c>
      <c r="M50" s="32">
        <v>755</v>
      </c>
      <c r="N50" s="32">
        <f t="shared" si="4"/>
        <v>1163</v>
      </c>
      <c r="O50" s="32">
        <f t="shared" si="5"/>
        <v>395</v>
      </c>
      <c r="P50" s="32">
        <v>0</v>
      </c>
      <c r="Q50" s="32">
        <v>0</v>
      </c>
      <c r="R50" s="32">
        <v>395</v>
      </c>
      <c r="S50" s="32">
        <v>0</v>
      </c>
      <c r="T50" s="32">
        <v>0</v>
      </c>
      <c r="U50" s="32">
        <f t="shared" si="6"/>
        <v>755</v>
      </c>
      <c r="V50" s="32">
        <v>0</v>
      </c>
      <c r="W50" s="32">
        <v>0</v>
      </c>
      <c r="X50" s="32">
        <v>755</v>
      </c>
      <c r="Y50" s="32">
        <v>0</v>
      </c>
      <c r="Z50" s="32">
        <v>0</v>
      </c>
      <c r="AA50" s="32">
        <f t="shared" si="7"/>
        <v>13</v>
      </c>
      <c r="AB50" s="32">
        <v>13</v>
      </c>
      <c r="AC50" s="32">
        <v>0</v>
      </c>
    </row>
    <row r="51" spans="1:29" ht="13.5">
      <c r="A51" s="55" t="s">
        <v>8</v>
      </c>
      <c r="B51" s="56" t="s">
        <v>89</v>
      </c>
      <c r="C51" s="31" t="s">
        <v>90</v>
      </c>
      <c r="D51" s="32">
        <f t="shared" si="0"/>
        <v>2047</v>
      </c>
      <c r="E51" s="32">
        <f t="shared" si="1"/>
        <v>0</v>
      </c>
      <c r="F51" s="32">
        <v>0</v>
      </c>
      <c r="G51" s="32">
        <v>0</v>
      </c>
      <c r="H51" s="32">
        <f t="shared" si="2"/>
        <v>2047</v>
      </c>
      <c r="I51" s="32">
        <v>1281</v>
      </c>
      <c r="J51" s="32">
        <v>766</v>
      </c>
      <c r="K51" s="32">
        <f t="shared" si="3"/>
        <v>0</v>
      </c>
      <c r="L51" s="32">
        <v>0</v>
      </c>
      <c r="M51" s="32">
        <v>0</v>
      </c>
      <c r="N51" s="32">
        <f t="shared" si="4"/>
        <v>2086</v>
      </c>
      <c r="O51" s="32">
        <f t="shared" si="5"/>
        <v>1281</v>
      </c>
      <c r="P51" s="32">
        <v>1281</v>
      </c>
      <c r="Q51" s="32">
        <v>0</v>
      </c>
      <c r="R51" s="32">
        <v>0</v>
      </c>
      <c r="S51" s="32">
        <v>0</v>
      </c>
      <c r="T51" s="32">
        <v>0</v>
      </c>
      <c r="U51" s="32">
        <f t="shared" si="6"/>
        <v>766</v>
      </c>
      <c r="V51" s="32">
        <v>766</v>
      </c>
      <c r="W51" s="32">
        <v>0</v>
      </c>
      <c r="X51" s="32">
        <v>0</v>
      </c>
      <c r="Y51" s="32">
        <v>0</v>
      </c>
      <c r="Z51" s="32">
        <v>0</v>
      </c>
      <c r="AA51" s="32">
        <f t="shared" si="7"/>
        <v>39</v>
      </c>
      <c r="AB51" s="32">
        <v>39</v>
      </c>
      <c r="AC51" s="32">
        <v>0</v>
      </c>
    </row>
    <row r="52" spans="1:29" ht="13.5">
      <c r="A52" s="55" t="s">
        <v>8</v>
      </c>
      <c r="B52" s="56" t="s">
        <v>91</v>
      </c>
      <c r="C52" s="31" t="s">
        <v>92</v>
      </c>
      <c r="D52" s="32">
        <f t="shared" si="0"/>
        <v>10</v>
      </c>
      <c r="E52" s="32">
        <f t="shared" si="1"/>
        <v>0</v>
      </c>
      <c r="F52" s="32">
        <v>0</v>
      </c>
      <c r="G52" s="32">
        <v>0</v>
      </c>
      <c r="H52" s="32">
        <f t="shared" si="2"/>
        <v>0</v>
      </c>
      <c r="I52" s="32">
        <v>0</v>
      </c>
      <c r="J52" s="32">
        <v>0</v>
      </c>
      <c r="K52" s="32">
        <f t="shared" si="3"/>
        <v>10</v>
      </c>
      <c r="L52" s="32">
        <v>4</v>
      </c>
      <c r="M52" s="32">
        <v>6</v>
      </c>
      <c r="N52" s="32">
        <f t="shared" si="4"/>
        <v>0</v>
      </c>
      <c r="O52" s="32">
        <f t="shared" si="5"/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f t="shared" si="6"/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f t="shared" si="7"/>
        <v>0</v>
      </c>
      <c r="AB52" s="32">
        <v>0</v>
      </c>
      <c r="AC52" s="32">
        <v>0</v>
      </c>
    </row>
    <row r="53" spans="1:29" ht="13.5">
      <c r="A53" s="55" t="s">
        <v>8</v>
      </c>
      <c r="B53" s="56" t="s">
        <v>93</v>
      </c>
      <c r="C53" s="31" t="s">
        <v>94</v>
      </c>
      <c r="D53" s="32">
        <f t="shared" si="0"/>
        <v>1027</v>
      </c>
      <c r="E53" s="32">
        <f t="shared" si="1"/>
        <v>0</v>
      </c>
      <c r="F53" s="32">
        <v>0</v>
      </c>
      <c r="G53" s="32">
        <v>0</v>
      </c>
      <c r="H53" s="32">
        <f t="shared" si="2"/>
        <v>0</v>
      </c>
      <c r="I53" s="32">
        <v>0</v>
      </c>
      <c r="J53" s="32">
        <v>0</v>
      </c>
      <c r="K53" s="32">
        <f t="shared" si="3"/>
        <v>1027</v>
      </c>
      <c r="L53" s="32">
        <v>262</v>
      </c>
      <c r="M53" s="32">
        <v>765</v>
      </c>
      <c r="N53" s="32">
        <f t="shared" si="4"/>
        <v>1027</v>
      </c>
      <c r="O53" s="32">
        <f t="shared" si="5"/>
        <v>262</v>
      </c>
      <c r="P53" s="32">
        <v>262</v>
      </c>
      <c r="Q53" s="32">
        <v>0</v>
      </c>
      <c r="R53" s="32">
        <v>0</v>
      </c>
      <c r="S53" s="32">
        <v>0</v>
      </c>
      <c r="T53" s="32">
        <v>0</v>
      </c>
      <c r="U53" s="32">
        <f t="shared" si="6"/>
        <v>765</v>
      </c>
      <c r="V53" s="32">
        <v>765</v>
      </c>
      <c r="W53" s="32">
        <v>0</v>
      </c>
      <c r="X53" s="32">
        <v>0</v>
      </c>
      <c r="Y53" s="32">
        <v>0</v>
      </c>
      <c r="Z53" s="32">
        <v>0</v>
      </c>
      <c r="AA53" s="32">
        <f t="shared" si="7"/>
        <v>0</v>
      </c>
      <c r="AB53" s="32">
        <v>0</v>
      </c>
      <c r="AC53" s="32">
        <v>0</v>
      </c>
    </row>
    <row r="54" spans="1:29" ht="13.5">
      <c r="A54" s="55" t="s">
        <v>8</v>
      </c>
      <c r="B54" s="56" t="s">
        <v>95</v>
      </c>
      <c r="C54" s="31" t="s">
        <v>96</v>
      </c>
      <c r="D54" s="32">
        <f t="shared" si="0"/>
        <v>6101</v>
      </c>
      <c r="E54" s="32">
        <f t="shared" si="1"/>
        <v>0</v>
      </c>
      <c r="F54" s="32">
        <v>0</v>
      </c>
      <c r="G54" s="32">
        <v>0</v>
      </c>
      <c r="H54" s="32">
        <f t="shared" si="2"/>
        <v>0</v>
      </c>
      <c r="I54" s="32">
        <v>0</v>
      </c>
      <c r="J54" s="32">
        <v>0</v>
      </c>
      <c r="K54" s="32">
        <f t="shared" si="3"/>
        <v>6101</v>
      </c>
      <c r="L54" s="32">
        <v>2190</v>
      </c>
      <c r="M54" s="32">
        <v>3911</v>
      </c>
      <c r="N54" s="32">
        <f t="shared" si="4"/>
        <v>6101</v>
      </c>
      <c r="O54" s="32">
        <f t="shared" si="5"/>
        <v>2190</v>
      </c>
      <c r="P54" s="32">
        <v>2190</v>
      </c>
      <c r="Q54" s="32">
        <v>0</v>
      </c>
      <c r="R54" s="32">
        <v>0</v>
      </c>
      <c r="S54" s="32">
        <v>0</v>
      </c>
      <c r="T54" s="32">
        <v>0</v>
      </c>
      <c r="U54" s="32">
        <f t="shared" si="6"/>
        <v>3911</v>
      </c>
      <c r="V54" s="32">
        <v>3911</v>
      </c>
      <c r="W54" s="32">
        <v>0</v>
      </c>
      <c r="X54" s="32">
        <v>0</v>
      </c>
      <c r="Y54" s="32">
        <v>0</v>
      </c>
      <c r="Z54" s="32">
        <v>0</v>
      </c>
      <c r="AA54" s="32">
        <f t="shared" si="7"/>
        <v>0</v>
      </c>
      <c r="AB54" s="32">
        <v>0</v>
      </c>
      <c r="AC54" s="32">
        <v>0</v>
      </c>
    </row>
    <row r="55" spans="1:29" ht="13.5">
      <c r="A55" s="55" t="s">
        <v>8</v>
      </c>
      <c r="B55" s="56" t="s">
        <v>97</v>
      </c>
      <c r="C55" s="31" t="s">
        <v>244</v>
      </c>
      <c r="D55" s="32">
        <f t="shared" si="0"/>
        <v>3768</v>
      </c>
      <c r="E55" s="32">
        <f t="shared" si="1"/>
        <v>0</v>
      </c>
      <c r="F55" s="32">
        <v>0</v>
      </c>
      <c r="G55" s="32">
        <v>0</v>
      </c>
      <c r="H55" s="32">
        <f t="shared" si="2"/>
        <v>0</v>
      </c>
      <c r="I55" s="32">
        <v>0</v>
      </c>
      <c r="J55" s="32">
        <v>0</v>
      </c>
      <c r="K55" s="32">
        <f t="shared" si="3"/>
        <v>3768</v>
      </c>
      <c r="L55" s="32">
        <v>1713</v>
      </c>
      <c r="M55" s="32">
        <v>2055</v>
      </c>
      <c r="N55" s="32">
        <f t="shared" si="4"/>
        <v>3768</v>
      </c>
      <c r="O55" s="32">
        <f t="shared" si="5"/>
        <v>1713</v>
      </c>
      <c r="P55" s="32">
        <v>1713</v>
      </c>
      <c r="Q55" s="32">
        <v>0</v>
      </c>
      <c r="R55" s="32">
        <v>0</v>
      </c>
      <c r="S55" s="32">
        <v>0</v>
      </c>
      <c r="T55" s="32">
        <v>0</v>
      </c>
      <c r="U55" s="32">
        <f t="shared" si="6"/>
        <v>2055</v>
      </c>
      <c r="V55" s="32">
        <v>2055</v>
      </c>
      <c r="W55" s="32">
        <v>0</v>
      </c>
      <c r="X55" s="32">
        <v>0</v>
      </c>
      <c r="Y55" s="32">
        <v>0</v>
      </c>
      <c r="Z55" s="32">
        <v>0</v>
      </c>
      <c r="AA55" s="32">
        <f t="shared" si="7"/>
        <v>0</v>
      </c>
      <c r="AB55" s="32">
        <v>0</v>
      </c>
      <c r="AC55" s="32">
        <v>0</v>
      </c>
    </row>
    <row r="56" spans="1:29" ht="13.5">
      <c r="A56" s="55" t="s">
        <v>8</v>
      </c>
      <c r="B56" s="56" t="s">
        <v>98</v>
      </c>
      <c r="C56" s="31" t="s">
        <v>276</v>
      </c>
      <c r="D56" s="32">
        <f t="shared" si="0"/>
        <v>3044</v>
      </c>
      <c r="E56" s="32">
        <f t="shared" si="1"/>
        <v>0</v>
      </c>
      <c r="F56" s="32">
        <v>0</v>
      </c>
      <c r="G56" s="32">
        <v>0</v>
      </c>
      <c r="H56" s="32">
        <f t="shared" si="2"/>
        <v>0</v>
      </c>
      <c r="I56" s="32">
        <v>0</v>
      </c>
      <c r="J56" s="32">
        <v>0</v>
      </c>
      <c r="K56" s="32">
        <f t="shared" si="3"/>
        <v>3044</v>
      </c>
      <c r="L56" s="32">
        <v>1832</v>
      </c>
      <c r="M56" s="32">
        <v>1212</v>
      </c>
      <c r="N56" s="32">
        <f t="shared" si="4"/>
        <v>3044</v>
      </c>
      <c r="O56" s="32">
        <f t="shared" si="5"/>
        <v>1832</v>
      </c>
      <c r="P56" s="32">
        <v>1832</v>
      </c>
      <c r="Q56" s="32">
        <v>0</v>
      </c>
      <c r="R56" s="32">
        <v>0</v>
      </c>
      <c r="S56" s="32">
        <v>0</v>
      </c>
      <c r="T56" s="32">
        <v>0</v>
      </c>
      <c r="U56" s="32">
        <f t="shared" si="6"/>
        <v>1212</v>
      </c>
      <c r="V56" s="32">
        <v>1212</v>
      </c>
      <c r="W56" s="32">
        <v>0</v>
      </c>
      <c r="X56" s="32">
        <v>0</v>
      </c>
      <c r="Y56" s="32">
        <v>0</v>
      </c>
      <c r="Z56" s="32">
        <v>0</v>
      </c>
      <c r="AA56" s="32">
        <f t="shared" si="7"/>
        <v>0</v>
      </c>
      <c r="AB56" s="32">
        <v>0</v>
      </c>
      <c r="AC56" s="32">
        <v>0</v>
      </c>
    </row>
    <row r="57" spans="1:29" ht="13.5">
      <c r="A57" s="55" t="s">
        <v>8</v>
      </c>
      <c r="B57" s="56" t="s">
        <v>99</v>
      </c>
      <c r="C57" s="31" t="s">
        <v>100</v>
      </c>
      <c r="D57" s="32">
        <f t="shared" si="0"/>
        <v>7160</v>
      </c>
      <c r="E57" s="32">
        <f t="shared" si="1"/>
        <v>0</v>
      </c>
      <c r="F57" s="32">
        <v>0</v>
      </c>
      <c r="G57" s="32">
        <v>0</v>
      </c>
      <c r="H57" s="32">
        <f t="shared" si="2"/>
        <v>0</v>
      </c>
      <c r="I57" s="32">
        <v>0</v>
      </c>
      <c r="J57" s="32">
        <v>0</v>
      </c>
      <c r="K57" s="32">
        <f t="shared" si="3"/>
        <v>7160</v>
      </c>
      <c r="L57" s="32">
        <v>2698</v>
      </c>
      <c r="M57" s="32">
        <v>4462</v>
      </c>
      <c r="N57" s="32">
        <f t="shared" si="4"/>
        <v>7160</v>
      </c>
      <c r="O57" s="32">
        <f t="shared" si="5"/>
        <v>2698</v>
      </c>
      <c r="P57" s="32">
        <v>2698</v>
      </c>
      <c r="Q57" s="32">
        <v>0</v>
      </c>
      <c r="R57" s="32">
        <v>0</v>
      </c>
      <c r="S57" s="32">
        <v>0</v>
      </c>
      <c r="T57" s="32">
        <v>0</v>
      </c>
      <c r="U57" s="32">
        <f t="shared" si="6"/>
        <v>4462</v>
      </c>
      <c r="V57" s="32">
        <v>4462</v>
      </c>
      <c r="W57" s="32">
        <v>0</v>
      </c>
      <c r="X57" s="32">
        <v>0</v>
      </c>
      <c r="Y57" s="32">
        <v>0</v>
      </c>
      <c r="Z57" s="32">
        <v>0</v>
      </c>
      <c r="AA57" s="32">
        <f t="shared" si="7"/>
        <v>0</v>
      </c>
      <c r="AB57" s="32">
        <v>0</v>
      </c>
      <c r="AC57" s="32">
        <v>0</v>
      </c>
    </row>
    <row r="58" spans="1:29" ht="13.5">
      <c r="A58" s="55" t="s">
        <v>8</v>
      </c>
      <c r="B58" s="56" t="s">
        <v>101</v>
      </c>
      <c r="C58" s="31" t="s">
        <v>102</v>
      </c>
      <c r="D58" s="32">
        <f t="shared" si="0"/>
        <v>18609</v>
      </c>
      <c r="E58" s="32">
        <f t="shared" si="1"/>
        <v>0</v>
      </c>
      <c r="F58" s="32">
        <v>0</v>
      </c>
      <c r="G58" s="32">
        <v>0</v>
      </c>
      <c r="H58" s="32">
        <f t="shared" si="2"/>
        <v>0</v>
      </c>
      <c r="I58" s="32">
        <v>0</v>
      </c>
      <c r="J58" s="32">
        <v>0</v>
      </c>
      <c r="K58" s="32">
        <f t="shared" si="3"/>
        <v>18609</v>
      </c>
      <c r="L58" s="32">
        <v>5715</v>
      </c>
      <c r="M58" s="32">
        <v>12894</v>
      </c>
      <c r="N58" s="32">
        <f t="shared" si="4"/>
        <v>18609</v>
      </c>
      <c r="O58" s="32">
        <f t="shared" si="5"/>
        <v>5715</v>
      </c>
      <c r="P58" s="32">
        <v>5715</v>
      </c>
      <c r="Q58" s="32">
        <v>0</v>
      </c>
      <c r="R58" s="32">
        <v>0</v>
      </c>
      <c r="S58" s="32">
        <v>0</v>
      </c>
      <c r="T58" s="32">
        <v>0</v>
      </c>
      <c r="U58" s="32">
        <f t="shared" si="6"/>
        <v>12894</v>
      </c>
      <c r="V58" s="32">
        <v>12894</v>
      </c>
      <c r="W58" s="32">
        <v>0</v>
      </c>
      <c r="X58" s="32">
        <v>0</v>
      </c>
      <c r="Y58" s="32">
        <v>0</v>
      </c>
      <c r="Z58" s="32">
        <v>0</v>
      </c>
      <c r="AA58" s="32">
        <f t="shared" si="7"/>
        <v>0</v>
      </c>
      <c r="AB58" s="32">
        <v>0</v>
      </c>
      <c r="AC58" s="32">
        <v>0</v>
      </c>
    </row>
    <row r="59" spans="1:29" ht="13.5">
      <c r="A59" s="55" t="s">
        <v>8</v>
      </c>
      <c r="B59" s="56" t="s">
        <v>103</v>
      </c>
      <c r="C59" s="31" t="s">
        <v>104</v>
      </c>
      <c r="D59" s="32">
        <f t="shared" si="0"/>
        <v>33101</v>
      </c>
      <c r="E59" s="32">
        <f t="shared" si="1"/>
        <v>0</v>
      </c>
      <c r="F59" s="32">
        <v>0</v>
      </c>
      <c r="G59" s="32">
        <v>0</v>
      </c>
      <c r="H59" s="32">
        <f t="shared" si="2"/>
        <v>0</v>
      </c>
      <c r="I59" s="32">
        <v>0</v>
      </c>
      <c r="J59" s="32">
        <v>0</v>
      </c>
      <c r="K59" s="32">
        <f t="shared" si="3"/>
        <v>33101</v>
      </c>
      <c r="L59" s="32">
        <v>12043</v>
      </c>
      <c r="M59" s="32">
        <v>21058</v>
      </c>
      <c r="N59" s="32">
        <f t="shared" si="4"/>
        <v>33101</v>
      </c>
      <c r="O59" s="32">
        <f t="shared" si="5"/>
        <v>12043</v>
      </c>
      <c r="P59" s="32">
        <v>12043</v>
      </c>
      <c r="Q59" s="32">
        <v>0</v>
      </c>
      <c r="R59" s="32">
        <v>0</v>
      </c>
      <c r="S59" s="32">
        <v>0</v>
      </c>
      <c r="T59" s="32">
        <v>0</v>
      </c>
      <c r="U59" s="32">
        <f t="shared" si="6"/>
        <v>21058</v>
      </c>
      <c r="V59" s="32">
        <v>21058</v>
      </c>
      <c r="W59" s="32">
        <v>0</v>
      </c>
      <c r="X59" s="32">
        <v>0</v>
      </c>
      <c r="Y59" s="32">
        <v>0</v>
      </c>
      <c r="Z59" s="32">
        <v>0</v>
      </c>
      <c r="AA59" s="32">
        <f t="shared" si="7"/>
        <v>0</v>
      </c>
      <c r="AB59" s="32">
        <v>0</v>
      </c>
      <c r="AC59" s="32">
        <v>0</v>
      </c>
    </row>
    <row r="60" spans="1:29" ht="13.5">
      <c r="A60" s="55" t="s">
        <v>8</v>
      </c>
      <c r="B60" s="56" t="s">
        <v>105</v>
      </c>
      <c r="C60" s="31" t="s">
        <v>277</v>
      </c>
      <c r="D60" s="32">
        <f t="shared" si="0"/>
        <v>5835</v>
      </c>
      <c r="E60" s="32">
        <f t="shared" si="1"/>
        <v>0</v>
      </c>
      <c r="F60" s="32">
        <v>0</v>
      </c>
      <c r="G60" s="32">
        <v>0</v>
      </c>
      <c r="H60" s="32">
        <f t="shared" si="2"/>
        <v>0</v>
      </c>
      <c r="I60" s="32">
        <v>0</v>
      </c>
      <c r="J60" s="32">
        <v>0</v>
      </c>
      <c r="K60" s="32">
        <f t="shared" si="3"/>
        <v>5835</v>
      </c>
      <c r="L60" s="32">
        <v>3089</v>
      </c>
      <c r="M60" s="32">
        <v>2746</v>
      </c>
      <c r="N60" s="32">
        <f t="shared" si="4"/>
        <v>5839</v>
      </c>
      <c r="O60" s="32">
        <f t="shared" si="5"/>
        <v>3089</v>
      </c>
      <c r="P60" s="32">
        <v>3089</v>
      </c>
      <c r="Q60" s="32">
        <v>0</v>
      </c>
      <c r="R60" s="32">
        <v>0</v>
      </c>
      <c r="S60" s="32">
        <v>0</v>
      </c>
      <c r="T60" s="32">
        <v>0</v>
      </c>
      <c r="U60" s="32">
        <f t="shared" si="6"/>
        <v>2746</v>
      </c>
      <c r="V60" s="32">
        <v>2746</v>
      </c>
      <c r="W60" s="32">
        <v>0</v>
      </c>
      <c r="X60" s="32">
        <v>0</v>
      </c>
      <c r="Y60" s="32">
        <v>0</v>
      </c>
      <c r="Z60" s="32">
        <v>0</v>
      </c>
      <c r="AA60" s="32">
        <f t="shared" si="7"/>
        <v>4</v>
      </c>
      <c r="AB60" s="32">
        <v>4</v>
      </c>
      <c r="AC60" s="32">
        <v>0</v>
      </c>
    </row>
    <row r="61" spans="1:29" ht="13.5">
      <c r="A61" s="55" t="s">
        <v>8</v>
      </c>
      <c r="B61" s="56" t="s">
        <v>106</v>
      </c>
      <c r="C61" s="31" t="s">
        <v>107</v>
      </c>
      <c r="D61" s="32">
        <f t="shared" si="0"/>
        <v>10112</v>
      </c>
      <c r="E61" s="32">
        <f t="shared" si="1"/>
        <v>0</v>
      </c>
      <c r="F61" s="32">
        <v>0</v>
      </c>
      <c r="G61" s="32">
        <v>0</v>
      </c>
      <c r="H61" s="32">
        <f t="shared" si="2"/>
        <v>0</v>
      </c>
      <c r="I61" s="32">
        <v>0</v>
      </c>
      <c r="J61" s="32">
        <v>0</v>
      </c>
      <c r="K61" s="32">
        <f t="shared" si="3"/>
        <v>10112</v>
      </c>
      <c r="L61" s="32">
        <v>1829</v>
      </c>
      <c r="M61" s="32">
        <v>8283</v>
      </c>
      <c r="N61" s="32">
        <f t="shared" si="4"/>
        <v>10121</v>
      </c>
      <c r="O61" s="32">
        <f t="shared" si="5"/>
        <v>1829</v>
      </c>
      <c r="P61" s="32">
        <v>1829</v>
      </c>
      <c r="Q61" s="32">
        <v>0</v>
      </c>
      <c r="R61" s="32">
        <v>0</v>
      </c>
      <c r="S61" s="32">
        <v>0</v>
      </c>
      <c r="T61" s="32">
        <v>0</v>
      </c>
      <c r="U61" s="32">
        <f t="shared" si="6"/>
        <v>8292</v>
      </c>
      <c r="V61" s="32">
        <v>8283</v>
      </c>
      <c r="W61" s="32">
        <v>0</v>
      </c>
      <c r="X61" s="32">
        <v>0</v>
      </c>
      <c r="Y61" s="32">
        <v>9</v>
      </c>
      <c r="Z61" s="32">
        <v>0</v>
      </c>
      <c r="AA61" s="32">
        <f t="shared" si="7"/>
        <v>0</v>
      </c>
      <c r="AB61" s="32">
        <v>0</v>
      </c>
      <c r="AC61" s="32">
        <v>0</v>
      </c>
    </row>
    <row r="62" spans="1:29" ht="13.5">
      <c r="A62" s="55" t="s">
        <v>8</v>
      </c>
      <c r="B62" s="56" t="s">
        <v>108</v>
      </c>
      <c r="C62" s="31" t="s">
        <v>109</v>
      </c>
      <c r="D62" s="32">
        <f t="shared" si="0"/>
        <v>4168</v>
      </c>
      <c r="E62" s="32">
        <f t="shared" si="1"/>
        <v>0</v>
      </c>
      <c r="F62" s="32">
        <v>0</v>
      </c>
      <c r="G62" s="32">
        <v>0</v>
      </c>
      <c r="H62" s="32">
        <f t="shared" si="2"/>
        <v>0</v>
      </c>
      <c r="I62" s="32">
        <v>0</v>
      </c>
      <c r="J62" s="32">
        <v>0</v>
      </c>
      <c r="K62" s="32">
        <f t="shared" si="3"/>
        <v>4168</v>
      </c>
      <c r="L62" s="32">
        <v>1467</v>
      </c>
      <c r="M62" s="32">
        <v>2701</v>
      </c>
      <c r="N62" s="32">
        <f t="shared" si="4"/>
        <v>4168</v>
      </c>
      <c r="O62" s="32">
        <f t="shared" si="5"/>
        <v>1467</v>
      </c>
      <c r="P62" s="32">
        <v>1467</v>
      </c>
      <c r="Q62" s="32">
        <v>0</v>
      </c>
      <c r="R62" s="32">
        <v>0</v>
      </c>
      <c r="S62" s="32">
        <v>0</v>
      </c>
      <c r="T62" s="32">
        <v>0</v>
      </c>
      <c r="U62" s="32">
        <f t="shared" si="6"/>
        <v>2701</v>
      </c>
      <c r="V62" s="32">
        <v>2701</v>
      </c>
      <c r="W62" s="32">
        <v>0</v>
      </c>
      <c r="X62" s="32">
        <v>0</v>
      </c>
      <c r="Y62" s="32">
        <v>0</v>
      </c>
      <c r="Z62" s="32">
        <v>0</v>
      </c>
      <c r="AA62" s="32">
        <f t="shared" si="7"/>
        <v>0</v>
      </c>
      <c r="AB62" s="32">
        <v>0</v>
      </c>
      <c r="AC62" s="32">
        <v>0</v>
      </c>
    </row>
    <row r="63" spans="1:29" ht="13.5">
      <c r="A63" s="55" t="s">
        <v>8</v>
      </c>
      <c r="B63" s="56" t="s">
        <v>110</v>
      </c>
      <c r="C63" s="31" t="s">
        <v>111</v>
      </c>
      <c r="D63" s="32">
        <f t="shared" si="0"/>
        <v>5952</v>
      </c>
      <c r="E63" s="32">
        <f t="shared" si="1"/>
        <v>0</v>
      </c>
      <c r="F63" s="32">
        <v>0</v>
      </c>
      <c r="G63" s="32">
        <v>0</v>
      </c>
      <c r="H63" s="32">
        <f t="shared" si="2"/>
        <v>0</v>
      </c>
      <c r="I63" s="32">
        <v>0</v>
      </c>
      <c r="J63" s="32">
        <v>0</v>
      </c>
      <c r="K63" s="32">
        <f t="shared" si="3"/>
        <v>5952</v>
      </c>
      <c r="L63" s="32">
        <v>2428</v>
      </c>
      <c r="M63" s="32">
        <v>3524</v>
      </c>
      <c r="N63" s="32">
        <f t="shared" si="4"/>
        <v>6047</v>
      </c>
      <c r="O63" s="32">
        <f t="shared" si="5"/>
        <v>2428</v>
      </c>
      <c r="P63" s="32">
        <v>2428</v>
      </c>
      <c r="Q63" s="32">
        <v>0</v>
      </c>
      <c r="R63" s="32">
        <v>0</v>
      </c>
      <c r="S63" s="32">
        <v>0</v>
      </c>
      <c r="T63" s="32">
        <v>0</v>
      </c>
      <c r="U63" s="32">
        <f t="shared" si="6"/>
        <v>3524</v>
      </c>
      <c r="V63" s="32">
        <v>3524</v>
      </c>
      <c r="W63" s="32">
        <v>0</v>
      </c>
      <c r="X63" s="32">
        <v>0</v>
      </c>
      <c r="Y63" s="32">
        <v>0</v>
      </c>
      <c r="Z63" s="32">
        <v>0</v>
      </c>
      <c r="AA63" s="32">
        <f t="shared" si="7"/>
        <v>95</v>
      </c>
      <c r="AB63" s="32">
        <v>95</v>
      </c>
      <c r="AC63" s="32">
        <v>0</v>
      </c>
    </row>
    <row r="64" spans="1:29" ht="13.5">
      <c r="A64" s="55" t="s">
        <v>8</v>
      </c>
      <c r="B64" s="56" t="s">
        <v>112</v>
      </c>
      <c r="C64" s="31" t="s">
        <v>113</v>
      </c>
      <c r="D64" s="32">
        <f t="shared" si="0"/>
        <v>3688</v>
      </c>
      <c r="E64" s="32">
        <f t="shared" si="1"/>
        <v>0</v>
      </c>
      <c r="F64" s="32">
        <v>0</v>
      </c>
      <c r="G64" s="32">
        <v>0</v>
      </c>
      <c r="H64" s="32">
        <f t="shared" si="2"/>
        <v>0</v>
      </c>
      <c r="I64" s="32">
        <v>0</v>
      </c>
      <c r="J64" s="32">
        <v>0</v>
      </c>
      <c r="K64" s="32">
        <f t="shared" si="3"/>
        <v>3688</v>
      </c>
      <c r="L64" s="32">
        <v>1568</v>
      </c>
      <c r="M64" s="32">
        <v>2120</v>
      </c>
      <c r="N64" s="32">
        <f t="shared" si="4"/>
        <v>3715</v>
      </c>
      <c r="O64" s="32">
        <f t="shared" si="5"/>
        <v>1568</v>
      </c>
      <c r="P64" s="32">
        <v>1568</v>
      </c>
      <c r="Q64" s="32">
        <v>0</v>
      </c>
      <c r="R64" s="32">
        <v>0</v>
      </c>
      <c r="S64" s="32">
        <v>0</v>
      </c>
      <c r="T64" s="32">
        <v>0</v>
      </c>
      <c r="U64" s="32">
        <f t="shared" si="6"/>
        <v>2120</v>
      </c>
      <c r="V64" s="32">
        <v>2120</v>
      </c>
      <c r="W64" s="32">
        <v>0</v>
      </c>
      <c r="X64" s="32">
        <v>0</v>
      </c>
      <c r="Y64" s="32">
        <v>0</v>
      </c>
      <c r="Z64" s="32">
        <v>0</v>
      </c>
      <c r="AA64" s="32">
        <f t="shared" si="7"/>
        <v>27</v>
      </c>
      <c r="AB64" s="32">
        <v>27</v>
      </c>
      <c r="AC64" s="32">
        <v>0</v>
      </c>
    </row>
    <row r="65" spans="1:29" ht="13.5">
      <c r="A65" s="55" t="s">
        <v>8</v>
      </c>
      <c r="B65" s="56" t="s">
        <v>114</v>
      </c>
      <c r="C65" s="31" t="s">
        <v>115</v>
      </c>
      <c r="D65" s="32">
        <f t="shared" si="0"/>
        <v>7160</v>
      </c>
      <c r="E65" s="32">
        <f t="shared" si="1"/>
        <v>0</v>
      </c>
      <c r="F65" s="32">
        <v>0</v>
      </c>
      <c r="G65" s="32">
        <v>0</v>
      </c>
      <c r="H65" s="32">
        <f t="shared" si="2"/>
        <v>0</v>
      </c>
      <c r="I65" s="32">
        <v>0</v>
      </c>
      <c r="J65" s="32">
        <v>0</v>
      </c>
      <c r="K65" s="32">
        <f t="shared" si="3"/>
        <v>7160</v>
      </c>
      <c r="L65" s="32">
        <v>3267</v>
      </c>
      <c r="M65" s="32">
        <v>3893</v>
      </c>
      <c r="N65" s="32">
        <f t="shared" si="4"/>
        <v>7160</v>
      </c>
      <c r="O65" s="32">
        <f t="shared" si="5"/>
        <v>3267</v>
      </c>
      <c r="P65" s="32">
        <v>3267</v>
      </c>
      <c r="Q65" s="32">
        <v>0</v>
      </c>
      <c r="R65" s="32">
        <v>0</v>
      </c>
      <c r="S65" s="32">
        <v>0</v>
      </c>
      <c r="T65" s="32">
        <v>0</v>
      </c>
      <c r="U65" s="32">
        <f t="shared" si="6"/>
        <v>3893</v>
      </c>
      <c r="V65" s="32">
        <v>3893</v>
      </c>
      <c r="W65" s="32">
        <v>0</v>
      </c>
      <c r="X65" s="32">
        <v>0</v>
      </c>
      <c r="Y65" s="32">
        <v>0</v>
      </c>
      <c r="Z65" s="32">
        <v>0</v>
      </c>
      <c r="AA65" s="32">
        <f t="shared" si="7"/>
        <v>0</v>
      </c>
      <c r="AB65" s="32">
        <v>0</v>
      </c>
      <c r="AC65" s="32">
        <v>0</v>
      </c>
    </row>
    <row r="66" spans="1:29" ht="13.5">
      <c r="A66" s="55" t="s">
        <v>8</v>
      </c>
      <c r="B66" s="56" t="s">
        <v>116</v>
      </c>
      <c r="C66" s="31" t="s">
        <v>117</v>
      </c>
      <c r="D66" s="32">
        <f t="shared" si="0"/>
        <v>4751</v>
      </c>
      <c r="E66" s="32">
        <f t="shared" si="1"/>
        <v>0</v>
      </c>
      <c r="F66" s="32">
        <v>0</v>
      </c>
      <c r="G66" s="32">
        <v>0</v>
      </c>
      <c r="H66" s="32">
        <f t="shared" si="2"/>
        <v>0</v>
      </c>
      <c r="I66" s="32">
        <v>0</v>
      </c>
      <c r="J66" s="32">
        <v>0</v>
      </c>
      <c r="K66" s="32">
        <f t="shared" si="3"/>
        <v>4751</v>
      </c>
      <c r="L66" s="32">
        <v>1256</v>
      </c>
      <c r="M66" s="32">
        <v>3495</v>
      </c>
      <c r="N66" s="32">
        <f t="shared" si="4"/>
        <v>4957</v>
      </c>
      <c r="O66" s="32">
        <f t="shared" si="5"/>
        <v>1256</v>
      </c>
      <c r="P66" s="32">
        <v>1256</v>
      </c>
      <c r="Q66" s="32">
        <v>0</v>
      </c>
      <c r="R66" s="32">
        <v>0</v>
      </c>
      <c r="S66" s="32">
        <v>0</v>
      </c>
      <c r="T66" s="32">
        <v>0</v>
      </c>
      <c r="U66" s="32">
        <f t="shared" si="6"/>
        <v>3495</v>
      </c>
      <c r="V66" s="32">
        <v>2024</v>
      </c>
      <c r="W66" s="32">
        <v>0</v>
      </c>
      <c r="X66" s="32">
        <v>1471</v>
      </c>
      <c r="Y66" s="32">
        <v>0</v>
      </c>
      <c r="Z66" s="32">
        <v>0</v>
      </c>
      <c r="AA66" s="32">
        <f t="shared" si="7"/>
        <v>206</v>
      </c>
      <c r="AB66" s="32">
        <v>206</v>
      </c>
      <c r="AC66" s="32">
        <v>0</v>
      </c>
    </row>
    <row r="67" spans="1:29" ht="13.5">
      <c r="A67" s="55" t="s">
        <v>8</v>
      </c>
      <c r="B67" s="56" t="s">
        <v>118</v>
      </c>
      <c r="C67" s="31" t="s">
        <v>119</v>
      </c>
      <c r="D67" s="32">
        <f t="shared" si="0"/>
        <v>24907</v>
      </c>
      <c r="E67" s="32">
        <f t="shared" si="1"/>
        <v>0</v>
      </c>
      <c r="F67" s="32">
        <v>0</v>
      </c>
      <c r="G67" s="32">
        <v>0</v>
      </c>
      <c r="H67" s="32">
        <f t="shared" si="2"/>
        <v>0</v>
      </c>
      <c r="I67" s="32">
        <v>0</v>
      </c>
      <c r="J67" s="32">
        <v>0</v>
      </c>
      <c r="K67" s="32">
        <f t="shared" si="3"/>
        <v>24907</v>
      </c>
      <c r="L67" s="32">
        <v>10210</v>
      </c>
      <c r="M67" s="32">
        <v>14697</v>
      </c>
      <c r="N67" s="32">
        <f t="shared" si="4"/>
        <v>24937</v>
      </c>
      <c r="O67" s="32">
        <f t="shared" si="5"/>
        <v>10210</v>
      </c>
      <c r="P67" s="32">
        <v>10210</v>
      </c>
      <c r="Q67" s="32">
        <v>0</v>
      </c>
      <c r="R67" s="32">
        <v>0</v>
      </c>
      <c r="S67" s="32">
        <v>0</v>
      </c>
      <c r="T67" s="32">
        <v>0</v>
      </c>
      <c r="U67" s="32">
        <f t="shared" si="6"/>
        <v>14697</v>
      </c>
      <c r="V67" s="32">
        <v>4927</v>
      </c>
      <c r="W67" s="32">
        <v>0</v>
      </c>
      <c r="X67" s="32">
        <v>9770</v>
      </c>
      <c r="Y67" s="32">
        <v>0</v>
      </c>
      <c r="Z67" s="32">
        <v>0</v>
      </c>
      <c r="AA67" s="32">
        <f t="shared" si="7"/>
        <v>30</v>
      </c>
      <c r="AB67" s="32">
        <v>30</v>
      </c>
      <c r="AC67" s="32">
        <v>0</v>
      </c>
    </row>
    <row r="68" spans="1:29" ht="13.5">
      <c r="A68" s="55" t="s">
        <v>8</v>
      </c>
      <c r="B68" s="56" t="s">
        <v>120</v>
      </c>
      <c r="C68" s="31" t="s">
        <v>121</v>
      </c>
      <c r="D68" s="32">
        <f t="shared" si="0"/>
        <v>5141</v>
      </c>
      <c r="E68" s="32">
        <f t="shared" si="1"/>
        <v>0</v>
      </c>
      <c r="F68" s="32">
        <v>0</v>
      </c>
      <c r="G68" s="32">
        <v>0</v>
      </c>
      <c r="H68" s="32">
        <f t="shared" si="2"/>
        <v>0</v>
      </c>
      <c r="I68" s="32">
        <v>0</v>
      </c>
      <c r="J68" s="32">
        <v>0</v>
      </c>
      <c r="K68" s="32">
        <f t="shared" si="3"/>
        <v>5141</v>
      </c>
      <c r="L68" s="32">
        <v>1627</v>
      </c>
      <c r="M68" s="32">
        <v>3514</v>
      </c>
      <c r="N68" s="32">
        <f t="shared" si="4"/>
        <v>5404</v>
      </c>
      <c r="O68" s="32">
        <f t="shared" si="5"/>
        <v>1627</v>
      </c>
      <c r="P68" s="32">
        <v>1627</v>
      </c>
      <c r="Q68" s="32">
        <v>0</v>
      </c>
      <c r="R68" s="32">
        <v>0</v>
      </c>
      <c r="S68" s="32">
        <v>0</v>
      </c>
      <c r="T68" s="32">
        <v>0</v>
      </c>
      <c r="U68" s="32">
        <f t="shared" si="6"/>
        <v>3514</v>
      </c>
      <c r="V68" s="32">
        <v>795</v>
      </c>
      <c r="W68" s="32">
        <v>0</v>
      </c>
      <c r="X68" s="32">
        <v>2719</v>
      </c>
      <c r="Y68" s="32">
        <v>0</v>
      </c>
      <c r="Z68" s="32">
        <v>0</v>
      </c>
      <c r="AA68" s="32">
        <f t="shared" si="7"/>
        <v>263</v>
      </c>
      <c r="AB68" s="32">
        <v>263</v>
      </c>
      <c r="AC68" s="32">
        <v>0</v>
      </c>
    </row>
    <row r="69" spans="1:29" ht="13.5">
      <c r="A69" s="55" t="s">
        <v>8</v>
      </c>
      <c r="B69" s="56" t="s">
        <v>122</v>
      </c>
      <c r="C69" s="31" t="s">
        <v>123</v>
      </c>
      <c r="D69" s="32">
        <f t="shared" si="0"/>
        <v>8350</v>
      </c>
      <c r="E69" s="32">
        <f t="shared" si="1"/>
        <v>0</v>
      </c>
      <c r="F69" s="32">
        <v>0</v>
      </c>
      <c r="G69" s="32">
        <v>0</v>
      </c>
      <c r="H69" s="32">
        <f t="shared" si="2"/>
        <v>0</v>
      </c>
      <c r="I69" s="32">
        <v>0</v>
      </c>
      <c r="J69" s="32">
        <v>0</v>
      </c>
      <c r="K69" s="32">
        <f t="shared" si="3"/>
        <v>8350</v>
      </c>
      <c r="L69" s="32">
        <v>3000</v>
      </c>
      <c r="M69" s="32">
        <v>5350</v>
      </c>
      <c r="N69" s="32">
        <f t="shared" si="4"/>
        <v>8360</v>
      </c>
      <c r="O69" s="32">
        <f t="shared" si="5"/>
        <v>3000</v>
      </c>
      <c r="P69" s="32">
        <v>3000</v>
      </c>
      <c r="Q69" s="32">
        <v>0</v>
      </c>
      <c r="R69" s="32">
        <v>0</v>
      </c>
      <c r="S69" s="32">
        <v>0</v>
      </c>
      <c r="T69" s="32">
        <v>0</v>
      </c>
      <c r="U69" s="32">
        <f t="shared" si="6"/>
        <v>5350</v>
      </c>
      <c r="V69" s="32">
        <v>5350</v>
      </c>
      <c r="W69" s="32">
        <v>0</v>
      </c>
      <c r="X69" s="32">
        <v>0</v>
      </c>
      <c r="Y69" s="32">
        <v>0</v>
      </c>
      <c r="Z69" s="32">
        <v>0</v>
      </c>
      <c r="AA69" s="32">
        <f t="shared" si="7"/>
        <v>10</v>
      </c>
      <c r="AB69" s="32">
        <v>10</v>
      </c>
      <c r="AC69" s="32">
        <v>0</v>
      </c>
    </row>
    <row r="70" spans="1:29" ht="13.5">
      <c r="A70" s="55" t="s">
        <v>8</v>
      </c>
      <c r="B70" s="56" t="s">
        <v>124</v>
      </c>
      <c r="C70" s="31" t="s">
        <v>125</v>
      </c>
      <c r="D70" s="32">
        <f t="shared" si="0"/>
        <v>2327</v>
      </c>
      <c r="E70" s="32">
        <f t="shared" si="1"/>
        <v>0</v>
      </c>
      <c r="F70" s="32">
        <v>0</v>
      </c>
      <c r="G70" s="32">
        <v>0</v>
      </c>
      <c r="H70" s="32">
        <f t="shared" si="2"/>
        <v>0</v>
      </c>
      <c r="I70" s="32">
        <v>0</v>
      </c>
      <c r="J70" s="32">
        <v>0</v>
      </c>
      <c r="K70" s="32">
        <f t="shared" si="3"/>
        <v>2327</v>
      </c>
      <c r="L70" s="32">
        <v>1052</v>
      </c>
      <c r="M70" s="32">
        <v>1275</v>
      </c>
      <c r="N70" s="32">
        <f t="shared" si="4"/>
        <v>2377</v>
      </c>
      <c r="O70" s="32">
        <f t="shared" si="5"/>
        <v>1052</v>
      </c>
      <c r="P70" s="32">
        <v>1052</v>
      </c>
      <c r="Q70" s="32">
        <v>0</v>
      </c>
      <c r="R70" s="32">
        <v>0</v>
      </c>
      <c r="S70" s="32">
        <v>0</v>
      </c>
      <c r="T70" s="32">
        <v>0</v>
      </c>
      <c r="U70" s="32">
        <f t="shared" si="6"/>
        <v>1275</v>
      </c>
      <c r="V70" s="32">
        <v>1275</v>
      </c>
      <c r="W70" s="32">
        <v>0</v>
      </c>
      <c r="X70" s="32">
        <v>0</v>
      </c>
      <c r="Y70" s="32">
        <v>0</v>
      </c>
      <c r="Z70" s="32">
        <v>0</v>
      </c>
      <c r="AA70" s="32">
        <f t="shared" si="7"/>
        <v>50</v>
      </c>
      <c r="AB70" s="32">
        <v>50</v>
      </c>
      <c r="AC70" s="32">
        <v>0</v>
      </c>
    </row>
    <row r="71" spans="1:29" ht="13.5">
      <c r="A71" s="55" t="s">
        <v>8</v>
      </c>
      <c r="B71" s="56" t="s">
        <v>126</v>
      </c>
      <c r="C71" s="31" t="s">
        <v>127</v>
      </c>
      <c r="D71" s="32">
        <f aca="true" t="shared" si="8" ref="D71:D102">E71+H71+K71</f>
        <v>5915</v>
      </c>
      <c r="E71" s="32">
        <f aca="true" t="shared" si="9" ref="E71:E102">F71+G71</f>
        <v>0</v>
      </c>
      <c r="F71" s="32">
        <v>0</v>
      </c>
      <c r="G71" s="32">
        <v>0</v>
      </c>
      <c r="H71" s="32">
        <f aca="true" t="shared" si="10" ref="H71:H102">I71+J71</f>
        <v>0</v>
      </c>
      <c r="I71" s="32">
        <v>0</v>
      </c>
      <c r="J71" s="32">
        <v>0</v>
      </c>
      <c r="K71" s="32">
        <f aca="true" t="shared" si="11" ref="K71:K102">L71+M71</f>
        <v>5915</v>
      </c>
      <c r="L71" s="32">
        <v>2448</v>
      </c>
      <c r="M71" s="32">
        <v>3467</v>
      </c>
      <c r="N71" s="32">
        <f aca="true" t="shared" si="12" ref="N71:N102">O71+U71+AA71</f>
        <v>5925</v>
      </c>
      <c r="O71" s="32">
        <f aca="true" t="shared" si="13" ref="O71:O102">SUM(P71:T71)</f>
        <v>2448</v>
      </c>
      <c r="P71" s="32">
        <v>2448</v>
      </c>
      <c r="Q71" s="32">
        <v>0</v>
      </c>
      <c r="R71" s="32">
        <v>0</v>
      </c>
      <c r="S71" s="32">
        <v>0</v>
      </c>
      <c r="T71" s="32">
        <v>0</v>
      </c>
      <c r="U71" s="32">
        <f aca="true" t="shared" si="14" ref="U71:U102">SUM(V71:Z71)</f>
        <v>3467</v>
      </c>
      <c r="V71" s="32">
        <v>3467</v>
      </c>
      <c r="W71" s="32">
        <v>0</v>
      </c>
      <c r="X71" s="32">
        <v>0</v>
      </c>
      <c r="Y71" s="32">
        <v>0</v>
      </c>
      <c r="Z71" s="32">
        <v>0</v>
      </c>
      <c r="AA71" s="32">
        <f aca="true" t="shared" si="15" ref="AA71:AA102">AB71+AC71</f>
        <v>10</v>
      </c>
      <c r="AB71" s="32">
        <v>10</v>
      </c>
      <c r="AC71" s="32">
        <v>0</v>
      </c>
    </row>
    <row r="72" spans="1:29" ht="13.5">
      <c r="A72" s="55" t="s">
        <v>8</v>
      </c>
      <c r="B72" s="56" t="s">
        <v>128</v>
      </c>
      <c r="C72" s="31" t="s">
        <v>129</v>
      </c>
      <c r="D72" s="32">
        <f t="shared" si="8"/>
        <v>11214</v>
      </c>
      <c r="E72" s="32">
        <f t="shared" si="9"/>
        <v>0</v>
      </c>
      <c r="F72" s="32">
        <v>0</v>
      </c>
      <c r="G72" s="32">
        <v>0</v>
      </c>
      <c r="H72" s="32">
        <f t="shared" si="10"/>
        <v>0</v>
      </c>
      <c r="I72" s="32">
        <v>0</v>
      </c>
      <c r="J72" s="32">
        <v>0</v>
      </c>
      <c r="K72" s="32">
        <f t="shared" si="11"/>
        <v>11214</v>
      </c>
      <c r="L72" s="32">
        <v>3802</v>
      </c>
      <c r="M72" s="32">
        <v>7412</v>
      </c>
      <c r="N72" s="32">
        <f t="shared" si="12"/>
        <v>11222</v>
      </c>
      <c r="O72" s="32">
        <f t="shared" si="13"/>
        <v>3802</v>
      </c>
      <c r="P72" s="32">
        <v>3802</v>
      </c>
      <c r="Q72" s="32">
        <v>0</v>
      </c>
      <c r="R72" s="32">
        <v>0</v>
      </c>
      <c r="S72" s="32">
        <v>0</v>
      </c>
      <c r="T72" s="32">
        <v>0</v>
      </c>
      <c r="U72" s="32">
        <f t="shared" si="14"/>
        <v>7412</v>
      </c>
      <c r="V72" s="32">
        <v>7412</v>
      </c>
      <c r="W72" s="32">
        <v>0</v>
      </c>
      <c r="X72" s="32">
        <v>0</v>
      </c>
      <c r="Y72" s="32">
        <v>0</v>
      </c>
      <c r="Z72" s="32">
        <v>0</v>
      </c>
      <c r="AA72" s="32">
        <f t="shared" si="15"/>
        <v>8</v>
      </c>
      <c r="AB72" s="32">
        <v>8</v>
      </c>
      <c r="AC72" s="32">
        <v>0</v>
      </c>
    </row>
    <row r="73" spans="1:29" ht="13.5">
      <c r="A73" s="55" t="s">
        <v>8</v>
      </c>
      <c r="B73" s="56" t="s">
        <v>130</v>
      </c>
      <c r="C73" s="31" t="s">
        <v>242</v>
      </c>
      <c r="D73" s="32">
        <f t="shared" si="8"/>
        <v>2532</v>
      </c>
      <c r="E73" s="32">
        <f t="shared" si="9"/>
        <v>0</v>
      </c>
      <c r="F73" s="32">
        <v>0</v>
      </c>
      <c r="G73" s="32">
        <v>0</v>
      </c>
      <c r="H73" s="32">
        <f t="shared" si="10"/>
        <v>0</v>
      </c>
      <c r="I73" s="32">
        <v>0</v>
      </c>
      <c r="J73" s="32">
        <v>0</v>
      </c>
      <c r="K73" s="32">
        <f t="shared" si="11"/>
        <v>2532</v>
      </c>
      <c r="L73" s="32">
        <v>823</v>
      </c>
      <c r="M73" s="32">
        <v>1709</v>
      </c>
      <c r="N73" s="32">
        <f t="shared" si="12"/>
        <v>2539</v>
      </c>
      <c r="O73" s="32">
        <f t="shared" si="13"/>
        <v>823</v>
      </c>
      <c r="P73" s="32">
        <v>823</v>
      </c>
      <c r="Q73" s="32">
        <v>0</v>
      </c>
      <c r="R73" s="32">
        <v>0</v>
      </c>
      <c r="S73" s="32">
        <v>0</v>
      </c>
      <c r="T73" s="32">
        <v>0</v>
      </c>
      <c r="U73" s="32">
        <f t="shared" si="14"/>
        <v>1709</v>
      </c>
      <c r="V73" s="32">
        <v>1709</v>
      </c>
      <c r="W73" s="32">
        <v>0</v>
      </c>
      <c r="X73" s="32">
        <v>0</v>
      </c>
      <c r="Y73" s="32">
        <v>0</v>
      </c>
      <c r="Z73" s="32">
        <v>0</v>
      </c>
      <c r="AA73" s="32">
        <f t="shared" si="15"/>
        <v>7</v>
      </c>
      <c r="AB73" s="32">
        <v>7</v>
      </c>
      <c r="AC73" s="32">
        <v>0</v>
      </c>
    </row>
    <row r="74" spans="1:29" ht="13.5">
      <c r="A74" s="55" t="s">
        <v>8</v>
      </c>
      <c r="B74" s="56" t="s">
        <v>131</v>
      </c>
      <c r="C74" s="31" t="s">
        <v>132</v>
      </c>
      <c r="D74" s="32">
        <f t="shared" si="8"/>
        <v>12480</v>
      </c>
      <c r="E74" s="32">
        <f t="shared" si="9"/>
        <v>0</v>
      </c>
      <c r="F74" s="32">
        <v>0</v>
      </c>
      <c r="G74" s="32">
        <v>0</v>
      </c>
      <c r="H74" s="32">
        <f t="shared" si="10"/>
        <v>0</v>
      </c>
      <c r="I74" s="32">
        <v>0</v>
      </c>
      <c r="J74" s="32">
        <v>0</v>
      </c>
      <c r="K74" s="32">
        <f t="shared" si="11"/>
        <v>12480</v>
      </c>
      <c r="L74" s="32">
        <v>3821</v>
      </c>
      <c r="M74" s="32">
        <v>8659</v>
      </c>
      <c r="N74" s="32">
        <f t="shared" si="12"/>
        <v>12480</v>
      </c>
      <c r="O74" s="32">
        <f t="shared" si="13"/>
        <v>3821</v>
      </c>
      <c r="P74" s="32">
        <v>3821</v>
      </c>
      <c r="Q74" s="32">
        <v>0</v>
      </c>
      <c r="R74" s="32">
        <v>0</v>
      </c>
      <c r="S74" s="32">
        <v>0</v>
      </c>
      <c r="T74" s="32">
        <v>0</v>
      </c>
      <c r="U74" s="32">
        <f t="shared" si="14"/>
        <v>8659</v>
      </c>
      <c r="V74" s="32">
        <v>8659</v>
      </c>
      <c r="W74" s="32">
        <v>0</v>
      </c>
      <c r="X74" s="32">
        <v>0</v>
      </c>
      <c r="Y74" s="32">
        <v>0</v>
      </c>
      <c r="Z74" s="32">
        <v>0</v>
      </c>
      <c r="AA74" s="32">
        <f t="shared" si="15"/>
        <v>0</v>
      </c>
      <c r="AB74" s="32">
        <v>0</v>
      </c>
      <c r="AC74" s="32">
        <v>0</v>
      </c>
    </row>
    <row r="75" spans="1:29" ht="13.5">
      <c r="A75" s="55" t="s">
        <v>8</v>
      </c>
      <c r="B75" s="56" t="s">
        <v>133</v>
      </c>
      <c r="C75" s="31" t="s">
        <v>5</v>
      </c>
      <c r="D75" s="32">
        <f t="shared" si="8"/>
        <v>6628</v>
      </c>
      <c r="E75" s="32">
        <f t="shared" si="9"/>
        <v>0</v>
      </c>
      <c r="F75" s="32">
        <v>0</v>
      </c>
      <c r="G75" s="32">
        <v>0</v>
      </c>
      <c r="H75" s="32">
        <f t="shared" si="10"/>
        <v>0</v>
      </c>
      <c r="I75" s="32">
        <v>0</v>
      </c>
      <c r="J75" s="32">
        <v>0</v>
      </c>
      <c r="K75" s="32">
        <f t="shared" si="11"/>
        <v>6628</v>
      </c>
      <c r="L75" s="32">
        <v>2386</v>
      </c>
      <c r="M75" s="32">
        <v>4242</v>
      </c>
      <c r="N75" s="32">
        <f t="shared" si="12"/>
        <v>6798</v>
      </c>
      <c r="O75" s="32">
        <f t="shared" si="13"/>
        <v>2386</v>
      </c>
      <c r="P75" s="32">
        <v>2386</v>
      </c>
      <c r="Q75" s="32">
        <v>0</v>
      </c>
      <c r="R75" s="32">
        <v>0</v>
      </c>
      <c r="S75" s="32">
        <v>0</v>
      </c>
      <c r="T75" s="32">
        <v>0</v>
      </c>
      <c r="U75" s="32">
        <f t="shared" si="14"/>
        <v>4242</v>
      </c>
      <c r="V75" s="32">
        <v>4242</v>
      </c>
      <c r="W75" s="32">
        <v>0</v>
      </c>
      <c r="X75" s="32">
        <v>0</v>
      </c>
      <c r="Y75" s="32">
        <v>0</v>
      </c>
      <c r="Z75" s="32">
        <v>0</v>
      </c>
      <c r="AA75" s="32">
        <f t="shared" si="15"/>
        <v>170</v>
      </c>
      <c r="AB75" s="32">
        <v>170</v>
      </c>
      <c r="AC75" s="32">
        <v>0</v>
      </c>
    </row>
    <row r="76" spans="1:29" ht="13.5">
      <c r="A76" s="55" t="s">
        <v>8</v>
      </c>
      <c r="B76" s="56" t="s">
        <v>134</v>
      </c>
      <c r="C76" s="31" t="s">
        <v>1</v>
      </c>
      <c r="D76" s="32">
        <f t="shared" si="8"/>
        <v>9877</v>
      </c>
      <c r="E76" s="32">
        <f t="shared" si="9"/>
        <v>0</v>
      </c>
      <c r="F76" s="32">
        <v>0</v>
      </c>
      <c r="G76" s="32">
        <v>0</v>
      </c>
      <c r="H76" s="32">
        <f t="shared" si="10"/>
        <v>0</v>
      </c>
      <c r="I76" s="32">
        <v>0</v>
      </c>
      <c r="J76" s="32">
        <v>0</v>
      </c>
      <c r="K76" s="32">
        <f t="shared" si="11"/>
        <v>9877</v>
      </c>
      <c r="L76" s="32">
        <v>4199</v>
      </c>
      <c r="M76" s="32">
        <v>5678</v>
      </c>
      <c r="N76" s="32">
        <f t="shared" si="12"/>
        <v>9927</v>
      </c>
      <c r="O76" s="32">
        <f t="shared" si="13"/>
        <v>4199</v>
      </c>
      <c r="P76" s="32">
        <v>4199</v>
      </c>
      <c r="Q76" s="32">
        <v>0</v>
      </c>
      <c r="R76" s="32">
        <v>0</v>
      </c>
      <c r="S76" s="32">
        <v>0</v>
      </c>
      <c r="T76" s="32">
        <v>0</v>
      </c>
      <c r="U76" s="32">
        <f t="shared" si="14"/>
        <v>5678</v>
      </c>
      <c r="V76" s="32">
        <v>5678</v>
      </c>
      <c r="W76" s="32">
        <v>0</v>
      </c>
      <c r="X76" s="32">
        <v>0</v>
      </c>
      <c r="Y76" s="32">
        <v>0</v>
      </c>
      <c r="Z76" s="32">
        <v>0</v>
      </c>
      <c r="AA76" s="32">
        <f t="shared" si="15"/>
        <v>50</v>
      </c>
      <c r="AB76" s="32">
        <v>50</v>
      </c>
      <c r="AC76" s="32">
        <v>0</v>
      </c>
    </row>
    <row r="77" spans="1:29" ht="13.5">
      <c r="A77" s="55" t="s">
        <v>8</v>
      </c>
      <c r="B77" s="56" t="s">
        <v>135</v>
      </c>
      <c r="C77" s="31" t="s">
        <v>136</v>
      </c>
      <c r="D77" s="32">
        <f t="shared" si="8"/>
        <v>4586</v>
      </c>
      <c r="E77" s="32">
        <f t="shared" si="9"/>
        <v>0</v>
      </c>
      <c r="F77" s="32">
        <v>0</v>
      </c>
      <c r="G77" s="32">
        <v>0</v>
      </c>
      <c r="H77" s="32">
        <f t="shared" si="10"/>
        <v>4586</v>
      </c>
      <c r="I77" s="32">
        <v>2888</v>
      </c>
      <c r="J77" s="32">
        <v>1698</v>
      </c>
      <c r="K77" s="32">
        <f t="shared" si="11"/>
        <v>0</v>
      </c>
      <c r="L77" s="32">
        <v>0</v>
      </c>
      <c r="M77" s="32">
        <v>0</v>
      </c>
      <c r="N77" s="32">
        <f t="shared" si="12"/>
        <v>4586</v>
      </c>
      <c r="O77" s="32">
        <f t="shared" si="13"/>
        <v>2888</v>
      </c>
      <c r="P77" s="32">
        <v>2888</v>
      </c>
      <c r="Q77" s="32">
        <v>0</v>
      </c>
      <c r="R77" s="32">
        <v>0</v>
      </c>
      <c r="S77" s="32">
        <v>0</v>
      </c>
      <c r="T77" s="32">
        <v>0</v>
      </c>
      <c r="U77" s="32">
        <f t="shared" si="14"/>
        <v>1698</v>
      </c>
      <c r="V77" s="32">
        <v>1698</v>
      </c>
      <c r="W77" s="32">
        <v>0</v>
      </c>
      <c r="X77" s="32">
        <v>0</v>
      </c>
      <c r="Y77" s="32">
        <v>0</v>
      </c>
      <c r="Z77" s="32">
        <v>0</v>
      </c>
      <c r="AA77" s="32">
        <f t="shared" si="15"/>
        <v>0</v>
      </c>
      <c r="AB77" s="32">
        <v>0</v>
      </c>
      <c r="AC77" s="32">
        <v>0</v>
      </c>
    </row>
    <row r="78" spans="1:29" ht="13.5">
      <c r="A78" s="55" t="s">
        <v>8</v>
      </c>
      <c r="B78" s="56" t="s">
        <v>137</v>
      </c>
      <c r="C78" s="31" t="s">
        <v>138</v>
      </c>
      <c r="D78" s="32">
        <f t="shared" si="8"/>
        <v>4148</v>
      </c>
      <c r="E78" s="32">
        <f t="shared" si="9"/>
        <v>0</v>
      </c>
      <c r="F78" s="32">
        <v>0</v>
      </c>
      <c r="G78" s="32">
        <v>0</v>
      </c>
      <c r="H78" s="32">
        <f t="shared" si="10"/>
        <v>0</v>
      </c>
      <c r="I78" s="32">
        <v>0</v>
      </c>
      <c r="J78" s="32">
        <v>0</v>
      </c>
      <c r="K78" s="32">
        <f t="shared" si="11"/>
        <v>4148</v>
      </c>
      <c r="L78" s="32">
        <v>1788</v>
      </c>
      <c r="M78" s="32">
        <v>2360</v>
      </c>
      <c r="N78" s="32">
        <f t="shared" si="12"/>
        <v>4148</v>
      </c>
      <c r="O78" s="32">
        <f t="shared" si="13"/>
        <v>1788</v>
      </c>
      <c r="P78" s="32">
        <v>1788</v>
      </c>
      <c r="Q78" s="32">
        <v>0</v>
      </c>
      <c r="R78" s="32">
        <v>0</v>
      </c>
      <c r="S78" s="32">
        <v>0</v>
      </c>
      <c r="T78" s="32">
        <v>0</v>
      </c>
      <c r="U78" s="32">
        <f t="shared" si="14"/>
        <v>2360</v>
      </c>
      <c r="V78" s="32">
        <v>2360</v>
      </c>
      <c r="W78" s="32">
        <v>0</v>
      </c>
      <c r="X78" s="32">
        <v>0</v>
      </c>
      <c r="Y78" s="32">
        <v>0</v>
      </c>
      <c r="Z78" s="32">
        <v>0</v>
      </c>
      <c r="AA78" s="32">
        <f t="shared" si="15"/>
        <v>0</v>
      </c>
      <c r="AB78" s="32">
        <v>0</v>
      </c>
      <c r="AC78" s="32">
        <v>0</v>
      </c>
    </row>
    <row r="79" spans="1:29" ht="13.5">
      <c r="A79" s="55" t="s">
        <v>8</v>
      </c>
      <c r="B79" s="56" t="s">
        <v>139</v>
      </c>
      <c r="C79" s="31" t="s">
        <v>140</v>
      </c>
      <c r="D79" s="32">
        <f t="shared" si="8"/>
        <v>2890</v>
      </c>
      <c r="E79" s="32">
        <f t="shared" si="9"/>
        <v>0</v>
      </c>
      <c r="F79" s="32">
        <v>0</v>
      </c>
      <c r="G79" s="32">
        <v>0</v>
      </c>
      <c r="H79" s="32">
        <f t="shared" si="10"/>
        <v>0</v>
      </c>
      <c r="I79" s="32">
        <v>0</v>
      </c>
      <c r="J79" s="32">
        <v>0</v>
      </c>
      <c r="K79" s="32">
        <f t="shared" si="11"/>
        <v>2890</v>
      </c>
      <c r="L79" s="32">
        <v>1427</v>
      </c>
      <c r="M79" s="32">
        <v>1463</v>
      </c>
      <c r="N79" s="32">
        <f t="shared" si="12"/>
        <v>2854</v>
      </c>
      <c r="O79" s="32">
        <f t="shared" si="13"/>
        <v>1427</v>
      </c>
      <c r="P79" s="32">
        <v>1427</v>
      </c>
      <c r="Q79" s="32">
        <v>0</v>
      </c>
      <c r="R79" s="32">
        <v>0</v>
      </c>
      <c r="S79" s="32">
        <v>0</v>
      </c>
      <c r="T79" s="32">
        <v>0</v>
      </c>
      <c r="U79" s="32">
        <f t="shared" si="14"/>
        <v>1427</v>
      </c>
      <c r="V79" s="32">
        <v>1427</v>
      </c>
      <c r="W79" s="32">
        <v>0</v>
      </c>
      <c r="X79" s="32">
        <v>0</v>
      </c>
      <c r="Y79" s="32">
        <v>0</v>
      </c>
      <c r="Z79" s="32">
        <v>0</v>
      </c>
      <c r="AA79" s="32">
        <f t="shared" si="15"/>
        <v>0</v>
      </c>
      <c r="AB79" s="32">
        <v>0</v>
      </c>
      <c r="AC79" s="32">
        <v>0</v>
      </c>
    </row>
    <row r="80" spans="1:29" ht="13.5">
      <c r="A80" s="55" t="s">
        <v>8</v>
      </c>
      <c r="B80" s="56" t="s">
        <v>141</v>
      </c>
      <c r="C80" s="31" t="s">
        <v>142</v>
      </c>
      <c r="D80" s="32">
        <f t="shared" si="8"/>
        <v>7331</v>
      </c>
      <c r="E80" s="32">
        <f t="shared" si="9"/>
        <v>0</v>
      </c>
      <c r="F80" s="32">
        <v>0</v>
      </c>
      <c r="G80" s="32">
        <v>0</v>
      </c>
      <c r="H80" s="32">
        <f t="shared" si="10"/>
        <v>0</v>
      </c>
      <c r="I80" s="32">
        <v>0</v>
      </c>
      <c r="J80" s="32">
        <v>0</v>
      </c>
      <c r="K80" s="32">
        <f t="shared" si="11"/>
        <v>7331</v>
      </c>
      <c r="L80" s="32">
        <v>3333</v>
      </c>
      <c r="M80" s="32">
        <v>3998</v>
      </c>
      <c r="N80" s="32">
        <f t="shared" si="12"/>
        <v>7331</v>
      </c>
      <c r="O80" s="32">
        <f t="shared" si="13"/>
        <v>3333</v>
      </c>
      <c r="P80" s="32">
        <v>3333</v>
      </c>
      <c r="Q80" s="32">
        <v>0</v>
      </c>
      <c r="R80" s="32">
        <v>0</v>
      </c>
      <c r="S80" s="32">
        <v>0</v>
      </c>
      <c r="T80" s="32">
        <v>0</v>
      </c>
      <c r="U80" s="32">
        <f t="shared" si="14"/>
        <v>3998</v>
      </c>
      <c r="V80" s="32">
        <v>3998</v>
      </c>
      <c r="W80" s="32">
        <v>0</v>
      </c>
      <c r="X80" s="32">
        <v>0</v>
      </c>
      <c r="Y80" s="32">
        <v>0</v>
      </c>
      <c r="Z80" s="32">
        <v>0</v>
      </c>
      <c r="AA80" s="32">
        <f t="shared" si="15"/>
        <v>0</v>
      </c>
      <c r="AB80" s="32">
        <v>0</v>
      </c>
      <c r="AC80" s="32">
        <v>0</v>
      </c>
    </row>
    <row r="81" spans="1:29" ht="13.5">
      <c r="A81" s="55" t="s">
        <v>8</v>
      </c>
      <c r="B81" s="56" t="s">
        <v>143</v>
      </c>
      <c r="C81" s="31" t="s">
        <v>144</v>
      </c>
      <c r="D81" s="32">
        <f t="shared" si="8"/>
        <v>4441</v>
      </c>
      <c r="E81" s="32">
        <f t="shared" si="9"/>
        <v>0</v>
      </c>
      <c r="F81" s="32">
        <v>0</v>
      </c>
      <c r="G81" s="32">
        <v>0</v>
      </c>
      <c r="H81" s="32">
        <f t="shared" si="10"/>
        <v>0</v>
      </c>
      <c r="I81" s="32">
        <v>0</v>
      </c>
      <c r="J81" s="32">
        <v>0</v>
      </c>
      <c r="K81" s="32">
        <f t="shared" si="11"/>
        <v>4441</v>
      </c>
      <c r="L81" s="32">
        <v>1715</v>
      </c>
      <c r="M81" s="32">
        <v>2726</v>
      </c>
      <c r="N81" s="32">
        <f t="shared" si="12"/>
        <v>4441</v>
      </c>
      <c r="O81" s="32">
        <f t="shared" si="13"/>
        <v>1715</v>
      </c>
      <c r="P81" s="32">
        <v>1715</v>
      </c>
      <c r="Q81" s="32">
        <v>0</v>
      </c>
      <c r="R81" s="32">
        <v>0</v>
      </c>
      <c r="S81" s="32">
        <v>0</v>
      </c>
      <c r="T81" s="32">
        <v>0</v>
      </c>
      <c r="U81" s="32">
        <f t="shared" si="14"/>
        <v>2726</v>
      </c>
      <c r="V81" s="32">
        <v>2726</v>
      </c>
      <c r="W81" s="32">
        <v>0</v>
      </c>
      <c r="X81" s="32">
        <v>0</v>
      </c>
      <c r="Y81" s="32">
        <v>0</v>
      </c>
      <c r="Z81" s="32">
        <v>0</v>
      </c>
      <c r="AA81" s="32">
        <f t="shared" si="15"/>
        <v>0</v>
      </c>
      <c r="AB81" s="32">
        <v>0</v>
      </c>
      <c r="AC81" s="32">
        <v>0</v>
      </c>
    </row>
    <row r="82" spans="1:29" ht="13.5">
      <c r="A82" s="55" t="s">
        <v>8</v>
      </c>
      <c r="B82" s="56" t="s">
        <v>145</v>
      </c>
      <c r="C82" s="31" t="s">
        <v>146</v>
      </c>
      <c r="D82" s="32">
        <f t="shared" si="8"/>
        <v>4736</v>
      </c>
      <c r="E82" s="32">
        <f t="shared" si="9"/>
        <v>0</v>
      </c>
      <c r="F82" s="32">
        <v>0</v>
      </c>
      <c r="G82" s="32">
        <v>0</v>
      </c>
      <c r="H82" s="32">
        <f t="shared" si="10"/>
        <v>0</v>
      </c>
      <c r="I82" s="32">
        <v>0</v>
      </c>
      <c r="J82" s="32">
        <v>0</v>
      </c>
      <c r="K82" s="32">
        <f t="shared" si="11"/>
        <v>4736</v>
      </c>
      <c r="L82" s="32">
        <v>1616</v>
      </c>
      <c r="M82" s="32">
        <v>3120</v>
      </c>
      <c r="N82" s="32">
        <f t="shared" si="12"/>
        <v>4736</v>
      </c>
      <c r="O82" s="32">
        <f t="shared" si="13"/>
        <v>1616</v>
      </c>
      <c r="P82" s="32">
        <v>1616</v>
      </c>
      <c r="Q82" s="32">
        <v>0</v>
      </c>
      <c r="R82" s="32">
        <v>0</v>
      </c>
      <c r="S82" s="32">
        <v>0</v>
      </c>
      <c r="T82" s="32">
        <v>0</v>
      </c>
      <c r="U82" s="32">
        <f t="shared" si="14"/>
        <v>3120</v>
      </c>
      <c r="V82" s="32">
        <v>3120</v>
      </c>
      <c r="W82" s="32">
        <v>0</v>
      </c>
      <c r="X82" s="32">
        <v>0</v>
      </c>
      <c r="Y82" s="32">
        <v>0</v>
      </c>
      <c r="Z82" s="32">
        <v>0</v>
      </c>
      <c r="AA82" s="32">
        <f t="shared" si="15"/>
        <v>0</v>
      </c>
      <c r="AB82" s="32">
        <v>0</v>
      </c>
      <c r="AC82" s="32">
        <v>0</v>
      </c>
    </row>
    <row r="83" spans="1:29" ht="13.5">
      <c r="A83" s="55" t="s">
        <v>8</v>
      </c>
      <c r="B83" s="56" t="s">
        <v>147</v>
      </c>
      <c r="C83" s="31" t="s">
        <v>148</v>
      </c>
      <c r="D83" s="32">
        <f t="shared" si="8"/>
        <v>4775</v>
      </c>
      <c r="E83" s="32">
        <f t="shared" si="9"/>
        <v>0</v>
      </c>
      <c r="F83" s="32">
        <v>0</v>
      </c>
      <c r="G83" s="32">
        <v>0</v>
      </c>
      <c r="H83" s="32">
        <f t="shared" si="10"/>
        <v>0</v>
      </c>
      <c r="I83" s="32">
        <v>0</v>
      </c>
      <c r="J83" s="32">
        <v>0</v>
      </c>
      <c r="K83" s="32">
        <f t="shared" si="11"/>
        <v>4775</v>
      </c>
      <c r="L83" s="32">
        <v>1930</v>
      </c>
      <c r="M83" s="32">
        <v>2845</v>
      </c>
      <c r="N83" s="32">
        <f t="shared" si="12"/>
        <v>4775</v>
      </c>
      <c r="O83" s="32">
        <f t="shared" si="13"/>
        <v>1930</v>
      </c>
      <c r="P83" s="32">
        <v>1930</v>
      </c>
      <c r="Q83" s="32">
        <v>0</v>
      </c>
      <c r="R83" s="32">
        <v>0</v>
      </c>
      <c r="S83" s="32">
        <v>0</v>
      </c>
      <c r="T83" s="32">
        <v>0</v>
      </c>
      <c r="U83" s="32">
        <f t="shared" si="14"/>
        <v>2845</v>
      </c>
      <c r="V83" s="32">
        <v>2845</v>
      </c>
      <c r="W83" s="32">
        <v>0</v>
      </c>
      <c r="X83" s="32">
        <v>0</v>
      </c>
      <c r="Y83" s="32">
        <v>0</v>
      </c>
      <c r="Z83" s="32">
        <v>0</v>
      </c>
      <c r="AA83" s="32">
        <f t="shared" si="15"/>
        <v>0</v>
      </c>
      <c r="AB83" s="32">
        <v>0</v>
      </c>
      <c r="AC83" s="32">
        <v>0</v>
      </c>
    </row>
    <row r="84" spans="1:29" ht="13.5">
      <c r="A84" s="55" t="s">
        <v>8</v>
      </c>
      <c r="B84" s="56" t="s">
        <v>149</v>
      </c>
      <c r="C84" s="31" t="s">
        <v>243</v>
      </c>
      <c r="D84" s="32">
        <f t="shared" si="8"/>
        <v>2349</v>
      </c>
      <c r="E84" s="32">
        <f t="shared" si="9"/>
        <v>0</v>
      </c>
      <c r="F84" s="32">
        <v>0</v>
      </c>
      <c r="G84" s="32">
        <v>0</v>
      </c>
      <c r="H84" s="32">
        <f t="shared" si="10"/>
        <v>0</v>
      </c>
      <c r="I84" s="32">
        <v>0</v>
      </c>
      <c r="J84" s="32">
        <v>0</v>
      </c>
      <c r="K84" s="32">
        <f t="shared" si="11"/>
        <v>2349</v>
      </c>
      <c r="L84" s="32">
        <v>1169</v>
      </c>
      <c r="M84" s="32">
        <v>1180</v>
      </c>
      <c r="N84" s="32">
        <f t="shared" si="12"/>
        <v>2349</v>
      </c>
      <c r="O84" s="32">
        <f t="shared" si="13"/>
        <v>1169</v>
      </c>
      <c r="P84" s="32">
        <v>1169</v>
      </c>
      <c r="Q84" s="32">
        <v>0</v>
      </c>
      <c r="R84" s="32">
        <v>0</v>
      </c>
      <c r="S84" s="32">
        <v>0</v>
      </c>
      <c r="T84" s="32">
        <v>0</v>
      </c>
      <c r="U84" s="32">
        <f t="shared" si="14"/>
        <v>1180</v>
      </c>
      <c r="V84" s="32">
        <v>1180</v>
      </c>
      <c r="W84" s="32">
        <v>0</v>
      </c>
      <c r="X84" s="32">
        <v>0</v>
      </c>
      <c r="Y84" s="32">
        <v>0</v>
      </c>
      <c r="Z84" s="32">
        <v>0</v>
      </c>
      <c r="AA84" s="32">
        <f t="shared" si="15"/>
        <v>0</v>
      </c>
      <c r="AB84" s="32">
        <v>0</v>
      </c>
      <c r="AC84" s="32">
        <v>0</v>
      </c>
    </row>
    <row r="85" spans="1:29" ht="13.5">
      <c r="A85" s="55" t="s">
        <v>8</v>
      </c>
      <c r="B85" s="56" t="s">
        <v>150</v>
      </c>
      <c r="C85" s="31" t="s">
        <v>151</v>
      </c>
      <c r="D85" s="32">
        <f t="shared" si="8"/>
        <v>1876</v>
      </c>
      <c r="E85" s="32">
        <f t="shared" si="9"/>
        <v>0</v>
      </c>
      <c r="F85" s="32">
        <v>0</v>
      </c>
      <c r="G85" s="32">
        <v>0</v>
      </c>
      <c r="H85" s="32">
        <f t="shared" si="10"/>
        <v>0</v>
      </c>
      <c r="I85" s="32">
        <v>0</v>
      </c>
      <c r="J85" s="32">
        <v>0</v>
      </c>
      <c r="K85" s="32">
        <f t="shared" si="11"/>
        <v>1876</v>
      </c>
      <c r="L85" s="32">
        <v>1494</v>
      </c>
      <c r="M85" s="32">
        <v>382</v>
      </c>
      <c r="N85" s="32">
        <f t="shared" si="12"/>
        <v>1876</v>
      </c>
      <c r="O85" s="32">
        <f t="shared" si="13"/>
        <v>1494</v>
      </c>
      <c r="P85" s="32">
        <v>1494</v>
      </c>
      <c r="Q85" s="32">
        <v>0</v>
      </c>
      <c r="R85" s="32">
        <v>0</v>
      </c>
      <c r="S85" s="32">
        <v>0</v>
      </c>
      <c r="T85" s="32">
        <v>0</v>
      </c>
      <c r="U85" s="32">
        <f t="shared" si="14"/>
        <v>382</v>
      </c>
      <c r="V85" s="32">
        <v>382</v>
      </c>
      <c r="W85" s="32">
        <v>0</v>
      </c>
      <c r="X85" s="32">
        <v>0</v>
      </c>
      <c r="Y85" s="32">
        <v>0</v>
      </c>
      <c r="Z85" s="32">
        <v>0</v>
      </c>
      <c r="AA85" s="32">
        <f t="shared" si="15"/>
        <v>0</v>
      </c>
      <c r="AB85" s="32">
        <v>0</v>
      </c>
      <c r="AC85" s="32">
        <v>0</v>
      </c>
    </row>
    <row r="86" spans="1:29" ht="13.5">
      <c r="A86" s="55" t="s">
        <v>8</v>
      </c>
      <c r="B86" s="56" t="s">
        <v>152</v>
      </c>
      <c r="C86" s="31" t="s">
        <v>153</v>
      </c>
      <c r="D86" s="32">
        <f t="shared" si="8"/>
        <v>7330</v>
      </c>
      <c r="E86" s="32">
        <f t="shared" si="9"/>
        <v>0</v>
      </c>
      <c r="F86" s="32">
        <v>0</v>
      </c>
      <c r="G86" s="32">
        <v>0</v>
      </c>
      <c r="H86" s="32">
        <f t="shared" si="10"/>
        <v>0</v>
      </c>
      <c r="I86" s="32">
        <v>0</v>
      </c>
      <c r="J86" s="32">
        <v>0</v>
      </c>
      <c r="K86" s="32">
        <f t="shared" si="11"/>
        <v>7330</v>
      </c>
      <c r="L86" s="32">
        <v>2562</v>
      </c>
      <c r="M86" s="32">
        <v>4768</v>
      </c>
      <c r="N86" s="32">
        <f t="shared" si="12"/>
        <v>7330</v>
      </c>
      <c r="O86" s="32">
        <f t="shared" si="13"/>
        <v>2562</v>
      </c>
      <c r="P86" s="32">
        <v>2562</v>
      </c>
      <c r="Q86" s="32">
        <v>0</v>
      </c>
      <c r="R86" s="32">
        <v>0</v>
      </c>
      <c r="S86" s="32">
        <v>0</v>
      </c>
      <c r="T86" s="32">
        <v>0</v>
      </c>
      <c r="U86" s="32">
        <f t="shared" si="14"/>
        <v>4768</v>
      </c>
      <c r="V86" s="32">
        <v>4768</v>
      </c>
      <c r="W86" s="32">
        <v>0</v>
      </c>
      <c r="X86" s="32">
        <v>0</v>
      </c>
      <c r="Y86" s="32">
        <v>0</v>
      </c>
      <c r="Z86" s="32">
        <v>0</v>
      </c>
      <c r="AA86" s="32">
        <f t="shared" si="15"/>
        <v>0</v>
      </c>
      <c r="AB86" s="32">
        <v>0</v>
      </c>
      <c r="AC86" s="32">
        <v>0</v>
      </c>
    </row>
    <row r="87" spans="1:29" ht="13.5">
      <c r="A87" s="55" t="s">
        <v>8</v>
      </c>
      <c r="B87" s="56" t="s">
        <v>154</v>
      </c>
      <c r="C87" s="31" t="s">
        <v>155</v>
      </c>
      <c r="D87" s="32">
        <f t="shared" si="8"/>
        <v>4230</v>
      </c>
      <c r="E87" s="32">
        <f t="shared" si="9"/>
        <v>0</v>
      </c>
      <c r="F87" s="32">
        <v>0</v>
      </c>
      <c r="G87" s="32">
        <v>0</v>
      </c>
      <c r="H87" s="32">
        <f t="shared" si="10"/>
        <v>0</v>
      </c>
      <c r="I87" s="32">
        <v>0</v>
      </c>
      <c r="J87" s="32">
        <v>0</v>
      </c>
      <c r="K87" s="32">
        <f t="shared" si="11"/>
        <v>4230</v>
      </c>
      <c r="L87" s="32">
        <v>1711</v>
      </c>
      <c r="M87" s="32">
        <v>2519</v>
      </c>
      <c r="N87" s="32">
        <f t="shared" si="12"/>
        <v>4266</v>
      </c>
      <c r="O87" s="32">
        <f t="shared" si="13"/>
        <v>1711</v>
      </c>
      <c r="P87" s="32">
        <v>1711</v>
      </c>
      <c r="Q87" s="32">
        <v>0</v>
      </c>
      <c r="R87" s="32">
        <v>0</v>
      </c>
      <c r="S87" s="32">
        <v>0</v>
      </c>
      <c r="T87" s="32">
        <v>0</v>
      </c>
      <c r="U87" s="32">
        <f t="shared" si="14"/>
        <v>2519</v>
      </c>
      <c r="V87" s="32">
        <v>2519</v>
      </c>
      <c r="W87" s="32">
        <v>0</v>
      </c>
      <c r="X87" s="32">
        <v>0</v>
      </c>
      <c r="Y87" s="32">
        <v>0</v>
      </c>
      <c r="Z87" s="32">
        <v>0</v>
      </c>
      <c r="AA87" s="32">
        <f t="shared" si="15"/>
        <v>36</v>
      </c>
      <c r="AB87" s="32">
        <v>36</v>
      </c>
      <c r="AC87" s="32">
        <v>0</v>
      </c>
    </row>
    <row r="88" spans="1:29" ht="13.5">
      <c r="A88" s="55" t="s">
        <v>8</v>
      </c>
      <c r="B88" s="56" t="s">
        <v>156</v>
      </c>
      <c r="C88" s="31" t="s">
        <v>157</v>
      </c>
      <c r="D88" s="32">
        <f t="shared" si="8"/>
        <v>6522</v>
      </c>
      <c r="E88" s="32">
        <f t="shared" si="9"/>
        <v>0</v>
      </c>
      <c r="F88" s="32">
        <v>0</v>
      </c>
      <c r="G88" s="32">
        <v>0</v>
      </c>
      <c r="H88" s="32">
        <f t="shared" si="10"/>
        <v>0</v>
      </c>
      <c r="I88" s="32">
        <v>0</v>
      </c>
      <c r="J88" s="32">
        <v>0</v>
      </c>
      <c r="K88" s="32">
        <f t="shared" si="11"/>
        <v>6522</v>
      </c>
      <c r="L88" s="32">
        <v>1750</v>
      </c>
      <c r="M88" s="32">
        <v>4772</v>
      </c>
      <c r="N88" s="32">
        <f t="shared" si="12"/>
        <v>6522</v>
      </c>
      <c r="O88" s="32">
        <f t="shared" si="13"/>
        <v>1750</v>
      </c>
      <c r="P88" s="32">
        <v>1750</v>
      </c>
      <c r="Q88" s="32">
        <v>0</v>
      </c>
      <c r="R88" s="32">
        <v>0</v>
      </c>
      <c r="S88" s="32">
        <v>0</v>
      </c>
      <c r="T88" s="32">
        <v>0</v>
      </c>
      <c r="U88" s="32">
        <f t="shared" si="14"/>
        <v>4772</v>
      </c>
      <c r="V88" s="32">
        <v>4772</v>
      </c>
      <c r="W88" s="32">
        <v>0</v>
      </c>
      <c r="X88" s="32">
        <v>0</v>
      </c>
      <c r="Y88" s="32">
        <v>0</v>
      </c>
      <c r="Z88" s="32">
        <v>0</v>
      </c>
      <c r="AA88" s="32">
        <f t="shared" si="15"/>
        <v>0</v>
      </c>
      <c r="AB88" s="32">
        <v>0</v>
      </c>
      <c r="AC88" s="32">
        <v>0</v>
      </c>
    </row>
    <row r="89" spans="1:29" ht="13.5">
      <c r="A89" s="55" t="s">
        <v>8</v>
      </c>
      <c r="B89" s="56" t="s">
        <v>158</v>
      </c>
      <c r="C89" s="31" t="s">
        <v>159</v>
      </c>
      <c r="D89" s="32">
        <f t="shared" si="8"/>
        <v>5144</v>
      </c>
      <c r="E89" s="32">
        <f t="shared" si="9"/>
        <v>0</v>
      </c>
      <c r="F89" s="32">
        <v>0</v>
      </c>
      <c r="G89" s="32">
        <v>0</v>
      </c>
      <c r="H89" s="32">
        <f t="shared" si="10"/>
        <v>0</v>
      </c>
      <c r="I89" s="32">
        <v>0</v>
      </c>
      <c r="J89" s="32">
        <v>0</v>
      </c>
      <c r="K89" s="32">
        <f t="shared" si="11"/>
        <v>5144</v>
      </c>
      <c r="L89" s="32">
        <v>1811</v>
      </c>
      <c r="M89" s="32">
        <v>3333</v>
      </c>
      <c r="N89" s="32">
        <f t="shared" si="12"/>
        <v>5144</v>
      </c>
      <c r="O89" s="32">
        <f t="shared" si="13"/>
        <v>1811</v>
      </c>
      <c r="P89" s="32">
        <v>1811</v>
      </c>
      <c r="Q89" s="32">
        <v>0</v>
      </c>
      <c r="R89" s="32">
        <v>0</v>
      </c>
      <c r="S89" s="32">
        <v>0</v>
      </c>
      <c r="T89" s="32">
        <v>0</v>
      </c>
      <c r="U89" s="32">
        <f t="shared" si="14"/>
        <v>3333</v>
      </c>
      <c r="V89" s="32">
        <v>3333</v>
      </c>
      <c r="W89" s="32">
        <v>0</v>
      </c>
      <c r="X89" s="32">
        <v>0</v>
      </c>
      <c r="Y89" s="32">
        <v>0</v>
      </c>
      <c r="Z89" s="32">
        <v>0</v>
      </c>
      <c r="AA89" s="32">
        <f t="shared" si="15"/>
        <v>0</v>
      </c>
      <c r="AB89" s="32">
        <v>0</v>
      </c>
      <c r="AC89" s="32">
        <v>0</v>
      </c>
    </row>
    <row r="90" spans="1:29" ht="13.5">
      <c r="A90" s="55" t="s">
        <v>8</v>
      </c>
      <c r="B90" s="56" t="s">
        <v>160</v>
      </c>
      <c r="C90" s="31" t="s">
        <v>245</v>
      </c>
      <c r="D90" s="32">
        <f t="shared" si="8"/>
        <v>1136</v>
      </c>
      <c r="E90" s="32">
        <f t="shared" si="9"/>
        <v>0</v>
      </c>
      <c r="F90" s="32">
        <v>0</v>
      </c>
      <c r="G90" s="32">
        <v>0</v>
      </c>
      <c r="H90" s="32">
        <f t="shared" si="10"/>
        <v>1136</v>
      </c>
      <c r="I90" s="32">
        <v>432</v>
      </c>
      <c r="J90" s="32">
        <v>704</v>
      </c>
      <c r="K90" s="32">
        <f t="shared" si="11"/>
        <v>0</v>
      </c>
      <c r="L90" s="32">
        <v>0</v>
      </c>
      <c r="M90" s="32">
        <v>0</v>
      </c>
      <c r="N90" s="32">
        <f t="shared" si="12"/>
        <v>1136</v>
      </c>
      <c r="O90" s="32">
        <f t="shared" si="13"/>
        <v>432</v>
      </c>
      <c r="P90" s="32">
        <v>432</v>
      </c>
      <c r="Q90" s="32">
        <v>0</v>
      </c>
      <c r="R90" s="32">
        <v>0</v>
      </c>
      <c r="S90" s="32">
        <v>0</v>
      </c>
      <c r="T90" s="32">
        <v>0</v>
      </c>
      <c r="U90" s="32">
        <f t="shared" si="14"/>
        <v>704</v>
      </c>
      <c r="V90" s="32">
        <v>704</v>
      </c>
      <c r="W90" s="32">
        <v>0</v>
      </c>
      <c r="X90" s="32">
        <v>0</v>
      </c>
      <c r="Y90" s="32">
        <v>0</v>
      </c>
      <c r="Z90" s="32">
        <v>0</v>
      </c>
      <c r="AA90" s="32">
        <f t="shared" si="15"/>
        <v>0</v>
      </c>
      <c r="AB90" s="32">
        <v>0</v>
      </c>
      <c r="AC90" s="32">
        <v>0</v>
      </c>
    </row>
    <row r="91" spans="1:29" ht="13.5">
      <c r="A91" s="55" t="s">
        <v>8</v>
      </c>
      <c r="B91" s="56" t="s">
        <v>161</v>
      </c>
      <c r="C91" s="31" t="s">
        <v>162</v>
      </c>
      <c r="D91" s="32">
        <f t="shared" si="8"/>
        <v>836</v>
      </c>
      <c r="E91" s="32">
        <f t="shared" si="9"/>
        <v>0</v>
      </c>
      <c r="F91" s="32">
        <v>0</v>
      </c>
      <c r="G91" s="32">
        <v>0</v>
      </c>
      <c r="H91" s="32">
        <f t="shared" si="10"/>
        <v>0</v>
      </c>
      <c r="I91" s="32">
        <v>0</v>
      </c>
      <c r="J91" s="32">
        <v>0</v>
      </c>
      <c r="K91" s="32">
        <f t="shared" si="11"/>
        <v>836</v>
      </c>
      <c r="L91" s="32">
        <v>306</v>
      </c>
      <c r="M91" s="32">
        <v>530</v>
      </c>
      <c r="N91" s="32">
        <f t="shared" si="12"/>
        <v>836</v>
      </c>
      <c r="O91" s="32">
        <f t="shared" si="13"/>
        <v>306</v>
      </c>
      <c r="P91" s="32">
        <v>0</v>
      </c>
      <c r="Q91" s="32">
        <v>0</v>
      </c>
      <c r="R91" s="32">
        <v>0</v>
      </c>
      <c r="S91" s="32">
        <v>55</v>
      </c>
      <c r="T91" s="32">
        <v>251</v>
      </c>
      <c r="U91" s="32">
        <f t="shared" si="14"/>
        <v>530</v>
      </c>
      <c r="V91" s="32">
        <v>0</v>
      </c>
      <c r="W91" s="32">
        <v>0</v>
      </c>
      <c r="X91" s="32">
        <v>0</v>
      </c>
      <c r="Y91" s="32">
        <v>24</v>
      </c>
      <c r="Z91" s="32">
        <v>506</v>
      </c>
      <c r="AA91" s="32">
        <f t="shared" si="15"/>
        <v>0</v>
      </c>
      <c r="AB91" s="32">
        <v>0</v>
      </c>
      <c r="AC91" s="32">
        <v>0</v>
      </c>
    </row>
    <row r="92" spans="1:29" ht="13.5">
      <c r="A92" s="55" t="s">
        <v>8</v>
      </c>
      <c r="B92" s="56" t="s">
        <v>163</v>
      </c>
      <c r="C92" s="31" t="s">
        <v>164</v>
      </c>
      <c r="D92" s="32">
        <f t="shared" si="8"/>
        <v>7855</v>
      </c>
      <c r="E92" s="32">
        <f t="shared" si="9"/>
        <v>0</v>
      </c>
      <c r="F92" s="32">
        <v>0</v>
      </c>
      <c r="G92" s="32">
        <v>0</v>
      </c>
      <c r="H92" s="32">
        <f t="shared" si="10"/>
        <v>0</v>
      </c>
      <c r="I92" s="32">
        <v>0</v>
      </c>
      <c r="J92" s="32">
        <v>0</v>
      </c>
      <c r="K92" s="32">
        <f t="shared" si="11"/>
        <v>7855</v>
      </c>
      <c r="L92" s="32">
        <v>6250</v>
      </c>
      <c r="M92" s="32">
        <v>1605</v>
      </c>
      <c r="N92" s="32">
        <f t="shared" si="12"/>
        <v>7855</v>
      </c>
      <c r="O92" s="32">
        <f t="shared" si="13"/>
        <v>6250</v>
      </c>
      <c r="P92" s="32">
        <v>6250</v>
      </c>
      <c r="Q92" s="32">
        <v>0</v>
      </c>
      <c r="R92" s="32">
        <v>0</v>
      </c>
      <c r="S92" s="32">
        <v>0</v>
      </c>
      <c r="T92" s="32">
        <v>0</v>
      </c>
      <c r="U92" s="32">
        <f t="shared" si="14"/>
        <v>1605</v>
      </c>
      <c r="V92" s="32">
        <v>1605</v>
      </c>
      <c r="W92" s="32">
        <v>0</v>
      </c>
      <c r="X92" s="32">
        <v>0</v>
      </c>
      <c r="Y92" s="32">
        <v>0</v>
      </c>
      <c r="Z92" s="32">
        <v>0</v>
      </c>
      <c r="AA92" s="32">
        <f t="shared" si="15"/>
        <v>0</v>
      </c>
      <c r="AB92" s="32">
        <v>0</v>
      </c>
      <c r="AC92" s="32">
        <v>0</v>
      </c>
    </row>
    <row r="93" spans="1:29" ht="13.5">
      <c r="A93" s="55" t="s">
        <v>8</v>
      </c>
      <c r="B93" s="56" t="s">
        <v>165</v>
      </c>
      <c r="C93" s="31" t="s">
        <v>166</v>
      </c>
      <c r="D93" s="32">
        <f t="shared" si="8"/>
        <v>891</v>
      </c>
      <c r="E93" s="32">
        <f t="shared" si="9"/>
        <v>0</v>
      </c>
      <c r="F93" s="32">
        <v>0</v>
      </c>
      <c r="G93" s="32">
        <v>0</v>
      </c>
      <c r="H93" s="32">
        <f t="shared" si="10"/>
        <v>0</v>
      </c>
      <c r="I93" s="32">
        <v>0</v>
      </c>
      <c r="J93" s="32">
        <v>0</v>
      </c>
      <c r="K93" s="32">
        <f t="shared" si="11"/>
        <v>891</v>
      </c>
      <c r="L93" s="32">
        <v>291</v>
      </c>
      <c r="M93" s="32">
        <v>600</v>
      </c>
      <c r="N93" s="32">
        <f t="shared" si="12"/>
        <v>891</v>
      </c>
      <c r="O93" s="32">
        <f t="shared" si="13"/>
        <v>291</v>
      </c>
      <c r="P93" s="32">
        <v>291</v>
      </c>
      <c r="Q93" s="32">
        <v>0</v>
      </c>
      <c r="R93" s="32">
        <v>0</v>
      </c>
      <c r="S93" s="32">
        <v>0</v>
      </c>
      <c r="T93" s="32">
        <v>0</v>
      </c>
      <c r="U93" s="32">
        <f t="shared" si="14"/>
        <v>600</v>
      </c>
      <c r="V93" s="32">
        <v>600</v>
      </c>
      <c r="W93" s="32">
        <v>0</v>
      </c>
      <c r="X93" s="32">
        <v>0</v>
      </c>
      <c r="Y93" s="32">
        <v>0</v>
      </c>
      <c r="Z93" s="32">
        <v>0</v>
      </c>
      <c r="AA93" s="32">
        <f t="shared" si="15"/>
        <v>0</v>
      </c>
      <c r="AB93" s="32">
        <v>0</v>
      </c>
      <c r="AC93" s="32">
        <v>0</v>
      </c>
    </row>
    <row r="94" spans="1:29" ht="13.5">
      <c r="A94" s="55" t="s">
        <v>8</v>
      </c>
      <c r="B94" s="56" t="s">
        <v>167</v>
      </c>
      <c r="C94" s="31" t="s">
        <v>168</v>
      </c>
      <c r="D94" s="32">
        <f t="shared" si="8"/>
        <v>4702</v>
      </c>
      <c r="E94" s="32">
        <f t="shared" si="9"/>
        <v>0</v>
      </c>
      <c r="F94" s="32">
        <v>0</v>
      </c>
      <c r="G94" s="32">
        <v>0</v>
      </c>
      <c r="H94" s="32">
        <f t="shared" si="10"/>
        <v>0</v>
      </c>
      <c r="I94" s="32">
        <v>0</v>
      </c>
      <c r="J94" s="32">
        <v>0</v>
      </c>
      <c r="K94" s="32">
        <f t="shared" si="11"/>
        <v>4702</v>
      </c>
      <c r="L94" s="32">
        <v>1225</v>
      </c>
      <c r="M94" s="32">
        <v>3477</v>
      </c>
      <c r="N94" s="32">
        <f t="shared" si="12"/>
        <v>4702</v>
      </c>
      <c r="O94" s="32">
        <f t="shared" si="13"/>
        <v>1225</v>
      </c>
      <c r="P94" s="32">
        <v>0</v>
      </c>
      <c r="Q94" s="32">
        <v>0</v>
      </c>
      <c r="R94" s="32">
        <v>0</v>
      </c>
      <c r="S94" s="32">
        <v>1225</v>
      </c>
      <c r="T94" s="32">
        <v>0</v>
      </c>
      <c r="U94" s="32">
        <f t="shared" si="14"/>
        <v>3477</v>
      </c>
      <c r="V94" s="32">
        <v>0</v>
      </c>
      <c r="W94" s="32">
        <v>0</v>
      </c>
      <c r="X94" s="32">
        <v>0</v>
      </c>
      <c r="Y94" s="32">
        <v>3477</v>
      </c>
      <c r="Z94" s="32">
        <v>0</v>
      </c>
      <c r="AA94" s="32">
        <f t="shared" si="15"/>
        <v>0</v>
      </c>
      <c r="AB94" s="32">
        <v>0</v>
      </c>
      <c r="AC94" s="32">
        <v>0</v>
      </c>
    </row>
    <row r="95" spans="1:29" ht="13.5">
      <c r="A95" s="55" t="s">
        <v>8</v>
      </c>
      <c r="B95" s="56" t="s">
        <v>169</v>
      </c>
      <c r="C95" s="31" t="s">
        <v>170</v>
      </c>
      <c r="D95" s="32">
        <f t="shared" si="8"/>
        <v>3</v>
      </c>
      <c r="E95" s="32">
        <f t="shared" si="9"/>
        <v>0</v>
      </c>
      <c r="F95" s="32">
        <v>0</v>
      </c>
      <c r="G95" s="32">
        <v>0</v>
      </c>
      <c r="H95" s="32">
        <f t="shared" si="10"/>
        <v>3</v>
      </c>
      <c r="I95" s="32">
        <v>2</v>
      </c>
      <c r="J95" s="32">
        <v>1</v>
      </c>
      <c r="K95" s="32">
        <f t="shared" si="11"/>
        <v>0</v>
      </c>
      <c r="L95" s="32">
        <v>0</v>
      </c>
      <c r="M95" s="32">
        <v>0</v>
      </c>
      <c r="N95" s="32">
        <f t="shared" si="12"/>
        <v>4</v>
      </c>
      <c r="O95" s="32">
        <f t="shared" si="13"/>
        <v>1</v>
      </c>
      <c r="P95" s="32">
        <v>0</v>
      </c>
      <c r="Q95" s="32">
        <v>0</v>
      </c>
      <c r="R95" s="32">
        <v>0</v>
      </c>
      <c r="S95" s="32">
        <v>1</v>
      </c>
      <c r="T95" s="32">
        <v>0</v>
      </c>
      <c r="U95" s="32">
        <f t="shared" si="14"/>
        <v>3</v>
      </c>
      <c r="V95" s="32">
        <v>0</v>
      </c>
      <c r="W95" s="32">
        <v>0</v>
      </c>
      <c r="X95" s="32">
        <v>0</v>
      </c>
      <c r="Y95" s="32">
        <v>3</v>
      </c>
      <c r="Z95" s="32">
        <v>0</v>
      </c>
      <c r="AA95" s="32">
        <f t="shared" si="15"/>
        <v>0</v>
      </c>
      <c r="AB95" s="32">
        <v>0</v>
      </c>
      <c r="AC95" s="32">
        <v>0</v>
      </c>
    </row>
    <row r="96" spans="1:29" ht="13.5">
      <c r="A96" s="55" t="s">
        <v>8</v>
      </c>
      <c r="B96" s="56" t="s">
        <v>171</v>
      </c>
      <c r="C96" s="31" t="s">
        <v>172</v>
      </c>
      <c r="D96" s="32">
        <f t="shared" si="8"/>
        <v>6081</v>
      </c>
      <c r="E96" s="32">
        <f t="shared" si="9"/>
        <v>0</v>
      </c>
      <c r="F96" s="32">
        <v>0</v>
      </c>
      <c r="G96" s="32">
        <v>0</v>
      </c>
      <c r="H96" s="32">
        <f t="shared" si="10"/>
        <v>0</v>
      </c>
      <c r="I96" s="32">
        <v>0</v>
      </c>
      <c r="J96" s="32">
        <v>0</v>
      </c>
      <c r="K96" s="32">
        <f t="shared" si="11"/>
        <v>6081</v>
      </c>
      <c r="L96" s="32">
        <v>3911</v>
      </c>
      <c r="M96" s="32">
        <v>2170</v>
      </c>
      <c r="N96" s="32">
        <f t="shared" si="12"/>
        <v>6081</v>
      </c>
      <c r="O96" s="32">
        <f t="shared" si="13"/>
        <v>3911</v>
      </c>
      <c r="P96" s="32">
        <v>3911</v>
      </c>
      <c r="Q96" s="32">
        <v>0</v>
      </c>
      <c r="R96" s="32">
        <v>0</v>
      </c>
      <c r="S96" s="32">
        <v>0</v>
      </c>
      <c r="T96" s="32">
        <v>0</v>
      </c>
      <c r="U96" s="32">
        <f t="shared" si="14"/>
        <v>2170</v>
      </c>
      <c r="V96" s="32">
        <v>2170</v>
      </c>
      <c r="W96" s="32">
        <v>0</v>
      </c>
      <c r="X96" s="32">
        <v>0</v>
      </c>
      <c r="Y96" s="32">
        <v>0</v>
      </c>
      <c r="Z96" s="32">
        <v>0</v>
      </c>
      <c r="AA96" s="32">
        <f t="shared" si="15"/>
        <v>0</v>
      </c>
      <c r="AB96" s="32">
        <v>0</v>
      </c>
      <c r="AC96" s="32">
        <v>0</v>
      </c>
    </row>
    <row r="97" spans="1:29" ht="13.5">
      <c r="A97" s="55" t="s">
        <v>8</v>
      </c>
      <c r="B97" s="56" t="s">
        <v>173</v>
      </c>
      <c r="C97" s="31" t="s">
        <v>174</v>
      </c>
      <c r="D97" s="32">
        <f t="shared" si="8"/>
        <v>6244</v>
      </c>
      <c r="E97" s="32">
        <f t="shared" si="9"/>
        <v>0</v>
      </c>
      <c r="F97" s="32">
        <v>0</v>
      </c>
      <c r="G97" s="32">
        <v>0</v>
      </c>
      <c r="H97" s="32">
        <f t="shared" si="10"/>
        <v>0</v>
      </c>
      <c r="I97" s="32">
        <v>0</v>
      </c>
      <c r="J97" s="32">
        <v>0</v>
      </c>
      <c r="K97" s="32">
        <f t="shared" si="11"/>
        <v>6244</v>
      </c>
      <c r="L97" s="32">
        <v>1322</v>
      </c>
      <c r="M97" s="32">
        <v>4922</v>
      </c>
      <c r="N97" s="32">
        <f t="shared" si="12"/>
        <v>6244</v>
      </c>
      <c r="O97" s="32">
        <f t="shared" si="13"/>
        <v>1444</v>
      </c>
      <c r="P97" s="32">
        <v>1178</v>
      </c>
      <c r="Q97" s="32">
        <v>0</v>
      </c>
      <c r="R97" s="32">
        <v>0</v>
      </c>
      <c r="S97" s="32">
        <v>266</v>
      </c>
      <c r="T97" s="32">
        <v>0</v>
      </c>
      <c r="U97" s="32">
        <f t="shared" si="14"/>
        <v>4800</v>
      </c>
      <c r="V97" s="32">
        <v>3915</v>
      </c>
      <c r="W97" s="32">
        <v>0</v>
      </c>
      <c r="X97" s="32">
        <v>0</v>
      </c>
      <c r="Y97" s="32">
        <v>885</v>
      </c>
      <c r="Z97" s="32">
        <v>0</v>
      </c>
      <c r="AA97" s="32">
        <f t="shared" si="15"/>
        <v>0</v>
      </c>
      <c r="AB97" s="32">
        <v>0</v>
      </c>
      <c r="AC97" s="32">
        <v>0</v>
      </c>
    </row>
    <row r="98" spans="1:29" ht="13.5">
      <c r="A98" s="55" t="s">
        <v>8</v>
      </c>
      <c r="B98" s="56" t="s">
        <v>175</v>
      </c>
      <c r="C98" s="31" t="s">
        <v>176</v>
      </c>
      <c r="D98" s="32">
        <f t="shared" si="8"/>
        <v>4312</v>
      </c>
      <c r="E98" s="32">
        <f t="shared" si="9"/>
        <v>0</v>
      </c>
      <c r="F98" s="32">
        <v>0</v>
      </c>
      <c r="G98" s="32">
        <v>0</v>
      </c>
      <c r="H98" s="32">
        <f t="shared" si="10"/>
        <v>0</v>
      </c>
      <c r="I98" s="32">
        <v>0</v>
      </c>
      <c r="J98" s="32">
        <v>0</v>
      </c>
      <c r="K98" s="32">
        <f t="shared" si="11"/>
        <v>4312</v>
      </c>
      <c r="L98" s="32">
        <v>1734</v>
      </c>
      <c r="M98" s="32">
        <v>2578</v>
      </c>
      <c r="N98" s="32">
        <f t="shared" si="12"/>
        <v>7890</v>
      </c>
      <c r="O98" s="32">
        <f t="shared" si="13"/>
        <v>5890</v>
      </c>
      <c r="P98" s="32">
        <v>0</v>
      </c>
      <c r="Q98" s="32">
        <v>0</v>
      </c>
      <c r="R98" s="32">
        <v>0</v>
      </c>
      <c r="S98" s="32">
        <v>5890</v>
      </c>
      <c r="T98" s="32">
        <v>0</v>
      </c>
      <c r="U98" s="32">
        <f t="shared" si="14"/>
        <v>2000</v>
      </c>
      <c r="V98" s="32">
        <v>0</v>
      </c>
      <c r="W98" s="32">
        <v>0</v>
      </c>
      <c r="X98" s="32">
        <v>0</v>
      </c>
      <c r="Y98" s="32">
        <v>2000</v>
      </c>
      <c r="Z98" s="32">
        <v>0</v>
      </c>
      <c r="AA98" s="32">
        <f t="shared" si="15"/>
        <v>0</v>
      </c>
      <c r="AB98" s="32">
        <v>0</v>
      </c>
      <c r="AC98" s="32">
        <v>0</v>
      </c>
    </row>
    <row r="99" spans="1:29" ht="13.5">
      <c r="A99" s="55" t="s">
        <v>8</v>
      </c>
      <c r="B99" s="56" t="s">
        <v>177</v>
      </c>
      <c r="C99" s="31" t="s">
        <v>178</v>
      </c>
      <c r="D99" s="32">
        <f t="shared" si="8"/>
        <v>4312</v>
      </c>
      <c r="E99" s="32">
        <f t="shared" si="9"/>
        <v>0</v>
      </c>
      <c r="F99" s="32">
        <v>0</v>
      </c>
      <c r="G99" s="32">
        <v>0</v>
      </c>
      <c r="H99" s="32">
        <f t="shared" si="10"/>
        <v>0</v>
      </c>
      <c r="I99" s="32">
        <v>0</v>
      </c>
      <c r="J99" s="32">
        <v>0</v>
      </c>
      <c r="K99" s="32">
        <f t="shared" si="11"/>
        <v>4312</v>
      </c>
      <c r="L99" s="32">
        <v>2327</v>
      </c>
      <c r="M99" s="32">
        <v>1985</v>
      </c>
      <c r="N99" s="32">
        <f t="shared" si="12"/>
        <v>0</v>
      </c>
      <c r="O99" s="32">
        <f t="shared" si="13"/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f t="shared" si="14"/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f t="shared" si="15"/>
        <v>0</v>
      </c>
      <c r="AB99" s="32">
        <v>0</v>
      </c>
      <c r="AC99" s="32">
        <v>0</v>
      </c>
    </row>
    <row r="100" spans="1:29" ht="13.5">
      <c r="A100" s="55" t="s">
        <v>8</v>
      </c>
      <c r="B100" s="56" t="s">
        <v>179</v>
      </c>
      <c r="C100" s="31" t="s">
        <v>180</v>
      </c>
      <c r="D100" s="32">
        <f t="shared" si="8"/>
        <v>2484</v>
      </c>
      <c r="E100" s="32">
        <f t="shared" si="9"/>
        <v>0</v>
      </c>
      <c r="F100" s="32">
        <v>0</v>
      </c>
      <c r="G100" s="32">
        <v>0</v>
      </c>
      <c r="H100" s="32">
        <f t="shared" si="10"/>
        <v>2484</v>
      </c>
      <c r="I100" s="32">
        <v>2353</v>
      </c>
      <c r="J100" s="32">
        <v>131</v>
      </c>
      <c r="K100" s="32">
        <f t="shared" si="11"/>
        <v>0</v>
      </c>
      <c r="L100" s="32">
        <v>0</v>
      </c>
      <c r="M100" s="32">
        <v>0</v>
      </c>
      <c r="N100" s="32">
        <f t="shared" si="12"/>
        <v>2484</v>
      </c>
      <c r="O100" s="32">
        <f t="shared" si="13"/>
        <v>2353</v>
      </c>
      <c r="P100" s="32">
        <v>0</v>
      </c>
      <c r="Q100" s="32">
        <v>0</v>
      </c>
      <c r="R100" s="32">
        <v>0</v>
      </c>
      <c r="S100" s="32">
        <v>2353</v>
      </c>
      <c r="T100" s="32">
        <v>0</v>
      </c>
      <c r="U100" s="32">
        <f t="shared" si="14"/>
        <v>131</v>
      </c>
      <c r="V100" s="32">
        <v>0</v>
      </c>
      <c r="W100" s="32">
        <v>0</v>
      </c>
      <c r="X100" s="32">
        <v>0</v>
      </c>
      <c r="Y100" s="32">
        <v>131</v>
      </c>
      <c r="Z100" s="32">
        <v>0</v>
      </c>
      <c r="AA100" s="32">
        <f t="shared" si="15"/>
        <v>0</v>
      </c>
      <c r="AB100" s="32">
        <v>0</v>
      </c>
      <c r="AC100" s="32">
        <v>0</v>
      </c>
    </row>
    <row r="101" spans="1:29" ht="13.5">
      <c r="A101" s="55" t="s">
        <v>8</v>
      </c>
      <c r="B101" s="56" t="s">
        <v>181</v>
      </c>
      <c r="C101" s="31" t="s">
        <v>182</v>
      </c>
      <c r="D101" s="32">
        <f t="shared" si="8"/>
        <v>1835</v>
      </c>
      <c r="E101" s="32">
        <f t="shared" si="9"/>
        <v>0</v>
      </c>
      <c r="F101" s="32">
        <v>0</v>
      </c>
      <c r="G101" s="32">
        <v>0</v>
      </c>
      <c r="H101" s="32">
        <f t="shared" si="10"/>
        <v>0</v>
      </c>
      <c r="I101" s="32">
        <v>0</v>
      </c>
      <c r="J101" s="32">
        <v>0</v>
      </c>
      <c r="K101" s="32">
        <f t="shared" si="11"/>
        <v>1835</v>
      </c>
      <c r="L101" s="32">
        <v>1655</v>
      </c>
      <c r="M101" s="32">
        <v>180</v>
      </c>
      <c r="N101" s="32">
        <f t="shared" si="12"/>
        <v>1865</v>
      </c>
      <c r="O101" s="32">
        <f t="shared" si="13"/>
        <v>1655</v>
      </c>
      <c r="P101" s="32">
        <v>0</v>
      </c>
      <c r="Q101" s="32">
        <v>0</v>
      </c>
      <c r="R101" s="32">
        <v>0</v>
      </c>
      <c r="S101" s="32">
        <v>1655</v>
      </c>
      <c r="T101" s="32">
        <v>0</v>
      </c>
      <c r="U101" s="32">
        <f t="shared" si="14"/>
        <v>180</v>
      </c>
      <c r="V101" s="32">
        <v>0</v>
      </c>
      <c r="W101" s="32">
        <v>0</v>
      </c>
      <c r="X101" s="32">
        <v>0</v>
      </c>
      <c r="Y101" s="32">
        <v>180</v>
      </c>
      <c r="Z101" s="32">
        <v>0</v>
      </c>
      <c r="AA101" s="32">
        <f t="shared" si="15"/>
        <v>30</v>
      </c>
      <c r="AB101" s="32">
        <v>30</v>
      </c>
      <c r="AC101" s="32">
        <v>0</v>
      </c>
    </row>
    <row r="102" spans="1:29" ht="13.5">
      <c r="A102" s="55" t="s">
        <v>8</v>
      </c>
      <c r="B102" s="56" t="s">
        <v>183</v>
      </c>
      <c r="C102" s="31" t="s">
        <v>184</v>
      </c>
      <c r="D102" s="32">
        <f t="shared" si="8"/>
        <v>1822</v>
      </c>
      <c r="E102" s="32">
        <f t="shared" si="9"/>
        <v>0</v>
      </c>
      <c r="F102" s="32">
        <v>0</v>
      </c>
      <c r="G102" s="32">
        <v>0</v>
      </c>
      <c r="H102" s="32">
        <f t="shared" si="10"/>
        <v>0</v>
      </c>
      <c r="I102" s="32">
        <v>0</v>
      </c>
      <c r="J102" s="32">
        <v>0</v>
      </c>
      <c r="K102" s="32">
        <f t="shared" si="11"/>
        <v>1822</v>
      </c>
      <c r="L102" s="32">
        <v>874</v>
      </c>
      <c r="M102" s="32">
        <v>948</v>
      </c>
      <c r="N102" s="32">
        <f t="shared" si="12"/>
        <v>1822</v>
      </c>
      <c r="O102" s="32">
        <f t="shared" si="13"/>
        <v>874</v>
      </c>
      <c r="P102" s="32">
        <v>874</v>
      </c>
      <c r="Q102" s="32">
        <v>0</v>
      </c>
      <c r="R102" s="32">
        <v>0</v>
      </c>
      <c r="S102" s="32">
        <v>0</v>
      </c>
      <c r="T102" s="32">
        <v>0</v>
      </c>
      <c r="U102" s="32">
        <f t="shared" si="14"/>
        <v>948</v>
      </c>
      <c r="V102" s="32">
        <v>948</v>
      </c>
      <c r="W102" s="32">
        <v>0</v>
      </c>
      <c r="X102" s="32">
        <v>0</v>
      </c>
      <c r="Y102" s="32">
        <v>0</v>
      </c>
      <c r="Z102" s="32">
        <v>0</v>
      </c>
      <c r="AA102" s="32">
        <f t="shared" si="15"/>
        <v>0</v>
      </c>
      <c r="AB102" s="32">
        <v>0</v>
      </c>
      <c r="AC102" s="32">
        <v>0</v>
      </c>
    </row>
    <row r="103" spans="1:29" ht="13.5">
      <c r="A103" s="62" t="s">
        <v>7</v>
      </c>
      <c r="B103" s="63"/>
      <c r="C103" s="63"/>
      <c r="D103" s="32">
        <f>SUM(D7:D102)</f>
        <v>798786</v>
      </c>
      <c r="E103" s="32">
        <f aca="true" t="shared" si="16" ref="E103:AC103">SUM(E7:E102)</f>
        <v>29680</v>
      </c>
      <c r="F103" s="32">
        <f t="shared" si="16"/>
        <v>20224</v>
      </c>
      <c r="G103" s="32">
        <f t="shared" si="16"/>
        <v>9456</v>
      </c>
      <c r="H103" s="32">
        <f t="shared" si="16"/>
        <v>31122</v>
      </c>
      <c r="I103" s="32">
        <f t="shared" si="16"/>
        <v>27822</v>
      </c>
      <c r="J103" s="32">
        <f t="shared" si="16"/>
        <v>3300</v>
      </c>
      <c r="K103" s="32">
        <f t="shared" si="16"/>
        <v>737984</v>
      </c>
      <c r="L103" s="32">
        <f t="shared" si="16"/>
        <v>268561</v>
      </c>
      <c r="M103" s="32">
        <f t="shared" si="16"/>
        <v>469423</v>
      </c>
      <c r="N103" s="32">
        <f t="shared" si="16"/>
        <v>742174</v>
      </c>
      <c r="O103" s="32">
        <f t="shared" si="16"/>
        <v>291906</v>
      </c>
      <c r="P103" s="32">
        <f t="shared" si="16"/>
        <v>271586</v>
      </c>
      <c r="Q103" s="32">
        <f t="shared" si="16"/>
        <v>0</v>
      </c>
      <c r="R103" s="32">
        <f t="shared" si="16"/>
        <v>8334</v>
      </c>
      <c r="S103" s="32">
        <f t="shared" si="16"/>
        <v>11507</v>
      </c>
      <c r="T103" s="32">
        <f t="shared" si="16"/>
        <v>479</v>
      </c>
      <c r="U103" s="32">
        <f t="shared" si="16"/>
        <v>447741</v>
      </c>
      <c r="V103" s="32">
        <f t="shared" si="16"/>
        <v>392143</v>
      </c>
      <c r="W103" s="32">
        <f t="shared" si="16"/>
        <v>0</v>
      </c>
      <c r="X103" s="32">
        <f t="shared" si="16"/>
        <v>47942</v>
      </c>
      <c r="Y103" s="32">
        <f t="shared" si="16"/>
        <v>6709</v>
      </c>
      <c r="Z103" s="32">
        <f t="shared" si="16"/>
        <v>947</v>
      </c>
      <c r="AA103" s="32">
        <f t="shared" si="16"/>
        <v>2527</v>
      </c>
      <c r="AB103" s="32">
        <f t="shared" si="16"/>
        <v>2405</v>
      </c>
      <c r="AC103" s="32">
        <f t="shared" si="16"/>
        <v>122</v>
      </c>
    </row>
  </sheetData>
  <mergeCells count="7">
    <mergeCell ref="H3:J3"/>
    <mergeCell ref="K3:M3"/>
    <mergeCell ref="A2:A6"/>
    <mergeCell ref="B2:B6"/>
    <mergeCell ref="C2:C6"/>
    <mergeCell ref="E3:G3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4" t="s">
        <v>240</v>
      </c>
      <c r="B1" s="97"/>
      <c r="C1" s="35" t="s">
        <v>205</v>
      </c>
    </row>
    <row r="2" ht="18" customHeight="1">
      <c r="J2" s="38" t="s">
        <v>206</v>
      </c>
    </row>
    <row r="3" spans="6:11" s="39" customFormat="1" ht="19.5" customHeight="1">
      <c r="F3" s="94" t="s">
        <v>207</v>
      </c>
      <c r="G3" s="94"/>
      <c r="H3" s="40" t="s">
        <v>208</v>
      </c>
      <c r="I3" s="40" t="s">
        <v>209</v>
      </c>
      <c r="J3" s="40" t="s">
        <v>198</v>
      </c>
      <c r="K3" s="40" t="s">
        <v>210</v>
      </c>
    </row>
    <row r="4" spans="2:11" s="39" customFormat="1" ht="19.5" customHeight="1">
      <c r="B4" s="98" t="s">
        <v>211</v>
      </c>
      <c r="C4" s="41" t="s">
        <v>212</v>
      </c>
      <c r="D4" s="42">
        <f>SUMIF('水洗化人口等'!$A$7:$C$103,$A$1,'水洗化人口等'!$G$7:$G$103)</f>
        <v>478626</v>
      </c>
      <c r="F4" s="95" t="s">
        <v>213</v>
      </c>
      <c r="G4" s="41" t="s">
        <v>214</v>
      </c>
      <c r="H4" s="42">
        <f>SUMIF('し尿処理の状況'!$A$7:$C$103,$A$1,'し尿処理の状況'!$P$7:$P$103)</f>
        <v>271586</v>
      </c>
      <c r="I4" s="42">
        <f>SUMIF('し尿処理の状況'!$A$7:$C$103,$A$1,'し尿処理の状況'!$V$7:$V$103)</f>
        <v>392143</v>
      </c>
      <c r="J4" s="42">
        <f aca="true" t="shared" si="0" ref="J4:J11">H4+I4</f>
        <v>663729</v>
      </c>
      <c r="K4" s="43">
        <f aca="true" t="shared" si="1" ref="K4:K9">J4/$J$9</f>
        <v>0.8973591456465043</v>
      </c>
    </row>
    <row r="5" spans="2:11" s="39" customFormat="1" ht="19.5" customHeight="1">
      <c r="B5" s="99"/>
      <c r="C5" s="41" t="s">
        <v>215</v>
      </c>
      <c r="D5" s="42">
        <f>SUMIF('水洗化人口等'!$A$7:$C$103,$A$1,'水洗化人口等'!$H$7:$H$103)</f>
        <v>3421</v>
      </c>
      <c r="F5" s="96"/>
      <c r="G5" s="41" t="s">
        <v>216</v>
      </c>
      <c r="H5" s="42">
        <f>SUMIF('し尿処理の状況'!$A$7:$C$103,$A$1,'し尿処理の状況'!$Q$7:$Q$103)</f>
        <v>0</v>
      </c>
      <c r="I5" s="42">
        <f>SUMIF('し尿処理の状況'!$A$7:$C$103,$A$1,'し尿処理の状況'!$W$7:$W$103)</f>
        <v>0</v>
      </c>
      <c r="J5" s="42">
        <f t="shared" si="0"/>
        <v>0</v>
      </c>
      <c r="K5" s="43">
        <f t="shared" si="1"/>
        <v>0</v>
      </c>
    </row>
    <row r="6" spans="2:11" s="39" customFormat="1" ht="19.5" customHeight="1">
      <c r="B6" s="100"/>
      <c r="C6" s="44" t="s">
        <v>217</v>
      </c>
      <c r="D6" s="45">
        <f>SUM(D4:D5)</f>
        <v>482047</v>
      </c>
      <c r="F6" s="96"/>
      <c r="G6" s="41" t="s">
        <v>218</v>
      </c>
      <c r="H6" s="42">
        <f>SUMIF('し尿処理の状況'!$A$7:$C$103,$A$1,'し尿処理の状況'!$R$7:$R$103)</f>
        <v>8334</v>
      </c>
      <c r="I6" s="42">
        <f>SUMIF('し尿処理の状況'!$A$7:$C$103,$A$1,'し尿処理の状況'!$X$7:$X$103)</f>
        <v>47942</v>
      </c>
      <c r="J6" s="42">
        <f t="shared" si="0"/>
        <v>56276</v>
      </c>
      <c r="K6" s="43">
        <f t="shared" si="1"/>
        <v>0.0760849432229158</v>
      </c>
    </row>
    <row r="7" spans="2:11" s="39" customFormat="1" ht="19.5" customHeight="1">
      <c r="B7" s="101" t="s">
        <v>219</v>
      </c>
      <c r="C7" s="46" t="s">
        <v>220</v>
      </c>
      <c r="D7" s="42">
        <f>SUMIF('水洗化人口等'!$A$7:$C$103,$A$1,'水洗化人口等'!$K$7:$K$103)</f>
        <v>576509</v>
      </c>
      <c r="F7" s="96"/>
      <c r="G7" s="41" t="s">
        <v>221</v>
      </c>
      <c r="H7" s="42">
        <f>SUMIF('し尿処理の状況'!$A$7:$C$103,$A$1,'し尿処理の状況'!$S$7:$S$103)</f>
        <v>11507</v>
      </c>
      <c r="I7" s="42">
        <f>SUMIF('し尿処理の状況'!$A$7:$C$103,$A$1,'し尿処理の状況'!$Y$7:$Y$103)</f>
        <v>6709</v>
      </c>
      <c r="J7" s="42">
        <f t="shared" si="0"/>
        <v>18216</v>
      </c>
      <c r="K7" s="43">
        <f t="shared" si="1"/>
        <v>0.02462796442086563</v>
      </c>
    </row>
    <row r="8" spans="2:11" s="39" customFormat="1" ht="19.5" customHeight="1">
      <c r="B8" s="102"/>
      <c r="C8" s="41" t="s">
        <v>222</v>
      </c>
      <c r="D8" s="42">
        <f>SUMIF('水洗化人口等'!$A$7:$C$103,$A$1,'水洗化人口等'!$M$7:$M$103)</f>
        <v>3467</v>
      </c>
      <c r="F8" s="96"/>
      <c r="G8" s="41" t="s">
        <v>223</v>
      </c>
      <c r="H8" s="42">
        <f>SUMIF('し尿処理の状況'!$A$7:$C$103,$A$1,'し尿処理の状況'!$T$7:$T$103)</f>
        <v>479</v>
      </c>
      <c r="I8" s="42">
        <f>SUMIF('し尿処理の状況'!$A$7:$C$103,$A$1,'し尿処理の状況'!$Z$7:$Z$103)</f>
        <v>947</v>
      </c>
      <c r="J8" s="42">
        <f t="shared" si="0"/>
        <v>1426</v>
      </c>
      <c r="K8" s="43">
        <f t="shared" si="1"/>
        <v>0.0019279467097142286</v>
      </c>
    </row>
    <row r="9" spans="2:11" s="39" customFormat="1" ht="19.5" customHeight="1">
      <c r="B9" s="102"/>
      <c r="C9" s="41" t="s">
        <v>224</v>
      </c>
      <c r="D9" s="42">
        <f>SUMIF('水洗化人口等'!$A$7:$C$103,$A$1,'水洗化人口等'!$O$7:$O$103)</f>
        <v>730017</v>
      </c>
      <c r="F9" s="96"/>
      <c r="G9" s="41" t="s">
        <v>217</v>
      </c>
      <c r="H9" s="42">
        <f>SUM(H4:H8)</f>
        <v>291906</v>
      </c>
      <c r="I9" s="42">
        <f>SUM(I4:I8)</f>
        <v>447741</v>
      </c>
      <c r="J9" s="42">
        <f t="shared" si="0"/>
        <v>739647</v>
      </c>
      <c r="K9" s="43">
        <f t="shared" si="1"/>
        <v>1</v>
      </c>
    </row>
    <row r="10" spans="2:10" s="39" customFormat="1" ht="19.5" customHeight="1">
      <c r="B10" s="103"/>
      <c r="C10" s="44" t="s">
        <v>217</v>
      </c>
      <c r="D10" s="45">
        <f>SUM(D7:D9)</f>
        <v>1309993</v>
      </c>
      <c r="F10" s="94" t="s">
        <v>225</v>
      </c>
      <c r="G10" s="94"/>
      <c r="H10" s="42">
        <f>SUMIF('し尿処理の状況'!$A$7:$C$103,$A$1,'し尿処理の状況'!$AB$7:$AB$103)</f>
        <v>2405</v>
      </c>
      <c r="I10" s="42">
        <f>SUMIF('し尿処理の状況'!$A$7:$C$103,$A$1,'し尿処理の状況'!$AC$7:$AC$103)</f>
        <v>122</v>
      </c>
      <c r="J10" s="42">
        <f t="shared" si="0"/>
        <v>2527</v>
      </c>
    </row>
    <row r="11" spans="2:10" s="39" customFormat="1" ht="19.5" customHeight="1">
      <c r="B11" s="92" t="s">
        <v>226</v>
      </c>
      <c r="C11" s="93"/>
      <c r="D11" s="45">
        <f>D6+D10</f>
        <v>1792040</v>
      </c>
      <c r="F11" s="94" t="s">
        <v>198</v>
      </c>
      <c r="G11" s="94"/>
      <c r="H11" s="42">
        <f>H9+H10</f>
        <v>294311</v>
      </c>
      <c r="I11" s="42">
        <f>I9+I10</f>
        <v>447863</v>
      </c>
      <c r="J11" s="42">
        <f t="shared" si="0"/>
        <v>742174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227</v>
      </c>
      <c r="J13" s="38" t="s">
        <v>206</v>
      </c>
    </row>
    <row r="14" spans="3:10" s="39" customFormat="1" ht="19.5" customHeight="1">
      <c r="C14" s="42">
        <f>SUMIF('水洗化人口等'!$A$7:$C$103,$A$1,'水洗化人口等'!$P$7:$P$103)</f>
        <v>321232</v>
      </c>
      <c r="D14" s="39" t="s">
        <v>228</v>
      </c>
      <c r="F14" s="94" t="s">
        <v>229</v>
      </c>
      <c r="G14" s="94"/>
      <c r="H14" s="40" t="s">
        <v>208</v>
      </c>
      <c r="I14" s="40" t="s">
        <v>209</v>
      </c>
      <c r="J14" s="40" t="s">
        <v>198</v>
      </c>
    </row>
    <row r="15" spans="6:10" s="39" customFormat="1" ht="15.75" customHeight="1">
      <c r="F15" s="94" t="s">
        <v>230</v>
      </c>
      <c r="G15" s="94"/>
      <c r="H15" s="42">
        <f>SUMIF('し尿処理の状況'!$A$7:$C$103,$A$1,'し尿処理の状況'!$F$7:$F$103)</f>
        <v>20224</v>
      </c>
      <c r="I15" s="42">
        <f>SUMIF('し尿処理の状況'!$A$7:$C$103,$A$1,'し尿処理の状況'!$G$7:$G$103)</f>
        <v>9456</v>
      </c>
      <c r="J15" s="42">
        <f>H15+I15</f>
        <v>29680</v>
      </c>
    </row>
    <row r="16" spans="3:10" s="39" customFormat="1" ht="15.75" customHeight="1">
      <c r="C16" s="39" t="s">
        <v>231</v>
      </c>
      <c r="D16" s="50">
        <f>D10/D11</f>
        <v>0.7310065623535189</v>
      </c>
      <c r="F16" s="94" t="s">
        <v>232</v>
      </c>
      <c r="G16" s="94"/>
      <c r="H16" s="42">
        <f>SUMIF('し尿処理の状況'!$A$7:$C$103,$A$1,'し尿処理の状況'!$I$7:$I$103)</f>
        <v>27822</v>
      </c>
      <c r="I16" s="42">
        <f>SUMIF('し尿処理の状況'!$A$7:$C$103,$A$1,'し尿処理の状況'!$J$7:$J$103)</f>
        <v>3300</v>
      </c>
      <c r="J16" s="42">
        <f>H16+I16</f>
        <v>31122</v>
      </c>
    </row>
    <row r="17" spans="3:10" s="39" customFormat="1" ht="15.75" customHeight="1">
      <c r="C17" s="39" t="s">
        <v>233</v>
      </c>
      <c r="D17" s="50">
        <f>D6/D11</f>
        <v>0.2689934376464811</v>
      </c>
      <c r="F17" s="94" t="s">
        <v>234</v>
      </c>
      <c r="G17" s="94"/>
      <c r="H17" s="42">
        <f>SUMIF('し尿処理の状況'!$A$7:$C$103,$A$1,'し尿処理の状況'!$L$7:$L$103)</f>
        <v>268561</v>
      </c>
      <c r="I17" s="42">
        <f>SUMIF('し尿処理の状況'!$A$7:$C$103,$A$1,'し尿処理の状況'!$M$7:$M$103)</f>
        <v>469423</v>
      </c>
      <c r="J17" s="42">
        <f>H17+I17</f>
        <v>737984</v>
      </c>
    </row>
    <row r="18" spans="3:10" s="39" customFormat="1" ht="15.75" customHeight="1">
      <c r="C18" s="51" t="s">
        <v>235</v>
      </c>
      <c r="D18" s="50">
        <f>D7/D11</f>
        <v>0.32170543068235086</v>
      </c>
      <c r="F18" s="94" t="s">
        <v>198</v>
      </c>
      <c r="G18" s="94"/>
      <c r="H18" s="42">
        <f>SUM(H15:H17)</f>
        <v>316607</v>
      </c>
      <c r="I18" s="42">
        <f>SUM(I15:I17)</f>
        <v>482179</v>
      </c>
      <c r="J18" s="42">
        <f>SUM(J15:J17)</f>
        <v>798786</v>
      </c>
    </row>
    <row r="19" spans="3:10" ht="15.75" customHeight="1">
      <c r="C19" s="37" t="s">
        <v>236</v>
      </c>
      <c r="D19" s="50">
        <f>(D8+D9)/D11</f>
        <v>0.40930113167116805</v>
      </c>
      <c r="J19" s="52"/>
    </row>
    <row r="20" spans="3:10" ht="15.75" customHeight="1">
      <c r="C20" s="37" t="s">
        <v>237</v>
      </c>
      <c r="D20" s="50">
        <f>C14/D11</f>
        <v>0.17925492734537177</v>
      </c>
      <c r="J20" s="53"/>
    </row>
    <row r="21" spans="3:10" ht="15.75" customHeight="1">
      <c r="C21" s="37" t="s">
        <v>238</v>
      </c>
      <c r="D21" s="50">
        <f>D4/D6</f>
        <v>0.9929031816399646</v>
      </c>
      <c r="F21" s="54"/>
      <c r="J21" s="53"/>
    </row>
    <row r="22" spans="3:10" ht="15.75" customHeight="1">
      <c r="C22" s="37" t="s">
        <v>239</v>
      </c>
      <c r="D22" s="50">
        <f>D5/D6</f>
        <v>0.007096818360035432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2005-09-29T03:32:20Z</dcterms:modified>
  <cp:category/>
  <cp:version/>
  <cp:contentType/>
  <cp:contentStatus/>
</cp:coreProperties>
</file>