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'し尿処理の状況'!$A$2:$AC$78</definedName>
    <definedName name="_xlnm.Print_Area" localSheetId="0">'水洗化人口等'!$A$2:$U$78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<sst xmlns="http://schemas.openxmlformats.org/spreadsheetml/2006/main" count="647" uniqueCount="229">
  <si>
    <t>諫早市</t>
  </si>
  <si>
    <t>水洗化人口等（平成１５年度実績）</t>
  </si>
  <si>
    <t>し尿処理の状況（平成１５年度実績）</t>
  </si>
  <si>
    <t>西海町</t>
  </si>
  <si>
    <t>有明町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</si>
  <si>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</si>
  <si>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</si>
  <si>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</si>
  <si>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</si>
  <si>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</si>
  <si>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</si>
  <si>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</si>
  <si>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</si>
  <si>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42205</t>
  </si>
  <si>
    <t>大村市</t>
  </si>
  <si>
    <t>42206</t>
  </si>
  <si>
    <t>福江市</t>
  </si>
  <si>
    <t>42207</t>
  </si>
  <si>
    <t>平戸市</t>
  </si>
  <si>
    <t>42208</t>
  </si>
  <si>
    <t>松浦市</t>
  </si>
  <si>
    <t>42301</t>
  </si>
  <si>
    <t>香焼町</t>
  </si>
  <si>
    <t>42302</t>
  </si>
  <si>
    <t>伊王島町</t>
  </si>
  <si>
    <t>42303</t>
  </si>
  <si>
    <t>42304</t>
  </si>
  <si>
    <t>野母崎町</t>
  </si>
  <si>
    <t>42305</t>
  </si>
  <si>
    <t>42306</t>
  </si>
  <si>
    <t>多良見町</t>
  </si>
  <si>
    <t>42307</t>
  </si>
  <si>
    <t>長与町</t>
  </si>
  <si>
    <t>42308</t>
  </si>
  <si>
    <t>時津町</t>
  </si>
  <si>
    <t>42309</t>
  </si>
  <si>
    <t>琴海町</t>
  </si>
  <si>
    <t>42310</t>
  </si>
  <si>
    <t>西彼町</t>
  </si>
  <si>
    <t>42311</t>
  </si>
  <si>
    <t>42312</t>
  </si>
  <si>
    <t>42313</t>
  </si>
  <si>
    <t>崎戸町</t>
  </si>
  <si>
    <t>42314</t>
  </si>
  <si>
    <t>大瀬戸町</t>
  </si>
  <si>
    <t>42315</t>
  </si>
  <si>
    <t>外海町</t>
  </si>
  <si>
    <t>42321</t>
  </si>
  <si>
    <t>東彼杵町</t>
  </si>
  <si>
    <t>42322</t>
  </si>
  <si>
    <t>川棚町</t>
  </si>
  <si>
    <t>42323</t>
  </si>
  <si>
    <t>波佐見町</t>
  </si>
  <si>
    <t>42341</t>
  </si>
  <si>
    <t>森山町</t>
  </si>
  <si>
    <t>42342</t>
  </si>
  <si>
    <t>飯盛町</t>
  </si>
  <si>
    <t>42343</t>
  </si>
  <si>
    <t>高来町</t>
  </si>
  <si>
    <t>42344</t>
  </si>
  <si>
    <t>小長井町</t>
  </si>
  <si>
    <t>42361</t>
  </si>
  <si>
    <t>42362</t>
  </si>
  <si>
    <t>42363</t>
  </si>
  <si>
    <t>42364</t>
  </si>
  <si>
    <t>42365</t>
  </si>
  <si>
    <t>愛野町</t>
  </si>
  <si>
    <t>42366</t>
  </si>
  <si>
    <t>千々石町</t>
  </si>
  <si>
    <t>42367</t>
  </si>
  <si>
    <t>小浜町</t>
  </si>
  <si>
    <t>42368</t>
  </si>
  <si>
    <t>南串山町</t>
  </si>
  <si>
    <t>42369</t>
  </si>
  <si>
    <t>加津佐町</t>
  </si>
  <si>
    <t>42370</t>
  </si>
  <si>
    <t>口之津町</t>
  </si>
  <si>
    <t>42371</t>
  </si>
  <si>
    <t>南有馬町</t>
  </si>
  <si>
    <t>42372</t>
  </si>
  <si>
    <t>北有馬町</t>
  </si>
  <si>
    <t>42373</t>
  </si>
  <si>
    <t>西有家町</t>
  </si>
  <si>
    <t>42374</t>
  </si>
  <si>
    <t>有家町</t>
  </si>
  <si>
    <t>42375</t>
  </si>
  <si>
    <t>布津町</t>
  </si>
  <si>
    <t>42376</t>
  </si>
  <si>
    <t>深江町</t>
  </si>
  <si>
    <t>42381</t>
  </si>
  <si>
    <t>42382</t>
  </si>
  <si>
    <t>生月町</t>
  </si>
  <si>
    <t>42383</t>
  </si>
  <si>
    <t>小値賀町</t>
  </si>
  <si>
    <t>42384</t>
  </si>
  <si>
    <t>宇久町</t>
  </si>
  <si>
    <t>42385</t>
  </si>
  <si>
    <t>田平町</t>
  </si>
  <si>
    <t>42386</t>
  </si>
  <si>
    <t>42387</t>
  </si>
  <si>
    <t>鷹島町</t>
  </si>
  <si>
    <t>42388</t>
  </si>
  <si>
    <t>江迎町</t>
  </si>
  <si>
    <t>42389</t>
  </si>
  <si>
    <t>鹿町町</t>
  </si>
  <si>
    <t>42390</t>
  </si>
  <si>
    <t>小佐々町</t>
  </si>
  <si>
    <t>42391</t>
  </si>
  <si>
    <t>佐々町</t>
  </si>
  <si>
    <t>42392</t>
  </si>
  <si>
    <t>42393</t>
  </si>
  <si>
    <t>世知原町</t>
  </si>
  <si>
    <t>42401</t>
  </si>
  <si>
    <t>富江町</t>
  </si>
  <si>
    <t>42402</t>
  </si>
  <si>
    <t>玉之浦町</t>
  </si>
  <si>
    <t>42403</t>
  </si>
  <si>
    <t>三井楽町</t>
  </si>
  <si>
    <t>42209</t>
  </si>
  <si>
    <t>対馬市</t>
  </si>
  <si>
    <t>42210</t>
  </si>
  <si>
    <t>壱岐市</t>
  </si>
  <si>
    <t>長崎県合計</t>
  </si>
  <si>
    <t>長崎県合計</t>
  </si>
  <si>
    <t>42404</t>
  </si>
  <si>
    <t>岐宿町</t>
  </si>
  <si>
    <t>42405</t>
  </si>
  <si>
    <t>奈留町</t>
  </si>
  <si>
    <t>42406</t>
  </si>
  <si>
    <t>若松町</t>
  </si>
  <si>
    <t>42407</t>
  </si>
  <si>
    <t>上五島町</t>
  </si>
  <si>
    <t>42408</t>
  </si>
  <si>
    <t>新魚目町</t>
  </si>
  <si>
    <t>42409</t>
  </si>
  <si>
    <t>有川町</t>
  </si>
  <si>
    <t>42410</t>
  </si>
  <si>
    <t>奈良尾町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</si>
  <si>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</si>
  <si>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</si>
  <si>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</si>
  <si>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</si>
  <si>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</si>
  <si>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</si>
  <si>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</si>
  <si>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</si>
  <si>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</si>
  <si>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</si>
  <si>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</si>
  <si>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</si>
  <si>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</si>
  <si>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</si>
  <si>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</si>
  <si>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</si>
  <si>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</si>
  <si>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</si>
  <si>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</si>
  <si>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</si>
  <si>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福島町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</si>
  <si>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</si>
  <si>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</si>
  <si>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</si>
  <si>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</si>
  <si>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</si>
  <si>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</si>
  <si>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</si>
  <si>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</si>
  <si>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</si>
  <si>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</si>
  <si>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</si>
  <si>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</si>
  <si>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</si>
  <si>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</si>
  <si>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</si>
  <si>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</si>
  <si>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</si>
  <si>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</si>
  <si>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</si>
  <si>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</si>
  <si>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</si>
  <si>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</si>
  <si>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</si>
  <si>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</si>
  <si>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</si>
  <si>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</si>
  <si>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</si>
  <si>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</si>
  <si>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</si>
  <si>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</si>
  <si>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</si>
  <si>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</si>
  <si>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</si>
  <si>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</si>
  <si>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</si>
  <si>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長崎県</t>
  </si>
  <si>
    <t>国見町</t>
  </si>
  <si>
    <t>三和町</t>
  </si>
  <si>
    <t>吉井町</t>
  </si>
  <si>
    <t>吾妻町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</si>
  <si>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</si>
  <si>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</si>
  <si>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</si>
  <si>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</si>
  <si>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</si>
  <si>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</si>
  <si>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</si>
  <si>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</si>
  <si>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</si>
  <si>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</si>
  <si>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</si>
  <si>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</si>
  <si>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</si>
  <si>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</si>
  <si>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</si>
  <si>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</si>
  <si>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</si>
  <si>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</si>
  <si>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</si>
  <si>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</si>
  <si>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</si>
  <si>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</si>
  <si>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</si>
  <si>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</si>
  <si>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</si>
  <si>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瑞穂町</t>
  </si>
  <si>
    <t>大島町</t>
  </si>
  <si>
    <t>大島村</t>
  </si>
  <si>
    <t>○</t>
  </si>
  <si>
    <t>高島町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</si>
</sst>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7" xfId="25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49" fontId="7" fillId="0" borderId="7" xfId="25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7" fillId="0" borderId="7" xfId="0" applyFont="1" applyBorder="1" applyAlignment="1" quotePrefix="1">
      <alignment horizontal="center" vertical="center"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13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4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標準_全項目データ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5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8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8" t="s">
        <v>147</v>
      </c>
      <c r="B2" s="71" t="s">
        <v>199</v>
      </c>
      <c r="C2" s="74" t="s">
        <v>200</v>
      </c>
      <c r="D2" s="5" t="s">
        <v>148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7" t="s">
        <v>149</v>
      </c>
      <c r="S2" s="78"/>
      <c r="T2" s="78"/>
      <c r="U2" s="79"/>
    </row>
    <row r="3" spans="1:21" s="30" customFormat="1" ht="22.5" customHeight="1">
      <c r="A3" s="69"/>
      <c r="B3" s="72"/>
      <c r="C3" s="75"/>
      <c r="D3" s="22"/>
      <c r="E3" s="7" t="s">
        <v>150</v>
      </c>
      <c r="F3" s="20"/>
      <c r="G3" s="20"/>
      <c r="H3" s="23"/>
      <c r="I3" s="7" t="s">
        <v>201</v>
      </c>
      <c r="J3" s="20"/>
      <c r="K3" s="20"/>
      <c r="L3" s="20"/>
      <c r="M3" s="20"/>
      <c r="N3" s="20"/>
      <c r="O3" s="20"/>
      <c r="P3" s="20"/>
      <c r="Q3" s="21"/>
      <c r="R3" s="80"/>
      <c r="S3" s="81"/>
      <c r="T3" s="81"/>
      <c r="U3" s="82"/>
    </row>
    <row r="4" spans="1:21" s="30" customFormat="1" ht="22.5" customHeight="1">
      <c r="A4" s="69"/>
      <c r="B4" s="72"/>
      <c r="C4" s="75"/>
      <c r="D4" s="22"/>
      <c r="E4" s="6" t="s">
        <v>151</v>
      </c>
      <c r="F4" s="63" t="s">
        <v>202</v>
      </c>
      <c r="G4" s="63" t="s">
        <v>203</v>
      </c>
      <c r="H4" s="63" t="s">
        <v>204</v>
      </c>
      <c r="I4" s="6" t="s">
        <v>151</v>
      </c>
      <c r="J4" s="63" t="s">
        <v>205</v>
      </c>
      <c r="K4" s="63" t="s">
        <v>206</v>
      </c>
      <c r="L4" s="63" t="s">
        <v>207</v>
      </c>
      <c r="M4" s="63" t="s">
        <v>208</v>
      </c>
      <c r="N4" s="63" t="s">
        <v>209</v>
      </c>
      <c r="O4" s="84" t="s">
        <v>210</v>
      </c>
      <c r="P4" s="8"/>
      <c r="Q4" s="63" t="s">
        <v>211</v>
      </c>
      <c r="R4" s="63" t="s">
        <v>152</v>
      </c>
      <c r="S4" s="63" t="s">
        <v>153</v>
      </c>
      <c r="T4" s="67" t="s">
        <v>154</v>
      </c>
      <c r="U4" s="67" t="s">
        <v>155</v>
      </c>
    </row>
    <row r="5" spans="1:21" s="30" customFormat="1" ht="22.5" customHeight="1">
      <c r="A5" s="69"/>
      <c r="B5" s="72"/>
      <c r="C5" s="75"/>
      <c r="D5" s="22"/>
      <c r="E5" s="6"/>
      <c r="F5" s="64"/>
      <c r="G5" s="64"/>
      <c r="H5" s="64"/>
      <c r="I5" s="6"/>
      <c r="J5" s="64"/>
      <c r="K5" s="64"/>
      <c r="L5" s="64"/>
      <c r="M5" s="64"/>
      <c r="N5" s="64"/>
      <c r="O5" s="64"/>
      <c r="P5" s="9" t="s">
        <v>156</v>
      </c>
      <c r="Q5" s="64"/>
      <c r="R5" s="65"/>
      <c r="S5" s="65"/>
      <c r="T5" s="65"/>
      <c r="U5" s="64"/>
    </row>
    <row r="6" spans="1:21" s="30" customFormat="1" ht="22.5" customHeight="1">
      <c r="A6" s="70"/>
      <c r="B6" s="73"/>
      <c r="C6" s="76"/>
      <c r="D6" s="10" t="s">
        <v>157</v>
      </c>
      <c r="E6" s="10" t="s">
        <v>157</v>
      </c>
      <c r="F6" s="11" t="s">
        <v>212</v>
      </c>
      <c r="G6" s="10" t="s">
        <v>157</v>
      </c>
      <c r="H6" s="10" t="s">
        <v>157</v>
      </c>
      <c r="I6" s="10" t="s">
        <v>157</v>
      </c>
      <c r="J6" s="11" t="s">
        <v>212</v>
      </c>
      <c r="K6" s="10" t="s">
        <v>157</v>
      </c>
      <c r="L6" s="11" t="s">
        <v>212</v>
      </c>
      <c r="M6" s="10" t="s">
        <v>157</v>
      </c>
      <c r="N6" s="11" t="s">
        <v>212</v>
      </c>
      <c r="O6" s="10" t="s">
        <v>157</v>
      </c>
      <c r="P6" s="10" t="s">
        <v>157</v>
      </c>
      <c r="Q6" s="11" t="s">
        <v>212</v>
      </c>
      <c r="R6" s="66"/>
      <c r="S6" s="66"/>
      <c r="T6" s="66"/>
      <c r="U6" s="83"/>
    </row>
    <row r="7" spans="1:21" ht="13.5">
      <c r="A7" s="55" t="s">
        <v>5</v>
      </c>
      <c r="B7" s="56" t="s">
        <v>6</v>
      </c>
      <c r="C7" s="31" t="s">
        <v>7</v>
      </c>
      <c r="D7" s="32">
        <f aca="true" t="shared" si="0" ref="D7:D70">E7+I7</f>
        <v>419705</v>
      </c>
      <c r="E7" s="33">
        <f aca="true" t="shared" si="1" ref="E7:E46">G7+H7</f>
        <v>42390</v>
      </c>
      <c r="F7" s="34">
        <f aca="true" t="shared" si="2" ref="F7:F22">E7/D7*100</f>
        <v>10.099951156169213</v>
      </c>
      <c r="G7" s="32">
        <v>42390</v>
      </c>
      <c r="H7" s="32">
        <v>0</v>
      </c>
      <c r="I7" s="33">
        <f aca="true" t="shared" si="3" ref="I7:I46">K7+M7+O7</f>
        <v>377315</v>
      </c>
      <c r="J7" s="34">
        <f aca="true" t="shared" si="4" ref="J7:J22">I7/D7*100</f>
        <v>89.90004884383079</v>
      </c>
      <c r="K7" s="32">
        <v>358437</v>
      </c>
      <c r="L7" s="34">
        <f aca="true" t="shared" si="5" ref="L7:L22">K7/D7*100</f>
        <v>85.40212768492155</v>
      </c>
      <c r="M7" s="32">
        <v>0</v>
      </c>
      <c r="N7" s="34">
        <f aca="true" t="shared" si="6" ref="N7:N22">M7/D7*100</f>
        <v>0</v>
      </c>
      <c r="O7" s="32">
        <v>18878</v>
      </c>
      <c r="P7" s="32">
        <v>10828</v>
      </c>
      <c r="Q7" s="34">
        <f aca="true" t="shared" si="7" ref="Q7:Q22">O7/D7*100</f>
        <v>4.497921158909233</v>
      </c>
      <c r="R7" s="32"/>
      <c r="S7" s="32" t="s">
        <v>227</v>
      </c>
      <c r="T7" s="32"/>
      <c r="U7" s="32"/>
    </row>
    <row r="8" spans="1:21" ht="13.5">
      <c r="A8" s="55" t="s">
        <v>5</v>
      </c>
      <c r="B8" s="56" t="s">
        <v>8</v>
      </c>
      <c r="C8" s="31" t="s">
        <v>9</v>
      </c>
      <c r="D8" s="32">
        <f t="shared" si="0"/>
        <v>242516</v>
      </c>
      <c r="E8" s="33">
        <f t="shared" si="1"/>
        <v>75838</v>
      </c>
      <c r="F8" s="34">
        <f t="shared" si="2"/>
        <v>31.271338798264857</v>
      </c>
      <c r="G8" s="32">
        <v>75664</v>
      </c>
      <c r="H8" s="32">
        <v>174</v>
      </c>
      <c r="I8" s="33">
        <f t="shared" si="3"/>
        <v>166678</v>
      </c>
      <c r="J8" s="34">
        <f t="shared" si="4"/>
        <v>68.72866120173514</v>
      </c>
      <c r="K8" s="32">
        <v>127293</v>
      </c>
      <c r="L8" s="34">
        <f t="shared" si="5"/>
        <v>52.48849560441373</v>
      </c>
      <c r="M8" s="32">
        <v>2500</v>
      </c>
      <c r="N8" s="34">
        <f t="shared" si="6"/>
        <v>1.0308598195582972</v>
      </c>
      <c r="O8" s="32">
        <v>36885</v>
      </c>
      <c r="P8" s="32">
        <v>19497</v>
      </c>
      <c r="Q8" s="34">
        <f t="shared" si="7"/>
        <v>15.209305777763117</v>
      </c>
      <c r="R8" s="32" t="s">
        <v>227</v>
      </c>
      <c r="S8" s="32"/>
      <c r="T8" s="32"/>
      <c r="U8" s="32"/>
    </row>
    <row r="9" spans="1:21" ht="13.5">
      <c r="A9" s="55" t="s">
        <v>5</v>
      </c>
      <c r="B9" s="56" t="s">
        <v>10</v>
      </c>
      <c r="C9" s="31" t="s">
        <v>11</v>
      </c>
      <c r="D9" s="32">
        <f t="shared" si="0"/>
        <v>39868</v>
      </c>
      <c r="E9" s="33">
        <f t="shared" si="1"/>
        <v>25037</v>
      </c>
      <c r="F9" s="34">
        <f t="shared" si="2"/>
        <v>62.79973913915923</v>
      </c>
      <c r="G9" s="32">
        <v>25037</v>
      </c>
      <c r="H9" s="32">
        <v>0</v>
      </c>
      <c r="I9" s="33">
        <f t="shared" si="3"/>
        <v>14831</v>
      </c>
      <c r="J9" s="34">
        <f t="shared" si="4"/>
        <v>37.20026086084077</v>
      </c>
      <c r="K9" s="32">
        <v>0</v>
      </c>
      <c r="L9" s="34">
        <f t="shared" si="5"/>
        <v>0</v>
      </c>
      <c r="M9" s="32">
        <v>628</v>
      </c>
      <c r="N9" s="34">
        <f t="shared" si="6"/>
        <v>1.575198153907896</v>
      </c>
      <c r="O9" s="32">
        <v>14203</v>
      </c>
      <c r="P9" s="32">
        <v>12404</v>
      </c>
      <c r="Q9" s="34">
        <f t="shared" si="7"/>
        <v>35.62506270693288</v>
      </c>
      <c r="R9" s="32" t="s">
        <v>227</v>
      </c>
      <c r="S9" s="32"/>
      <c r="T9" s="32"/>
      <c r="U9" s="32"/>
    </row>
    <row r="10" spans="1:21" ht="13.5">
      <c r="A10" s="55" t="s">
        <v>5</v>
      </c>
      <c r="B10" s="56" t="s">
        <v>12</v>
      </c>
      <c r="C10" s="31" t="s">
        <v>0</v>
      </c>
      <c r="D10" s="32">
        <f t="shared" si="0"/>
        <v>94954</v>
      </c>
      <c r="E10" s="33">
        <f t="shared" si="1"/>
        <v>45283</v>
      </c>
      <c r="F10" s="34">
        <f t="shared" si="2"/>
        <v>47.689407502580195</v>
      </c>
      <c r="G10" s="32">
        <v>45283</v>
      </c>
      <c r="H10" s="32">
        <v>0</v>
      </c>
      <c r="I10" s="33">
        <f t="shared" si="3"/>
        <v>49671</v>
      </c>
      <c r="J10" s="34">
        <f t="shared" si="4"/>
        <v>52.310592497419805</v>
      </c>
      <c r="K10" s="32">
        <v>28588</v>
      </c>
      <c r="L10" s="34">
        <f t="shared" si="5"/>
        <v>30.107209806853845</v>
      </c>
      <c r="M10" s="32">
        <v>0</v>
      </c>
      <c r="N10" s="34">
        <f t="shared" si="6"/>
        <v>0</v>
      </c>
      <c r="O10" s="32">
        <v>21083</v>
      </c>
      <c r="P10" s="32">
        <v>13621</v>
      </c>
      <c r="Q10" s="34">
        <f t="shared" si="7"/>
        <v>22.20338269056596</v>
      </c>
      <c r="R10" s="32" t="s">
        <v>227</v>
      </c>
      <c r="S10" s="32"/>
      <c r="T10" s="32"/>
      <c r="U10" s="32"/>
    </row>
    <row r="11" spans="1:21" ht="13.5">
      <c r="A11" s="55" t="s">
        <v>5</v>
      </c>
      <c r="B11" s="56" t="s">
        <v>13</v>
      </c>
      <c r="C11" s="31" t="s">
        <v>14</v>
      </c>
      <c r="D11" s="32">
        <f t="shared" si="0"/>
        <v>88108</v>
      </c>
      <c r="E11" s="33">
        <f t="shared" si="1"/>
        <v>8203</v>
      </c>
      <c r="F11" s="34">
        <f t="shared" si="2"/>
        <v>9.310164797748218</v>
      </c>
      <c r="G11" s="32">
        <v>8203</v>
      </c>
      <c r="H11" s="32">
        <v>0</v>
      </c>
      <c r="I11" s="33">
        <f t="shared" si="3"/>
        <v>79905</v>
      </c>
      <c r="J11" s="34">
        <f t="shared" si="4"/>
        <v>90.68983520225177</v>
      </c>
      <c r="K11" s="32">
        <v>68757</v>
      </c>
      <c r="L11" s="34">
        <f t="shared" si="5"/>
        <v>78.03718164071367</v>
      </c>
      <c r="M11" s="32">
        <v>0</v>
      </c>
      <c r="N11" s="34">
        <f t="shared" si="6"/>
        <v>0</v>
      </c>
      <c r="O11" s="32">
        <v>11148</v>
      </c>
      <c r="P11" s="32">
        <v>10680</v>
      </c>
      <c r="Q11" s="34">
        <f t="shared" si="7"/>
        <v>12.652653561538113</v>
      </c>
      <c r="R11" s="32" t="s">
        <v>227</v>
      </c>
      <c r="S11" s="32"/>
      <c r="T11" s="32"/>
      <c r="U11" s="32"/>
    </row>
    <row r="12" spans="1:21" ht="13.5">
      <c r="A12" s="55" t="s">
        <v>5</v>
      </c>
      <c r="B12" s="56" t="s">
        <v>15</v>
      </c>
      <c r="C12" s="31" t="s">
        <v>16</v>
      </c>
      <c r="D12" s="32">
        <f t="shared" si="0"/>
        <v>27794</v>
      </c>
      <c r="E12" s="33">
        <f t="shared" si="1"/>
        <v>8028</v>
      </c>
      <c r="F12" s="34">
        <f t="shared" si="2"/>
        <v>28.88393178383824</v>
      </c>
      <c r="G12" s="32">
        <v>7958</v>
      </c>
      <c r="H12" s="32">
        <v>70</v>
      </c>
      <c r="I12" s="33">
        <f t="shared" si="3"/>
        <v>19766</v>
      </c>
      <c r="J12" s="34">
        <f t="shared" si="4"/>
        <v>71.11606821616176</v>
      </c>
      <c r="K12" s="32">
        <v>0</v>
      </c>
      <c r="L12" s="34">
        <f t="shared" si="5"/>
        <v>0</v>
      </c>
      <c r="M12" s="32">
        <v>0</v>
      </c>
      <c r="N12" s="34">
        <f t="shared" si="6"/>
        <v>0</v>
      </c>
      <c r="O12" s="32">
        <v>19766</v>
      </c>
      <c r="P12" s="32">
        <v>6394</v>
      </c>
      <c r="Q12" s="34">
        <f t="shared" si="7"/>
        <v>71.11606821616176</v>
      </c>
      <c r="R12" s="32" t="s">
        <v>227</v>
      </c>
      <c r="S12" s="32"/>
      <c r="T12" s="32"/>
      <c r="U12" s="32"/>
    </row>
    <row r="13" spans="1:21" ht="13.5">
      <c r="A13" s="55" t="s">
        <v>5</v>
      </c>
      <c r="B13" s="56" t="s">
        <v>17</v>
      </c>
      <c r="C13" s="31" t="s">
        <v>18</v>
      </c>
      <c r="D13" s="32">
        <f t="shared" si="0"/>
        <v>23779</v>
      </c>
      <c r="E13" s="33">
        <f t="shared" si="1"/>
        <v>18900</v>
      </c>
      <c r="F13" s="34">
        <f t="shared" si="2"/>
        <v>79.4818957904033</v>
      </c>
      <c r="G13" s="32">
        <v>17656</v>
      </c>
      <c r="H13" s="32">
        <v>1244</v>
      </c>
      <c r="I13" s="33">
        <f t="shared" si="3"/>
        <v>4879</v>
      </c>
      <c r="J13" s="34">
        <f t="shared" si="4"/>
        <v>20.518104209596704</v>
      </c>
      <c r="K13" s="32">
        <v>0</v>
      </c>
      <c r="L13" s="34">
        <f t="shared" si="5"/>
        <v>0</v>
      </c>
      <c r="M13" s="32">
        <v>0</v>
      </c>
      <c r="N13" s="34">
        <f t="shared" si="6"/>
        <v>0</v>
      </c>
      <c r="O13" s="32">
        <v>4879</v>
      </c>
      <c r="P13" s="32">
        <v>3663</v>
      </c>
      <c r="Q13" s="34">
        <f t="shared" si="7"/>
        <v>20.518104209596704</v>
      </c>
      <c r="R13" s="32" t="s">
        <v>227</v>
      </c>
      <c r="S13" s="32"/>
      <c r="T13" s="32"/>
      <c r="U13" s="32"/>
    </row>
    <row r="14" spans="1:21" ht="13.5">
      <c r="A14" s="55" t="s">
        <v>5</v>
      </c>
      <c r="B14" s="56" t="s">
        <v>19</v>
      </c>
      <c r="C14" s="31" t="s">
        <v>20</v>
      </c>
      <c r="D14" s="32">
        <f t="shared" si="0"/>
        <v>22211</v>
      </c>
      <c r="E14" s="33">
        <f t="shared" si="1"/>
        <v>17313</v>
      </c>
      <c r="F14" s="34">
        <f t="shared" si="2"/>
        <v>77.94786367115393</v>
      </c>
      <c r="G14" s="32">
        <v>17253</v>
      </c>
      <c r="H14" s="32">
        <v>60</v>
      </c>
      <c r="I14" s="33">
        <f t="shared" si="3"/>
        <v>4898</v>
      </c>
      <c r="J14" s="34">
        <f t="shared" si="4"/>
        <v>22.052136328846068</v>
      </c>
      <c r="K14" s="32">
        <v>0</v>
      </c>
      <c r="L14" s="34">
        <f t="shared" si="5"/>
        <v>0</v>
      </c>
      <c r="M14" s="32">
        <v>0</v>
      </c>
      <c r="N14" s="34">
        <f t="shared" si="6"/>
        <v>0</v>
      </c>
      <c r="O14" s="32">
        <v>4898</v>
      </c>
      <c r="P14" s="32">
        <v>4424</v>
      </c>
      <c r="Q14" s="34">
        <f t="shared" si="7"/>
        <v>22.052136328846068</v>
      </c>
      <c r="R14" s="32"/>
      <c r="S14" s="32" t="s">
        <v>227</v>
      </c>
      <c r="T14" s="32"/>
      <c r="U14" s="32"/>
    </row>
    <row r="15" spans="1:21" ht="13.5">
      <c r="A15" s="55" t="s">
        <v>5</v>
      </c>
      <c r="B15" s="56" t="s">
        <v>118</v>
      </c>
      <c r="C15" s="31" t="s">
        <v>119</v>
      </c>
      <c r="D15" s="32">
        <f t="shared" si="0"/>
        <v>40985</v>
      </c>
      <c r="E15" s="33">
        <f t="shared" si="1"/>
        <v>30766</v>
      </c>
      <c r="F15" s="34">
        <f t="shared" si="2"/>
        <v>75.06648773941687</v>
      </c>
      <c r="G15" s="32">
        <v>29320</v>
      </c>
      <c r="H15" s="32">
        <v>1446</v>
      </c>
      <c r="I15" s="33">
        <f t="shared" si="3"/>
        <v>10219</v>
      </c>
      <c r="J15" s="34">
        <f t="shared" si="4"/>
        <v>24.93351226058314</v>
      </c>
      <c r="K15" s="32">
        <v>0</v>
      </c>
      <c r="L15" s="34">
        <f t="shared" si="5"/>
        <v>0</v>
      </c>
      <c r="M15" s="32">
        <v>0</v>
      </c>
      <c r="N15" s="34">
        <f t="shared" si="6"/>
        <v>0</v>
      </c>
      <c r="O15" s="32">
        <v>10219</v>
      </c>
      <c r="P15" s="32">
        <v>8372</v>
      </c>
      <c r="Q15" s="34">
        <f t="shared" si="7"/>
        <v>24.93351226058314</v>
      </c>
      <c r="R15" s="32" t="s">
        <v>227</v>
      </c>
      <c r="S15" s="32"/>
      <c r="T15" s="32"/>
      <c r="U15" s="32"/>
    </row>
    <row r="16" spans="1:21" ht="13.5">
      <c r="A16" s="55" t="s">
        <v>5</v>
      </c>
      <c r="B16" s="56" t="s">
        <v>120</v>
      </c>
      <c r="C16" s="31" t="s">
        <v>121</v>
      </c>
      <c r="D16" s="32">
        <f t="shared" si="0"/>
        <v>33699</v>
      </c>
      <c r="E16" s="33">
        <f t="shared" si="1"/>
        <v>25449</v>
      </c>
      <c r="F16" s="34">
        <f t="shared" si="2"/>
        <v>75.51856138164337</v>
      </c>
      <c r="G16" s="32">
        <v>24295</v>
      </c>
      <c r="H16" s="32">
        <v>1154</v>
      </c>
      <c r="I16" s="33">
        <f t="shared" si="3"/>
        <v>8250</v>
      </c>
      <c r="J16" s="34">
        <f t="shared" si="4"/>
        <v>24.481438618356627</v>
      </c>
      <c r="K16" s="32">
        <v>310</v>
      </c>
      <c r="L16" s="34">
        <f t="shared" si="5"/>
        <v>0.9199086026291582</v>
      </c>
      <c r="M16" s="32">
        <v>600</v>
      </c>
      <c r="N16" s="34">
        <f t="shared" si="6"/>
        <v>1.7804682631532094</v>
      </c>
      <c r="O16" s="32">
        <v>7340</v>
      </c>
      <c r="P16" s="32">
        <v>5528</v>
      </c>
      <c r="Q16" s="34">
        <f t="shared" si="7"/>
        <v>21.78106175257426</v>
      </c>
      <c r="R16" s="32" t="s">
        <v>227</v>
      </c>
      <c r="S16" s="32"/>
      <c r="T16" s="32"/>
      <c r="U16" s="32"/>
    </row>
    <row r="17" spans="1:21" ht="13.5">
      <c r="A17" s="55" t="s">
        <v>5</v>
      </c>
      <c r="B17" s="56" t="s">
        <v>21</v>
      </c>
      <c r="C17" s="31" t="s">
        <v>22</v>
      </c>
      <c r="D17" s="32">
        <f t="shared" si="0"/>
        <v>4568</v>
      </c>
      <c r="E17" s="33">
        <f t="shared" si="1"/>
        <v>25</v>
      </c>
      <c r="F17" s="34">
        <f t="shared" si="2"/>
        <v>0.5472854640980735</v>
      </c>
      <c r="G17" s="32">
        <v>25</v>
      </c>
      <c r="H17" s="32">
        <v>0</v>
      </c>
      <c r="I17" s="33">
        <f t="shared" si="3"/>
        <v>4543</v>
      </c>
      <c r="J17" s="34">
        <f t="shared" si="4"/>
        <v>99.45271453590193</v>
      </c>
      <c r="K17" s="32">
        <v>4539</v>
      </c>
      <c r="L17" s="34">
        <f t="shared" si="5"/>
        <v>99.36514886164623</v>
      </c>
      <c r="M17" s="32">
        <v>0</v>
      </c>
      <c r="N17" s="34">
        <f t="shared" si="6"/>
        <v>0</v>
      </c>
      <c r="O17" s="32">
        <v>4</v>
      </c>
      <c r="P17" s="32">
        <v>4</v>
      </c>
      <c r="Q17" s="34">
        <f t="shared" si="7"/>
        <v>0.08756567425569177</v>
      </c>
      <c r="R17" s="32"/>
      <c r="S17" s="32" t="s">
        <v>227</v>
      </c>
      <c r="T17" s="32"/>
      <c r="U17" s="32"/>
    </row>
    <row r="18" spans="1:21" ht="13.5">
      <c r="A18" s="55" t="s">
        <v>5</v>
      </c>
      <c r="B18" s="56" t="s">
        <v>23</v>
      </c>
      <c r="C18" s="31" t="s">
        <v>24</v>
      </c>
      <c r="D18" s="32">
        <f t="shared" si="0"/>
        <v>956</v>
      </c>
      <c r="E18" s="33">
        <f t="shared" si="1"/>
        <v>526</v>
      </c>
      <c r="F18" s="34">
        <f t="shared" si="2"/>
        <v>55.02092050209205</v>
      </c>
      <c r="G18" s="32">
        <v>526</v>
      </c>
      <c r="H18" s="32">
        <v>0</v>
      </c>
      <c r="I18" s="33">
        <f t="shared" si="3"/>
        <v>430</v>
      </c>
      <c r="J18" s="34">
        <f t="shared" si="4"/>
        <v>44.97907949790795</v>
      </c>
      <c r="K18" s="32">
        <v>357</v>
      </c>
      <c r="L18" s="34">
        <f t="shared" si="5"/>
        <v>37.34309623430963</v>
      </c>
      <c r="M18" s="32">
        <v>0</v>
      </c>
      <c r="N18" s="34">
        <f t="shared" si="6"/>
        <v>0</v>
      </c>
      <c r="O18" s="32">
        <v>73</v>
      </c>
      <c r="P18" s="32">
        <v>48</v>
      </c>
      <c r="Q18" s="34">
        <f t="shared" si="7"/>
        <v>7.635983263598327</v>
      </c>
      <c r="R18" s="32" t="s">
        <v>227</v>
      </c>
      <c r="S18" s="32"/>
      <c r="T18" s="32"/>
      <c r="U18" s="32"/>
    </row>
    <row r="19" spans="1:21" ht="13.5">
      <c r="A19" s="55" t="s">
        <v>5</v>
      </c>
      <c r="B19" s="56" t="s">
        <v>25</v>
      </c>
      <c r="C19" s="31" t="s">
        <v>228</v>
      </c>
      <c r="D19" s="32">
        <f t="shared" si="0"/>
        <v>896</v>
      </c>
      <c r="E19" s="33">
        <f t="shared" si="1"/>
        <v>15</v>
      </c>
      <c r="F19" s="34">
        <f t="shared" si="2"/>
        <v>1.6741071428571428</v>
      </c>
      <c r="G19" s="32">
        <v>15</v>
      </c>
      <c r="H19" s="32">
        <v>0</v>
      </c>
      <c r="I19" s="33">
        <f t="shared" si="3"/>
        <v>881</v>
      </c>
      <c r="J19" s="34">
        <f t="shared" si="4"/>
        <v>98.32589285714286</v>
      </c>
      <c r="K19" s="32">
        <v>445</v>
      </c>
      <c r="L19" s="34">
        <f t="shared" si="5"/>
        <v>49.66517857142857</v>
      </c>
      <c r="M19" s="32">
        <v>0</v>
      </c>
      <c r="N19" s="34">
        <f t="shared" si="6"/>
        <v>0</v>
      </c>
      <c r="O19" s="32">
        <v>436</v>
      </c>
      <c r="P19" s="32">
        <v>0</v>
      </c>
      <c r="Q19" s="34">
        <f t="shared" si="7"/>
        <v>48.660714285714285</v>
      </c>
      <c r="R19" s="32"/>
      <c r="S19" s="32" t="s">
        <v>227</v>
      </c>
      <c r="T19" s="32"/>
      <c r="U19" s="32"/>
    </row>
    <row r="20" spans="1:21" ht="13.5">
      <c r="A20" s="55" t="s">
        <v>5</v>
      </c>
      <c r="B20" s="56" t="s">
        <v>26</v>
      </c>
      <c r="C20" s="31" t="s">
        <v>27</v>
      </c>
      <c r="D20" s="32">
        <f t="shared" si="0"/>
        <v>7504</v>
      </c>
      <c r="E20" s="33">
        <f t="shared" si="1"/>
        <v>3516</v>
      </c>
      <c r="F20" s="34">
        <f t="shared" si="2"/>
        <v>46.85501066098081</v>
      </c>
      <c r="G20" s="32">
        <v>3516</v>
      </c>
      <c r="H20" s="32">
        <v>0</v>
      </c>
      <c r="I20" s="33">
        <f t="shared" si="3"/>
        <v>3988</v>
      </c>
      <c r="J20" s="34">
        <f t="shared" si="4"/>
        <v>53.14498933901919</v>
      </c>
      <c r="K20" s="32">
        <v>0</v>
      </c>
      <c r="L20" s="34">
        <f t="shared" si="5"/>
        <v>0</v>
      </c>
      <c r="M20" s="32">
        <v>0</v>
      </c>
      <c r="N20" s="34">
        <f t="shared" si="6"/>
        <v>0</v>
      </c>
      <c r="O20" s="32">
        <v>3988</v>
      </c>
      <c r="P20" s="32">
        <v>3851</v>
      </c>
      <c r="Q20" s="34">
        <f t="shared" si="7"/>
        <v>53.14498933901919</v>
      </c>
      <c r="R20" s="32" t="s">
        <v>227</v>
      </c>
      <c r="S20" s="32"/>
      <c r="T20" s="32"/>
      <c r="U20" s="32"/>
    </row>
    <row r="21" spans="1:21" ht="13.5">
      <c r="A21" s="55" t="s">
        <v>5</v>
      </c>
      <c r="B21" s="56" t="s">
        <v>28</v>
      </c>
      <c r="C21" s="31" t="s">
        <v>196</v>
      </c>
      <c r="D21" s="32">
        <f t="shared" si="0"/>
        <v>12204</v>
      </c>
      <c r="E21" s="33">
        <f t="shared" si="1"/>
        <v>6238</v>
      </c>
      <c r="F21" s="34">
        <f t="shared" si="2"/>
        <v>51.1143887250082</v>
      </c>
      <c r="G21" s="32">
        <v>6138</v>
      </c>
      <c r="H21" s="32">
        <v>100</v>
      </c>
      <c r="I21" s="33">
        <f t="shared" si="3"/>
        <v>5966</v>
      </c>
      <c r="J21" s="34">
        <f t="shared" si="4"/>
        <v>48.88561127499181</v>
      </c>
      <c r="K21" s="32">
        <v>0</v>
      </c>
      <c r="L21" s="34">
        <f t="shared" si="5"/>
        <v>0</v>
      </c>
      <c r="M21" s="32">
        <v>4506</v>
      </c>
      <c r="N21" s="34">
        <f t="shared" si="6"/>
        <v>36.922320550639135</v>
      </c>
      <c r="O21" s="32">
        <v>1460</v>
      </c>
      <c r="P21" s="32">
        <v>1271</v>
      </c>
      <c r="Q21" s="34">
        <f t="shared" si="7"/>
        <v>11.963290724352671</v>
      </c>
      <c r="R21" s="32" t="s">
        <v>227</v>
      </c>
      <c r="S21" s="32"/>
      <c r="T21" s="32"/>
      <c r="U21" s="32"/>
    </row>
    <row r="22" spans="1:21" ht="13.5">
      <c r="A22" s="55" t="s">
        <v>5</v>
      </c>
      <c r="B22" s="56" t="s">
        <v>29</v>
      </c>
      <c r="C22" s="31" t="s">
        <v>30</v>
      </c>
      <c r="D22" s="32">
        <f t="shared" si="0"/>
        <v>17318</v>
      </c>
      <c r="E22" s="33">
        <f t="shared" si="1"/>
        <v>8199</v>
      </c>
      <c r="F22" s="34">
        <f t="shared" si="2"/>
        <v>47.34380413442661</v>
      </c>
      <c r="G22" s="32">
        <v>8199</v>
      </c>
      <c r="H22" s="32">
        <v>0</v>
      </c>
      <c r="I22" s="33">
        <f t="shared" si="3"/>
        <v>9119</v>
      </c>
      <c r="J22" s="34">
        <f t="shared" si="4"/>
        <v>52.656195865573395</v>
      </c>
      <c r="K22" s="32">
        <v>5215</v>
      </c>
      <c r="L22" s="34">
        <f t="shared" si="5"/>
        <v>30.113177041228777</v>
      </c>
      <c r="M22" s="32">
        <v>1270</v>
      </c>
      <c r="N22" s="34">
        <f t="shared" si="6"/>
        <v>7.3334103245178435</v>
      </c>
      <c r="O22" s="32">
        <v>2634</v>
      </c>
      <c r="P22" s="32">
        <v>2534</v>
      </c>
      <c r="Q22" s="34">
        <f t="shared" si="7"/>
        <v>15.209608499826771</v>
      </c>
      <c r="R22" s="32" t="s">
        <v>227</v>
      </c>
      <c r="S22" s="32"/>
      <c r="T22" s="32"/>
      <c r="U22" s="32"/>
    </row>
    <row r="23" spans="1:21" ht="13.5">
      <c r="A23" s="55" t="s">
        <v>5</v>
      </c>
      <c r="B23" s="56" t="s">
        <v>31</v>
      </c>
      <c r="C23" s="31" t="s">
        <v>32</v>
      </c>
      <c r="D23" s="32">
        <f t="shared" si="0"/>
        <v>42630</v>
      </c>
      <c r="E23" s="33">
        <f t="shared" si="1"/>
        <v>1321</v>
      </c>
      <c r="F23" s="34">
        <f aca="true" t="shared" si="8" ref="F23:F78">E23/D23*100</f>
        <v>3.0987567440769412</v>
      </c>
      <c r="G23" s="32">
        <v>1301</v>
      </c>
      <c r="H23" s="32">
        <v>20</v>
      </c>
      <c r="I23" s="33">
        <f t="shared" si="3"/>
        <v>41309</v>
      </c>
      <c r="J23" s="34">
        <f aca="true" t="shared" si="9" ref="J23:J78">I23/D23*100</f>
        <v>96.90124325592306</v>
      </c>
      <c r="K23" s="32">
        <v>41237</v>
      </c>
      <c r="L23" s="34">
        <f aca="true" t="shared" si="10" ref="L23:L78">K23/D23*100</f>
        <v>96.73234811165847</v>
      </c>
      <c r="M23" s="32">
        <v>0</v>
      </c>
      <c r="N23" s="34">
        <f aca="true" t="shared" si="11" ref="N23:N78">M23/D23*100</f>
        <v>0</v>
      </c>
      <c r="O23" s="32">
        <v>72</v>
      </c>
      <c r="P23" s="32">
        <v>72</v>
      </c>
      <c r="Q23" s="34">
        <f aca="true" t="shared" si="12" ref="Q23:Q78">O23/D23*100</f>
        <v>0.1688951442646024</v>
      </c>
      <c r="R23" s="32" t="s">
        <v>227</v>
      </c>
      <c r="S23" s="32"/>
      <c r="T23" s="32"/>
      <c r="U23" s="32"/>
    </row>
    <row r="24" spans="1:21" ht="13.5">
      <c r="A24" s="55" t="s">
        <v>5</v>
      </c>
      <c r="B24" s="56" t="s">
        <v>33</v>
      </c>
      <c r="C24" s="31" t="s">
        <v>34</v>
      </c>
      <c r="D24" s="32">
        <f t="shared" si="0"/>
        <v>29021</v>
      </c>
      <c r="E24" s="33">
        <f t="shared" si="1"/>
        <v>2184</v>
      </c>
      <c r="F24" s="34">
        <f t="shared" si="8"/>
        <v>7.5255849212639125</v>
      </c>
      <c r="G24" s="32">
        <v>2175</v>
      </c>
      <c r="H24" s="32">
        <v>9</v>
      </c>
      <c r="I24" s="33">
        <f t="shared" si="3"/>
        <v>26837</v>
      </c>
      <c r="J24" s="34">
        <f t="shared" si="9"/>
        <v>92.47441507873609</v>
      </c>
      <c r="K24" s="32">
        <v>24547</v>
      </c>
      <c r="L24" s="34">
        <f t="shared" si="10"/>
        <v>84.58357740946212</v>
      </c>
      <c r="M24" s="32">
        <v>0</v>
      </c>
      <c r="N24" s="34">
        <f t="shared" si="11"/>
        <v>0</v>
      </c>
      <c r="O24" s="32">
        <v>2290</v>
      </c>
      <c r="P24" s="32">
        <v>1155</v>
      </c>
      <c r="Q24" s="34">
        <f t="shared" si="12"/>
        <v>7.890837669273974</v>
      </c>
      <c r="R24" s="32" t="s">
        <v>227</v>
      </c>
      <c r="S24" s="32"/>
      <c r="T24" s="32"/>
      <c r="U24" s="32"/>
    </row>
    <row r="25" spans="1:21" ht="13.5">
      <c r="A25" s="55" t="s">
        <v>5</v>
      </c>
      <c r="B25" s="56" t="s">
        <v>35</v>
      </c>
      <c r="C25" s="31" t="s">
        <v>36</v>
      </c>
      <c r="D25" s="32">
        <f t="shared" si="0"/>
        <v>13060</v>
      </c>
      <c r="E25" s="33">
        <f t="shared" si="1"/>
        <v>3716</v>
      </c>
      <c r="F25" s="34">
        <f t="shared" si="8"/>
        <v>28.453292496171517</v>
      </c>
      <c r="G25" s="32">
        <v>3716</v>
      </c>
      <c r="H25" s="32">
        <v>0</v>
      </c>
      <c r="I25" s="33">
        <f t="shared" si="3"/>
        <v>9344</v>
      </c>
      <c r="J25" s="34">
        <f t="shared" si="9"/>
        <v>71.54670750382849</v>
      </c>
      <c r="K25" s="32">
        <v>0</v>
      </c>
      <c r="L25" s="34">
        <f t="shared" si="10"/>
        <v>0</v>
      </c>
      <c r="M25" s="32">
        <v>0</v>
      </c>
      <c r="N25" s="34">
        <f t="shared" si="11"/>
        <v>0</v>
      </c>
      <c r="O25" s="32">
        <v>9344</v>
      </c>
      <c r="P25" s="32">
        <v>9047</v>
      </c>
      <c r="Q25" s="34">
        <f t="shared" si="12"/>
        <v>71.54670750382849</v>
      </c>
      <c r="R25" s="32"/>
      <c r="S25" s="32"/>
      <c r="T25" s="32"/>
      <c r="U25" s="32" t="s">
        <v>227</v>
      </c>
    </row>
    <row r="26" spans="1:21" ht="13.5">
      <c r="A26" s="55" t="s">
        <v>5</v>
      </c>
      <c r="B26" s="56" t="s">
        <v>37</v>
      </c>
      <c r="C26" s="31" t="s">
        <v>38</v>
      </c>
      <c r="D26" s="32">
        <f t="shared" si="0"/>
        <v>9847</v>
      </c>
      <c r="E26" s="33">
        <f t="shared" si="1"/>
        <v>4748</v>
      </c>
      <c r="F26" s="34">
        <f t="shared" si="8"/>
        <v>48.217731288717374</v>
      </c>
      <c r="G26" s="32">
        <v>4748</v>
      </c>
      <c r="H26" s="32">
        <v>0</v>
      </c>
      <c r="I26" s="33">
        <f t="shared" si="3"/>
        <v>5099</v>
      </c>
      <c r="J26" s="34">
        <f t="shared" si="9"/>
        <v>51.78226871128262</v>
      </c>
      <c r="K26" s="32">
        <v>1399</v>
      </c>
      <c r="L26" s="34">
        <f t="shared" si="10"/>
        <v>14.207372803899665</v>
      </c>
      <c r="M26" s="32">
        <v>0</v>
      </c>
      <c r="N26" s="34">
        <f t="shared" si="11"/>
        <v>0</v>
      </c>
      <c r="O26" s="32">
        <v>3700</v>
      </c>
      <c r="P26" s="32">
        <v>3422</v>
      </c>
      <c r="Q26" s="34">
        <f t="shared" si="12"/>
        <v>37.57489590738296</v>
      </c>
      <c r="R26" s="32" t="s">
        <v>227</v>
      </c>
      <c r="S26" s="32"/>
      <c r="T26" s="32"/>
      <c r="U26" s="32"/>
    </row>
    <row r="27" spans="1:21" ht="13.5">
      <c r="A27" s="55" t="s">
        <v>5</v>
      </c>
      <c r="B27" s="56" t="s">
        <v>39</v>
      </c>
      <c r="C27" s="31" t="s">
        <v>3</v>
      </c>
      <c r="D27" s="32">
        <f t="shared" si="0"/>
        <v>9212</v>
      </c>
      <c r="E27" s="33">
        <f t="shared" si="1"/>
        <v>3436</v>
      </c>
      <c r="F27" s="34">
        <f t="shared" si="8"/>
        <v>37.299174989144596</v>
      </c>
      <c r="G27" s="32">
        <v>3436</v>
      </c>
      <c r="H27" s="32">
        <v>0</v>
      </c>
      <c r="I27" s="33">
        <f t="shared" si="3"/>
        <v>5776</v>
      </c>
      <c r="J27" s="34">
        <f t="shared" si="9"/>
        <v>62.70082501085541</v>
      </c>
      <c r="K27" s="32">
        <v>0</v>
      </c>
      <c r="L27" s="34">
        <f t="shared" si="10"/>
        <v>0</v>
      </c>
      <c r="M27" s="32">
        <v>0</v>
      </c>
      <c r="N27" s="34">
        <f t="shared" si="11"/>
        <v>0</v>
      </c>
      <c r="O27" s="32">
        <v>5776</v>
      </c>
      <c r="P27" s="32">
        <v>1952</v>
      </c>
      <c r="Q27" s="34">
        <f t="shared" si="12"/>
        <v>62.70082501085541</v>
      </c>
      <c r="R27" s="32" t="s">
        <v>227</v>
      </c>
      <c r="S27" s="32"/>
      <c r="T27" s="32"/>
      <c r="U27" s="32"/>
    </row>
    <row r="28" spans="1:21" ht="13.5">
      <c r="A28" s="55" t="s">
        <v>5</v>
      </c>
      <c r="B28" s="56" t="s">
        <v>40</v>
      </c>
      <c r="C28" s="31" t="s">
        <v>225</v>
      </c>
      <c r="D28" s="32">
        <f t="shared" si="0"/>
        <v>5947</v>
      </c>
      <c r="E28" s="33">
        <f t="shared" si="1"/>
        <v>2289</v>
      </c>
      <c r="F28" s="34">
        <f t="shared" si="8"/>
        <v>38.48999495543971</v>
      </c>
      <c r="G28" s="32">
        <v>2289</v>
      </c>
      <c r="H28" s="32">
        <v>0</v>
      </c>
      <c r="I28" s="33">
        <f t="shared" si="3"/>
        <v>3658</v>
      </c>
      <c r="J28" s="34">
        <f t="shared" si="9"/>
        <v>61.51000504456028</v>
      </c>
      <c r="K28" s="32">
        <v>0</v>
      </c>
      <c r="L28" s="34">
        <f t="shared" si="10"/>
        <v>0</v>
      </c>
      <c r="M28" s="32">
        <v>3576</v>
      </c>
      <c r="N28" s="34">
        <f t="shared" si="11"/>
        <v>60.131158567344876</v>
      </c>
      <c r="O28" s="32">
        <v>82</v>
      </c>
      <c r="P28" s="32">
        <v>58</v>
      </c>
      <c r="Q28" s="34">
        <f t="shared" si="12"/>
        <v>1.3788464772154028</v>
      </c>
      <c r="R28" s="32" t="s">
        <v>227</v>
      </c>
      <c r="S28" s="32"/>
      <c r="T28" s="32"/>
      <c r="U28" s="32"/>
    </row>
    <row r="29" spans="1:21" ht="13.5">
      <c r="A29" s="55" t="s">
        <v>5</v>
      </c>
      <c r="B29" s="56" t="s">
        <v>41</v>
      </c>
      <c r="C29" s="31" t="s">
        <v>42</v>
      </c>
      <c r="D29" s="32">
        <f t="shared" si="0"/>
        <v>2282</v>
      </c>
      <c r="E29" s="33">
        <f t="shared" si="1"/>
        <v>975</v>
      </c>
      <c r="F29" s="34">
        <f t="shared" si="8"/>
        <v>42.72567922874671</v>
      </c>
      <c r="G29" s="32">
        <v>950</v>
      </c>
      <c r="H29" s="32">
        <v>25</v>
      </c>
      <c r="I29" s="33">
        <f t="shared" si="3"/>
        <v>1307</v>
      </c>
      <c r="J29" s="34">
        <f t="shared" si="9"/>
        <v>57.27432077125329</v>
      </c>
      <c r="K29" s="32">
        <v>238</v>
      </c>
      <c r="L29" s="34">
        <f t="shared" si="10"/>
        <v>10.429447852760736</v>
      </c>
      <c r="M29" s="32">
        <v>0</v>
      </c>
      <c r="N29" s="34">
        <f t="shared" si="11"/>
        <v>0</v>
      </c>
      <c r="O29" s="32">
        <v>1069</v>
      </c>
      <c r="P29" s="32">
        <v>646</v>
      </c>
      <c r="Q29" s="34">
        <f t="shared" si="12"/>
        <v>46.844872918492555</v>
      </c>
      <c r="R29" s="32" t="s">
        <v>227</v>
      </c>
      <c r="S29" s="32"/>
      <c r="T29" s="32"/>
      <c r="U29" s="32"/>
    </row>
    <row r="30" spans="1:21" ht="13.5">
      <c r="A30" s="55" t="s">
        <v>5</v>
      </c>
      <c r="B30" s="56" t="s">
        <v>43</v>
      </c>
      <c r="C30" s="31" t="s">
        <v>44</v>
      </c>
      <c r="D30" s="32">
        <f t="shared" si="0"/>
        <v>7978</v>
      </c>
      <c r="E30" s="33">
        <f t="shared" si="1"/>
        <v>5202</v>
      </c>
      <c r="F30" s="34">
        <f t="shared" si="8"/>
        <v>65.20431185760842</v>
      </c>
      <c r="G30" s="32">
        <v>5202</v>
      </c>
      <c r="H30" s="32">
        <v>0</v>
      </c>
      <c r="I30" s="33">
        <f t="shared" si="3"/>
        <v>2776</v>
      </c>
      <c r="J30" s="34">
        <f t="shared" si="9"/>
        <v>34.795688142391576</v>
      </c>
      <c r="K30" s="32">
        <v>0</v>
      </c>
      <c r="L30" s="34">
        <f t="shared" si="10"/>
        <v>0</v>
      </c>
      <c r="M30" s="32">
        <v>487</v>
      </c>
      <c r="N30" s="34">
        <f t="shared" si="11"/>
        <v>6.104286788668839</v>
      </c>
      <c r="O30" s="32">
        <v>2289</v>
      </c>
      <c r="P30" s="32">
        <v>2127</v>
      </c>
      <c r="Q30" s="34">
        <f t="shared" si="12"/>
        <v>28.69140135372274</v>
      </c>
      <c r="R30" s="32"/>
      <c r="S30" s="32" t="s">
        <v>227</v>
      </c>
      <c r="T30" s="32"/>
      <c r="U30" s="32"/>
    </row>
    <row r="31" spans="1:21" ht="13.5">
      <c r="A31" s="55" t="s">
        <v>5</v>
      </c>
      <c r="B31" s="56" t="s">
        <v>45</v>
      </c>
      <c r="C31" s="31" t="s">
        <v>46</v>
      </c>
      <c r="D31" s="32">
        <f t="shared" si="0"/>
        <v>5235</v>
      </c>
      <c r="E31" s="33">
        <f t="shared" si="1"/>
        <v>3264</v>
      </c>
      <c r="F31" s="34">
        <f t="shared" si="8"/>
        <v>62.34957020057307</v>
      </c>
      <c r="G31" s="32">
        <v>3174</v>
      </c>
      <c r="H31" s="32">
        <v>90</v>
      </c>
      <c r="I31" s="33">
        <f t="shared" si="3"/>
        <v>1971</v>
      </c>
      <c r="J31" s="34">
        <f t="shared" si="9"/>
        <v>37.65042979942693</v>
      </c>
      <c r="K31" s="32">
        <v>708</v>
      </c>
      <c r="L31" s="34">
        <f t="shared" si="10"/>
        <v>13.5243553008596</v>
      </c>
      <c r="M31" s="32">
        <v>0</v>
      </c>
      <c r="N31" s="34">
        <f t="shared" si="11"/>
        <v>0</v>
      </c>
      <c r="O31" s="32">
        <v>1263</v>
      </c>
      <c r="P31" s="32">
        <v>441</v>
      </c>
      <c r="Q31" s="34">
        <f t="shared" si="12"/>
        <v>24.126074498567334</v>
      </c>
      <c r="R31" s="32" t="s">
        <v>227</v>
      </c>
      <c r="S31" s="32"/>
      <c r="T31" s="32"/>
      <c r="U31" s="32"/>
    </row>
    <row r="32" spans="1:21" ht="13.5">
      <c r="A32" s="55" t="s">
        <v>5</v>
      </c>
      <c r="B32" s="56" t="s">
        <v>47</v>
      </c>
      <c r="C32" s="31" t="s">
        <v>48</v>
      </c>
      <c r="D32" s="32">
        <f t="shared" si="0"/>
        <v>9810</v>
      </c>
      <c r="E32" s="33">
        <f t="shared" si="1"/>
        <v>7292</v>
      </c>
      <c r="F32" s="34">
        <f t="shared" si="8"/>
        <v>74.33231396534148</v>
      </c>
      <c r="G32" s="32">
        <v>7273</v>
      </c>
      <c r="H32" s="32">
        <v>19</v>
      </c>
      <c r="I32" s="33">
        <f t="shared" si="3"/>
        <v>2518</v>
      </c>
      <c r="J32" s="34">
        <f t="shared" si="9"/>
        <v>25.66768603465851</v>
      </c>
      <c r="K32" s="32">
        <v>0</v>
      </c>
      <c r="L32" s="34">
        <f t="shared" si="10"/>
        <v>0</v>
      </c>
      <c r="M32" s="32">
        <v>0</v>
      </c>
      <c r="N32" s="34">
        <f t="shared" si="11"/>
        <v>0</v>
      </c>
      <c r="O32" s="32">
        <v>2518</v>
      </c>
      <c r="P32" s="32">
        <v>2238</v>
      </c>
      <c r="Q32" s="34">
        <f t="shared" si="12"/>
        <v>25.66768603465851</v>
      </c>
      <c r="R32" s="32" t="s">
        <v>227</v>
      </c>
      <c r="S32" s="32"/>
      <c r="T32" s="32"/>
      <c r="U32" s="32"/>
    </row>
    <row r="33" spans="1:21" ht="13.5">
      <c r="A33" s="55" t="s">
        <v>5</v>
      </c>
      <c r="B33" s="56" t="s">
        <v>49</v>
      </c>
      <c r="C33" s="31" t="s">
        <v>50</v>
      </c>
      <c r="D33" s="32">
        <f t="shared" si="0"/>
        <v>15600</v>
      </c>
      <c r="E33" s="33">
        <f t="shared" si="1"/>
        <v>6322</v>
      </c>
      <c r="F33" s="34">
        <f t="shared" si="8"/>
        <v>40.52564102564102</v>
      </c>
      <c r="G33" s="32">
        <v>6322</v>
      </c>
      <c r="H33" s="32">
        <v>0</v>
      </c>
      <c r="I33" s="33">
        <f t="shared" si="3"/>
        <v>9278</v>
      </c>
      <c r="J33" s="34">
        <f t="shared" si="9"/>
        <v>59.47435897435898</v>
      </c>
      <c r="K33" s="32">
        <v>5437</v>
      </c>
      <c r="L33" s="34">
        <f t="shared" si="10"/>
        <v>34.8525641025641</v>
      </c>
      <c r="M33" s="32">
        <v>0</v>
      </c>
      <c r="N33" s="34">
        <f t="shared" si="11"/>
        <v>0</v>
      </c>
      <c r="O33" s="32">
        <v>3841</v>
      </c>
      <c r="P33" s="32">
        <v>3029</v>
      </c>
      <c r="Q33" s="34">
        <f t="shared" si="12"/>
        <v>24.621794871794872</v>
      </c>
      <c r="R33" s="32" t="s">
        <v>227</v>
      </c>
      <c r="S33" s="32"/>
      <c r="T33" s="32"/>
      <c r="U33" s="32"/>
    </row>
    <row r="34" spans="1:21" ht="13.5">
      <c r="A34" s="55" t="s">
        <v>5</v>
      </c>
      <c r="B34" s="56" t="s">
        <v>51</v>
      </c>
      <c r="C34" s="31" t="s">
        <v>52</v>
      </c>
      <c r="D34" s="32">
        <f t="shared" si="0"/>
        <v>15697</v>
      </c>
      <c r="E34" s="33">
        <f t="shared" si="1"/>
        <v>11036</v>
      </c>
      <c r="F34" s="34">
        <f t="shared" si="8"/>
        <v>70.30642797986877</v>
      </c>
      <c r="G34" s="32">
        <v>11036</v>
      </c>
      <c r="H34" s="32">
        <v>0</v>
      </c>
      <c r="I34" s="33">
        <f t="shared" si="3"/>
        <v>4661</v>
      </c>
      <c r="J34" s="34">
        <f t="shared" si="9"/>
        <v>29.69357202013124</v>
      </c>
      <c r="K34" s="32">
        <v>0</v>
      </c>
      <c r="L34" s="34">
        <f t="shared" si="10"/>
        <v>0</v>
      </c>
      <c r="M34" s="32">
        <v>0</v>
      </c>
      <c r="N34" s="34">
        <f t="shared" si="11"/>
        <v>0</v>
      </c>
      <c r="O34" s="32">
        <v>4661</v>
      </c>
      <c r="P34" s="32">
        <v>3832</v>
      </c>
      <c r="Q34" s="34">
        <f t="shared" si="12"/>
        <v>29.69357202013124</v>
      </c>
      <c r="R34" s="32" t="s">
        <v>227</v>
      </c>
      <c r="S34" s="32"/>
      <c r="T34" s="32"/>
      <c r="U34" s="32"/>
    </row>
    <row r="35" spans="1:21" ht="13.5">
      <c r="A35" s="55" t="s">
        <v>5</v>
      </c>
      <c r="B35" s="56" t="s">
        <v>53</v>
      </c>
      <c r="C35" s="31" t="s">
        <v>54</v>
      </c>
      <c r="D35" s="32">
        <f t="shared" si="0"/>
        <v>6252</v>
      </c>
      <c r="E35" s="33">
        <f t="shared" si="1"/>
        <v>820</v>
      </c>
      <c r="F35" s="34">
        <f t="shared" si="8"/>
        <v>13.115802943058222</v>
      </c>
      <c r="G35" s="32">
        <v>820</v>
      </c>
      <c r="H35" s="32">
        <v>0</v>
      </c>
      <c r="I35" s="33">
        <f t="shared" si="3"/>
        <v>5432</v>
      </c>
      <c r="J35" s="34">
        <f t="shared" si="9"/>
        <v>86.88419705694179</v>
      </c>
      <c r="K35" s="32">
        <v>0</v>
      </c>
      <c r="L35" s="34">
        <f t="shared" si="10"/>
        <v>0</v>
      </c>
      <c r="M35" s="32">
        <v>0</v>
      </c>
      <c r="N35" s="34">
        <f t="shared" si="11"/>
        <v>0</v>
      </c>
      <c r="O35" s="32">
        <v>5432</v>
      </c>
      <c r="P35" s="32">
        <v>872</v>
      </c>
      <c r="Q35" s="34">
        <f t="shared" si="12"/>
        <v>86.88419705694179</v>
      </c>
      <c r="R35" s="32" t="s">
        <v>227</v>
      </c>
      <c r="S35" s="32"/>
      <c r="T35" s="32"/>
      <c r="U35" s="32"/>
    </row>
    <row r="36" spans="1:21" ht="13.5">
      <c r="A36" s="55" t="s">
        <v>5</v>
      </c>
      <c r="B36" s="56" t="s">
        <v>55</v>
      </c>
      <c r="C36" s="31" t="s">
        <v>56</v>
      </c>
      <c r="D36" s="32">
        <f t="shared" si="0"/>
        <v>8394</v>
      </c>
      <c r="E36" s="33">
        <f t="shared" si="1"/>
        <v>5858</v>
      </c>
      <c r="F36" s="34">
        <f t="shared" si="8"/>
        <v>69.78794376935906</v>
      </c>
      <c r="G36" s="32">
        <v>5858</v>
      </c>
      <c r="H36" s="32">
        <v>0</v>
      </c>
      <c r="I36" s="33">
        <f t="shared" si="3"/>
        <v>2536</v>
      </c>
      <c r="J36" s="34">
        <f t="shared" si="9"/>
        <v>30.212056230640933</v>
      </c>
      <c r="K36" s="32">
        <v>0</v>
      </c>
      <c r="L36" s="34">
        <f t="shared" si="10"/>
        <v>0</v>
      </c>
      <c r="M36" s="32">
        <v>763</v>
      </c>
      <c r="N36" s="34">
        <f t="shared" si="11"/>
        <v>9.089826066237789</v>
      </c>
      <c r="O36" s="32">
        <v>1773</v>
      </c>
      <c r="P36" s="32">
        <v>1300</v>
      </c>
      <c r="Q36" s="34">
        <f t="shared" si="12"/>
        <v>21.122230164403145</v>
      </c>
      <c r="R36" s="32" t="s">
        <v>227</v>
      </c>
      <c r="S36" s="32"/>
      <c r="T36" s="32"/>
      <c r="U36" s="32"/>
    </row>
    <row r="37" spans="1:21" ht="13.5">
      <c r="A37" s="55" t="s">
        <v>5</v>
      </c>
      <c r="B37" s="56" t="s">
        <v>57</v>
      </c>
      <c r="C37" s="31" t="s">
        <v>58</v>
      </c>
      <c r="D37" s="32">
        <f t="shared" si="0"/>
        <v>11275</v>
      </c>
      <c r="E37" s="33">
        <f t="shared" si="1"/>
        <v>9376</v>
      </c>
      <c r="F37" s="34">
        <f t="shared" si="8"/>
        <v>83.15742793791574</v>
      </c>
      <c r="G37" s="32">
        <v>9376</v>
      </c>
      <c r="H37" s="32">
        <v>0</v>
      </c>
      <c r="I37" s="33">
        <f t="shared" si="3"/>
        <v>1899</v>
      </c>
      <c r="J37" s="34">
        <f t="shared" si="9"/>
        <v>16.84257206208426</v>
      </c>
      <c r="K37" s="32">
        <v>0</v>
      </c>
      <c r="L37" s="34">
        <f t="shared" si="10"/>
        <v>0</v>
      </c>
      <c r="M37" s="32">
        <v>0</v>
      </c>
      <c r="N37" s="34">
        <f t="shared" si="11"/>
        <v>0</v>
      </c>
      <c r="O37" s="32">
        <v>1899</v>
      </c>
      <c r="P37" s="32">
        <v>1459</v>
      </c>
      <c r="Q37" s="34">
        <f t="shared" si="12"/>
        <v>16.84257206208426</v>
      </c>
      <c r="R37" s="32" t="s">
        <v>227</v>
      </c>
      <c r="S37" s="32"/>
      <c r="T37" s="32"/>
      <c r="U37" s="32"/>
    </row>
    <row r="38" spans="1:21" ht="13.5">
      <c r="A38" s="55" t="s">
        <v>5</v>
      </c>
      <c r="B38" s="56" t="s">
        <v>59</v>
      </c>
      <c r="C38" s="31" t="s">
        <v>60</v>
      </c>
      <c r="D38" s="32">
        <f t="shared" si="0"/>
        <v>6767</v>
      </c>
      <c r="E38" s="33">
        <f t="shared" si="1"/>
        <v>4577</v>
      </c>
      <c r="F38" s="34">
        <f t="shared" si="8"/>
        <v>67.63706221368405</v>
      </c>
      <c r="G38" s="32">
        <v>4577</v>
      </c>
      <c r="H38" s="32">
        <v>0</v>
      </c>
      <c r="I38" s="33">
        <f t="shared" si="3"/>
        <v>2190</v>
      </c>
      <c r="J38" s="34">
        <f t="shared" si="9"/>
        <v>32.362937786315946</v>
      </c>
      <c r="K38" s="32">
        <v>288</v>
      </c>
      <c r="L38" s="34">
        <f t="shared" si="10"/>
        <v>4.255947982857988</v>
      </c>
      <c r="M38" s="32">
        <v>0</v>
      </c>
      <c r="N38" s="34">
        <f t="shared" si="11"/>
        <v>0</v>
      </c>
      <c r="O38" s="32">
        <v>1902</v>
      </c>
      <c r="P38" s="32">
        <v>1419</v>
      </c>
      <c r="Q38" s="34">
        <f t="shared" si="12"/>
        <v>28.10698980345796</v>
      </c>
      <c r="R38" s="32" t="s">
        <v>227</v>
      </c>
      <c r="S38" s="32"/>
      <c r="T38" s="32"/>
      <c r="U38" s="32"/>
    </row>
    <row r="39" spans="1:21" ht="13.5">
      <c r="A39" s="55" t="s">
        <v>5</v>
      </c>
      <c r="B39" s="56" t="s">
        <v>61</v>
      </c>
      <c r="C39" s="31" t="s">
        <v>4</v>
      </c>
      <c r="D39" s="32">
        <f t="shared" si="0"/>
        <v>12240</v>
      </c>
      <c r="E39" s="33">
        <f t="shared" si="1"/>
        <v>8388</v>
      </c>
      <c r="F39" s="34">
        <f t="shared" si="8"/>
        <v>68.52941176470588</v>
      </c>
      <c r="G39" s="32">
        <v>8388</v>
      </c>
      <c r="H39" s="32">
        <v>0</v>
      </c>
      <c r="I39" s="33">
        <f t="shared" si="3"/>
        <v>3852</v>
      </c>
      <c r="J39" s="34">
        <f t="shared" si="9"/>
        <v>31.470588235294116</v>
      </c>
      <c r="K39" s="32">
        <v>0</v>
      </c>
      <c r="L39" s="34">
        <f t="shared" si="10"/>
        <v>0</v>
      </c>
      <c r="M39" s="32">
        <v>0</v>
      </c>
      <c r="N39" s="34">
        <f t="shared" si="11"/>
        <v>0</v>
      </c>
      <c r="O39" s="32">
        <v>3852</v>
      </c>
      <c r="P39" s="32">
        <v>3002</v>
      </c>
      <c r="Q39" s="34">
        <f t="shared" si="12"/>
        <v>31.470588235294116</v>
      </c>
      <c r="R39" s="32" t="s">
        <v>227</v>
      </c>
      <c r="S39" s="32"/>
      <c r="T39" s="32"/>
      <c r="U39" s="32"/>
    </row>
    <row r="40" spans="1:21" ht="13.5">
      <c r="A40" s="55" t="s">
        <v>5</v>
      </c>
      <c r="B40" s="56" t="s">
        <v>62</v>
      </c>
      <c r="C40" s="31" t="s">
        <v>195</v>
      </c>
      <c r="D40" s="32">
        <f t="shared" si="0"/>
        <v>11812</v>
      </c>
      <c r="E40" s="33">
        <f t="shared" si="1"/>
        <v>7139</v>
      </c>
      <c r="F40" s="34">
        <f t="shared" si="8"/>
        <v>60.43853708093464</v>
      </c>
      <c r="G40" s="32">
        <v>7139</v>
      </c>
      <c r="H40" s="32">
        <v>0</v>
      </c>
      <c r="I40" s="33">
        <f t="shared" si="3"/>
        <v>4673</v>
      </c>
      <c r="J40" s="34">
        <f t="shared" si="9"/>
        <v>39.56146291906536</v>
      </c>
      <c r="K40" s="32">
        <v>0</v>
      </c>
      <c r="L40" s="34">
        <f t="shared" si="10"/>
        <v>0</v>
      </c>
      <c r="M40" s="32">
        <v>0</v>
      </c>
      <c r="N40" s="34">
        <f t="shared" si="11"/>
        <v>0</v>
      </c>
      <c r="O40" s="32">
        <v>4673</v>
      </c>
      <c r="P40" s="32">
        <v>3665</v>
      </c>
      <c r="Q40" s="34">
        <f t="shared" si="12"/>
        <v>39.56146291906536</v>
      </c>
      <c r="R40" s="32" t="s">
        <v>227</v>
      </c>
      <c r="S40" s="32"/>
      <c r="T40" s="32"/>
      <c r="U40" s="32"/>
    </row>
    <row r="41" spans="1:21" ht="13.5">
      <c r="A41" s="55" t="s">
        <v>5</v>
      </c>
      <c r="B41" s="56" t="s">
        <v>63</v>
      </c>
      <c r="C41" s="31" t="s">
        <v>224</v>
      </c>
      <c r="D41" s="32">
        <f t="shared" si="0"/>
        <v>6067</v>
      </c>
      <c r="E41" s="33">
        <f t="shared" si="1"/>
        <v>4093</v>
      </c>
      <c r="F41" s="34">
        <f t="shared" si="8"/>
        <v>67.46332619086863</v>
      </c>
      <c r="G41" s="32">
        <v>4093</v>
      </c>
      <c r="H41" s="32">
        <v>0</v>
      </c>
      <c r="I41" s="33">
        <f t="shared" si="3"/>
        <v>1974</v>
      </c>
      <c r="J41" s="34">
        <f t="shared" si="9"/>
        <v>32.536673809131365</v>
      </c>
      <c r="K41" s="32">
        <v>0</v>
      </c>
      <c r="L41" s="34">
        <f t="shared" si="10"/>
        <v>0</v>
      </c>
      <c r="M41" s="32">
        <v>0</v>
      </c>
      <c r="N41" s="34">
        <f t="shared" si="11"/>
        <v>0</v>
      </c>
      <c r="O41" s="32">
        <v>1974</v>
      </c>
      <c r="P41" s="32">
        <v>1369</v>
      </c>
      <c r="Q41" s="34">
        <f t="shared" si="12"/>
        <v>32.536673809131365</v>
      </c>
      <c r="R41" s="32" t="s">
        <v>227</v>
      </c>
      <c r="S41" s="32"/>
      <c r="T41" s="32"/>
      <c r="U41" s="32"/>
    </row>
    <row r="42" spans="1:21" ht="13.5">
      <c r="A42" s="55" t="s">
        <v>5</v>
      </c>
      <c r="B42" s="56" t="s">
        <v>64</v>
      </c>
      <c r="C42" s="31" t="s">
        <v>198</v>
      </c>
      <c r="D42" s="32">
        <f t="shared" si="0"/>
        <v>7783</v>
      </c>
      <c r="E42" s="33">
        <f t="shared" si="1"/>
        <v>5943</v>
      </c>
      <c r="F42" s="34">
        <f t="shared" si="8"/>
        <v>76.35873056661956</v>
      </c>
      <c r="G42" s="32">
        <v>5943</v>
      </c>
      <c r="H42" s="32">
        <v>0</v>
      </c>
      <c r="I42" s="33">
        <f t="shared" si="3"/>
        <v>1840</v>
      </c>
      <c r="J42" s="34">
        <f t="shared" si="9"/>
        <v>23.641269433380444</v>
      </c>
      <c r="K42" s="32">
        <v>0</v>
      </c>
      <c r="L42" s="34">
        <f t="shared" si="10"/>
        <v>0</v>
      </c>
      <c r="M42" s="32">
        <v>0</v>
      </c>
      <c r="N42" s="34">
        <f t="shared" si="11"/>
        <v>0</v>
      </c>
      <c r="O42" s="32">
        <v>1840</v>
      </c>
      <c r="P42" s="32">
        <v>1370</v>
      </c>
      <c r="Q42" s="34">
        <f t="shared" si="12"/>
        <v>23.641269433380444</v>
      </c>
      <c r="R42" s="32" t="s">
        <v>227</v>
      </c>
      <c r="S42" s="32"/>
      <c r="T42" s="32"/>
      <c r="U42" s="32"/>
    </row>
    <row r="43" spans="1:21" ht="13.5">
      <c r="A43" s="55" t="s">
        <v>5</v>
      </c>
      <c r="B43" s="56" t="s">
        <v>65</v>
      </c>
      <c r="C43" s="31" t="s">
        <v>66</v>
      </c>
      <c r="D43" s="32">
        <f t="shared" si="0"/>
        <v>4834</v>
      </c>
      <c r="E43" s="33">
        <f t="shared" si="1"/>
        <v>2071</v>
      </c>
      <c r="F43" s="34">
        <f t="shared" si="8"/>
        <v>42.84236657012826</v>
      </c>
      <c r="G43" s="32">
        <v>2071</v>
      </c>
      <c r="H43" s="32">
        <v>0</v>
      </c>
      <c r="I43" s="33">
        <f t="shared" si="3"/>
        <v>2763</v>
      </c>
      <c r="J43" s="34">
        <f t="shared" si="9"/>
        <v>57.157633429871744</v>
      </c>
      <c r="K43" s="32">
        <v>2550</v>
      </c>
      <c r="L43" s="34">
        <f t="shared" si="10"/>
        <v>52.751344642118326</v>
      </c>
      <c r="M43" s="32">
        <v>0</v>
      </c>
      <c r="N43" s="34">
        <f t="shared" si="11"/>
        <v>0</v>
      </c>
      <c r="O43" s="32">
        <v>213</v>
      </c>
      <c r="P43" s="32">
        <v>166</v>
      </c>
      <c r="Q43" s="34">
        <f t="shared" si="12"/>
        <v>4.406288787753413</v>
      </c>
      <c r="R43" s="32" t="s">
        <v>227</v>
      </c>
      <c r="S43" s="32"/>
      <c r="T43" s="32"/>
      <c r="U43" s="32"/>
    </row>
    <row r="44" spans="1:21" ht="13.5">
      <c r="A44" s="55" t="s">
        <v>5</v>
      </c>
      <c r="B44" s="56" t="s">
        <v>67</v>
      </c>
      <c r="C44" s="31" t="s">
        <v>68</v>
      </c>
      <c r="D44" s="32">
        <f t="shared" si="0"/>
        <v>5904</v>
      </c>
      <c r="E44" s="33">
        <f t="shared" si="1"/>
        <v>4203</v>
      </c>
      <c r="F44" s="34">
        <f t="shared" si="8"/>
        <v>71.1890243902439</v>
      </c>
      <c r="G44" s="32">
        <v>4203</v>
      </c>
      <c r="H44" s="32">
        <v>0</v>
      </c>
      <c r="I44" s="33">
        <f t="shared" si="3"/>
        <v>1701</v>
      </c>
      <c r="J44" s="34">
        <f t="shared" si="9"/>
        <v>28.810975609756095</v>
      </c>
      <c r="K44" s="32">
        <v>1469</v>
      </c>
      <c r="L44" s="34">
        <f t="shared" si="10"/>
        <v>24.881436314363143</v>
      </c>
      <c r="M44" s="32">
        <v>0</v>
      </c>
      <c r="N44" s="34">
        <f t="shared" si="11"/>
        <v>0</v>
      </c>
      <c r="O44" s="32">
        <v>232</v>
      </c>
      <c r="P44" s="32">
        <v>148</v>
      </c>
      <c r="Q44" s="34">
        <f t="shared" si="12"/>
        <v>3.9295392953929538</v>
      </c>
      <c r="R44" s="32" t="s">
        <v>227</v>
      </c>
      <c r="S44" s="32"/>
      <c r="T44" s="32"/>
      <c r="U44" s="32"/>
    </row>
    <row r="45" spans="1:21" ht="13.5">
      <c r="A45" s="55" t="s">
        <v>5</v>
      </c>
      <c r="B45" s="56" t="s">
        <v>69</v>
      </c>
      <c r="C45" s="31" t="s">
        <v>70</v>
      </c>
      <c r="D45" s="32">
        <f t="shared" si="0"/>
        <v>11180</v>
      </c>
      <c r="E45" s="33">
        <f t="shared" si="1"/>
        <v>8773</v>
      </c>
      <c r="F45" s="34">
        <f t="shared" si="8"/>
        <v>78.47048300536673</v>
      </c>
      <c r="G45" s="32">
        <v>8773</v>
      </c>
      <c r="H45" s="32">
        <v>0</v>
      </c>
      <c r="I45" s="33">
        <f t="shared" si="3"/>
        <v>2407</v>
      </c>
      <c r="J45" s="34">
        <f t="shared" si="9"/>
        <v>21.529516994633273</v>
      </c>
      <c r="K45" s="32">
        <v>859</v>
      </c>
      <c r="L45" s="34">
        <f t="shared" si="10"/>
        <v>7.683363148479428</v>
      </c>
      <c r="M45" s="32">
        <v>0</v>
      </c>
      <c r="N45" s="34">
        <f t="shared" si="11"/>
        <v>0</v>
      </c>
      <c r="O45" s="32">
        <v>1548</v>
      </c>
      <c r="P45" s="32">
        <v>988</v>
      </c>
      <c r="Q45" s="34">
        <f t="shared" si="12"/>
        <v>13.846153846153847</v>
      </c>
      <c r="R45" s="32" t="s">
        <v>227</v>
      </c>
      <c r="S45" s="32"/>
      <c r="T45" s="32"/>
      <c r="U45" s="32"/>
    </row>
    <row r="46" spans="1:21" ht="13.5">
      <c r="A46" s="55" t="s">
        <v>5</v>
      </c>
      <c r="B46" s="56" t="s">
        <v>71</v>
      </c>
      <c r="C46" s="31" t="s">
        <v>72</v>
      </c>
      <c r="D46" s="32">
        <f t="shared" si="0"/>
        <v>4916</v>
      </c>
      <c r="E46" s="33">
        <f t="shared" si="1"/>
        <v>4190</v>
      </c>
      <c r="F46" s="34">
        <f t="shared" si="8"/>
        <v>85.23189585028479</v>
      </c>
      <c r="G46" s="32">
        <v>4190</v>
      </c>
      <c r="H46" s="32">
        <v>0</v>
      </c>
      <c r="I46" s="33">
        <f t="shared" si="3"/>
        <v>726</v>
      </c>
      <c r="J46" s="34">
        <f t="shared" si="9"/>
        <v>14.768104149715217</v>
      </c>
      <c r="K46" s="32">
        <v>0</v>
      </c>
      <c r="L46" s="34">
        <f t="shared" si="10"/>
        <v>0</v>
      </c>
      <c r="M46" s="32">
        <v>0</v>
      </c>
      <c r="N46" s="34">
        <f t="shared" si="11"/>
        <v>0</v>
      </c>
      <c r="O46" s="32">
        <v>726</v>
      </c>
      <c r="P46" s="32">
        <v>658</v>
      </c>
      <c r="Q46" s="34">
        <f t="shared" si="12"/>
        <v>14.768104149715217</v>
      </c>
      <c r="R46" s="32" t="s">
        <v>227</v>
      </c>
      <c r="S46" s="32"/>
      <c r="T46" s="32"/>
      <c r="U46" s="32"/>
    </row>
    <row r="47" spans="1:21" ht="13.5">
      <c r="A47" s="55" t="s">
        <v>5</v>
      </c>
      <c r="B47" s="56" t="s">
        <v>73</v>
      </c>
      <c r="C47" s="31" t="s">
        <v>74</v>
      </c>
      <c r="D47" s="32">
        <f t="shared" si="0"/>
        <v>8350</v>
      </c>
      <c r="E47" s="33">
        <f aca="true" t="shared" si="13" ref="E47:E77">G47+H47</f>
        <v>7080</v>
      </c>
      <c r="F47" s="34">
        <f t="shared" si="8"/>
        <v>84.79041916167664</v>
      </c>
      <c r="G47" s="32">
        <v>6705</v>
      </c>
      <c r="H47" s="32">
        <v>375</v>
      </c>
      <c r="I47" s="33">
        <f aca="true" t="shared" si="14" ref="I47:I77">K47+M47+O47</f>
        <v>1270</v>
      </c>
      <c r="J47" s="34">
        <f t="shared" si="9"/>
        <v>15.209580838323353</v>
      </c>
      <c r="K47" s="32">
        <v>0</v>
      </c>
      <c r="L47" s="34">
        <f t="shared" si="10"/>
        <v>0</v>
      </c>
      <c r="M47" s="32">
        <v>0</v>
      </c>
      <c r="N47" s="34">
        <f t="shared" si="11"/>
        <v>0</v>
      </c>
      <c r="O47" s="32">
        <v>1270</v>
      </c>
      <c r="P47" s="32">
        <v>892</v>
      </c>
      <c r="Q47" s="34">
        <f t="shared" si="12"/>
        <v>15.209580838323353</v>
      </c>
      <c r="R47" s="32" t="s">
        <v>227</v>
      </c>
      <c r="S47" s="32"/>
      <c r="T47" s="32"/>
      <c r="U47" s="32"/>
    </row>
    <row r="48" spans="1:21" ht="13.5">
      <c r="A48" s="55" t="s">
        <v>5</v>
      </c>
      <c r="B48" s="56" t="s">
        <v>75</v>
      </c>
      <c r="C48" s="31" t="s">
        <v>76</v>
      </c>
      <c r="D48" s="32">
        <f t="shared" si="0"/>
        <v>6705</v>
      </c>
      <c r="E48" s="33">
        <f t="shared" si="13"/>
        <v>4933</v>
      </c>
      <c r="F48" s="34">
        <f t="shared" si="8"/>
        <v>73.57196122296793</v>
      </c>
      <c r="G48" s="32">
        <v>4933</v>
      </c>
      <c r="H48" s="32">
        <v>0</v>
      </c>
      <c r="I48" s="33">
        <f t="shared" si="14"/>
        <v>1772</v>
      </c>
      <c r="J48" s="34">
        <f t="shared" si="9"/>
        <v>26.428038777032064</v>
      </c>
      <c r="K48" s="32">
        <v>0</v>
      </c>
      <c r="L48" s="34">
        <f t="shared" si="10"/>
        <v>0</v>
      </c>
      <c r="M48" s="32">
        <v>0</v>
      </c>
      <c r="N48" s="34">
        <f t="shared" si="11"/>
        <v>0</v>
      </c>
      <c r="O48" s="32">
        <v>1772</v>
      </c>
      <c r="P48" s="32">
        <v>1033</v>
      </c>
      <c r="Q48" s="34">
        <f t="shared" si="12"/>
        <v>26.428038777032064</v>
      </c>
      <c r="R48" s="32" t="s">
        <v>227</v>
      </c>
      <c r="S48" s="32"/>
      <c r="T48" s="32"/>
      <c r="U48" s="32"/>
    </row>
    <row r="49" spans="1:21" ht="13.5">
      <c r="A49" s="55" t="s">
        <v>5</v>
      </c>
      <c r="B49" s="56" t="s">
        <v>77</v>
      </c>
      <c r="C49" s="31" t="s">
        <v>78</v>
      </c>
      <c r="D49" s="32">
        <f t="shared" si="0"/>
        <v>6419</v>
      </c>
      <c r="E49" s="33">
        <f t="shared" si="13"/>
        <v>5116</v>
      </c>
      <c r="F49" s="34">
        <f t="shared" si="8"/>
        <v>79.7008879887833</v>
      </c>
      <c r="G49" s="32">
        <v>5116</v>
      </c>
      <c r="H49" s="32">
        <v>0</v>
      </c>
      <c r="I49" s="33">
        <f t="shared" si="14"/>
        <v>1303</v>
      </c>
      <c r="J49" s="34">
        <f t="shared" si="9"/>
        <v>20.2991120112167</v>
      </c>
      <c r="K49" s="32">
        <v>0</v>
      </c>
      <c r="L49" s="34">
        <f t="shared" si="10"/>
        <v>0</v>
      </c>
      <c r="M49" s="32">
        <v>0</v>
      </c>
      <c r="N49" s="34">
        <f t="shared" si="11"/>
        <v>0</v>
      </c>
      <c r="O49" s="32">
        <v>1303</v>
      </c>
      <c r="P49" s="32">
        <v>788</v>
      </c>
      <c r="Q49" s="34">
        <f t="shared" si="12"/>
        <v>20.2991120112167</v>
      </c>
      <c r="R49" s="32" t="s">
        <v>227</v>
      </c>
      <c r="S49" s="32"/>
      <c r="T49" s="32"/>
      <c r="U49" s="32"/>
    </row>
    <row r="50" spans="1:21" ht="13.5">
      <c r="A50" s="55" t="s">
        <v>5</v>
      </c>
      <c r="B50" s="56" t="s">
        <v>79</v>
      </c>
      <c r="C50" s="31" t="s">
        <v>80</v>
      </c>
      <c r="D50" s="32">
        <f t="shared" si="0"/>
        <v>4403</v>
      </c>
      <c r="E50" s="33">
        <f t="shared" si="13"/>
        <v>3678</v>
      </c>
      <c r="F50" s="34">
        <f t="shared" si="8"/>
        <v>83.53395412218941</v>
      </c>
      <c r="G50" s="32">
        <v>3327</v>
      </c>
      <c r="H50" s="32">
        <v>351</v>
      </c>
      <c r="I50" s="33">
        <f t="shared" si="14"/>
        <v>725</v>
      </c>
      <c r="J50" s="34">
        <f t="shared" si="9"/>
        <v>16.466045877810583</v>
      </c>
      <c r="K50" s="32">
        <v>0</v>
      </c>
      <c r="L50" s="34">
        <f t="shared" si="10"/>
        <v>0</v>
      </c>
      <c r="M50" s="32">
        <v>0</v>
      </c>
      <c r="N50" s="34">
        <f t="shared" si="11"/>
        <v>0</v>
      </c>
      <c r="O50" s="32">
        <v>725</v>
      </c>
      <c r="P50" s="32">
        <v>430</v>
      </c>
      <c r="Q50" s="34">
        <f t="shared" si="12"/>
        <v>16.466045877810583</v>
      </c>
      <c r="R50" s="32" t="s">
        <v>227</v>
      </c>
      <c r="S50" s="32"/>
      <c r="T50" s="32"/>
      <c r="U50" s="32"/>
    </row>
    <row r="51" spans="1:21" ht="13.5">
      <c r="A51" s="55" t="s">
        <v>5</v>
      </c>
      <c r="B51" s="56" t="s">
        <v>81</v>
      </c>
      <c r="C51" s="31" t="s">
        <v>82</v>
      </c>
      <c r="D51" s="32">
        <f t="shared" si="0"/>
        <v>8891</v>
      </c>
      <c r="E51" s="33">
        <f t="shared" si="13"/>
        <v>5980</v>
      </c>
      <c r="F51" s="34">
        <f t="shared" si="8"/>
        <v>67.25902598132943</v>
      </c>
      <c r="G51" s="32">
        <v>5980</v>
      </c>
      <c r="H51" s="32">
        <v>0</v>
      </c>
      <c r="I51" s="33">
        <f t="shared" si="14"/>
        <v>2911</v>
      </c>
      <c r="J51" s="34">
        <f t="shared" si="9"/>
        <v>32.74097401867056</v>
      </c>
      <c r="K51" s="32">
        <v>0</v>
      </c>
      <c r="L51" s="34">
        <f t="shared" si="10"/>
        <v>0</v>
      </c>
      <c r="M51" s="32">
        <v>0</v>
      </c>
      <c r="N51" s="34">
        <f t="shared" si="11"/>
        <v>0</v>
      </c>
      <c r="O51" s="32">
        <v>2911</v>
      </c>
      <c r="P51" s="32">
        <v>1441</v>
      </c>
      <c r="Q51" s="34">
        <f t="shared" si="12"/>
        <v>32.74097401867056</v>
      </c>
      <c r="R51" s="32" t="s">
        <v>227</v>
      </c>
      <c r="S51" s="32"/>
      <c r="T51" s="32"/>
      <c r="U51" s="32"/>
    </row>
    <row r="52" spans="1:21" ht="13.5">
      <c r="A52" s="55" t="s">
        <v>5</v>
      </c>
      <c r="B52" s="56" t="s">
        <v>83</v>
      </c>
      <c r="C52" s="31" t="s">
        <v>84</v>
      </c>
      <c r="D52" s="32">
        <f t="shared" si="0"/>
        <v>9510</v>
      </c>
      <c r="E52" s="33">
        <f t="shared" si="13"/>
        <v>6351</v>
      </c>
      <c r="F52" s="34">
        <f t="shared" si="8"/>
        <v>66.78233438485805</v>
      </c>
      <c r="G52" s="32">
        <v>6334</v>
      </c>
      <c r="H52" s="32">
        <v>17</v>
      </c>
      <c r="I52" s="33">
        <f t="shared" si="14"/>
        <v>3159</v>
      </c>
      <c r="J52" s="34">
        <f t="shared" si="9"/>
        <v>33.217665615141954</v>
      </c>
      <c r="K52" s="32">
        <v>0</v>
      </c>
      <c r="L52" s="34">
        <f t="shared" si="10"/>
        <v>0</v>
      </c>
      <c r="M52" s="32">
        <v>0</v>
      </c>
      <c r="N52" s="34">
        <f t="shared" si="11"/>
        <v>0</v>
      </c>
      <c r="O52" s="32">
        <v>3159</v>
      </c>
      <c r="P52" s="32">
        <v>2090</v>
      </c>
      <c r="Q52" s="34">
        <f t="shared" si="12"/>
        <v>33.217665615141954</v>
      </c>
      <c r="R52" s="32" t="s">
        <v>227</v>
      </c>
      <c r="S52" s="32"/>
      <c r="T52" s="32"/>
      <c r="U52" s="32"/>
    </row>
    <row r="53" spans="1:21" ht="13.5">
      <c r="A53" s="55" t="s">
        <v>5</v>
      </c>
      <c r="B53" s="56" t="s">
        <v>85</v>
      </c>
      <c r="C53" s="31" t="s">
        <v>86</v>
      </c>
      <c r="D53" s="32">
        <f t="shared" si="0"/>
        <v>5081</v>
      </c>
      <c r="E53" s="33">
        <f t="shared" si="13"/>
        <v>3162</v>
      </c>
      <c r="F53" s="34">
        <f t="shared" si="8"/>
        <v>62.23184412517221</v>
      </c>
      <c r="G53" s="32">
        <v>3162</v>
      </c>
      <c r="H53" s="32">
        <v>0</v>
      </c>
      <c r="I53" s="33">
        <f t="shared" si="14"/>
        <v>1919</v>
      </c>
      <c r="J53" s="34">
        <f t="shared" si="9"/>
        <v>37.76815587482779</v>
      </c>
      <c r="K53" s="32">
        <v>0</v>
      </c>
      <c r="L53" s="34">
        <f t="shared" si="10"/>
        <v>0</v>
      </c>
      <c r="M53" s="32">
        <v>0</v>
      </c>
      <c r="N53" s="34">
        <f t="shared" si="11"/>
        <v>0</v>
      </c>
      <c r="O53" s="32">
        <v>1919</v>
      </c>
      <c r="P53" s="32">
        <v>1551</v>
      </c>
      <c r="Q53" s="34">
        <f t="shared" si="12"/>
        <v>37.76815587482779</v>
      </c>
      <c r="R53" s="32" t="s">
        <v>227</v>
      </c>
      <c r="S53" s="32"/>
      <c r="T53" s="32"/>
      <c r="U53" s="32"/>
    </row>
    <row r="54" spans="1:21" ht="13.5">
      <c r="A54" s="55" t="s">
        <v>5</v>
      </c>
      <c r="B54" s="56" t="s">
        <v>87</v>
      </c>
      <c r="C54" s="31" t="s">
        <v>88</v>
      </c>
      <c r="D54" s="32">
        <f t="shared" si="0"/>
        <v>8447</v>
      </c>
      <c r="E54" s="33">
        <f t="shared" si="13"/>
        <v>4206</v>
      </c>
      <c r="F54" s="34">
        <f t="shared" si="8"/>
        <v>49.792825855333255</v>
      </c>
      <c r="G54" s="32">
        <v>4206</v>
      </c>
      <c r="H54" s="32">
        <v>0</v>
      </c>
      <c r="I54" s="33">
        <f t="shared" si="14"/>
        <v>4241</v>
      </c>
      <c r="J54" s="34">
        <f t="shared" si="9"/>
        <v>50.207174144666745</v>
      </c>
      <c r="K54" s="32">
        <v>0</v>
      </c>
      <c r="L54" s="34">
        <f t="shared" si="10"/>
        <v>0</v>
      </c>
      <c r="M54" s="32">
        <v>544</v>
      </c>
      <c r="N54" s="34">
        <f t="shared" si="11"/>
        <v>6.440156268497692</v>
      </c>
      <c r="O54" s="32">
        <v>3697</v>
      </c>
      <c r="P54" s="32">
        <v>3099</v>
      </c>
      <c r="Q54" s="34">
        <f t="shared" si="12"/>
        <v>43.76701787616906</v>
      </c>
      <c r="R54" s="32" t="s">
        <v>227</v>
      </c>
      <c r="S54" s="32"/>
      <c r="T54" s="32"/>
      <c r="U54" s="32"/>
    </row>
    <row r="55" spans="1:21" ht="13.5">
      <c r="A55" s="55" t="s">
        <v>5</v>
      </c>
      <c r="B55" s="56" t="s">
        <v>89</v>
      </c>
      <c r="C55" s="31" t="s">
        <v>226</v>
      </c>
      <c r="D55" s="32">
        <f t="shared" si="0"/>
        <v>1695</v>
      </c>
      <c r="E55" s="33">
        <f t="shared" si="13"/>
        <v>1617</v>
      </c>
      <c r="F55" s="34">
        <f t="shared" si="8"/>
        <v>95.39823008849557</v>
      </c>
      <c r="G55" s="32">
        <v>1497</v>
      </c>
      <c r="H55" s="32">
        <v>120</v>
      </c>
      <c r="I55" s="33">
        <f t="shared" si="14"/>
        <v>78</v>
      </c>
      <c r="J55" s="34">
        <f t="shared" si="9"/>
        <v>4.601769911504425</v>
      </c>
      <c r="K55" s="32">
        <v>0</v>
      </c>
      <c r="L55" s="34">
        <f t="shared" si="10"/>
        <v>0</v>
      </c>
      <c r="M55" s="32">
        <v>0</v>
      </c>
      <c r="N55" s="34">
        <f t="shared" si="11"/>
        <v>0</v>
      </c>
      <c r="O55" s="32">
        <v>78</v>
      </c>
      <c r="P55" s="32">
        <v>41</v>
      </c>
      <c r="Q55" s="34">
        <f t="shared" si="12"/>
        <v>4.601769911504425</v>
      </c>
      <c r="R55" s="32" t="s">
        <v>227</v>
      </c>
      <c r="S55" s="32"/>
      <c r="T55" s="32"/>
      <c r="U55" s="32"/>
    </row>
    <row r="56" spans="1:21" ht="13.5">
      <c r="A56" s="55" t="s">
        <v>5</v>
      </c>
      <c r="B56" s="56" t="s">
        <v>90</v>
      </c>
      <c r="C56" s="31" t="s">
        <v>91</v>
      </c>
      <c r="D56" s="32">
        <f t="shared" si="0"/>
        <v>7829</v>
      </c>
      <c r="E56" s="33">
        <f t="shared" si="13"/>
        <v>5979</v>
      </c>
      <c r="F56" s="34">
        <f t="shared" si="8"/>
        <v>76.36990675692937</v>
      </c>
      <c r="G56" s="32">
        <v>5822</v>
      </c>
      <c r="H56" s="32">
        <v>157</v>
      </c>
      <c r="I56" s="33">
        <f t="shared" si="14"/>
        <v>1850</v>
      </c>
      <c r="J56" s="34">
        <f t="shared" si="9"/>
        <v>23.630093243070636</v>
      </c>
      <c r="K56" s="32">
        <v>0</v>
      </c>
      <c r="L56" s="34">
        <f t="shared" si="10"/>
        <v>0</v>
      </c>
      <c r="M56" s="32">
        <v>0</v>
      </c>
      <c r="N56" s="34">
        <f t="shared" si="11"/>
        <v>0</v>
      </c>
      <c r="O56" s="32">
        <v>1850</v>
      </c>
      <c r="P56" s="32">
        <v>577</v>
      </c>
      <c r="Q56" s="34">
        <f t="shared" si="12"/>
        <v>23.630093243070636</v>
      </c>
      <c r="R56" s="32" t="s">
        <v>227</v>
      </c>
      <c r="S56" s="32"/>
      <c r="T56" s="32"/>
      <c r="U56" s="32"/>
    </row>
    <row r="57" spans="1:21" ht="13.5">
      <c r="A57" s="55" t="s">
        <v>5</v>
      </c>
      <c r="B57" s="56" t="s">
        <v>92</v>
      </c>
      <c r="C57" s="31" t="s">
        <v>93</v>
      </c>
      <c r="D57" s="32">
        <f t="shared" si="0"/>
        <v>3586</v>
      </c>
      <c r="E57" s="33">
        <f t="shared" si="13"/>
        <v>3027</v>
      </c>
      <c r="F57" s="34">
        <f t="shared" si="8"/>
        <v>84.41160066926938</v>
      </c>
      <c r="G57" s="32">
        <v>2955</v>
      </c>
      <c r="H57" s="32">
        <v>72</v>
      </c>
      <c r="I57" s="33">
        <f t="shared" si="14"/>
        <v>559</v>
      </c>
      <c r="J57" s="34">
        <f t="shared" si="9"/>
        <v>15.588399330730617</v>
      </c>
      <c r="K57" s="32">
        <v>0</v>
      </c>
      <c r="L57" s="34">
        <f t="shared" si="10"/>
        <v>0</v>
      </c>
      <c r="M57" s="32">
        <v>0</v>
      </c>
      <c r="N57" s="34">
        <f t="shared" si="11"/>
        <v>0</v>
      </c>
      <c r="O57" s="32">
        <v>559</v>
      </c>
      <c r="P57" s="32">
        <v>102</v>
      </c>
      <c r="Q57" s="34">
        <f t="shared" si="12"/>
        <v>15.588399330730617</v>
      </c>
      <c r="R57" s="32" t="s">
        <v>227</v>
      </c>
      <c r="S57" s="32"/>
      <c r="T57" s="32"/>
      <c r="U57" s="32"/>
    </row>
    <row r="58" spans="1:21" ht="13.5">
      <c r="A58" s="55" t="s">
        <v>5</v>
      </c>
      <c r="B58" s="56" t="s">
        <v>94</v>
      </c>
      <c r="C58" s="31" t="s">
        <v>95</v>
      </c>
      <c r="D58" s="32">
        <f t="shared" si="0"/>
        <v>3745</v>
      </c>
      <c r="E58" s="33">
        <f t="shared" si="13"/>
        <v>3250</v>
      </c>
      <c r="F58" s="34">
        <f t="shared" si="8"/>
        <v>86.78237650200266</v>
      </c>
      <c r="G58" s="32">
        <v>3250</v>
      </c>
      <c r="H58" s="32">
        <v>0</v>
      </c>
      <c r="I58" s="33">
        <f t="shared" si="14"/>
        <v>495</v>
      </c>
      <c r="J58" s="34">
        <f t="shared" si="9"/>
        <v>13.21762349799733</v>
      </c>
      <c r="K58" s="32">
        <v>0</v>
      </c>
      <c r="L58" s="34">
        <f t="shared" si="10"/>
        <v>0</v>
      </c>
      <c r="M58" s="32">
        <v>0</v>
      </c>
      <c r="N58" s="34">
        <f t="shared" si="11"/>
        <v>0</v>
      </c>
      <c r="O58" s="32">
        <v>495</v>
      </c>
      <c r="P58" s="32">
        <v>241</v>
      </c>
      <c r="Q58" s="34">
        <f t="shared" si="12"/>
        <v>13.21762349799733</v>
      </c>
      <c r="R58" s="32" t="s">
        <v>227</v>
      </c>
      <c r="S58" s="32"/>
      <c r="T58" s="32"/>
      <c r="U58" s="32"/>
    </row>
    <row r="59" spans="1:21" ht="13.5">
      <c r="A59" s="55" t="s">
        <v>5</v>
      </c>
      <c r="B59" s="56" t="s">
        <v>96</v>
      </c>
      <c r="C59" s="31" t="s">
        <v>97</v>
      </c>
      <c r="D59" s="32">
        <f t="shared" si="0"/>
        <v>7878</v>
      </c>
      <c r="E59" s="33">
        <f t="shared" si="13"/>
        <v>5738</v>
      </c>
      <c r="F59" s="34">
        <f t="shared" si="8"/>
        <v>72.83574511297284</v>
      </c>
      <c r="G59" s="32">
        <v>5708</v>
      </c>
      <c r="H59" s="32">
        <v>30</v>
      </c>
      <c r="I59" s="33">
        <f t="shared" si="14"/>
        <v>2140</v>
      </c>
      <c r="J59" s="34">
        <f t="shared" si="9"/>
        <v>27.164254887027163</v>
      </c>
      <c r="K59" s="32">
        <v>0</v>
      </c>
      <c r="L59" s="34">
        <f t="shared" si="10"/>
        <v>0</v>
      </c>
      <c r="M59" s="32">
        <v>130</v>
      </c>
      <c r="N59" s="34">
        <f t="shared" si="11"/>
        <v>1.65016501650165</v>
      </c>
      <c r="O59" s="32">
        <v>2010</v>
      </c>
      <c r="P59" s="32">
        <v>1311</v>
      </c>
      <c r="Q59" s="34">
        <f t="shared" si="12"/>
        <v>25.514089870525513</v>
      </c>
      <c r="R59" s="32" t="s">
        <v>227</v>
      </c>
      <c r="S59" s="32"/>
      <c r="T59" s="32"/>
      <c r="U59" s="32"/>
    </row>
    <row r="60" spans="1:21" ht="13.5">
      <c r="A60" s="55" t="s">
        <v>5</v>
      </c>
      <c r="B60" s="56" t="s">
        <v>98</v>
      </c>
      <c r="C60" s="31" t="s">
        <v>158</v>
      </c>
      <c r="D60" s="32">
        <f t="shared" si="0"/>
        <v>3382</v>
      </c>
      <c r="E60" s="33">
        <f t="shared" si="13"/>
        <v>2403</v>
      </c>
      <c r="F60" s="34">
        <f t="shared" si="8"/>
        <v>71.05263157894737</v>
      </c>
      <c r="G60" s="32">
        <v>2403</v>
      </c>
      <c r="H60" s="32">
        <v>0</v>
      </c>
      <c r="I60" s="33">
        <f t="shared" si="14"/>
        <v>979</v>
      </c>
      <c r="J60" s="34">
        <f t="shared" si="9"/>
        <v>28.947368421052634</v>
      </c>
      <c r="K60" s="32">
        <v>0</v>
      </c>
      <c r="L60" s="34">
        <f t="shared" si="10"/>
        <v>0</v>
      </c>
      <c r="M60" s="32">
        <v>0</v>
      </c>
      <c r="N60" s="34">
        <f t="shared" si="11"/>
        <v>0</v>
      </c>
      <c r="O60" s="32">
        <v>979</v>
      </c>
      <c r="P60" s="32">
        <v>596</v>
      </c>
      <c r="Q60" s="34">
        <f t="shared" si="12"/>
        <v>28.947368421052634</v>
      </c>
      <c r="R60" s="32" t="s">
        <v>227</v>
      </c>
      <c r="S60" s="32"/>
      <c r="T60" s="32"/>
      <c r="U60" s="32"/>
    </row>
    <row r="61" spans="1:21" ht="13.5">
      <c r="A61" s="55" t="s">
        <v>5</v>
      </c>
      <c r="B61" s="56" t="s">
        <v>99</v>
      </c>
      <c r="C61" s="31" t="s">
        <v>100</v>
      </c>
      <c r="D61" s="32">
        <f t="shared" si="0"/>
        <v>2830</v>
      </c>
      <c r="E61" s="33">
        <f t="shared" si="13"/>
        <v>2687</v>
      </c>
      <c r="F61" s="34">
        <f t="shared" si="8"/>
        <v>94.9469964664311</v>
      </c>
      <c r="G61" s="32">
        <v>2602</v>
      </c>
      <c r="H61" s="32">
        <v>85</v>
      </c>
      <c r="I61" s="33">
        <f t="shared" si="14"/>
        <v>143</v>
      </c>
      <c r="J61" s="34">
        <f t="shared" si="9"/>
        <v>5.053003533568905</v>
      </c>
      <c r="K61" s="32">
        <v>0</v>
      </c>
      <c r="L61" s="34">
        <f t="shared" si="10"/>
        <v>0</v>
      </c>
      <c r="M61" s="32">
        <v>0</v>
      </c>
      <c r="N61" s="34">
        <f t="shared" si="11"/>
        <v>0</v>
      </c>
      <c r="O61" s="32">
        <v>143</v>
      </c>
      <c r="P61" s="32">
        <v>135</v>
      </c>
      <c r="Q61" s="34">
        <f t="shared" si="12"/>
        <v>5.053003533568905</v>
      </c>
      <c r="R61" s="32" t="s">
        <v>227</v>
      </c>
      <c r="S61" s="32"/>
      <c r="T61" s="32"/>
      <c r="U61" s="32"/>
    </row>
    <row r="62" spans="1:21" ht="13.5">
      <c r="A62" s="55" t="s">
        <v>5</v>
      </c>
      <c r="B62" s="56" t="s">
        <v>101</v>
      </c>
      <c r="C62" s="31" t="s">
        <v>102</v>
      </c>
      <c r="D62" s="32">
        <f t="shared" si="0"/>
        <v>6244</v>
      </c>
      <c r="E62" s="33">
        <f t="shared" si="13"/>
        <v>4488</v>
      </c>
      <c r="F62" s="34">
        <f t="shared" si="8"/>
        <v>71.87700192184498</v>
      </c>
      <c r="G62" s="32">
        <v>4488</v>
      </c>
      <c r="H62" s="32">
        <v>0</v>
      </c>
      <c r="I62" s="33">
        <f t="shared" si="14"/>
        <v>1756</v>
      </c>
      <c r="J62" s="34">
        <f t="shared" si="9"/>
        <v>28.12299807815503</v>
      </c>
      <c r="K62" s="32">
        <v>0</v>
      </c>
      <c r="L62" s="34">
        <f t="shared" si="10"/>
        <v>0</v>
      </c>
      <c r="M62" s="32">
        <v>0</v>
      </c>
      <c r="N62" s="34">
        <f t="shared" si="11"/>
        <v>0</v>
      </c>
      <c r="O62" s="32">
        <v>1756</v>
      </c>
      <c r="P62" s="32">
        <v>1479</v>
      </c>
      <c r="Q62" s="34">
        <f t="shared" si="12"/>
        <v>28.12299807815503</v>
      </c>
      <c r="R62" s="32" t="s">
        <v>227</v>
      </c>
      <c r="S62" s="32"/>
      <c r="T62" s="32"/>
      <c r="U62" s="32"/>
    </row>
    <row r="63" spans="1:21" ht="13.5">
      <c r="A63" s="55" t="s">
        <v>5</v>
      </c>
      <c r="B63" s="56" t="s">
        <v>103</v>
      </c>
      <c r="C63" s="31" t="s">
        <v>104</v>
      </c>
      <c r="D63" s="32">
        <f t="shared" si="0"/>
        <v>5678</v>
      </c>
      <c r="E63" s="33">
        <f t="shared" si="13"/>
        <v>4329</v>
      </c>
      <c r="F63" s="34">
        <f t="shared" si="8"/>
        <v>76.24163437830221</v>
      </c>
      <c r="G63" s="32">
        <v>4329</v>
      </c>
      <c r="H63" s="32">
        <v>0</v>
      </c>
      <c r="I63" s="33">
        <f t="shared" si="14"/>
        <v>1349</v>
      </c>
      <c r="J63" s="34">
        <f t="shared" si="9"/>
        <v>23.75836562169778</v>
      </c>
      <c r="K63" s="32">
        <v>0</v>
      </c>
      <c r="L63" s="34">
        <f t="shared" si="10"/>
        <v>0</v>
      </c>
      <c r="M63" s="32">
        <v>0</v>
      </c>
      <c r="N63" s="34">
        <f t="shared" si="11"/>
        <v>0</v>
      </c>
      <c r="O63" s="32">
        <v>1349</v>
      </c>
      <c r="P63" s="32">
        <v>1042</v>
      </c>
      <c r="Q63" s="34">
        <f t="shared" si="12"/>
        <v>23.75836562169778</v>
      </c>
      <c r="R63" s="32" t="s">
        <v>227</v>
      </c>
      <c r="S63" s="32"/>
      <c r="T63" s="32"/>
      <c r="U63" s="32"/>
    </row>
    <row r="64" spans="1:21" ht="13.5">
      <c r="A64" s="55" t="s">
        <v>5</v>
      </c>
      <c r="B64" s="56" t="s">
        <v>105</v>
      </c>
      <c r="C64" s="31" t="s">
        <v>106</v>
      </c>
      <c r="D64" s="32">
        <f t="shared" si="0"/>
        <v>7356</v>
      </c>
      <c r="E64" s="33">
        <f t="shared" si="13"/>
        <v>5526</v>
      </c>
      <c r="F64" s="34">
        <f t="shared" si="8"/>
        <v>75.12234910277324</v>
      </c>
      <c r="G64" s="32">
        <v>5181</v>
      </c>
      <c r="H64" s="32">
        <v>345</v>
      </c>
      <c r="I64" s="33">
        <f t="shared" si="14"/>
        <v>1830</v>
      </c>
      <c r="J64" s="34">
        <f t="shared" si="9"/>
        <v>24.87765089722675</v>
      </c>
      <c r="K64" s="32">
        <v>0</v>
      </c>
      <c r="L64" s="34">
        <f t="shared" si="10"/>
        <v>0</v>
      </c>
      <c r="M64" s="32">
        <v>0</v>
      </c>
      <c r="N64" s="34">
        <f t="shared" si="11"/>
        <v>0</v>
      </c>
      <c r="O64" s="32">
        <v>1830</v>
      </c>
      <c r="P64" s="32">
        <v>1372</v>
      </c>
      <c r="Q64" s="34">
        <f t="shared" si="12"/>
        <v>24.87765089722675</v>
      </c>
      <c r="R64" s="32" t="s">
        <v>227</v>
      </c>
      <c r="S64" s="32"/>
      <c r="T64" s="32"/>
      <c r="U64" s="32"/>
    </row>
    <row r="65" spans="1:21" ht="13.5">
      <c r="A65" s="55" t="s">
        <v>5</v>
      </c>
      <c r="B65" s="56" t="s">
        <v>107</v>
      </c>
      <c r="C65" s="31" t="s">
        <v>108</v>
      </c>
      <c r="D65" s="32">
        <f t="shared" si="0"/>
        <v>13961</v>
      </c>
      <c r="E65" s="33">
        <f t="shared" si="13"/>
        <v>5509</v>
      </c>
      <c r="F65" s="34">
        <f t="shared" si="8"/>
        <v>39.45992407420672</v>
      </c>
      <c r="G65" s="32">
        <v>5509</v>
      </c>
      <c r="H65" s="32">
        <v>0</v>
      </c>
      <c r="I65" s="33">
        <f t="shared" si="14"/>
        <v>8452</v>
      </c>
      <c r="J65" s="34">
        <f t="shared" si="9"/>
        <v>60.54007592579328</v>
      </c>
      <c r="K65" s="32">
        <v>6754</v>
      </c>
      <c r="L65" s="34">
        <f t="shared" si="10"/>
        <v>48.37762337941408</v>
      </c>
      <c r="M65" s="32">
        <v>0</v>
      </c>
      <c r="N65" s="34">
        <f t="shared" si="11"/>
        <v>0</v>
      </c>
      <c r="O65" s="32">
        <v>1698</v>
      </c>
      <c r="P65" s="32">
        <v>616</v>
      </c>
      <c r="Q65" s="34">
        <f t="shared" si="12"/>
        <v>12.1624525463792</v>
      </c>
      <c r="R65" s="32" t="s">
        <v>227</v>
      </c>
      <c r="S65" s="32"/>
      <c r="T65" s="32"/>
      <c r="U65" s="32"/>
    </row>
    <row r="66" spans="1:21" ht="13.5">
      <c r="A66" s="55" t="s">
        <v>5</v>
      </c>
      <c r="B66" s="56" t="s">
        <v>109</v>
      </c>
      <c r="C66" s="31" t="s">
        <v>197</v>
      </c>
      <c r="D66" s="32">
        <f t="shared" si="0"/>
        <v>6448</v>
      </c>
      <c r="E66" s="33">
        <f t="shared" si="13"/>
        <v>4064</v>
      </c>
      <c r="F66" s="34">
        <f t="shared" si="8"/>
        <v>63.0272952853598</v>
      </c>
      <c r="G66" s="32">
        <v>3982</v>
      </c>
      <c r="H66" s="32">
        <v>82</v>
      </c>
      <c r="I66" s="33">
        <f t="shared" si="14"/>
        <v>2384</v>
      </c>
      <c r="J66" s="34">
        <f t="shared" si="9"/>
        <v>36.972704714640194</v>
      </c>
      <c r="K66" s="32">
        <v>0</v>
      </c>
      <c r="L66" s="34">
        <f t="shared" si="10"/>
        <v>0</v>
      </c>
      <c r="M66" s="32">
        <v>0</v>
      </c>
      <c r="N66" s="34">
        <f t="shared" si="11"/>
        <v>0</v>
      </c>
      <c r="O66" s="32">
        <v>2384</v>
      </c>
      <c r="P66" s="32">
        <v>2186</v>
      </c>
      <c r="Q66" s="34">
        <f t="shared" si="12"/>
        <v>36.972704714640194</v>
      </c>
      <c r="R66" s="32" t="s">
        <v>227</v>
      </c>
      <c r="S66" s="32"/>
      <c r="T66" s="32"/>
      <c r="U66" s="32"/>
    </row>
    <row r="67" spans="1:21" ht="13.5">
      <c r="A67" s="55" t="s">
        <v>5</v>
      </c>
      <c r="B67" s="56" t="s">
        <v>110</v>
      </c>
      <c r="C67" s="31" t="s">
        <v>111</v>
      </c>
      <c r="D67" s="32">
        <f t="shared" si="0"/>
        <v>4175</v>
      </c>
      <c r="E67" s="33">
        <f t="shared" si="13"/>
        <v>2583</v>
      </c>
      <c r="F67" s="34">
        <f t="shared" si="8"/>
        <v>61.8682634730539</v>
      </c>
      <c r="G67" s="32">
        <v>2567</v>
      </c>
      <c r="H67" s="32">
        <v>16</v>
      </c>
      <c r="I67" s="33">
        <f t="shared" si="14"/>
        <v>1592</v>
      </c>
      <c r="J67" s="34">
        <f t="shared" si="9"/>
        <v>38.131736526946106</v>
      </c>
      <c r="K67" s="32">
        <v>0</v>
      </c>
      <c r="L67" s="34">
        <f t="shared" si="10"/>
        <v>0</v>
      </c>
      <c r="M67" s="32">
        <v>0</v>
      </c>
      <c r="N67" s="34">
        <f t="shared" si="11"/>
        <v>0</v>
      </c>
      <c r="O67" s="32">
        <v>1592</v>
      </c>
      <c r="P67" s="32">
        <v>1450</v>
      </c>
      <c r="Q67" s="34">
        <f t="shared" si="12"/>
        <v>38.131736526946106</v>
      </c>
      <c r="R67" s="32" t="s">
        <v>227</v>
      </c>
      <c r="S67" s="32"/>
      <c r="T67" s="32"/>
      <c r="U67" s="32"/>
    </row>
    <row r="68" spans="1:21" ht="13.5">
      <c r="A68" s="55" t="s">
        <v>5</v>
      </c>
      <c r="B68" s="56" t="s">
        <v>112</v>
      </c>
      <c r="C68" s="31" t="s">
        <v>113</v>
      </c>
      <c r="D68" s="32">
        <f t="shared" si="0"/>
        <v>6311</v>
      </c>
      <c r="E68" s="33">
        <f t="shared" si="13"/>
        <v>5584</v>
      </c>
      <c r="F68" s="34">
        <f t="shared" si="8"/>
        <v>88.48043099350342</v>
      </c>
      <c r="G68" s="32">
        <v>5566</v>
      </c>
      <c r="H68" s="32">
        <v>18</v>
      </c>
      <c r="I68" s="33">
        <f t="shared" si="14"/>
        <v>727</v>
      </c>
      <c r="J68" s="34">
        <f t="shared" si="9"/>
        <v>11.519569006496594</v>
      </c>
      <c r="K68" s="32">
        <v>0</v>
      </c>
      <c r="L68" s="34">
        <f t="shared" si="10"/>
        <v>0</v>
      </c>
      <c r="M68" s="32">
        <v>0</v>
      </c>
      <c r="N68" s="34">
        <f t="shared" si="11"/>
        <v>0</v>
      </c>
      <c r="O68" s="32">
        <v>727</v>
      </c>
      <c r="P68" s="32">
        <v>527</v>
      </c>
      <c r="Q68" s="34">
        <f t="shared" si="12"/>
        <v>11.519569006496594</v>
      </c>
      <c r="R68" s="32" t="s">
        <v>227</v>
      </c>
      <c r="S68" s="32"/>
      <c r="T68" s="32"/>
      <c r="U68" s="32"/>
    </row>
    <row r="69" spans="1:21" ht="13.5">
      <c r="A69" s="55" t="s">
        <v>5</v>
      </c>
      <c r="B69" s="56" t="s">
        <v>114</v>
      </c>
      <c r="C69" s="31" t="s">
        <v>115</v>
      </c>
      <c r="D69" s="32">
        <f t="shared" si="0"/>
        <v>2168</v>
      </c>
      <c r="E69" s="33">
        <f t="shared" si="13"/>
        <v>2087</v>
      </c>
      <c r="F69" s="34">
        <f t="shared" si="8"/>
        <v>96.26383763837639</v>
      </c>
      <c r="G69" s="32">
        <v>2087</v>
      </c>
      <c r="H69" s="32">
        <v>0</v>
      </c>
      <c r="I69" s="33">
        <f t="shared" si="14"/>
        <v>81</v>
      </c>
      <c r="J69" s="34">
        <f t="shared" si="9"/>
        <v>3.736162361623616</v>
      </c>
      <c r="K69" s="32">
        <v>0</v>
      </c>
      <c r="L69" s="34">
        <f t="shared" si="10"/>
        <v>0</v>
      </c>
      <c r="M69" s="32">
        <v>0</v>
      </c>
      <c r="N69" s="34">
        <f t="shared" si="11"/>
        <v>0</v>
      </c>
      <c r="O69" s="32">
        <v>81</v>
      </c>
      <c r="P69" s="32">
        <v>23</v>
      </c>
      <c r="Q69" s="34">
        <f t="shared" si="12"/>
        <v>3.736162361623616</v>
      </c>
      <c r="R69" s="32" t="s">
        <v>227</v>
      </c>
      <c r="S69" s="32"/>
      <c r="T69" s="32"/>
      <c r="U69" s="32"/>
    </row>
    <row r="70" spans="1:21" ht="13.5">
      <c r="A70" s="55" t="s">
        <v>5</v>
      </c>
      <c r="B70" s="56" t="s">
        <v>116</v>
      </c>
      <c r="C70" s="31" t="s">
        <v>117</v>
      </c>
      <c r="D70" s="32">
        <f t="shared" si="0"/>
        <v>3902</v>
      </c>
      <c r="E70" s="33">
        <f t="shared" si="13"/>
        <v>3003</v>
      </c>
      <c r="F70" s="34">
        <f t="shared" si="8"/>
        <v>76.96053305996925</v>
      </c>
      <c r="G70" s="32">
        <v>3003</v>
      </c>
      <c r="H70" s="32">
        <v>0</v>
      </c>
      <c r="I70" s="33">
        <f t="shared" si="14"/>
        <v>899</v>
      </c>
      <c r="J70" s="34">
        <f t="shared" si="9"/>
        <v>23.039466940030753</v>
      </c>
      <c r="K70" s="32">
        <v>0</v>
      </c>
      <c r="L70" s="34">
        <f t="shared" si="10"/>
        <v>0</v>
      </c>
      <c r="M70" s="32">
        <v>0</v>
      </c>
      <c r="N70" s="34">
        <f t="shared" si="11"/>
        <v>0</v>
      </c>
      <c r="O70" s="32">
        <v>899</v>
      </c>
      <c r="P70" s="32">
        <v>658</v>
      </c>
      <c r="Q70" s="34">
        <f t="shared" si="12"/>
        <v>23.039466940030753</v>
      </c>
      <c r="R70" s="32" t="s">
        <v>227</v>
      </c>
      <c r="S70" s="32"/>
      <c r="T70" s="32"/>
      <c r="U70" s="32"/>
    </row>
    <row r="71" spans="1:21" ht="13.5">
      <c r="A71" s="55" t="s">
        <v>5</v>
      </c>
      <c r="B71" s="56" t="s">
        <v>124</v>
      </c>
      <c r="C71" s="31" t="s">
        <v>125</v>
      </c>
      <c r="D71" s="32">
        <f aca="true" t="shared" si="15" ref="D71:D77">E71+I71</f>
        <v>4341</v>
      </c>
      <c r="E71" s="33">
        <f t="shared" si="13"/>
        <v>3270</v>
      </c>
      <c r="F71" s="34">
        <f t="shared" si="8"/>
        <v>75.32826537664133</v>
      </c>
      <c r="G71" s="32">
        <v>3270</v>
      </c>
      <c r="H71" s="32">
        <v>0</v>
      </c>
      <c r="I71" s="33">
        <f t="shared" si="14"/>
        <v>1071</v>
      </c>
      <c r="J71" s="34">
        <f t="shared" si="9"/>
        <v>24.671734623358674</v>
      </c>
      <c r="K71" s="32">
        <v>0</v>
      </c>
      <c r="L71" s="34">
        <f t="shared" si="10"/>
        <v>0</v>
      </c>
      <c r="M71" s="32">
        <v>0</v>
      </c>
      <c r="N71" s="34">
        <f t="shared" si="11"/>
        <v>0</v>
      </c>
      <c r="O71" s="32">
        <v>1071</v>
      </c>
      <c r="P71" s="32">
        <v>780</v>
      </c>
      <c r="Q71" s="34">
        <f t="shared" si="12"/>
        <v>24.671734623358674</v>
      </c>
      <c r="R71" s="32" t="s">
        <v>227</v>
      </c>
      <c r="S71" s="32"/>
      <c r="T71" s="32"/>
      <c r="U71" s="32"/>
    </row>
    <row r="72" spans="1:21" ht="13.5">
      <c r="A72" s="55" t="s">
        <v>5</v>
      </c>
      <c r="B72" s="56" t="s">
        <v>126</v>
      </c>
      <c r="C72" s="31" t="s">
        <v>127</v>
      </c>
      <c r="D72" s="32">
        <f t="shared" si="15"/>
        <v>3836</v>
      </c>
      <c r="E72" s="33">
        <f t="shared" si="13"/>
        <v>3056</v>
      </c>
      <c r="F72" s="34">
        <f t="shared" si="8"/>
        <v>79.66631908237748</v>
      </c>
      <c r="G72" s="32">
        <v>2726</v>
      </c>
      <c r="H72" s="32">
        <v>330</v>
      </c>
      <c r="I72" s="33">
        <f t="shared" si="14"/>
        <v>780</v>
      </c>
      <c r="J72" s="34">
        <f t="shared" si="9"/>
        <v>20.333680917622523</v>
      </c>
      <c r="K72" s="32">
        <v>0</v>
      </c>
      <c r="L72" s="34">
        <f t="shared" si="10"/>
        <v>0</v>
      </c>
      <c r="M72" s="32">
        <v>0</v>
      </c>
      <c r="N72" s="34">
        <f t="shared" si="11"/>
        <v>0</v>
      </c>
      <c r="O72" s="32">
        <v>780</v>
      </c>
      <c r="P72" s="32">
        <v>250</v>
      </c>
      <c r="Q72" s="34">
        <f t="shared" si="12"/>
        <v>20.333680917622523</v>
      </c>
      <c r="R72" s="32" t="s">
        <v>227</v>
      </c>
      <c r="S72" s="32"/>
      <c r="T72" s="32"/>
      <c r="U72" s="32"/>
    </row>
    <row r="73" spans="1:21" ht="13.5">
      <c r="A73" s="55" t="s">
        <v>5</v>
      </c>
      <c r="B73" s="56" t="s">
        <v>128</v>
      </c>
      <c r="C73" s="31" t="s">
        <v>129</v>
      </c>
      <c r="D73" s="32">
        <f t="shared" si="15"/>
        <v>4162</v>
      </c>
      <c r="E73" s="33">
        <f t="shared" si="13"/>
        <v>3904</v>
      </c>
      <c r="F73" s="34">
        <f t="shared" si="8"/>
        <v>93.80105718404613</v>
      </c>
      <c r="G73" s="32">
        <v>3824</v>
      </c>
      <c r="H73" s="32">
        <v>80</v>
      </c>
      <c r="I73" s="33">
        <f t="shared" si="14"/>
        <v>258</v>
      </c>
      <c r="J73" s="34">
        <f t="shared" si="9"/>
        <v>6.198942815953868</v>
      </c>
      <c r="K73" s="32">
        <v>0</v>
      </c>
      <c r="L73" s="34">
        <f t="shared" si="10"/>
        <v>0</v>
      </c>
      <c r="M73" s="32">
        <v>0</v>
      </c>
      <c r="N73" s="34">
        <f t="shared" si="11"/>
        <v>0</v>
      </c>
      <c r="O73" s="32">
        <v>258</v>
      </c>
      <c r="P73" s="32">
        <v>137</v>
      </c>
      <c r="Q73" s="34">
        <f t="shared" si="12"/>
        <v>6.198942815953868</v>
      </c>
      <c r="R73" s="32" t="s">
        <v>227</v>
      </c>
      <c r="S73" s="32"/>
      <c r="T73" s="32"/>
      <c r="U73" s="32"/>
    </row>
    <row r="74" spans="1:21" ht="13.5">
      <c r="A74" s="55" t="s">
        <v>5</v>
      </c>
      <c r="B74" s="56" t="s">
        <v>130</v>
      </c>
      <c r="C74" s="31" t="s">
        <v>131</v>
      </c>
      <c r="D74" s="32">
        <f t="shared" si="15"/>
        <v>7406</v>
      </c>
      <c r="E74" s="33">
        <f t="shared" si="13"/>
        <v>6070</v>
      </c>
      <c r="F74" s="34">
        <f t="shared" si="8"/>
        <v>81.96057250877666</v>
      </c>
      <c r="G74" s="32">
        <v>5954</v>
      </c>
      <c r="H74" s="32">
        <v>116</v>
      </c>
      <c r="I74" s="33">
        <f t="shared" si="14"/>
        <v>1336</v>
      </c>
      <c r="J74" s="34">
        <f t="shared" si="9"/>
        <v>18.039427491223332</v>
      </c>
      <c r="K74" s="32">
        <v>0</v>
      </c>
      <c r="L74" s="34">
        <f t="shared" si="10"/>
        <v>0</v>
      </c>
      <c r="M74" s="32">
        <v>0</v>
      </c>
      <c r="N74" s="34">
        <f t="shared" si="11"/>
        <v>0</v>
      </c>
      <c r="O74" s="32">
        <v>1336</v>
      </c>
      <c r="P74" s="32">
        <v>1233</v>
      </c>
      <c r="Q74" s="34">
        <f t="shared" si="12"/>
        <v>18.039427491223332</v>
      </c>
      <c r="R74" s="32" t="s">
        <v>227</v>
      </c>
      <c r="S74" s="32"/>
      <c r="T74" s="32"/>
      <c r="U74" s="32"/>
    </row>
    <row r="75" spans="1:21" ht="13.5">
      <c r="A75" s="55" t="s">
        <v>5</v>
      </c>
      <c r="B75" s="56" t="s">
        <v>132</v>
      </c>
      <c r="C75" s="31" t="s">
        <v>133</v>
      </c>
      <c r="D75" s="32">
        <f t="shared" si="15"/>
        <v>4913</v>
      </c>
      <c r="E75" s="33">
        <f t="shared" si="13"/>
        <v>3998</v>
      </c>
      <c r="F75" s="34">
        <f t="shared" si="8"/>
        <v>81.37594138001222</v>
      </c>
      <c r="G75" s="32">
        <v>3908</v>
      </c>
      <c r="H75" s="32">
        <v>90</v>
      </c>
      <c r="I75" s="33">
        <f t="shared" si="14"/>
        <v>915</v>
      </c>
      <c r="J75" s="34">
        <f t="shared" si="9"/>
        <v>18.62405861998779</v>
      </c>
      <c r="K75" s="32">
        <v>0</v>
      </c>
      <c r="L75" s="34">
        <f t="shared" si="10"/>
        <v>0</v>
      </c>
      <c r="M75" s="32">
        <v>378</v>
      </c>
      <c r="N75" s="34">
        <f t="shared" si="11"/>
        <v>7.693873397109709</v>
      </c>
      <c r="O75" s="32">
        <v>537</v>
      </c>
      <c r="P75" s="32">
        <v>486</v>
      </c>
      <c r="Q75" s="34">
        <f t="shared" si="12"/>
        <v>10.930185222878078</v>
      </c>
      <c r="R75" s="32" t="s">
        <v>227</v>
      </c>
      <c r="S75" s="32"/>
      <c r="T75" s="32"/>
      <c r="U75" s="32"/>
    </row>
    <row r="76" spans="1:21" ht="13.5">
      <c r="A76" s="55" t="s">
        <v>5</v>
      </c>
      <c r="B76" s="56" t="s">
        <v>134</v>
      </c>
      <c r="C76" s="31" t="s">
        <v>135</v>
      </c>
      <c r="D76" s="32">
        <f t="shared" si="15"/>
        <v>7351</v>
      </c>
      <c r="E76" s="33">
        <f t="shared" si="13"/>
        <v>5587</v>
      </c>
      <c r="F76" s="34">
        <f t="shared" si="8"/>
        <v>76.00326486192355</v>
      </c>
      <c r="G76" s="32">
        <v>5233</v>
      </c>
      <c r="H76" s="32">
        <v>354</v>
      </c>
      <c r="I76" s="33">
        <f t="shared" si="14"/>
        <v>1764</v>
      </c>
      <c r="J76" s="34">
        <f t="shared" si="9"/>
        <v>23.996735138076453</v>
      </c>
      <c r="K76" s="32">
        <v>0</v>
      </c>
      <c r="L76" s="34">
        <f t="shared" si="10"/>
        <v>0</v>
      </c>
      <c r="M76" s="32">
        <v>0</v>
      </c>
      <c r="N76" s="34">
        <f t="shared" si="11"/>
        <v>0</v>
      </c>
      <c r="O76" s="32">
        <v>1764</v>
      </c>
      <c r="P76" s="32">
        <v>769</v>
      </c>
      <c r="Q76" s="34">
        <f t="shared" si="12"/>
        <v>23.996735138076453</v>
      </c>
      <c r="R76" s="32" t="s">
        <v>227</v>
      </c>
      <c r="S76" s="32"/>
      <c r="T76" s="32"/>
      <c r="U76" s="32"/>
    </row>
    <row r="77" spans="1:21" ht="13.5">
      <c r="A77" s="55" t="s">
        <v>5</v>
      </c>
      <c r="B77" s="56" t="s">
        <v>136</v>
      </c>
      <c r="C77" s="31" t="s">
        <v>137</v>
      </c>
      <c r="D77" s="32">
        <f t="shared" si="15"/>
        <v>3384</v>
      </c>
      <c r="E77" s="33">
        <f t="shared" si="13"/>
        <v>2748</v>
      </c>
      <c r="F77" s="34">
        <f t="shared" si="8"/>
        <v>81.20567375886525</v>
      </c>
      <c r="G77" s="32">
        <v>2718</v>
      </c>
      <c r="H77" s="32">
        <v>30</v>
      </c>
      <c r="I77" s="33">
        <f t="shared" si="14"/>
        <v>636</v>
      </c>
      <c r="J77" s="34">
        <f t="shared" si="9"/>
        <v>18.79432624113475</v>
      </c>
      <c r="K77" s="32">
        <v>0</v>
      </c>
      <c r="L77" s="34">
        <f t="shared" si="10"/>
        <v>0</v>
      </c>
      <c r="M77" s="32">
        <v>0</v>
      </c>
      <c r="N77" s="34">
        <f t="shared" si="11"/>
        <v>0</v>
      </c>
      <c r="O77" s="32">
        <v>636</v>
      </c>
      <c r="P77" s="32">
        <v>453</v>
      </c>
      <c r="Q77" s="34">
        <f t="shared" si="12"/>
        <v>18.79432624113475</v>
      </c>
      <c r="R77" s="32" t="s">
        <v>227</v>
      </c>
      <c r="S77" s="32"/>
      <c r="T77" s="32"/>
      <c r="U77" s="32"/>
    </row>
    <row r="78" spans="1:21" ht="13.5">
      <c r="A78" s="62" t="s">
        <v>122</v>
      </c>
      <c r="B78" s="62"/>
      <c r="C78" s="62"/>
      <c r="D78" s="32">
        <f>SUM(D7:D77)</f>
        <v>1521195</v>
      </c>
      <c r="E78" s="32">
        <f>SUM(E7:E77)</f>
        <v>563955</v>
      </c>
      <c r="F78" s="34">
        <f t="shared" si="8"/>
        <v>37.073156301460365</v>
      </c>
      <c r="G78" s="32">
        <f>SUM(G7:G77)</f>
        <v>556876</v>
      </c>
      <c r="H78" s="32">
        <f>SUM(H7:H77)</f>
        <v>7079</v>
      </c>
      <c r="I78" s="32">
        <f>SUM(I7:I77)</f>
        <v>957240</v>
      </c>
      <c r="J78" s="34">
        <f t="shared" si="9"/>
        <v>62.926843698539635</v>
      </c>
      <c r="K78" s="32">
        <f>SUM(K7:K77)</f>
        <v>679427</v>
      </c>
      <c r="L78" s="34">
        <f t="shared" si="10"/>
        <v>44.664030581220686</v>
      </c>
      <c r="M78" s="32">
        <f>SUM(M7:M77)</f>
        <v>15382</v>
      </c>
      <c r="N78" s="34">
        <f t="shared" si="11"/>
        <v>1.0111787114735455</v>
      </c>
      <c r="O78" s="32">
        <f>SUM(O7:O77)</f>
        <v>262431</v>
      </c>
      <c r="P78" s="32">
        <f>SUM(P7:P77)</f>
        <v>175342</v>
      </c>
      <c r="Q78" s="34">
        <f t="shared" si="12"/>
        <v>17.251634405845405</v>
      </c>
      <c r="R78" s="32">
        <f>COUNTIF(R7:R77,"○")</f>
        <v>65</v>
      </c>
      <c r="S78" s="32">
        <f>COUNTIF(S7:S77,"○")</f>
        <v>5</v>
      </c>
      <c r="T78" s="32">
        <f>COUNTIF(T7:T77,"○")</f>
        <v>0</v>
      </c>
      <c r="U78" s="32">
        <f>COUNTIF(U7:U77,"○")</f>
        <v>1</v>
      </c>
    </row>
  </sheetData>
  <mergeCells count="19"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R4:R6"/>
    <mergeCell ref="S4:S6"/>
    <mergeCell ref="T4:T6"/>
    <mergeCell ref="H4:H5"/>
    <mergeCell ref="J4:J5"/>
    <mergeCell ref="K4:K5"/>
    <mergeCell ref="L4:L5"/>
    <mergeCell ref="A78:C7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78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2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1" t="s">
        <v>138</v>
      </c>
      <c r="B2" s="71" t="s">
        <v>213</v>
      </c>
      <c r="C2" s="74" t="s">
        <v>214</v>
      </c>
      <c r="D2" s="14" t="s">
        <v>139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215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9"/>
      <c r="B3" s="85"/>
      <c r="C3" s="87"/>
      <c r="D3" s="26" t="s">
        <v>140</v>
      </c>
      <c r="E3" s="60" t="s">
        <v>141</v>
      </c>
      <c r="F3" s="89"/>
      <c r="G3" s="90"/>
      <c r="H3" s="57" t="s">
        <v>142</v>
      </c>
      <c r="I3" s="58"/>
      <c r="J3" s="59"/>
      <c r="K3" s="60" t="s">
        <v>143</v>
      </c>
      <c r="L3" s="58"/>
      <c r="M3" s="59"/>
      <c r="N3" s="26" t="s">
        <v>140</v>
      </c>
      <c r="O3" s="17" t="s">
        <v>144</v>
      </c>
      <c r="P3" s="24"/>
      <c r="Q3" s="24"/>
      <c r="R3" s="24"/>
      <c r="S3" s="24"/>
      <c r="T3" s="25"/>
      <c r="U3" s="17" t="s">
        <v>145</v>
      </c>
      <c r="V3" s="24"/>
      <c r="W3" s="24"/>
      <c r="X3" s="24"/>
      <c r="Y3" s="24"/>
      <c r="Z3" s="25"/>
      <c r="AA3" s="17" t="s">
        <v>146</v>
      </c>
      <c r="AB3" s="24"/>
      <c r="AC3" s="25"/>
    </row>
    <row r="4" spans="1:29" s="30" customFormat="1" ht="22.5" customHeight="1">
      <c r="A4" s="69"/>
      <c r="B4" s="85"/>
      <c r="C4" s="87"/>
      <c r="D4" s="27"/>
      <c r="E4" s="26" t="s">
        <v>140</v>
      </c>
      <c r="F4" s="18" t="s">
        <v>216</v>
      </c>
      <c r="G4" s="18" t="s">
        <v>217</v>
      </c>
      <c r="H4" s="26" t="s">
        <v>140</v>
      </c>
      <c r="I4" s="18" t="s">
        <v>216</v>
      </c>
      <c r="J4" s="18" t="s">
        <v>217</v>
      </c>
      <c r="K4" s="26" t="s">
        <v>140</v>
      </c>
      <c r="L4" s="18" t="s">
        <v>216</v>
      </c>
      <c r="M4" s="18" t="s">
        <v>217</v>
      </c>
      <c r="N4" s="27"/>
      <c r="O4" s="26" t="s">
        <v>140</v>
      </c>
      <c r="P4" s="18" t="s">
        <v>218</v>
      </c>
      <c r="Q4" s="18" t="s">
        <v>219</v>
      </c>
      <c r="R4" s="18" t="s">
        <v>220</v>
      </c>
      <c r="S4" s="18" t="s">
        <v>221</v>
      </c>
      <c r="T4" s="18" t="s">
        <v>222</v>
      </c>
      <c r="U4" s="26" t="s">
        <v>140</v>
      </c>
      <c r="V4" s="18" t="s">
        <v>218</v>
      </c>
      <c r="W4" s="18" t="s">
        <v>219</v>
      </c>
      <c r="X4" s="18" t="s">
        <v>220</v>
      </c>
      <c r="Y4" s="18" t="s">
        <v>221</v>
      </c>
      <c r="Z4" s="18" t="s">
        <v>222</v>
      </c>
      <c r="AA4" s="26" t="s">
        <v>140</v>
      </c>
      <c r="AB4" s="18" t="s">
        <v>216</v>
      </c>
      <c r="AC4" s="18" t="s">
        <v>217</v>
      </c>
    </row>
    <row r="5" spans="1:29" s="30" customFormat="1" ht="22.5" customHeight="1">
      <c r="A5" s="69"/>
      <c r="B5" s="85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70"/>
      <c r="B6" s="86"/>
      <c r="C6" s="88"/>
      <c r="D6" s="19" t="s">
        <v>223</v>
      </c>
      <c r="E6" s="19" t="s">
        <v>223</v>
      </c>
      <c r="F6" s="19" t="s">
        <v>223</v>
      </c>
      <c r="G6" s="19" t="s">
        <v>223</v>
      </c>
      <c r="H6" s="19" t="s">
        <v>223</v>
      </c>
      <c r="I6" s="19" t="s">
        <v>223</v>
      </c>
      <c r="J6" s="19" t="s">
        <v>223</v>
      </c>
      <c r="K6" s="19" t="s">
        <v>223</v>
      </c>
      <c r="L6" s="19" t="s">
        <v>223</v>
      </c>
      <c r="M6" s="19" t="s">
        <v>223</v>
      </c>
      <c r="N6" s="19" t="s">
        <v>223</v>
      </c>
      <c r="O6" s="19" t="s">
        <v>223</v>
      </c>
      <c r="P6" s="19" t="s">
        <v>223</v>
      </c>
      <c r="Q6" s="19" t="s">
        <v>223</v>
      </c>
      <c r="R6" s="19" t="s">
        <v>223</v>
      </c>
      <c r="S6" s="19" t="s">
        <v>223</v>
      </c>
      <c r="T6" s="19" t="s">
        <v>223</v>
      </c>
      <c r="U6" s="19" t="s">
        <v>223</v>
      </c>
      <c r="V6" s="19" t="s">
        <v>223</v>
      </c>
      <c r="W6" s="19" t="s">
        <v>223</v>
      </c>
      <c r="X6" s="19" t="s">
        <v>223</v>
      </c>
      <c r="Y6" s="19" t="s">
        <v>223</v>
      </c>
      <c r="Z6" s="19" t="s">
        <v>223</v>
      </c>
      <c r="AA6" s="19" t="s">
        <v>223</v>
      </c>
      <c r="AB6" s="19" t="s">
        <v>223</v>
      </c>
      <c r="AC6" s="19" t="s">
        <v>223</v>
      </c>
    </row>
    <row r="7" spans="1:29" ht="13.5">
      <c r="A7" s="55" t="s">
        <v>5</v>
      </c>
      <c r="B7" s="56" t="s">
        <v>6</v>
      </c>
      <c r="C7" s="31" t="s">
        <v>7</v>
      </c>
      <c r="D7" s="32">
        <f aca="true" t="shared" si="0" ref="D7:D70">E7+H7+K7</f>
        <v>72574</v>
      </c>
      <c r="E7" s="32">
        <f aca="true" t="shared" si="1" ref="E7:E70">F7+G7</f>
        <v>0</v>
      </c>
      <c r="F7" s="32">
        <v>0</v>
      </c>
      <c r="G7" s="32">
        <v>0</v>
      </c>
      <c r="H7" s="32">
        <f aca="true" t="shared" si="2" ref="H7:H70">I7+J7</f>
        <v>2249</v>
      </c>
      <c r="I7" s="32">
        <v>2249</v>
      </c>
      <c r="J7" s="32">
        <v>0</v>
      </c>
      <c r="K7" s="32">
        <f aca="true" t="shared" si="3" ref="K7:K70">L7+M7</f>
        <v>70325</v>
      </c>
      <c r="L7" s="32">
        <v>60061</v>
      </c>
      <c r="M7" s="32">
        <v>10264</v>
      </c>
      <c r="N7" s="32">
        <f aca="true" t="shared" si="4" ref="N7:N70">O7+U7+AA7</f>
        <v>72574</v>
      </c>
      <c r="O7" s="32">
        <f aca="true" t="shared" si="5" ref="O7:O70">SUM(P7:T7)</f>
        <v>62310</v>
      </c>
      <c r="P7" s="32">
        <v>62310</v>
      </c>
      <c r="Q7" s="32">
        <v>0</v>
      </c>
      <c r="R7" s="32">
        <v>0</v>
      </c>
      <c r="S7" s="32">
        <v>0</v>
      </c>
      <c r="T7" s="32">
        <v>0</v>
      </c>
      <c r="U7" s="32">
        <f aca="true" t="shared" si="6" ref="U7:U70">SUM(V7:Z7)</f>
        <v>10264</v>
      </c>
      <c r="V7" s="32">
        <v>10264</v>
      </c>
      <c r="W7" s="32">
        <v>0</v>
      </c>
      <c r="X7" s="32">
        <v>0</v>
      </c>
      <c r="Y7" s="32">
        <v>0</v>
      </c>
      <c r="Z7" s="32">
        <v>0</v>
      </c>
      <c r="AA7" s="32">
        <f aca="true" t="shared" si="7" ref="AA7:AA70">AB7+AC7</f>
        <v>0</v>
      </c>
      <c r="AB7" s="32">
        <v>0</v>
      </c>
      <c r="AC7" s="32">
        <v>0</v>
      </c>
    </row>
    <row r="8" spans="1:29" ht="13.5">
      <c r="A8" s="55" t="s">
        <v>5</v>
      </c>
      <c r="B8" s="56" t="s">
        <v>8</v>
      </c>
      <c r="C8" s="31" t="s">
        <v>9</v>
      </c>
      <c r="D8" s="32">
        <f t="shared" si="0"/>
        <v>117397</v>
      </c>
      <c r="E8" s="32">
        <f t="shared" si="1"/>
        <v>0</v>
      </c>
      <c r="F8" s="32">
        <v>0</v>
      </c>
      <c r="G8" s="32">
        <v>0</v>
      </c>
      <c r="H8" s="32">
        <f t="shared" si="2"/>
        <v>0</v>
      </c>
      <c r="I8" s="32">
        <v>0</v>
      </c>
      <c r="J8" s="32">
        <v>0</v>
      </c>
      <c r="K8" s="32">
        <f t="shared" si="3"/>
        <v>117397</v>
      </c>
      <c r="L8" s="32">
        <v>89162</v>
      </c>
      <c r="M8" s="32">
        <v>28235</v>
      </c>
      <c r="N8" s="32">
        <f t="shared" si="4"/>
        <v>117486</v>
      </c>
      <c r="O8" s="32">
        <f t="shared" si="5"/>
        <v>89162</v>
      </c>
      <c r="P8" s="32">
        <v>82326</v>
      </c>
      <c r="Q8" s="32">
        <v>0</v>
      </c>
      <c r="R8" s="32">
        <v>6747</v>
      </c>
      <c r="S8" s="32">
        <v>89</v>
      </c>
      <c r="T8" s="32">
        <v>0</v>
      </c>
      <c r="U8" s="32">
        <f t="shared" si="6"/>
        <v>28235</v>
      </c>
      <c r="V8" s="32">
        <v>13789</v>
      </c>
      <c r="W8" s="32">
        <v>0</v>
      </c>
      <c r="X8" s="32">
        <v>14446</v>
      </c>
      <c r="Y8" s="32">
        <v>0</v>
      </c>
      <c r="Z8" s="32">
        <v>0</v>
      </c>
      <c r="AA8" s="32">
        <f t="shared" si="7"/>
        <v>89</v>
      </c>
      <c r="AB8" s="32">
        <v>89</v>
      </c>
      <c r="AC8" s="32">
        <v>0</v>
      </c>
    </row>
    <row r="9" spans="1:29" ht="13.5">
      <c r="A9" s="55" t="s">
        <v>5</v>
      </c>
      <c r="B9" s="56" t="s">
        <v>10</v>
      </c>
      <c r="C9" s="31" t="s">
        <v>11</v>
      </c>
      <c r="D9" s="32">
        <f t="shared" si="0"/>
        <v>39166</v>
      </c>
      <c r="E9" s="32">
        <f t="shared" si="1"/>
        <v>0</v>
      </c>
      <c r="F9" s="32">
        <v>0</v>
      </c>
      <c r="G9" s="32">
        <v>0</v>
      </c>
      <c r="H9" s="32">
        <f t="shared" si="2"/>
        <v>0</v>
      </c>
      <c r="I9" s="32">
        <v>0</v>
      </c>
      <c r="J9" s="32">
        <v>0</v>
      </c>
      <c r="K9" s="32">
        <f t="shared" si="3"/>
        <v>39166</v>
      </c>
      <c r="L9" s="32">
        <v>31955</v>
      </c>
      <c r="M9" s="32">
        <v>7211</v>
      </c>
      <c r="N9" s="32">
        <f t="shared" si="4"/>
        <v>39166</v>
      </c>
      <c r="O9" s="32">
        <f t="shared" si="5"/>
        <v>31955</v>
      </c>
      <c r="P9" s="32">
        <v>27877</v>
      </c>
      <c r="Q9" s="32">
        <v>0</v>
      </c>
      <c r="R9" s="32">
        <v>4078</v>
      </c>
      <c r="S9" s="32">
        <v>0</v>
      </c>
      <c r="T9" s="32">
        <v>0</v>
      </c>
      <c r="U9" s="32">
        <f t="shared" si="6"/>
        <v>7211</v>
      </c>
      <c r="V9" s="32">
        <v>7211</v>
      </c>
      <c r="W9" s="32">
        <v>0</v>
      </c>
      <c r="X9" s="32">
        <v>0</v>
      </c>
      <c r="Y9" s="32">
        <v>0</v>
      </c>
      <c r="Z9" s="32">
        <v>0</v>
      </c>
      <c r="AA9" s="32">
        <f t="shared" si="7"/>
        <v>0</v>
      </c>
      <c r="AB9" s="32">
        <v>0</v>
      </c>
      <c r="AC9" s="32">
        <v>0</v>
      </c>
    </row>
    <row r="10" spans="1:29" ht="13.5">
      <c r="A10" s="55" t="s">
        <v>5</v>
      </c>
      <c r="B10" s="56" t="s">
        <v>12</v>
      </c>
      <c r="C10" s="31" t="s">
        <v>0</v>
      </c>
      <c r="D10" s="32">
        <f t="shared" si="0"/>
        <v>58636</v>
      </c>
      <c r="E10" s="32">
        <f t="shared" si="1"/>
        <v>0</v>
      </c>
      <c r="F10" s="32">
        <v>0</v>
      </c>
      <c r="G10" s="32">
        <v>0</v>
      </c>
      <c r="H10" s="32">
        <f t="shared" si="2"/>
        <v>0</v>
      </c>
      <c r="I10" s="32">
        <v>0</v>
      </c>
      <c r="J10" s="32">
        <v>0</v>
      </c>
      <c r="K10" s="32">
        <f t="shared" si="3"/>
        <v>58636</v>
      </c>
      <c r="L10" s="32">
        <v>45347</v>
      </c>
      <c r="M10" s="32">
        <v>13289</v>
      </c>
      <c r="N10" s="32">
        <f t="shared" si="4"/>
        <v>59673</v>
      </c>
      <c r="O10" s="32">
        <f t="shared" si="5"/>
        <v>46149</v>
      </c>
      <c r="P10" s="32">
        <v>45347</v>
      </c>
      <c r="Q10" s="32">
        <v>0</v>
      </c>
      <c r="R10" s="32">
        <v>802</v>
      </c>
      <c r="S10" s="32">
        <v>0</v>
      </c>
      <c r="T10" s="32">
        <v>0</v>
      </c>
      <c r="U10" s="32">
        <f t="shared" si="6"/>
        <v>13524</v>
      </c>
      <c r="V10" s="32">
        <v>13289</v>
      </c>
      <c r="W10" s="32">
        <v>0</v>
      </c>
      <c r="X10" s="32">
        <v>235</v>
      </c>
      <c r="Y10" s="32">
        <v>0</v>
      </c>
      <c r="Z10" s="32">
        <v>0</v>
      </c>
      <c r="AA10" s="32">
        <f t="shared" si="7"/>
        <v>0</v>
      </c>
      <c r="AB10" s="32">
        <v>0</v>
      </c>
      <c r="AC10" s="32">
        <v>0</v>
      </c>
    </row>
    <row r="11" spans="1:29" ht="13.5">
      <c r="A11" s="55" t="s">
        <v>5</v>
      </c>
      <c r="B11" s="56" t="s">
        <v>13</v>
      </c>
      <c r="C11" s="31" t="s">
        <v>14</v>
      </c>
      <c r="D11" s="32">
        <f t="shared" si="0"/>
        <v>16888</v>
      </c>
      <c r="E11" s="32">
        <f t="shared" si="1"/>
        <v>0</v>
      </c>
      <c r="F11" s="32">
        <v>0</v>
      </c>
      <c r="G11" s="32">
        <v>0</v>
      </c>
      <c r="H11" s="32">
        <f t="shared" si="2"/>
        <v>0</v>
      </c>
      <c r="I11" s="32">
        <v>0</v>
      </c>
      <c r="J11" s="32">
        <v>0</v>
      </c>
      <c r="K11" s="32">
        <f t="shared" si="3"/>
        <v>16888</v>
      </c>
      <c r="L11" s="32">
        <v>12640</v>
      </c>
      <c r="M11" s="32">
        <v>4248</v>
      </c>
      <c r="N11" s="32">
        <f t="shared" si="4"/>
        <v>16888</v>
      </c>
      <c r="O11" s="32">
        <f t="shared" si="5"/>
        <v>12640</v>
      </c>
      <c r="P11" s="32">
        <v>12640</v>
      </c>
      <c r="Q11" s="32">
        <v>0</v>
      </c>
      <c r="R11" s="32">
        <v>0</v>
      </c>
      <c r="S11" s="32">
        <v>0</v>
      </c>
      <c r="T11" s="32">
        <v>0</v>
      </c>
      <c r="U11" s="32">
        <f t="shared" si="6"/>
        <v>4248</v>
      </c>
      <c r="V11" s="32">
        <v>4248</v>
      </c>
      <c r="W11" s="32">
        <v>0</v>
      </c>
      <c r="X11" s="32">
        <v>0</v>
      </c>
      <c r="Y11" s="32">
        <v>0</v>
      </c>
      <c r="Z11" s="32">
        <v>0</v>
      </c>
      <c r="AA11" s="32">
        <f t="shared" si="7"/>
        <v>0</v>
      </c>
      <c r="AB11" s="32">
        <v>0</v>
      </c>
      <c r="AC11" s="32">
        <v>0</v>
      </c>
    </row>
    <row r="12" spans="1:29" ht="13.5">
      <c r="A12" s="55" t="s">
        <v>5</v>
      </c>
      <c r="B12" s="56" t="s">
        <v>15</v>
      </c>
      <c r="C12" s="31" t="s">
        <v>16</v>
      </c>
      <c r="D12" s="32">
        <f t="shared" si="0"/>
        <v>22986</v>
      </c>
      <c r="E12" s="32">
        <f t="shared" si="1"/>
        <v>0</v>
      </c>
      <c r="F12" s="32">
        <v>0</v>
      </c>
      <c r="G12" s="32">
        <v>0</v>
      </c>
      <c r="H12" s="32">
        <f t="shared" si="2"/>
        <v>0</v>
      </c>
      <c r="I12" s="32">
        <v>0</v>
      </c>
      <c r="J12" s="32">
        <v>0</v>
      </c>
      <c r="K12" s="32">
        <f t="shared" si="3"/>
        <v>22986</v>
      </c>
      <c r="L12" s="32">
        <v>11718</v>
      </c>
      <c r="M12" s="32">
        <v>11268</v>
      </c>
      <c r="N12" s="32">
        <f t="shared" si="4"/>
        <v>22657</v>
      </c>
      <c r="O12" s="32">
        <f t="shared" si="5"/>
        <v>11289</v>
      </c>
      <c r="P12" s="32">
        <v>11289</v>
      </c>
      <c r="Q12" s="32">
        <v>0</v>
      </c>
      <c r="R12" s="32">
        <v>0</v>
      </c>
      <c r="S12" s="32">
        <v>0</v>
      </c>
      <c r="T12" s="32">
        <v>0</v>
      </c>
      <c r="U12" s="32">
        <f t="shared" si="6"/>
        <v>11268</v>
      </c>
      <c r="V12" s="32">
        <v>11268</v>
      </c>
      <c r="W12" s="32">
        <v>0</v>
      </c>
      <c r="X12" s="32">
        <v>0</v>
      </c>
      <c r="Y12" s="32">
        <v>0</v>
      </c>
      <c r="Z12" s="32">
        <v>0</v>
      </c>
      <c r="AA12" s="32">
        <f t="shared" si="7"/>
        <v>100</v>
      </c>
      <c r="AB12" s="32">
        <v>100</v>
      </c>
      <c r="AC12" s="32">
        <v>0</v>
      </c>
    </row>
    <row r="13" spans="1:29" ht="13.5">
      <c r="A13" s="55" t="s">
        <v>5</v>
      </c>
      <c r="B13" s="56" t="s">
        <v>17</v>
      </c>
      <c r="C13" s="31" t="s">
        <v>18</v>
      </c>
      <c r="D13" s="32">
        <f t="shared" si="0"/>
        <v>20925</v>
      </c>
      <c r="E13" s="32">
        <f t="shared" si="1"/>
        <v>0</v>
      </c>
      <c r="F13" s="32">
        <v>0</v>
      </c>
      <c r="G13" s="32">
        <v>0</v>
      </c>
      <c r="H13" s="32">
        <f t="shared" si="2"/>
        <v>0</v>
      </c>
      <c r="I13" s="32">
        <v>0</v>
      </c>
      <c r="J13" s="32">
        <v>0</v>
      </c>
      <c r="K13" s="32">
        <f t="shared" si="3"/>
        <v>20925</v>
      </c>
      <c r="L13" s="32">
        <v>14148</v>
      </c>
      <c r="M13" s="32">
        <v>6777</v>
      </c>
      <c r="N13" s="32">
        <f t="shared" si="4"/>
        <v>21544</v>
      </c>
      <c r="O13" s="32">
        <f t="shared" si="5"/>
        <v>14148</v>
      </c>
      <c r="P13" s="32">
        <v>14148</v>
      </c>
      <c r="Q13" s="32">
        <v>0</v>
      </c>
      <c r="R13" s="32">
        <v>0</v>
      </c>
      <c r="S13" s="32">
        <v>0</v>
      </c>
      <c r="T13" s="32">
        <v>0</v>
      </c>
      <c r="U13" s="32">
        <f t="shared" si="6"/>
        <v>6777</v>
      </c>
      <c r="V13" s="32">
        <v>6777</v>
      </c>
      <c r="W13" s="32">
        <v>0</v>
      </c>
      <c r="X13" s="32">
        <v>0</v>
      </c>
      <c r="Y13" s="32">
        <v>0</v>
      </c>
      <c r="Z13" s="32">
        <v>0</v>
      </c>
      <c r="AA13" s="32">
        <f t="shared" si="7"/>
        <v>619</v>
      </c>
      <c r="AB13" s="32">
        <v>619</v>
      </c>
      <c r="AC13" s="32">
        <v>0</v>
      </c>
    </row>
    <row r="14" spans="1:29" ht="13.5">
      <c r="A14" s="55" t="s">
        <v>5</v>
      </c>
      <c r="B14" s="56" t="s">
        <v>19</v>
      </c>
      <c r="C14" s="31" t="s">
        <v>20</v>
      </c>
      <c r="D14" s="32">
        <f t="shared" si="0"/>
        <v>19540</v>
      </c>
      <c r="E14" s="32">
        <f t="shared" si="1"/>
        <v>0</v>
      </c>
      <c r="F14" s="32">
        <v>0</v>
      </c>
      <c r="G14" s="32">
        <v>0</v>
      </c>
      <c r="H14" s="32">
        <f t="shared" si="2"/>
        <v>0</v>
      </c>
      <c r="I14" s="32">
        <v>0</v>
      </c>
      <c r="J14" s="32">
        <v>0</v>
      </c>
      <c r="K14" s="32">
        <f t="shared" si="3"/>
        <v>19540</v>
      </c>
      <c r="L14" s="32">
        <v>16033</v>
      </c>
      <c r="M14" s="32">
        <v>3507</v>
      </c>
      <c r="N14" s="32">
        <f t="shared" si="4"/>
        <v>19596</v>
      </c>
      <c r="O14" s="32">
        <f t="shared" si="5"/>
        <v>16033</v>
      </c>
      <c r="P14" s="32">
        <v>16033</v>
      </c>
      <c r="Q14" s="32">
        <v>0</v>
      </c>
      <c r="R14" s="32">
        <v>0</v>
      </c>
      <c r="S14" s="32">
        <v>0</v>
      </c>
      <c r="T14" s="32">
        <v>0</v>
      </c>
      <c r="U14" s="32">
        <f t="shared" si="6"/>
        <v>3507</v>
      </c>
      <c r="V14" s="32">
        <v>3507</v>
      </c>
      <c r="W14" s="32">
        <v>0</v>
      </c>
      <c r="X14" s="32">
        <v>0</v>
      </c>
      <c r="Y14" s="32">
        <v>0</v>
      </c>
      <c r="Z14" s="32">
        <v>0</v>
      </c>
      <c r="AA14" s="32">
        <f t="shared" si="7"/>
        <v>56</v>
      </c>
      <c r="AB14" s="32">
        <v>56</v>
      </c>
      <c r="AC14" s="32">
        <v>0</v>
      </c>
    </row>
    <row r="15" spans="1:29" ht="13.5">
      <c r="A15" s="55" t="s">
        <v>5</v>
      </c>
      <c r="B15" s="56" t="s">
        <v>118</v>
      </c>
      <c r="C15" s="31" t="s">
        <v>119</v>
      </c>
      <c r="D15" s="32">
        <f t="shared" si="0"/>
        <v>34878</v>
      </c>
      <c r="E15" s="32">
        <f t="shared" si="1"/>
        <v>0</v>
      </c>
      <c r="F15" s="32">
        <v>0</v>
      </c>
      <c r="G15" s="32">
        <v>0</v>
      </c>
      <c r="H15" s="32">
        <f t="shared" si="2"/>
        <v>0</v>
      </c>
      <c r="I15" s="32">
        <v>0</v>
      </c>
      <c r="J15" s="32">
        <v>0</v>
      </c>
      <c r="K15" s="32">
        <f t="shared" si="3"/>
        <v>34878</v>
      </c>
      <c r="L15" s="32">
        <v>28742</v>
      </c>
      <c r="M15" s="32">
        <v>6136</v>
      </c>
      <c r="N15" s="32">
        <f t="shared" si="4"/>
        <v>35750</v>
      </c>
      <c r="O15" s="32">
        <f t="shared" si="5"/>
        <v>28742</v>
      </c>
      <c r="P15" s="32">
        <v>28742</v>
      </c>
      <c r="Q15" s="32">
        <v>0</v>
      </c>
      <c r="R15" s="32">
        <v>0</v>
      </c>
      <c r="S15" s="32">
        <v>0</v>
      </c>
      <c r="T15" s="32">
        <v>0</v>
      </c>
      <c r="U15" s="32">
        <f t="shared" si="6"/>
        <v>6136</v>
      </c>
      <c r="V15" s="32">
        <v>6136</v>
      </c>
      <c r="W15" s="32">
        <v>0</v>
      </c>
      <c r="X15" s="32">
        <v>0</v>
      </c>
      <c r="Y15" s="32">
        <v>0</v>
      </c>
      <c r="Z15" s="32">
        <v>0</v>
      </c>
      <c r="AA15" s="32">
        <f t="shared" si="7"/>
        <v>872</v>
      </c>
      <c r="AB15" s="32">
        <v>872</v>
      </c>
      <c r="AC15" s="32">
        <v>0</v>
      </c>
    </row>
    <row r="16" spans="1:29" ht="13.5">
      <c r="A16" s="55" t="s">
        <v>5</v>
      </c>
      <c r="B16" s="56" t="s">
        <v>120</v>
      </c>
      <c r="C16" s="31" t="s">
        <v>121</v>
      </c>
      <c r="D16" s="32">
        <f t="shared" si="0"/>
        <v>25201</v>
      </c>
      <c r="E16" s="32">
        <f t="shared" si="1"/>
        <v>0</v>
      </c>
      <c r="F16" s="32">
        <v>0</v>
      </c>
      <c r="G16" s="32">
        <v>0</v>
      </c>
      <c r="H16" s="32">
        <f t="shared" si="2"/>
        <v>0</v>
      </c>
      <c r="I16" s="32">
        <v>0</v>
      </c>
      <c r="J16" s="32">
        <v>0</v>
      </c>
      <c r="K16" s="32">
        <f t="shared" si="3"/>
        <v>25201</v>
      </c>
      <c r="L16" s="32">
        <v>23129</v>
      </c>
      <c r="M16" s="32">
        <v>2072</v>
      </c>
      <c r="N16" s="32">
        <f t="shared" si="4"/>
        <v>26656</v>
      </c>
      <c r="O16" s="32">
        <f t="shared" si="5"/>
        <v>23503</v>
      </c>
      <c r="P16" s="32">
        <v>17060</v>
      </c>
      <c r="Q16" s="32">
        <v>0</v>
      </c>
      <c r="R16" s="32">
        <v>6443</v>
      </c>
      <c r="S16" s="32">
        <v>0</v>
      </c>
      <c r="T16" s="32">
        <v>0</v>
      </c>
      <c r="U16" s="32">
        <f t="shared" si="6"/>
        <v>2127</v>
      </c>
      <c r="V16" s="32">
        <v>1132</v>
      </c>
      <c r="W16" s="32">
        <v>0</v>
      </c>
      <c r="X16" s="32">
        <v>995</v>
      </c>
      <c r="Y16" s="32">
        <v>0</v>
      </c>
      <c r="Z16" s="32">
        <v>0</v>
      </c>
      <c r="AA16" s="32">
        <f t="shared" si="7"/>
        <v>1026</v>
      </c>
      <c r="AB16" s="32">
        <v>1026</v>
      </c>
      <c r="AC16" s="32">
        <v>0</v>
      </c>
    </row>
    <row r="17" spans="1:29" ht="13.5">
      <c r="A17" s="55" t="s">
        <v>5</v>
      </c>
      <c r="B17" s="56" t="s">
        <v>21</v>
      </c>
      <c r="C17" s="31" t="s">
        <v>22</v>
      </c>
      <c r="D17" s="32">
        <f t="shared" si="0"/>
        <v>14</v>
      </c>
      <c r="E17" s="32">
        <f t="shared" si="1"/>
        <v>0</v>
      </c>
      <c r="F17" s="32">
        <v>0</v>
      </c>
      <c r="G17" s="32">
        <v>0</v>
      </c>
      <c r="H17" s="32">
        <f t="shared" si="2"/>
        <v>0</v>
      </c>
      <c r="I17" s="32">
        <v>0</v>
      </c>
      <c r="J17" s="32">
        <v>0</v>
      </c>
      <c r="K17" s="32">
        <f t="shared" si="3"/>
        <v>14</v>
      </c>
      <c r="L17" s="32">
        <v>13</v>
      </c>
      <c r="M17" s="32">
        <v>1</v>
      </c>
      <c r="N17" s="32">
        <f t="shared" si="4"/>
        <v>14</v>
      </c>
      <c r="O17" s="32">
        <f t="shared" si="5"/>
        <v>13</v>
      </c>
      <c r="P17" s="32">
        <v>0</v>
      </c>
      <c r="Q17" s="32">
        <v>13</v>
      </c>
      <c r="R17" s="32">
        <v>0</v>
      </c>
      <c r="S17" s="32">
        <v>0</v>
      </c>
      <c r="T17" s="32">
        <v>0</v>
      </c>
      <c r="U17" s="32">
        <f t="shared" si="6"/>
        <v>1</v>
      </c>
      <c r="V17" s="32">
        <v>0</v>
      </c>
      <c r="W17" s="32">
        <v>1</v>
      </c>
      <c r="X17" s="32">
        <v>0</v>
      </c>
      <c r="Y17" s="32">
        <v>0</v>
      </c>
      <c r="Z17" s="32">
        <v>0</v>
      </c>
      <c r="AA17" s="32">
        <f t="shared" si="7"/>
        <v>0</v>
      </c>
      <c r="AB17" s="32">
        <v>0</v>
      </c>
      <c r="AC17" s="32">
        <v>0</v>
      </c>
    </row>
    <row r="18" spans="1:29" ht="13.5">
      <c r="A18" s="55" t="s">
        <v>5</v>
      </c>
      <c r="B18" s="56" t="s">
        <v>23</v>
      </c>
      <c r="C18" s="31" t="s">
        <v>24</v>
      </c>
      <c r="D18" s="32">
        <f t="shared" si="0"/>
        <v>543</v>
      </c>
      <c r="E18" s="32">
        <f t="shared" si="1"/>
        <v>0</v>
      </c>
      <c r="F18" s="32">
        <v>0</v>
      </c>
      <c r="G18" s="32">
        <v>0</v>
      </c>
      <c r="H18" s="32">
        <f t="shared" si="2"/>
        <v>0</v>
      </c>
      <c r="I18" s="32">
        <v>0</v>
      </c>
      <c r="J18" s="32">
        <v>0</v>
      </c>
      <c r="K18" s="32">
        <f t="shared" si="3"/>
        <v>543</v>
      </c>
      <c r="L18" s="32">
        <v>493</v>
      </c>
      <c r="M18" s="32">
        <v>50</v>
      </c>
      <c r="N18" s="32">
        <f t="shared" si="4"/>
        <v>543</v>
      </c>
      <c r="O18" s="32">
        <f t="shared" si="5"/>
        <v>493</v>
      </c>
      <c r="P18" s="32">
        <v>493</v>
      </c>
      <c r="Q18" s="32">
        <v>0</v>
      </c>
      <c r="R18" s="32">
        <v>0</v>
      </c>
      <c r="S18" s="32">
        <v>0</v>
      </c>
      <c r="T18" s="32">
        <v>0</v>
      </c>
      <c r="U18" s="32">
        <f t="shared" si="6"/>
        <v>50</v>
      </c>
      <c r="V18" s="32">
        <v>50</v>
      </c>
      <c r="W18" s="32">
        <v>0</v>
      </c>
      <c r="X18" s="32">
        <v>0</v>
      </c>
      <c r="Y18" s="32">
        <v>0</v>
      </c>
      <c r="Z18" s="32">
        <v>0</v>
      </c>
      <c r="AA18" s="32">
        <f t="shared" si="7"/>
        <v>0</v>
      </c>
      <c r="AB18" s="32">
        <v>0</v>
      </c>
      <c r="AC18" s="32">
        <v>0</v>
      </c>
    </row>
    <row r="19" spans="1:29" ht="13.5">
      <c r="A19" s="55" t="s">
        <v>5</v>
      </c>
      <c r="B19" s="56" t="s">
        <v>25</v>
      </c>
      <c r="C19" s="31" t="s">
        <v>228</v>
      </c>
      <c r="D19" s="32">
        <f t="shared" si="0"/>
        <v>921</v>
      </c>
      <c r="E19" s="32">
        <f t="shared" si="1"/>
        <v>0</v>
      </c>
      <c r="F19" s="32">
        <v>0</v>
      </c>
      <c r="G19" s="32">
        <v>0</v>
      </c>
      <c r="H19" s="32">
        <f t="shared" si="2"/>
        <v>921</v>
      </c>
      <c r="I19" s="32">
        <v>243</v>
      </c>
      <c r="J19" s="32">
        <v>678</v>
      </c>
      <c r="K19" s="32">
        <f t="shared" si="3"/>
        <v>0</v>
      </c>
      <c r="L19" s="32">
        <v>0</v>
      </c>
      <c r="M19" s="32">
        <v>0</v>
      </c>
      <c r="N19" s="32">
        <f t="shared" si="4"/>
        <v>921</v>
      </c>
      <c r="O19" s="32">
        <f t="shared" si="5"/>
        <v>243</v>
      </c>
      <c r="P19" s="32">
        <v>243</v>
      </c>
      <c r="Q19" s="32">
        <v>0</v>
      </c>
      <c r="R19" s="32">
        <v>0</v>
      </c>
      <c r="S19" s="32">
        <v>0</v>
      </c>
      <c r="T19" s="32">
        <v>0</v>
      </c>
      <c r="U19" s="32">
        <f t="shared" si="6"/>
        <v>678</v>
      </c>
      <c r="V19" s="32">
        <v>678</v>
      </c>
      <c r="W19" s="32">
        <v>0</v>
      </c>
      <c r="X19" s="32">
        <v>0</v>
      </c>
      <c r="Y19" s="32">
        <v>0</v>
      </c>
      <c r="Z19" s="32">
        <v>0</v>
      </c>
      <c r="AA19" s="32">
        <f t="shared" si="7"/>
        <v>0</v>
      </c>
      <c r="AB19" s="32">
        <v>0</v>
      </c>
      <c r="AC19" s="32">
        <v>0</v>
      </c>
    </row>
    <row r="20" spans="1:29" ht="13.5">
      <c r="A20" s="55" t="s">
        <v>5</v>
      </c>
      <c r="B20" s="56" t="s">
        <v>26</v>
      </c>
      <c r="C20" s="31" t="s">
        <v>27</v>
      </c>
      <c r="D20" s="32">
        <f t="shared" si="0"/>
        <v>4523</v>
      </c>
      <c r="E20" s="32">
        <f t="shared" si="1"/>
        <v>0</v>
      </c>
      <c r="F20" s="32">
        <v>0</v>
      </c>
      <c r="G20" s="32">
        <v>0</v>
      </c>
      <c r="H20" s="32">
        <f t="shared" si="2"/>
        <v>0</v>
      </c>
      <c r="I20" s="32">
        <v>0</v>
      </c>
      <c r="J20" s="32">
        <v>0</v>
      </c>
      <c r="K20" s="32">
        <f t="shared" si="3"/>
        <v>4523</v>
      </c>
      <c r="L20" s="32">
        <v>2800</v>
      </c>
      <c r="M20" s="32">
        <v>1723</v>
      </c>
      <c r="N20" s="32">
        <f t="shared" si="4"/>
        <v>4523</v>
      </c>
      <c r="O20" s="32">
        <f t="shared" si="5"/>
        <v>2800</v>
      </c>
      <c r="P20" s="32">
        <v>2800</v>
      </c>
      <c r="Q20" s="32">
        <v>0</v>
      </c>
      <c r="R20" s="32">
        <v>0</v>
      </c>
      <c r="S20" s="32">
        <v>0</v>
      </c>
      <c r="T20" s="32">
        <v>0</v>
      </c>
      <c r="U20" s="32">
        <f t="shared" si="6"/>
        <v>1723</v>
      </c>
      <c r="V20" s="32">
        <v>1723</v>
      </c>
      <c r="W20" s="32">
        <v>0</v>
      </c>
      <c r="X20" s="32">
        <v>0</v>
      </c>
      <c r="Y20" s="32">
        <v>0</v>
      </c>
      <c r="Z20" s="32">
        <v>0</v>
      </c>
      <c r="AA20" s="32">
        <f t="shared" si="7"/>
        <v>0</v>
      </c>
      <c r="AB20" s="32">
        <v>0</v>
      </c>
      <c r="AC20" s="32">
        <v>0</v>
      </c>
    </row>
    <row r="21" spans="1:29" ht="13.5">
      <c r="A21" s="55" t="s">
        <v>5</v>
      </c>
      <c r="B21" s="56" t="s">
        <v>28</v>
      </c>
      <c r="C21" s="31" t="s">
        <v>196</v>
      </c>
      <c r="D21" s="32">
        <f t="shared" si="0"/>
        <v>10064</v>
      </c>
      <c r="E21" s="32">
        <f t="shared" si="1"/>
        <v>0</v>
      </c>
      <c r="F21" s="32">
        <v>0</v>
      </c>
      <c r="G21" s="32">
        <v>0</v>
      </c>
      <c r="H21" s="32">
        <f t="shared" si="2"/>
        <v>2359</v>
      </c>
      <c r="I21" s="32">
        <v>0</v>
      </c>
      <c r="J21" s="32">
        <v>2359</v>
      </c>
      <c r="K21" s="32">
        <f t="shared" si="3"/>
        <v>7705</v>
      </c>
      <c r="L21" s="32">
        <v>6865</v>
      </c>
      <c r="M21" s="32">
        <v>840</v>
      </c>
      <c r="N21" s="32">
        <f t="shared" si="4"/>
        <v>10168</v>
      </c>
      <c r="O21" s="32">
        <f t="shared" si="5"/>
        <v>6865</v>
      </c>
      <c r="P21" s="32">
        <v>6865</v>
      </c>
      <c r="Q21" s="32">
        <v>0</v>
      </c>
      <c r="R21" s="32">
        <v>0</v>
      </c>
      <c r="S21" s="32">
        <v>0</v>
      </c>
      <c r="T21" s="32">
        <v>0</v>
      </c>
      <c r="U21" s="32">
        <f t="shared" si="6"/>
        <v>3199</v>
      </c>
      <c r="V21" s="32">
        <v>3199</v>
      </c>
      <c r="W21" s="32">
        <v>0</v>
      </c>
      <c r="X21" s="32">
        <v>0</v>
      </c>
      <c r="Y21" s="32">
        <v>0</v>
      </c>
      <c r="Z21" s="32">
        <v>0</v>
      </c>
      <c r="AA21" s="32">
        <f t="shared" si="7"/>
        <v>104</v>
      </c>
      <c r="AB21" s="32">
        <v>104</v>
      </c>
      <c r="AC21" s="32">
        <v>0</v>
      </c>
    </row>
    <row r="22" spans="1:29" ht="13.5">
      <c r="A22" s="55" t="s">
        <v>5</v>
      </c>
      <c r="B22" s="56" t="s">
        <v>29</v>
      </c>
      <c r="C22" s="31" t="s">
        <v>30</v>
      </c>
      <c r="D22" s="32">
        <f t="shared" si="0"/>
        <v>10368</v>
      </c>
      <c r="E22" s="32">
        <f t="shared" si="1"/>
        <v>0</v>
      </c>
      <c r="F22" s="32">
        <v>0</v>
      </c>
      <c r="G22" s="32">
        <v>0</v>
      </c>
      <c r="H22" s="32">
        <f t="shared" si="2"/>
        <v>0</v>
      </c>
      <c r="I22" s="32">
        <v>0</v>
      </c>
      <c r="J22" s="32">
        <v>0</v>
      </c>
      <c r="K22" s="32">
        <f t="shared" si="3"/>
        <v>10368</v>
      </c>
      <c r="L22" s="32">
        <v>9189</v>
      </c>
      <c r="M22" s="32">
        <v>1179</v>
      </c>
      <c r="N22" s="32">
        <f t="shared" si="4"/>
        <v>10379</v>
      </c>
      <c r="O22" s="32">
        <f t="shared" si="5"/>
        <v>9189</v>
      </c>
      <c r="P22" s="32">
        <v>9005</v>
      </c>
      <c r="Q22" s="32">
        <v>0</v>
      </c>
      <c r="R22" s="32">
        <v>184</v>
      </c>
      <c r="S22" s="32">
        <v>0</v>
      </c>
      <c r="T22" s="32">
        <v>0</v>
      </c>
      <c r="U22" s="32">
        <f t="shared" si="6"/>
        <v>1179</v>
      </c>
      <c r="V22" s="32">
        <v>1179</v>
      </c>
      <c r="W22" s="32">
        <v>0</v>
      </c>
      <c r="X22" s="32">
        <v>0</v>
      </c>
      <c r="Y22" s="32">
        <v>0</v>
      </c>
      <c r="Z22" s="32">
        <v>0</v>
      </c>
      <c r="AA22" s="32">
        <f t="shared" si="7"/>
        <v>11</v>
      </c>
      <c r="AB22" s="32">
        <v>11</v>
      </c>
      <c r="AC22" s="32">
        <v>0</v>
      </c>
    </row>
    <row r="23" spans="1:29" ht="13.5">
      <c r="A23" s="55" t="s">
        <v>5</v>
      </c>
      <c r="B23" s="56" t="s">
        <v>31</v>
      </c>
      <c r="C23" s="31" t="s">
        <v>32</v>
      </c>
      <c r="D23" s="32">
        <f t="shared" si="0"/>
        <v>2140</v>
      </c>
      <c r="E23" s="32">
        <f t="shared" si="1"/>
        <v>0</v>
      </c>
      <c r="F23" s="32">
        <v>0</v>
      </c>
      <c r="G23" s="32">
        <v>0</v>
      </c>
      <c r="H23" s="32">
        <f t="shared" si="2"/>
        <v>2140</v>
      </c>
      <c r="I23" s="32">
        <v>2084</v>
      </c>
      <c r="J23" s="32">
        <v>56</v>
      </c>
      <c r="K23" s="32">
        <f t="shared" si="3"/>
        <v>0</v>
      </c>
      <c r="L23" s="32">
        <v>0</v>
      </c>
      <c r="M23" s="32">
        <v>0</v>
      </c>
      <c r="N23" s="32">
        <f t="shared" si="4"/>
        <v>2171</v>
      </c>
      <c r="O23" s="32">
        <f t="shared" si="5"/>
        <v>2084</v>
      </c>
      <c r="P23" s="32">
        <v>2045</v>
      </c>
      <c r="Q23" s="32">
        <v>0</v>
      </c>
      <c r="R23" s="32">
        <v>39</v>
      </c>
      <c r="S23" s="32">
        <v>0</v>
      </c>
      <c r="T23" s="32">
        <v>0</v>
      </c>
      <c r="U23" s="32">
        <f t="shared" si="6"/>
        <v>56</v>
      </c>
      <c r="V23" s="32">
        <v>56</v>
      </c>
      <c r="W23" s="32">
        <v>0</v>
      </c>
      <c r="X23" s="32">
        <v>0</v>
      </c>
      <c r="Y23" s="32">
        <v>0</v>
      </c>
      <c r="Z23" s="32">
        <v>0</v>
      </c>
      <c r="AA23" s="32">
        <f t="shared" si="7"/>
        <v>31</v>
      </c>
      <c r="AB23" s="32">
        <v>31</v>
      </c>
      <c r="AC23" s="32">
        <v>0</v>
      </c>
    </row>
    <row r="24" spans="1:29" ht="13.5">
      <c r="A24" s="55" t="s">
        <v>5</v>
      </c>
      <c r="B24" s="56" t="s">
        <v>33</v>
      </c>
      <c r="C24" s="31" t="s">
        <v>34</v>
      </c>
      <c r="D24" s="32">
        <f t="shared" si="0"/>
        <v>5618</v>
      </c>
      <c r="E24" s="32">
        <f t="shared" si="1"/>
        <v>0</v>
      </c>
      <c r="F24" s="32">
        <v>0</v>
      </c>
      <c r="G24" s="32">
        <v>0</v>
      </c>
      <c r="H24" s="32">
        <f t="shared" si="2"/>
        <v>0</v>
      </c>
      <c r="I24" s="32">
        <v>0</v>
      </c>
      <c r="J24" s="32">
        <v>0</v>
      </c>
      <c r="K24" s="32">
        <f t="shared" si="3"/>
        <v>5618</v>
      </c>
      <c r="L24" s="32">
        <v>4531</v>
      </c>
      <c r="M24" s="32">
        <v>1087</v>
      </c>
      <c r="N24" s="32">
        <f t="shared" si="4"/>
        <v>5623</v>
      </c>
      <c r="O24" s="32">
        <f t="shared" si="5"/>
        <v>4531</v>
      </c>
      <c r="P24" s="32">
        <v>4447</v>
      </c>
      <c r="Q24" s="32">
        <v>0</v>
      </c>
      <c r="R24" s="32">
        <v>84</v>
      </c>
      <c r="S24" s="32">
        <v>0</v>
      </c>
      <c r="T24" s="32">
        <v>0</v>
      </c>
      <c r="U24" s="32">
        <f t="shared" si="6"/>
        <v>1087</v>
      </c>
      <c r="V24" s="32">
        <v>1087</v>
      </c>
      <c r="W24" s="32">
        <v>0</v>
      </c>
      <c r="X24" s="32">
        <v>0</v>
      </c>
      <c r="Y24" s="32">
        <v>0</v>
      </c>
      <c r="Z24" s="32">
        <v>0</v>
      </c>
      <c r="AA24" s="32">
        <f t="shared" si="7"/>
        <v>5</v>
      </c>
      <c r="AB24" s="32">
        <v>5</v>
      </c>
      <c r="AC24" s="32">
        <v>0</v>
      </c>
    </row>
    <row r="25" spans="1:29" ht="13.5">
      <c r="A25" s="55" t="s">
        <v>5</v>
      </c>
      <c r="B25" s="56" t="s">
        <v>35</v>
      </c>
      <c r="C25" s="31" t="s">
        <v>36</v>
      </c>
      <c r="D25" s="32">
        <f t="shared" si="0"/>
        <v>6334</v>
      </c>
      <c r="E25" s="32">
        <f t="shared" si="1"/>
        <v>0</v>
      </c>
      <c r="F25" s="32">
        <v>0</v>
      </c>
      <c r="G25" s="32">
        <v>0</v>
      </c>
      <c r="H25" s="32">
        <f t="shared" si="2"/>
        <v>0</v>
      </c>
      <c r="I25" s="32">
        <v>0</v>
      </c>
      <c r="J25" s="32">
        <v>0</v>
      </c>
      <c r="K25" s="32">
        <f t="shared" si="3"/>
        <v>6334</v>
      </c>
      <c r="L25" s="32">
        <v>5234</v>
      </c>
      <c r="M25" s="32">
        <v>1100</v>
      </c>
      <c r="N25" s="32">
        <f t="shared" si="4"/>
        <v>6334</v>
      </c>
      <c r="O25" s="32">
        <f t="shared" si="5"/>
        <v>5234</v>
      </c>
      <c r="P25" s="32">
        <v>5137</v>
      </c>
      <c r="Q25" s="32">
        <v>0</v>
      </c>
      <c r="R25" s="32">
        <v>97</v>
      </c>
      <c r="S25" s="32">
        <v>0</v>
      </c>
      <c r="T25" s="32">
        <v>0</v>
      </c>
      <c r="U25" s="32">
        <f t="shared" si="6"/>
        <v>1100</v>
      </c>
      <c r="V25" s="32">
        <v>1100</v>
      </c>
      <c r="W25" s="32">
        <v>0</v>
      </c>
      <c r="X25" s="32">
        <v>0</v>
      </c>
      <c r="Y25" s="32">
        <v>0</v>
      </c>
      <c r="Z25" s="32">
        <v>0</v>
      </c>
      <c r="AA25" s="32">
        <f t="shared" si="7"/>
        <v>0</v>
      </c>
      <c r="AB25" s="32">
        <v>0</v>
      </c>
      <c r="AC25" s="32">
        <v>0</v>
      </c>
    </row>
    <row r="26" spans="1:29" ht="13.5">
      <c r="A26" s="55" t="s">
        <v>5</v>
      </c>
      <c r="B26" s="56" t="s">
        <v>37</v>
      </c>
      <c r="C26" s="31" t="s">
        <v>38</v>
      </c>
      <c r="D26" s="32">
        <f t="shared" si="0"/>
        <v>7386</v>
      </c>
      <c r="E26" s="32">
        <f t="shared" si="1"/>
        <v>0</v>
      </c>
      <c r="F26" s="32">
        <v>0</v>
      </c>
      <c r="G26" s="32">
        <v>0</v>
      </c>
      <c r="H26" s="32">
        <f t="shared" si="2"/>
        <v>0</v>
      </c>
      <c r="I26" s="32">
        <v>0</v>
      </c>
      <c r="J26" s="32">
        <v>0</v>
      </c>
      <c r="K26" s="32">
        <f t="shared" si="3"/>
        <v>7386</v>
      </c>
      <c r="L26" s="32">
        <v>5205</v>
      </c>
      <c r="M26" s="32">
        <v>2181</v>
      </c>
      <c r="N26" s="32">
        <f t="shared" si="4"/>
        <v>7386</v>
      </c>
      <c r="O26" s="32">
        <f t="shared" si="5"/>
        <v>5205</v>
      </c>
      <c r="P26" s="32">
        <v>5205</v>
      </c>
      <c r="Q26" s="32">
        <v>0</v>
      </c>
      <c r="R26" s="32">
        <v>0</v>
      </c>
      <c r="S26" s="32">
        <v>0</v>
      </c>
      <c r="T26" s="32">
        <v>0</v>
      </c>
      <c r="U26" s="32">
        <f t="shared" si="6"/>
        <v>2181</v>
      </c>
      <c r="V26" s="32">
        <v>2181</v>
      </c>
      <c r="W26" s="32">
        <v>0</v>
      </c>
      <c r="X26" s="32">
        <v>0</v>
      </c>
      <c r="Y26" s="32">
        <v>0</v>
      </c>
      <c r="Z26" s="32">
        <v>0</v>
      </c>
      <c r="AA26" s="32">
        <f t="shared" si="7"/>
        <v>0</v>
      </c>
      <c r="AB26" s="32">
        <v>0</v>
      </c>
      <c r="AC26" s="32">
        <v>0</v>
      </c>
    </row>
    <row r="27" spans="1:29" ht="13.5">
      <c r="A27" s="55" t="s">
        <v>5</v>
      </c>
      <c r="B27" s="56" t="s">
        <v>39</v>
      </c>
      <c r="C27" s="31" t="s">
        <v>3</v>
      </c>
      <c r="D27" s="32">
        <f t="shared" si="0"/>
        <v>5250</v>
      </c>
      <c r="E27" s="32">
        <f t="shared" si="1"/>
        <v>0</v>
      </c>
      <c r="F27" s="32">
        <v>0</v>
      </c>
      <c r="G27" s="32">
        <v>0</v>
      </c>
      <c r="H27" s="32">
        <f t="shared" si="2"/>
        <v>0</v>
      </c>
      <c r="I27" s="32">
        <v>0</v>
      </c>
      <c r="J27" s="32">
        <v>0</v>
      </c>
      <c r="K27" s="32">
        <f t="shared" si="3"/>
        <v>5250</v>
      </c>
      <c r="L27" s="32">
        <v>3490</v>
      </c>
      <c r="M27" s="32">
        <v>1760</v>
      </c>
      <c r="N27" s="32">
        <f t="shared" si="4"/>
        <v>5250</v>
      </c>
      <c r="O27" s="32">
        <f t="shared" si="5"/>
        <v>5250</v>
      </c>
      <c r="P27" s="32">
        <v>5250</v>
      </c>
      <c r="Q27" s="32">
        <v>0</v>
      </c>
      <c r="R27" s="32">
        <v>0</v>
      </c>
      <c r="S27" s="32">
        <v>0</v>
      </c>
      <c r="T27" s="32">
        <v>0</v>
      </c>
      <c r="U27" s="32">
        <f t="shared" si="6"/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f t="shared" si="7"/>
        <v>0</v>
      </c>
      <c r="AB27" s="32">
        <v>0</v>
      </c>
      <c r="AC27" s="32">
        <v>0</v>
      </c>
    </row>
    <row r="28" spans="1:29" ht="13.5">
      <c r="A28" s="55" t="s">
        <v>5</v>
      </c>
      <c r="B28" s="56" t="s">
        <v>40</v>
      </c>
      <c r="C28" s="31" t="s">
        <v>225</v>
      </c>
      <c r="D28" s="32">
        <f t="shared" si="0"/>
        <v>2299</v>
      </c>
      <c r="E28" s="32">
        <f t="shared" si="1"/>
        <v>0</v>
      </c>
      <c r="F28" s="32">
        <v>0</v>
      </c>
      <c r="G28" s="32">
        <v>0</v>
      </c>
      <c r="H28" s="32">
        <f t="shared" si="2"/>
        <v>0</v>
      </c>
      <c r="I28" s="32">
        <v>0</v>
      </c>
      <c r="J28" s="32">
        <v>0</v>
      </c>
      <c r="K28" s="32">
        <f t="shared" si="3"/>
        <v>2299</v>
      </c>
      <c r="L28" s="32">
        <v>2083</v>
      </c>
      <c r="M28" s="32">
        <v>216</v>
      </c>
      <c r="N28" s="32">
        <f t="shared" si="4"/>
        <v>2304</v>
      </c>
      <c r="O28" s="32">
        <f t="shared" si="5"/>
        <v>2083</v>
      </c>
      <c r="P28" s="32">
        <v>2083</v>
      </c>
      <c r="Q28" s="32">
        <v>0</v>
      </c>
      <c r="R28" s="32">
        <v>0</v>
      </c>
      <c r="S28" s="32">
        <v>0</v>
      </c>
      <c r="T28" s="32">
        <v>0</v>
      </c>
      <c r="U28" s="32">
        <f t="shared" si="6"/>
        <v>216</v>
      </c>
      <c r="V28" s="32">
        <v>0</v>
      </c>
      <c r="W28" s="32">
        <v>216</v>
      </c>
      <c r="X28" s="32">
        <v>0</v>
      </c>
      <c r="Y28" s="32">
        <v>0</v>
      </c>
      <c r="Z28" s="32">
        <v>0</v>
      </c>
      <c r="AA28" s="32">
        <f t="shared" si="7"/>
        <v>5</v>
      </c>
      <c r="AB28" s="32">
        <v>5</v>
      </c>
      <c r="AC28" s="32">
        <v>0</v>
      </c>
    </row>
    <row r="29" spans="1:29" ht="13.5">
      <c r="A29" s="55" t="s">
        <v>5</v>
      </c>
      <c r="B29" s="56" t="s">
        <v>41</v>
      </c>
      <c r="C29" s="31" t="s">
        <v>42</v>
      </c>
      <c r="D29" s="32">
        <f t="shared" si="0"/>
        <v>1927</v>
      </c>
      <c r="E29" s="32">
        <f t="shared" si="1"/>
        <v>0</v>
      </c>
      <c r="F29" s="32">
        <v>0</v>
      </c>
      <c r="G29" s="32">
        <v>0</v>
      </c>
      <c r="H29" s="32">
        <f t="shared" si="2"/>
        <v>1927</v>
      </c>
      <c r="I29" s="32">
        <v>1495</v>
      </c>
      <c r="J29" s="32">
        <v>432</v>
      </c>
      <c r="K29" s="32">
        <f t="shared" si="3"/>
        <v>0</v>
      </c>
      <c r="L29" s="32">
        <v>0</v>
      </c>
      <c r="M29" s="32">
        <v>0</v>
      </c>
      <c r="N29" s="32">
        <f t="shared" si="4"/>
        <v>1937</v>
      </c>
      <c r="O29" s="32">
        <f t="shared" si="5"/>
        <v>1495</v>
      </c>
      <c r="P29" s="32">
        <v>1397</v>
      </c>
      <c r="Q29" s="32">
        <v>98</v>
      </c>
      <c r="R29" s="32">
        <v>0</v>
      </c>
      <c r="S29" s="32">
        <v>0</v>
      </c>
      <c r="T29" s="32">
        <v>0</v>
      </c>
      <c r="U29" s="32">
        <f t="shared" si="6"/>
        <v>432</v>
      </c>
      <c r="V29" s="32">
        <v>432</v>
      </c>
      <c r="W29" s="32">
        <v>0</v>
      </c>
      <c r="X29" s="32">
        <v>0</v>
      </c>
      <c r="Y29" s="32">
        <v>0</v>
      </c>
      <c r="Z29" s="32">
        <v>0</v>
      </c>
      <c r="AA29" s="32">
        <f t="shared" si="7"/>
        <v>10</v>
      </c>
      <c r="AB29" s="32">
        <v>10</v>
      </c>
      <c r="AC29" s="32">
        <v>0</v>
      </c>
    </row>
    <row r="30" spans="1:29" ht="13.5">
      <c r="A30" s="55" t="s">
        <v>5</v>
      </c>
      <c r="B30" s="56" t="s">
        <v>43</v>
      </c>
      <c r="C30" s="31" t="s">
        <v>44</v>
      </c>
      <c r="D30" s="32">
        <f t="shared" si="0"/>
        <v>7444</v>
      </c>
      <c r="E30" s="32">
        <f t="shared" si="1"/>
        <v>0</v>
      </c>
      <c r="F30" s="32">
        <v>0</v>
      </c>
      <c r="G30" s="32">
        <v>0</v>
      </c>
      <c r="H30" s="32">
        <f t="shared" si="2"/>
        <v>0</v>
      </c>
      <c r="I30" s="32">
        <v>0</v>
      </c>
      <c r="J30" s="32">
        <v>0</v>
      </c>
      <c r="K30" s="32">
        <f t="shared" si="3"/>
        <v>7444</v>
      </c>
      <c r="L30" s="32">
        <v>4920</v>
      </c>
      <c r="M30" s="32">
        <v>2524</v>
      </c>
      <c r="N30" s="32">
        <f t="shared" si="4"/>
        <v>7798</v>
      </c>
      <c r="O30" s="32">
        <f t="shared" si="5"/>
        <v>5172</v>
      </c>
      <c r="P30" s="32">
        <v>4910</v>
      </c>
      <c r="Q30" s="32">
        <v>0</v>
      </c>
      <c r="R30" s="32">
        <v>262</v>
      </c>
      <c r="S30" s="32">
        <v>0</v>
      </c>
      <c r="T30" s="32">
        <v>0</v>
      </c>
      <c r="U30" s="32">
        <f t="shared" si="6"/>
        <v>2626</v>
      </c>
      <c r="V30" s="32">
        <v>2524</v>
      </c>
      <c r="W30" s="32">
        <v>0</v>
      </c>
      <c r="X30" s="32">
        <v>102</v>
      </c>
      <c r="Y30" s="32">
        <v>0</v>
      </c>
      <c r="Z30" s="32">
        <v>0</v>
      </c>
      <c r="AA30" s="32">
        <f t="shared" si="7"/>
        <v>0</v>
      </c>
      <c r="AB30" s="32">
        <v>0</v>
      </c>
      <c r="AC30" s="32">
        <v>0</v>
      </c>
    </row>
    <row r="31" spans="1:29" ht="13.5">
      <c r="A31" s="55" t="s">
        <v>5</v>
      </c>
      <c r="B31" s="56" t="s">
        <v>45</v>
      </c>
      <c r="C31" s="31" t="s">
        <v>46</v>
      </c>
      <c r="D31" s="32">
        <f t="shared" si="0"/>
        <v>4753</v>
      </c>
      <c r="E31" s="32">
        <f t="shared" si="1"/>
        <v>0</v>
      </c>
      <c r="F31" s="32">
        <v>0</v>
      </c>
      <c r="G31" s="32">
        <v>0</v>
      </c>
      <c r="H31" s="32">
        <f t="shared" si="2"/>
        <v>0</v>
      </c>
      <c r="I31" s="32">
        <v>0</v>
      </c>
      <c r="J31" s="32">
        <v>0</v>
      </c>
      <c r="K31" s="32">
        <f t="shared" si="3"/>
        <v>4753</v>
      </c>
      <c r="L31" s="32">
        <v>2722</v>
      </c>
      <c r="M31" s="32">
        <v>2031</v>
      </c>
      <c r="N31" s="32">
        <f t="shared" si="4"/>
        <v>4799</v>
      </c>
      <c r="O31" s="32">
        <f t="shared" si="5"/>
        <v>2722</v>
      </c>
      <c r="P31" s="32">
        <v>2589</v>
      </c>
      <c r="Q31" s="32">
        <v>0</v>
      </c>
      <c r="R31" s="32">
        <v>133</v>
      </c>
      <c r="S31" s="32">
        <v>0</v>
      </c>
      <c r="T31" s="32">
        <v>0</v>
      </c>
      <c r="U31" s="32">
        <f t="shared" si="6"/>
        <v>2031</v>
      </c>
      <c r="V31" s="32">
        <v>1963</v>
      </c>
      <c r="W31" s="32">
        <v>0</v>
      </c>
      <c r="X31" s="32">
        <v>68</v>
      </c>
      <c r="Y31" s="32">
        <v>0</v>
      </c>
      <c r="Z31" s="32">
        <v>0</v>
      </c>
      <c r="AA31" s="32">
        <f t="shared" si="7"/>
        <v>46</v>
      </c>
      <c r="AB31" s="32">
        <v>46</v>
      </c>
      <c r="AC31" s="32">
        <v>0</v>
      </c>
    </row>
    <row r="32" spans="1:29" ht="13.5">
      <c r="A32" s="55" t="s">
        <v>5</v>
      </c>
      <c r="B32" s="56" t="s">
        <v>47</v>
      </c>
      <c r="C32" s="31" t="s">
        <v>48</v>
      </c>
      <c r="D32" s="32">
        <f t="shared" si="0"/>
        <v>7617</v>
      </c>
      <c r="E32" s="32">
        <f t="shared" si="1"/>
        <v>7617</v>
      </c>
      <c r="F32" s="32">
        <v>6007</v>
      </c>
      <c r="G32" s="32">
        <v>1610</v>
      </c>
      <c r="H32" s="32">
        <f t="shared" si="2"/>
        <v>0</v>
      </c>
      <c r="I32" s="32">
        <v>0</v>
      </c>
      <c r="J32" s="32">
        <v>0</v>
      </c>
      <c r="K32" s="32">
        <f t="shared" si="3"/>
        <v>0</v>
      </c>
      <c r="L32" s="32">
        <v>0</v>
      </c>
      <c r="M32" s="32">
        <v>0</v>
      </c>
      <c r="N32" s="32">
        <f t="shared" si="4"/>
        <v>7626</v>
      </c>
      <c r="O32" s="32">
        <f t="shared" si="5"/>
        <v>6007</v>
      </c>
      <c r="P32" s="32">
        <v>6007</v>
      </c>
      <c r="Q32" s="32">
        <v>0</v>
      </c>
      <c r="R32" s="32">
        <v>0</v>
      </c>
      <c r="S32" s="32">
        <v>0</v>
      </c>
      <c r="T32" s="32">
        <v>0</v>
      </c>
      <c r="U32" s="32">
        <f t="shared" si="6"/>
        <v>1610</v>
      </c>
      <c r="V32" s="32">
        <v>1610</v>
      </c>
      <c r="W32" s="32">
        <v>0</v>
      </c>
      <c r="X32" s="32">
        <v>0</v>
      </c>
      <c r="Y32" s="32">
        <v>0</v>
      </c>
      <c r="Z32" s="32">
        <v>0</v>
      </c>
      <c r="AA32" s="32">
        <f t="shared" si="7"/>
        <v>9</v>
      </c>
      <c r="AB32" s="32">
        <v>9</v>
      </c>
      <c r="AC32" s="32">
        <v>0</v>
      </c>
    </row>
    <row r="33" spans="1:29" ht="13.5">
      <c r="A33" s="55" t="s">
        <v>5</v>
      </c>
      <c r="B33" s="56" t="s">
        <v>49</v>
      </c>
      <c r="C33" s="31" t="s">
        <v>50</v>
      </c>
      <c r="D33" s="32">
        <f t="shared" si="0"/>
        <v>8223</v>
      </c>
      <c r="E33" s="32">
        <f t="shared" si="1"/>
        <v>8223</v>
      </c>
      <c r="F33" s="32">
        <v>5904</v>
      </c>
      <c r="G33" s="32">
        <v>2319</v>
      </c>
      <c r="H33" s="32">
        <f t="shared" si="2"/>
        <v>0</v>
      </c>
      <c r="I33" s="32">
        <v>0</v>
      </c>
      <c r="J33" s="32">
        <v>0</v>
      </c>
      <c r="K33" s="32">
        <f t="shared" si="3"/>
        <v>0</v>
      </c>
      <c r="L33" s="32">
        <v>0</v>
      </c>
      <c r="M33" s="32">
        <v>0</v>
      </c>
      <c r="N33" s="32">
        <f t="shared" si="4"/>
        <v>8223</v>
      </c>
      <c r="O33" s="32">
        <f t="shared" si="5"/>
        <v>5904</v>
      </c>
      <c r="P33" s="32">
        <v>5904</v>
      </c>
      <c r="Q33" s="32">
        <v>0</v>
      </c>
      <c r="R33" s="32">
        <v>0</v>
      </c>
      <c r="S33" s="32">
        <v>0</v>
      </c>
      <c r="T33" s="32">
        <v>0</v>
      </c>
      <c r="U33" s="32">
        <f t="shared" si="6"/>
        <v>2319</v>
      </c>
      <c r="V33" s="32">
        <v>2319</v>
      </c>
      <c r="W33" s="32">
        <v>0</v>
      </c>
      <c r="X33" s="32">
        <v>0</v>
      </c>
      <c r="Y33" s="32">
        <v>0</v>
      </c>
      <c r="Z33" s="32">
        <v>0</v>
      </c>
      <c r="AA33" s="32">
        <f t="shared" si="7"/>
        <v>0</v>
      </c>
      <c r="AB33" s="32">
        <v>0</v>
      </c>
      <c r="AC33" s="32">
        <v>0</v>
      </c>
    </row>
    <row r="34" spans="1:29" ht="13.5">
      <c r="A34" s="55" t="s">
        <v>5</v>
      </c>
      <c r="B34" s="56" t="s">
        <v>51</v>
      </c>
      <c r="C34" s="31" t="s">
        <v>52</v>
      </c>
      <c r="D34" s="32">
        <f t="shared" si="0"/>
        <v>12164</v>
      </c>
      <c r="E34" s="32">
        <f t="shared" si="1"/>
        <v>12164</v>
      </c>
      <c r="F34" s="32">
        <v>10044</v>
      </c>
      <c r="G34" s="32">
        <v>2120</v>
      </c>
      <c r="H34" s="32">
        <f t="shared" si="2"/>
        <v>0</v>
      </c>
      <c r="I34" s="32">
        <v>0</v>
      </c>
      <c r="J34" s="32">
        <v>0</v>
      </c>
      <c r="K34" s="32">
        <f t="shared" si="3"/>
        <v>0</v>
      </c>
      <c r="L34" s="32">
        <v>0</v>
      </c>
      <c r="M34" s="32">
        <v>0</v>
      </c>
      <c r="N34" s="32">
        <f t="shared" si="4"/>
        <v>12164</v>
      </c>
      <c r="O34" s="32">
        <f t="shared" si="5"/>
        <v>10044</v>
      </c>
      <c r="P34" s="32">
        <v>10044</v>
      </c>
      <c r="Q34" s="32">
        <v>0</v>
      </c>
      <c r="R34" s="32">
        <v>0</v>
      </c>
      <c r="S34" s="32">
        <v>0</v>
      </c>
      <c r="T34" s="32">
        <v>0</v>
      </c>
      <c r="U34" s="32">
        <f t="shared" si="6"/>
        <v>2120</v>
      </c>
      <c r="V34" s="32">
        <v>2120</v>
      </c>
      <c r="W34" s="32">
        <v>0</v>
      </c>
      <c r="X34" s="32">
        <v>0</v>
      </c>
      <c r="Y34" s="32">
        <v>0</v>
      </c>
      <c r="Z34" s="32">
        <v>0</v>
      </c>
      <c r="AA34" s="32">
        <f t="shared" si="7"/>
        <v>0</v>
      </c>
      <c r="AB34" s="32">
        <v>0</v>
      </c>
      <c r="AC34" s="32">
        <v>0</v>
      </c>
    </row>
    <row r="35" spans="1:29" ht="13.5">
      <c r="A35" s="55" t="s">
        <v>5</v>
      </c>
      <c r="B35" s="56" t="s">
        <v>53</v>
      </c>
      <c r="C35" s="31" t="s">
        <v>54</v>
      </c>
      <c r="D35" s="32">
        <f t="shared" si="0"/>
        <v>1316</v>
      </c>
      <c r="E35" s="32">
        <f t="shared" si="1"/>
        <v>0</v>
      </c>
      <c r="F35" s="32">
        <v>0</v>
      </c>
      <c r="G35" s="32">
        <v>0</v>
      </c>
      <c r="H35" s="32">
        <f t="shared" si="2"/>
        <v>0</v>
      </c>
      <c r="I35" s="32">
        <v>0</v>
      </c>
      <c r="J35" s="32">
        <v>0</v>
      </c>
      <c r="K35" s="32">
        <f t="shared" si="3"/>
        <v>1316</v>
      </c>
      <c r="L35" s="32">
        <v>884</v>
      </c>
      <c r="M35" s="32">
        <v>432</v>
      </c>
      <c r="N35" s="32">
        <f t="shared" si="4"/>
        <v>1339</v>
      </c>
      <c r="O35" s="32">
        <f t="shared" si="5"/>
        <v>899</v>
      </c>
      <c r="P35" s="32">
        <v>884</v>
      </c>
      <c r="Q35" s="32">
        <v>0</v>
      </c>
      <c r="R35" s="32">
        <v>15</v>
      </c>
      <c r="S35" s="32">
        <v>0</v>
      </c>
      <c r="T35" s="32">
        <v>0</v>
      </c>
      <c r="U35" s="32">
        <f t="shared" si="6"/>
        <v>440</v>
      </c>
      <c r="V35" s="32">
        <v>432</v>
      </c>
      <c r="W35" s="32">
        <v>0</v>
      </c>
      <c r="X35" s="32">
        <v>8</v>
      </c>
      <c r="Y35" s="32">
        <v>0</v>
      </c>
      <c r="Z35" s="32">
        <v>0</v>
      </c>
      <c r="AA35" s="32">
        <f t="shared" si="7"/>
        <v>0</v>
      </c>
      <c r="AB35" s="32">
        <v>0</v>
      </c>
      <c r="AC35" s="32">
        <v>0</v>
      </c>
    </row>
    <row r="36" spans="1:29" ht="13.5">
      <c r="A36" s="55" t="s">
        <v>5</v>
      </c>
      <c r="B36" s="56" t="s">
        <v>55</v>
      </c>
      <c r="C36" s="31" t="s">
        <v>56</v>
      </c>
      <c r="D36" s="32">
        <f t="shared" si="0"/>
        <v>6310</v>
      </c>
      <c r="E36" s="32">
        <f t="shared" si="1"/>
        <v>0</v>
      </c>
      <c r="F36" s="32">
        <v>0</v>
      </c>
      <c r="G36" s="32">
        <v>0</v>
      </c>
      <c r="H36" s="32">
        <f t="shared" si="2"/>
        <v>0</v>
      </c>
      <c r="I36" s="32">
        <v>0</v>
      </c>
      <c r="J36" s="32">
        <v>0</v>
      </c>
      <c r="K36" s="32">
        <f t="shared" si="3"/>
        <v>6310</v>
      </c>
      <c r="L36" s="32">
        <v>4897</v>
      </c>
      <c r="M36" s="32">
        <v>1413</v>
      </c>
      <c r="N36" s="32">
        <f t="shared" si="4"/>
        <v>6310</v>
      </c>
      <c r="O36" s="32">
        <f t="shared" si="5"/>
        <v>4897</v>
      </c>
      <c r="P36" s="32">
        <v>4811</v>
      </c>
      <c r="Q36" s="32">
        <v>0</v>
      </c>
      <c r="R36" s="32">
        <v>86</v>
      </c>
      <c r="S36" s="32">
        <v>0</v>
      </c>
      <c r="T36" s="32">
        <v>0</v>
      </c>
      <c r="U36" s="32">
        <f t="shared" si="6"/>
        <v>1413</v>
      </c>
      <c r="V36" s="32">
        <v>1388</v>
      </c>
      <c r="W36" s="32">
        <v>0</v>
      </c>
      <c r="X36" s="32">
        <v>25</v>
      </c>
      <c r="Y36" s="32">
        <v>0</v>
      </c>
      <c r="Z36" s="32">
        <v>0</v>
      </c>
      <c r="AA36" s="32">
        <f t="shared" si="7"/>
        <v>0</v>
      </c>
      <c r="AB36" s="32">
        <v>0</v>
      </c>
      <c r="AC36" s="32">
        <v>0</v>
      </c>
    </row>
    <row r="37" spans="1:29" ht="13.5">
      <c r="A37" s="55" t="s">
        <v>5</v>
      </c>
      <c r="B37" s="56" t="s">
        <v>57</v>
      </c>
      <c r="C37" s="31" t="s">
        <v>58</v>
      </c>
      <c r="D37" s="32">
        <f t="shared" si="0"/>
        <v>10744</v>
      </c>
      <c r="E37" s="32">
        <f t="shared" si="1"/>
        <v>0</v>
      </c>
      <c r="F37" s="32">
        <v>0</v>
      </c>
      <c r="G37" s="32">
        <v>0</v>
      </c>
      <c r="H37" s="32">
        <f t="shared" si="2"/>
        <v>0</v>
      </c>
      <c r="I37" s="32">
        <v>0</v>
      </c>
      <c r="J37" s="32">
        <v>0</v>
      </c>
      <c r="K37" s="32">
        <f t="shared" si="3"/>
        <v>10744</v>
      </c>
      <c r="L37" s="32">
        <v>9052</v>
      </c>
      <c r="M37" s="32">
        <v>1692</v>
      </c>
      <c r="N37" s="32">
        <f t="shared" si="4"/>
        <v>10744</v>
      </c>
      <c r="O37" s="32">
        <f t="shared" si="5"/>
        <v>9052</v>
      </c>
      <c r="P37" s="32">
        <v>8892</v>
      </c>
      <c r="Q37" s="32">
        <v>0</v>
      </c>
      <c r="R37" s="32">
        <v>160</v>
      </c>
      <c r="S37" s="32">
        <v>0</v>
      </c>
      <c r="T37" s="32">
        <v>0</v>
      </c>
      <c r="U37" s="32">
        <f t="shared" si="6"/>
        <v>1692</v>
      </c>
      <c r="V37" s="32">
        <v>1662</v>
      </c>
      <c r="W37" s="32">
        <v>0</v>
      </c>
      <c r="X37" s="32">
        <v>30</v>
      </c>
      <c r="Y37" s="32">
        <v>0</v>
      </c>
      <c r="Z37" s="32">
        <v>0</v>
      </c>
      <c r="AA37" s="32">
        <f t="shared" si="7"/>
        <v>0</v>
      </c>
      <c r="AB37" s="32">
        <v>0</v>
      </c>
      <c r="AC37" s="32">
        <v>0</v>
      </c>
    </row>
    <row r="38" spans="1:29" ht="13.5">
      <c r="A38" s="55" t="s">
        <v>5</v>
      </c>
      <c r="B38" s="56" t="s">
        <v>59</v>
      </c>
      <c r="C38" s="31" t="s">
        <v>60</v>
      </c>
      <c r="D38" s="32">
        <f t="shared" si="0"/>
        <v>4653</v>
      </c>
      <c r="E38" s="32">
        <f t="shared" si="1"/>
        <v>0</v>
      </c>
      <c r="F38" s="32">
        <v>0</v>
      </c>
      <c r="G38" s="32">
        <v>0</v>
      </c>
      <c r="H38" s="32">
        <f t="shared" si="2"/>
        <v>0</v>
      </c>
      <c r="I38" s="32">
        <v>0</v>
      </c>
      <c r="J38" s="32">
        <v>0</v>
      </c>
      <c r="K38" s="32">
        <f t="shared" si="3"/>
        <v>4653</v>
      </c>
      <c r="L38" s="32">
        <v>3595</v>
      </c>
      <c r="M38" s="32">
        <v>1058</v>
      </c>
      <c r="N38" s="32">
        <f t="shared" si="4"/>
        <v>4653</v>
      </c>
      <c r="O38" s="32">
        <f t="shared" si="5"/>
        <v>3595</v>
      </c>
      <c r="P38" s="32">
        <v>3531</v>
      </c>
      <c r="Q38" s="32">
        <v>0</v>
      </c>
      <c r="R38" s="32">
        <v>64</v>
      </c>
      <c r="S38" s="32">
        <v>0</v>
      </c>
      <c r="T38" s="32">
        <v>0</v>
      </c>
      <c r="U38" s="32">
        <f t="shared" si="6"/>
        <v>1058</v>
      </c>
      <c r="V38" s="32">
        <v>1039</v>
      </c>
      <c r="W38" s="32">
        <v>0</v>
      </c>
      <c r="X38" s="32">
        <v>19</v>
      </c>
      <c r="Y38" s="32">
        <v>0</v>
      </c>
      <c r="Z38" s="32">
        <v>0</v>
      </c>
      <c r="AA38" s="32">
        <f t="shared" si="7"/>
        <v>0</v>
      </c>
      <c r="AB38" s="32">
        <v>0</v>
      </c>
      <c r="AC38" s="32">
        <v>0</v>
      </c>
    </row>
    <row r="39" spans="1:29" ht="13.5">
      <c r="A39" s="55" t="s">
        <v>5</v>
      </c>
      <c r="B39" s="56" t="s">
        <v>61</v>
      </c>
      <c r="C39" s="31" t="s">
        <v>4</v>
      </c>
      <c r="D39" s="32">
        <f t="shared" si="0"/>
        <v>9301</v>
      </c>
      <c r="E39" s="32">
        <f t="shared" si="1"/>
        <v>1009</v>
      </c>
      <c r="F39" s="32">
        <v>590</v>
      </c>
      <c r="G39" s="32">
        <v>419</v>
      </c>
      <c r="H39" s="32">
        <f t="shared" si="2"/>
        <v>0</v>
      </c>
      <c r="I39" s="32">
        <v>0</v>
      </c>
      <c r="J39" s="32">
        <v>0</v>
      </c>
      <c r="K39" s="32">
        <f t="shared" si="3"/>
        <v>8292</v>
      </c>
      <c r="L39" s="32">
        <v>6994</v>
      </c>
      <c r="M39" s="32">
        <v>1298</v>
      </c>
      <c r="N39" s="32">
        <f t="shared" si="4"/>
        <v>9301</v>
      </c>
      <c r="O39" s="32">
        <f t="shared" si="5"/>
        <v>7584</v>
      </c>
      <c r="P39" s="32">
        <v>7569</v>
      </c>
      <c r="Q39" s="32">
        <v>0</v>
      </c>
      <c r="R39" s="32">
        <v>15</v>
      </c>
      <c r="S39" s="32">
        <v>0</v>
      </c>
      <c r="T39" s="32">
        <v>0</v>
      </c>
      <c r="U39" s="32">
        <f t="shared" si="6"/>
        <v>1717</v>
      </c>
      <c r="V39" s="32">
        <v>1717</v>
      </c>
      <c r="W39" s="32">
        <v>0</v>
      </c>
      <c r="X39" s="32">
        <v>0</v>
      </c>
      <c r="Y39" s="32">
        <v>0</v>
      </c>
      <c r="Z39" s="32">
        <v>0</v>
      </c>
      <c r="AA39" s="32">
        <f t="shared" si="7"/>
        <v>0</v>
      </c>
      <c r="AB39" s="32">
        <v>0</v>
      </c>
      <c r="AC39" s="32">
        <v>0</v>
      </c>
    </row>
    <row r="40" spans="1:29" ht="13.5">
      <c r="A40" s="55" t="s">
        <v>5</v>
      </c>
      <c r="B40" s="56" t="s">
        <v>62</v>
      </c>
      <c r="C40" s="31" t="s">
        <v>195</v>
      </c>
      <c r="D40" s="32">
        <f t="shared" si="0"/>
        <v>9153</v>
      </c>
      <c r="E40" s="32">
        <f t="shared" si="1"/>
        <v>5062</v>
      </c>
      <c r="F40" s="32">
        <v>4097</v>
      </c>
      <c r="G40" s="32">
        <v>965</v>
      </c>
      <c r="H40" s="32">
        <f t="shared" si="2"/>
        <v>405</v>
      </c>
      <c r="I40" s="32">
        <v>0</v>
      </c>
      <c r="J40" s="32">
        <v>405</v>
      </c>
      <c r="K40" s="32">
        <f t="shared" si="3"/>
        <v>3686</v>
      </c>
      <c r="L40" s="32">
        <v>3686</v>
      </c>
      <c r="M40" s="32">
        <v>0</v>
      </c>
      <c r="N40" s="32">
        <f t="shared" si="4"/>
        <v>9153</v>
      </c>
      <c r="O40" s="32">
        <f t="shared" si="5"/>
        <v>7783</v>
      </c>
      <c r="P40" s="32">
        <v>7768</v>
      </c>
      <c r="Q40" s="32">
        <v>0</v>
      </c>
      <c r="R40" s="32">
        <v>15</v>
      </c>
      <c r="S40" s="32">
        <v>0</v>
      </c>
      <c r="T40" s="32">
        <v>0</v>
      </c>
      <c r="U40" s="32">
        <f t="shared" si="6"/>
        <v>1370</v>
      </c>
      <c r="V40" s="32">
        <v>1370</v>
      </c>
      <c r="W40" s="32">
        <v>0</v>
      </c>
      <c r="X40" s="32">
        <v>0</v>
      </c>
      <c r="Y40" s="32">
        <v>0</v>
      </c>
      <c r="Z40" s="32">
        <v>0</v>
      </c>
      <c r="AA40" s="32">
        <f t="shared" si="7"/>
        <v>0</v>
      </c>
      <c r="AB40" s="32">
        <v>0</v>
      </c>
      <c r="AC40" s="32">
        <v>0</v>
      </c>
    </row>
    <row r="41" spans="1:29" ht="13.5">
      <c r="A41" s="55" t="s">
        <v>5</v>
      </c>
      <c r="B41" s="56" t="s">
        <v>63</v>
      </c>
      <c r="C41" s="31" t="s">
        <v>224</v>
      </c>
      <c r="D41" s="32">
        <f t="shared" si="0"/>
        <v>4820</v>
      </c>
      <c r="E41" s="32">
        <f t="shared" si="1"/>
        <v>3095</v>
      </c>
      <c r="F41" s="32">
        <v>2636</v>
      </c>
      <c r="G41" s="32">
        <v>459</v>
      </c>
      <c r="H41" s="32">
        <f t="shared" si="2"/>
        <v>0</v>
      </c>
      <c r="I41" s="32">
        <v>0</v>
      </c>
      <c r="J41" s="32">
        <v>0</v>
      </c>
      <c r="K41" s="32">
        <f t="shared" si="3"/>
        <v>1725</v>
      </c>
      <c r="L41" s="32">
        <v>1525</v>
      </c>
      <c r="M41" s="32">
        <v>200</v>
      </c>
      <c r="N41" s="32">
        <f t="shared" si="4"/>
        <v>4820</v>
      </c>
      <c r="O41" s="32">
        <f t="shared" si="5"/>
        <v>4161</v>
      </c>
      <c r="P41" s="32">
        <v>4151</v>
      </c>
      <c r="Q41" s="32">
        <v>0</v>
      </c>
      <c r="R41" s="32">
        <v>10</v>
      </c>
      <c r="S41" s="32">
        <v>0</v>
      </c>
      <c r="T41" s="32">
        <v>0</v>
      </c>
      <c r="U41" s="32">
        <f t="shared" si="6"/>
        <v>659</v>
      </c>
      <c r="V41" s="32">
        <v>659</v>
      </c>
      <c r="W41" s="32">
        <v>0</v>
      </c>
      <c r="X41" s="32">
        <v>0</v>
      </c>
      <c r="Y41" s="32">
        <v>0</v>
      </c>
      <c r="Z41" s="32">
        <v>0</v>
      </c>
      <c r="AA41" s="32">
        <f t="shared" si="7"/>
        <v>0</v>
      </c>
      <c r="AB41" s="32">
        <v>0</v>
      </c>
      <c r="AC41" s="32">
        <v>0</v>
      </c>
    </row>
    <row r="42" spans="1:29" ht="13.5">
      <c r="A42" s="55" t="s">
        <v>5</v>
      </c>
      <c r="B42" s="56" t="s">
        <v>64</v>
      </c>
      <c r="C42" s="31" t="s">
        <v>198</v>
      </c>
      <c r="D42" s="32">
        <f t="shared" si="0"/>
        <v>6162</v>
      </c>
      <c r="E42" s="32">
        <f t="shared" si="1"/>
        <v>1109</v>
      </c>
      <c r="F42" s="32">
        <v>770</v>
      </c>
      <c r="G42" s="32">
        <v>339</v>
      </c>
      <c r="H42" s="32">
        <f t="shared" si="2"/>
        <v>0</v>
      </c>
      <c r="I42" s="32">
        <v>0</v>
      </c>
      <c r="J42" s="32">
        <v>0</v>
      </c>
      <c r="K42" s="32">
        <f t="shared" si="3"/>
        <v>5053</v>
      </c>
      <c r="L42" s="32">
        <v>4765</v>
      </c>
      <c r="M42" s="32">
        <v>288</v>
      </c>
      <c r="N42" s="32">
        <f t="shared" si="4"/>
        <v>6162</v>
      </c>
      <c r="O42" s="32">
        <f t="shared" si="5"/>
        <v>5535</v>
      </c>
      <c r="P42" s="32">
        <v>5525</v>
      </c>
      <c r="Q42" s="32">
        <v>0</v>
      </c>
      <c r="R42" s="32">
        <v>10</v>
      </c>
      <c r="S42" s="32">
        <v>0</v>
      </c>
      <c r="T42" s="32">
        <v>0</v>
      </c>
      <c r="U42" s="32">
        <f t="shared" si="6"/>
        <v>627</v>
      </c>
      <c r="V42" s="32">
        <v>627</v>
      </c>
      <c r="W42" s="32">
        <v>0</v>
      </c>
      <c r="X42" s="32">
        <v>0</v>
      </c>
      <c r="Y42" s="32">
        <v>0</v>
      </c>
      <c r="Z42" s="32">
        <v>0</v>
      </c>
      <c r="AA42" s="32">
        <f t="shared" si="7"/>
        <v>0</v>
      </c>
      <c r="AB42" s="32">
        <v>0</v>
      </c>
      <c r="AC42" s="32">
        <v>0</v>
      </c>
    </row>
    <row r="43" spans="1:29" ht="13.5">
      <c r="A43" s="55" t="s">
        <v>5</v>
      </c>
      <c r="B43" s="56" t="s">
        <v>65</v>
      </c>
      <c r="C43" s="31" t="s">
        <v>66</v>
      </c>
      <c r="D43" s="32">
        <f t="shared" si="0"/>
        <v>3982</v>
      </c>
      <c r="E43" s="32">
        <f t="shared" si="1"/>
        <v>2074</v>
      </c>
      <c r="F43" s="32">
        <v>1450</v>
      </c>
      <c r="G43" s="32">
        <v>624</v>
      </c>
      <c r="H43" s="32">
        <f t="shared" si="2"/>
        <v>0</v>
      </c>
      <c r="I43" s="32">
        <v>0</v>
      </c>
      <c r="J43" s="32">
        <v>0</v>
      </c>
      <c r="K43" s="32">
        <f t="shared" si="3"/>
        <v>1908</v>
      </c>
      <c r="L43" s="32">
        <v>1091</v>
      </c>
      <c r="M43" s="32">
        <v>817</v>
      </c>
      <c r="N43" s="32">
        <f t="shared" si="4"/>
        <v>3982</v>
      </c>
      <c r="O43" s="32">
        <f t="shared" si="5"/>
        <v>2541</v>
      </c>
      <c r="P43" s="32">
        <v>2531</v>
      </c>
      <c r="Q43" s="32">
        <v>0</v>
      </c>
      <c r="R43" s="32">
        <v>10</v>
      </c>
      <c r="S43" s="32">
        <v>0</v>
      </c>
      <c r="T43" s="32">
        <v>0</v>
      </c>
      <c r="U43" s="32">
        <f t="shared" si="6"/>
        <v>1441</v>
      </c>
      <c r="V43" s="32">
        <v>1441</v>
      </c>
      <c r="W43" s="32">
        <v>0</v>
      </c>
      <c r="X43" s="32">
        <v>0</v>
      </c>
      <c r="Y43" s="32">
        <v>0</v>
      </c>
      <c r="Z43" s="32">
        <v>0</v>
      </c>
      <c r="AA43" s="32">
        <f t="shared" si="7"/>
        <v>0</v>
      </c>
      <c r="AB43" s="32">
        <v>0</v>
      </c>
      <c r="AC43" s="32">
        <v>0</v>
      </c>
    </row>
    <row r="44" spans="1:29" ht="13.5">
      <c r="A44" s="55" t="s">
        <v>5</v>
      </c>
      <c r="B44" s="56" t="s">
        <v>67</v>
      </c>
      <c r="C44" s="31" t="s">
        <v>68</v>
      </c>
      <c r="D44" s="32">
        <f t="shared" si="0"/>
        <v>4584</v>
      </c>
      <c r="E44" s="32">
        <f t="shared" si="1"/>
        <v>0</v>
      </c>
      <c r="F44" s="32">
        <v>0</v>
      </c>
      <c r="G44" s="32">
        <v>0</v>
      </c>
      <c r="H44" s="32">
        <f t="shared" si="2"/>
        <v>0</v>
      </c>
      <c r="I44" s="32">
        <v>0</v>
      </c>
      <c r="J44" s="32">
        <v>0</v>
      </c>
      <c r="K44" s="32">
        <f t="shared" si="3"/>
        <v>4584</v>
      </c>
      <c r="L44" s="32">
        <v>4321</v>
      </c>
      <c r="M44" s="32">
        <v>263</v>
      </c>
      <c r="N44" s="32">
        <f t="shared" si="4"/>
        <v>4584</v>
      </c>
      <c r="O44" s="32">
        <f t="shared" si="5"/>
        <v>4321</v>
      </c>
      <c r="P44" s="32">
        <v>4256</v>
      </c>
      <c r="Q44" s="32">
        <v>0</v>
      </c>
      <c r="R44" s="32">
        <v>65</v>
      </c>
      <c r="S44" s="32">
        <v>0</v>
      </c>
      <c r="T44" s="32">
        <v>0</v>
      </c>
      <c r="U44" s="32">
        <f t="shared" si="6"/>
        <v>263</v>
      </c>
      <c r="V44" s="32">
        <v>263</v>
      </c>
      <c r="W44" s="32">
        <v>0</v>
      </c>
      <c r="X44" s="32">
        <v>0</v>
      </c>
      <c r="Y44" s="32">
        <v>0</v>
      </c>
      <c r="Z44" s="32">
        <v>0</v>
      </c>
      <c r="AA44" s="32">
        <f t="shared" si="7"/>
        <v>0</v>
      </c>
      <c r="AB44" s="32">
        <v>0</v>
      </c>
      <c r="AC44" s="32">
        <v>0</v>
      </c>
    </row>
    <row r="45" spans="1:29" ht="13.5">
      <c r="A45" s="55" t="s">
        <v>5</v>
      </c>
      <c r="B45" s="56" t="s">
        <v>69</v>
      </c>
      <c r="C45" s="31" t="s">
        <v>70</v>
      </c>
      <c r="D45" s="32">
        <f t="shared" si="0"/>
        <v>9593</v>
      </c>
      <c r="E45" s="32">
        <f t="shared" si="1"/>
        <v>0</v>
      </c>
      <c r="F45" s="32">
        <v>0</v>
      </c>
      <c r="G45" s="32">
        <v>0</v>
      </c>
      <c r="H45" s="32">
        <f t="shared" si="2"/>
        <v>0</v>
      </c>
      <c r="I45" s="32">
        <v>0</v>
      </c>
      <c r="J45" s="32">
        <v>0</v>
      </c>
      <c r="K45" s="32">
        <f t="shared" si="3"/>
        <v>9593</v>
      </c>
      <c r="L45" s="32">
        <v>7536</v>
      </c>
      <c r="M45" s="32">
        <v>2057</v>
      </c>
      <c r="N45" s="32">
        <f t="shared" si="4"/>
        <v>9593</v>
      </c>
      <c r="O45" s="32">
        <f t="shared" si="5"/>
        <v>7536</v>
      </c>
      <c r="P45" s="32">
        <v>7422</v>
      </c>
      <c r="Q45" s="32">
        <v>0</v>
      </c>
      <c r="R45" s="32">
        <v>114</v>
      </c>
      <c r="S45" s="32">
        <v>0</v>
      </c>
      <c r="T45" s="32">
        <v>0</v>
      </c>
      <c r="U45" s="32">
        <f t="shared" si="6"/>
        <v>2057</v>
      </c>
      <c r="V45" s="32">
        <v>1915</v>
      </c>
      <c r="W45" s="32">
        <v>0</v>
      </c>
      <c r="X45" s="32">
        <v>142</v>
      </c>
      <c r="Y45" s="32">
        <v>0</v>
      </c>
      <c r="Z45" s="32">
        <v>0</v>
      </c>
      <c r="AA45" s="32">
        <f t="shared" si="7"/>
        <v>0</v>
      </c>
      <c r="AB45" s="32">
        <v>0</v>
      </c>
      <c r="AC45" s="32">
        <v>0</v>
      </c>
    </row>
    <row r="46" spans="1:29" ht="13.5">
      <c r="A46" s="55" t="s">
        <v>5</v>
      </c>
      <c r="B46" s="56" t="s">
        <v>71</v>
      </c>
      <c r="C46" s="31" t="s">
        <v>72</v>
      </c>
      <c r="D46" s="32">
        <f t="shared" si="0"/>
        <v>3958</v>
      </c>
      <c r="E46" s="32">
        <f t="shared" si="1"/>
        <v>0</v>
      </c>
      <c r="F46" s="32">
        <v>0</v>
      </c>
      <c r="G46" s="32">
        <v>0</v>
      </c>
      <c r="H46" s="32">
        <f t="shared" si="2"/>
        <v>0</v>
      </c>
      <c r="I46" s="32">
        <v>0</v>
      </c>
      <c r="J46" s="32">
        <v>0</v>
      </c>
      <c r="K46" s="32">
        <f t="shared" si="3"/>
        <v>3958</v>
      </c>
      <c r="L46" s="32">
        <v>3334</v>
      </c>
      <c r="M46" s="32">
        <v>624</v>
      </c>
      <c r="N46" s="32">
        <f t="shared" si="4"/>
        <v>3958</v>
      </c>
      <c r="O46" s="32">
        <f t="shared" si="5"/>
        <v>3334</v>
      </c>
      <c r="P46" s="32">
        <v>3283</v>
      </c>
      <c r="Q46" s="32">
        <v>0</v>
      </c>
      <c r="R46" s="32">
        <v>51</v>
      </c>
      <c r="S46" s="32">
        <v>0</v>
      </c>
      <c r="T46" s="32">
        <v>0</v>
      </c>
      <c r="U46" s="32">
        <f t="shared" si="6"/>
        <v>624</v>
      </c>
      <c r="V46" s="32">
        <v>624</v>
      </c>
      <c r="W46" s="32">
        <v>0</v>
      </c>
      <c r="X46" s="32">
        <v>0</v>
      </c>
      <c r="Y46" s="32">
        <v>0</v>
      </c>
      <c r="Z46" s="32">
        <v>0</v>
      </c>
      <c r="AA46" s="32">
        <f t="shared" si="7"/>
        <v>0</v>
      </c>
      <c r="AB46" s="32">
        <v>0</v>
      </c>
      <c r="AC46" s="32">
        <v>0</v>
      </c>
    </row>
    <row r="47" spans="1:29" ht="13.5">
      <c r="A47" s="55" t="s">
        <v>5</v>
      </c>
      <c r="B47" s="56" t="s">
        <v>73</v>
      </c>
      <c r="C47" s="31" t="s">
        <v>74</v>
      </c>
      <c r="D47" s="32">
        <f t="shared" si="0"/>
        <v>6560</v>
      </c>
      <c r="E47" s="32">
        <f t="shared" si="1"/>
        <v>6560</v>
      </c>
      <c r="F47" s="32">
        <v>5861</v>
      </c>
      <c r="G47" s="32">
        <v>699</v>
      </c>
      <c r="H47" s="32">
        <f t="shared" si="2"/>
        <v>0</v>
      </c>
      <c r="I47" s="32">
        <v>0</v>
      </c>
      <c r="J47" s="32">
        <v>0</v>
      </c>
      <c r="K47" s="32">
        <f t="shared" si="3"/>
        <v>0</v>
      </c>
      <c r="L47" s="32">
        <v>0</v>
      </c>
      <c r="M47" s="32">
        <v>0</v>
      </c>
      <c r="N47" s="32">
        <f t="shared" si="4"/>
        <v>6819</v>
      </c>
      <c r="O47" s="32">
        <f t="shared" si="5"/>
        <v>5861</v>
      </c>
      <c r="P47" s="32">
        <v>5844</v>
      </c>
      <c r="Q47" s="32">
        <v>0</v>
      </c>
      <c r="R47" s="32">
        <v>17</v>
      </c>
      <c r="S47" s="32">
        <v>0</v>
      </c>
      <c r="T47" s="32">
        <v>0</v>
      </c>
      <c r="U47" s="32">
        <f t="shared" si="6"/>
        <v>699</v>
      </c>
      <c r="V47" s="32">
        <v>699</v>
      </c>
      <c r="W47" s="32">
        <v>0</v>
      </c>
      <c r="X47" s="32">
        <v>0</v>
      </c>
      <c r="Y47" s="32">
        <v>0</v>
      </c>
      <c r="Z47" s="32">
        <v>0</v>
      </c>
      <c r="AA47" s="32">
        <f t="shared" si="7"/>
        <v>259</v>
      </c>
      <c r="AB47" s="32">
        <v>259</v>
      </c>
      <c r="AC47" s="32">
        <v>0</v>
      </c>
    </row>
    <row r="48" spans="1:29" ht="13.5">
      <c r="A48" s="55" t="s">
        <v>5</v>
      </c>
      <c r="B48" s="56" t="s">
        <v>75</v>
      </c>
      <c r="C48" s="31" t="s">
        <v>76</v>
      </c>
      <c r="D48" s="32">
        <f t="shared" si="0"/>
        <v>6390</v>
      </c>
      <c r="E48" s="32">
        <f t="shared" si="1"/>
        <v>6390</v>
      </c>
      <c r="F48" s="32">
        <v>5352</v>
      </c>
      <c r="G48" s="32">
        <v>1038</v>
      </c>
      <c r="H48" s="32">
        <f t="shared" si="2"/>
        <v>0</v>
      </c>
      <c r="I48" s="32">
        <v>0</v>
      </c>
      <c r="J48" s="32">
        <v>0</v>
      </c>
      <c r="K48" s="32">
        <f t="shared" si="3"/>
        <v>0</v>
      </c>
      <c r="L48" s="32">
        <v>0</v>
      </c>
      <c r="M48" s="32">
        <v>0</v>
      </c>
      <c r="N48" s="32">
        <f t="shared" si="4"/>
        <v>6390</v>
      </c>
      <c r="O48" s="32">
        <f t="shared" si="5"/>
        <v>5352</v>
      </c>
      <c r="P48" s="32">
        <v>5336</v>
      </c>
      <c r="Q48" s="32">
        <v>0</v>
      </c>
      <c r="R48" s="32">
        <v>16</v>
      </c>
      <c r="S48" s="32">
        <v>0</v>
      </c>
      <c r="T48" s="32">
        <v>0</v>
      </c>
      <c r="U48" s="32">
        <f t="shared" si="6"/>
        <v>1038</v>
      </c>
      <c r="V48" s="32">
        <v>1038</v>
      </c>
      <c r="W48" s="32">
        <v>0</v>
      </c>
      <c r="X48" s="32">
        <v>0</v>
      </c>
      <c r="Y48" s="32">
        <v>0</v>
      </c>
      <c r="Z48" s="32">
        <v>0</v>
      </c>
      <c r="AA48" s="32">
        <f t="shared" si="7"/>
        <v>0</v>
      </c>
      <c r="AB48" s="32">
        <v>0</v>
      </c>
      <c r="AC48" s="32">
        <v>0</v>
      </c>
    </row>
    <row r="49" spans="1:29" ht="13.5">
      <c r="A49" s="55" t="s">
        <v>5</v>
      </c>
      <c r="B49" s="56" t="s">
        <v>77</v>
      </c>
      <c r="C49" s="31" t="s">
        <v>78</v>
      </c>
      <c r="D49" s="32">
        <f t="shared" si="0"/>
        <v>4367</v>
      </c>
      <c r="E49" s="32">
        <f t="shared" si="1"/>
        <v>4367</v>
      </c>
      <c r="F49" s="32">
        <v>3766</v>
      </c>
      <c r="G49" s="32">
        <v>601</v>
      </c>
      <c r="H49" s="32">
        <f t="shared" si="2"/>
        <v>0</v>
      </c>
      <c r="I49" s="32">
        <v>0</v>
      </c>
      <c r="J49" s="32">
        <v>0</v>
      </c>
      <c r="K49" s="32">
        <f t="shared" si="3"/>
        <v>0</v>
      </c>
      <c r="L49" s="32">
        <v>0</v>
      </c>
      <c r="M49" s="32">
        <v>0</v>
      </c>
      <c r="N49" s="32">
        <f t="shared" si="4"/>
        <v>4367</v>
      </c>
      <c r="O49" s="32">
        <f t="shared" si="5"/>
        <v>3766</v>
      </c>
      <c r="P49" s="32">
        <v>3755</v>
      </c>
      <c r="Q49" s="32">
        <v>0</v>
      </c>
      <c r="R49" s="32">
        <v>11</v>
      </c>
      <c r="S49" s="32">
        <v>0</v>
      </c>
      <c r="T49" s="32">
        <v>0</v>
      </c>
      <c r="U49" s="32">
        <f t="shared" si="6"/>
        <v>601</v>
      </c>
      <c r="V49" s="32">
        <v>601</v>
      </c>
      <c r="W49" s="32">
        <v>0</v>
      </c>
      <c r="X49" s="32">
        <v>0</v>
      </c>
      <c r="Y49" s="32">
        <v>0</v>
      </c>
      <c r="Z49" s="32">
        <v>0</v>
      </c>
      <c r="AA49" s="32">
        <f t="shared" si="7"/>
        <v>0</v>
      </c>
      <c r="AB49" s="32">
        <v>0</v>
      </c>
      <c r="AC49" s="32">
        <v>0</v>
      </c>
    </row>
    <row r="50" spans="1:29" ht="13.5">
      <c r="A50" s="55" t="s">
        <v>5</v>
      </c>
      <c r="B50" s="56" t="s">
        <v>79</v>
      </c>
      <c r="C50" s="31" t="s">
        <v>80</v>
      </c>
      <c r="D50" s="32">
        <f t="shared" si="0"/>
        <v>2508</v>
      </c>
      <c r="E50" s="32">
        <f t="shared" si="1"/>
        <v>2508</v>
      </c>
      <c r="F50" s="32">
        <v>2191</v>
      </c>
      <c r="G50" s="32">
        <v>317</v>
      </c>
      <c r="H50" s="32">
        <f t="shared" si="2"/>
        <v>0</v>
      </c>
      <c r="I50" s="32">
        <v>0</v>
      </c>
      <c r="J50" s="32">
        <v>0</v>
      </c>
      <c r="K50" s="32">
        <f t="shared" si="3"/>
        <v>0</v>
      </c>
      <c r="L50" s="32">
        <v>0</v>
      </c>
      <c r="M50" s="32">
        <v>0</v>
      </c>
      <c r="N50" s="32">
        <f t="shared" si="4"/>
        <v>2750</v>
      </c>
      <c r="O50" s="32">
        <f t="shared" si="5"/>
        <v>2191</v>
      </c>
      <c r="P50" s="32">
        <v>2184</v>
      </c>
      <c r="Q50" s="32">
        <v>0</v>
      </c>
      <c r="R50" s="32">
        <v>7</v>
      </c>
      <c r="S50" s="32">
        <v>0</v>
      </c>
      <c r="T50" s="32">
        <v>0</v>
      </c>
      <c r="U50" s="32">
        <f t="shared" si="6"/>
        <v>317</v>
      </c>
      <c r="V50" s="32">
        <v>317</v>
      </c>
      <c r="W50" s="32">
        <v>0</v>
      </c>
      <c r="X50" s="32">
        <v>0</v>
      </c>
      <c r="Y50" s="32">
        <v>0</v>
      </c>
      <c r="Z50" s="32">
        <v>0</v>
      </c>
      <c r="AA50" s="32">
        <f t="shared" si="7"/>
        <v>242</v>
      </c>
      <c r="AB50" s="32">
        <v>242</v>
      </c>
      <c r="AC50" s="32">
        <v>0</v>
      </c>
    </row>
    <row r="51" spans="1:29" ht="13.5">
      <c r="A51" s="55" t="s">
        <v>5</v>
      </c>
      <c r="B51" s="56" t="s">
        <v>81</v>
      </c>
      <c r="C51" s="31" t="s">
        <v>82</v>
      </c>
      <c r="D51" s="32">
        <f t="shared" si="0"/>
        <v>4971</v>
      </c>
      <c r="E51" s="32">
        <f t="shared" si="1"/>
        <v>4971</v>
      </c>
      <c r="F51" s="32">
        <v>3986</v>
      </c>
      <c r="G51" s="32">
        <v>985</v>
      </c>
      <c r="H51" s="32">
        <f t="shared" si="2"/>
        <v>0</v>
      </c>
      <c r="I51" s="32">
        <v>0</v>
      </c>
      <c r="J51" s="32">
        <v>0</v>
      </c>
      <c r="K51" s="32">
        <f t="shared" si="3"/>
        <v>0</v>
      </c>
      <c r="L51" s="32">
        <v>0</v>
      </c>
      <c r="M51" s="32">
        <v>0</v>
      </c>
      <c r="N51" s="32">
        <f t="shared" si="4"/>
        <v>4971</v>
      </c>
      <c r="O51" s="32">
        <f t="shared" si="5"/>
        <v>3986</v>
      </c>
      <c r="P51" s="32">
        <v>3974</v>
      </c>
      <c r="Q51" s="32">
        <v>0</v>
      </c>
      <c r="R51" s="32">
        <v>12</v>
      </c>
      <c r="S51" s="32">
        <v>0</v>
      </c>
      <c r="T51" s="32">
        <v>0</v>
      </c>
      <c r="U51" s="32">
        <f t="shared" si="6"/>
        <v>985</v>
      </c>
      <c r="V51" s="32">
        <v>985</v>
      </c>
      <c r="W51" s="32">
        <v>0</v>
      </c>
      <c r="X51" s="32">
        <v>0</v>
      </c>
      <c r="Y51" s="32">
        <v>0</v>
      </c>
      <c r="Z51" s="32">
        <v>0</v>
      </c>
      <c r="AA51" s="32">
        <f t="shared" si="7"/>
        <v>0</v>
      </c>
      <c r="AB51" s="32">
        <v>0</v>
      </c>
      <c r="AC51" s="32">
        <v>0</v>
      </c>
    </row>
    <row r="52" spans="1:29" ht="13.5">
      <c r="A52" s="55" t="s">
        <v>5</v>
      </c>
      <c r="B52" s="56" t="s">
        <v>83</v>
      </c>
      <c r="C52" s="31" t="s">
        <v>84</v>
      </c>
      <c r="D52" s="32">
        <f t="shared" si="0"/>
        <v>5315</v>
      </c>
      <c r="E52" s="32">
        <f t="shared" si="1"/>
        <v>5315</v>
      </c>
      <c r="F52" s="32">
        <v>4202</v>
      </c>
      <c r="G52" s="32">
        <v>1113</v>
      </c>
      <c r="H52" s="32">
        <f t="shared" si="2"/>
        <v>0</v>
      </c>
      <c r="I52" s="32">
        <v>0</v>
      </c>
      <c r="J52" s="32">
        <v>0</v>
      </c>
      <c r="K52" s="32">
        <f t="shared" si="3"/>
        <v>0</v>
      </c>
      <c r="L52" s="32">
        <v>0</v>
      </c>
      <c r="M52" s="32">
        <v>0</v>
      </c>
      <c r="N52" s="32">
        <f t="shared" si="4"/>
        <v>5327</v>
      </c>
      <c r="O52" s="32">
        <f t="shared" si="5"/>
        <v>4202</v>
      </c>
      <c r="P52" s="32">
        <v>4190</v>
      </c>
      <c r="Q52" s="32">
        <v>0</v>
      </c>
      <c r="R52" s="32">
        <v>12</v>
      </c>
      <c r="S52" s="32">
        <v>0</v>
      </c>
      <c r="T52" s="32">
        <v>0</v>
      </c>
      <c r="U52" s="32">
        <f t="shared" si="6"/>
        <v>1113</v>
      </c>
      <c r="V52" s="32">
        <v>1113</v>
      </c>
      <c r="W52" s="32">
        <v>0</v>
      </c>
      <c r="X52" s="32">
        <v>0</v>
      </c>
      <c r="Y52" s="32">
        <v>0</v>
      </c>
      <c r="Z52" s="32">
        <v>0</v>
      </c>
      <c r="AA52" s="32">
        <f t="shared" si="7"/>
        <v>12</v>
      </c>
      <c r="AB52" s="32">
        <v>12</v>
      </c>
      <c r="AC52" s="32">
        <v>0</v>
      </c>
    </row>
    <row r="53" spans="1:29" ht="13.5">
      <c r="A53" s="55" t="s">
        <v>5</v>
      </c>
      <c r="B53" s="56" t="s">
        <v>85</v>
      </c>
      <c r="C53" s="31" t="s">
        <v>86</v>
      </c>
      <c r="D53" s="32">
        <f t="shared" si="0"/>
        <v>3387</v>
      </c>
      <c r="E53" s="32">
        <f t="shared" si="1"/>
        <v>0</v>
      </c>
      <c r="F53" s="32">
        <v>0</v>
      </c>
      <c r="G53" s="32">
        <v>0</v>
      </c>
      <c r="H53" s="32">
        <f t="shared" si="2"/>
        <v>3387</v>
      </c>
      <c r="I53" s="32">
        <v>2382</v>
      </c>
      <c r="J53" s="32">
        <v>1005</v>
      </c>
      <c r="K53" s="32">
        <f t="shared" si="3"/>
        <v>0</v>
      </c>
      <c r="L53" s="32">
        <v>0</v>
      </c>
      <c r="M53" s="32">
        <v>0</v>
      </c>
      <c r="N53" s="32">
        <f t="shared" si="4"/>
        <v>3401</v>
      </c>
      <c r="O53" s="32">
        <f t="shared" si="5"/>
        <v>2382</v>
      </c>
      <c r="P53" s="32">
        <v>2382</v>
      </c>
      <c r="Q53" s="32">
        <v>0</v>
      </c>
      <c r="R53" s="32">
        <v>0</v>
      </c>
      <c r="S53" s="32">
        <v>0</v>
      </c>
      <c r="T53" s="32">
        <v>0</v>
      </c>
      <c r="U53" s="32">
        <f t="shared" si="6"/>
        <v>1019</v>
      </c>
      <c r="V53" s="32">
        <v>1005</v>
      </c>
      <c r="W53" s="32">
        <v>0</v>
      </c>
      <c r="X53" s="32">
        <v>14</v>
      </c>
      <c r="Y53" s="32">
        <v>0</v>
      </c>
      <c r="Z53" s="32">
        <v>0</v>
      </c>
      <c r="AA53" s="32">
        <f t="shared" si="7"/>
        <v>0</v>
      </c>
      <c r="AB53" s="32">
        <v>0</v>
      </c>
      <c r="AC53" s="32">
        <v>0</v>
      </c>
    </row>
    <row r="54" spans="1:29" ht="13.5">
      <c r="A54" s="55" t="s">
        <v>5</v>
      </c>
      <c r="B54" s="56" t="s">
        <v>87</v>
      </c>
      <c r="C54" s="31" t="s">
        <v>88</v>
      </c>
      <c r="D54" s="32">
        <f t="shared" si="0"/>
        <v>6408</v>
      </c>
      <c r="E54" s="32">
        <f t="shared" si="1"/>
        <v>0</v>
      </c>
      <c r="F54" s="32">
        <v>0</v>
      </c>
      <c r="G54" s="32">
        <v>0</v>
      </c>
      <c r="H54" s="32">
        <f t="shared" si="2"/>
        <v>0</v>
      </c>
      <c r="I54" s="32">
        <v>0</v>
      </c>
      <c r="J54" s="32">
        <v>0</v>
      </c>
      <c r="K54" s="32">
        <f t="shared" si="3"/>
        <v>6408</v>
      </c>
      <c r="L54" s="32">
        <v>4877</v>
      </c>
      <c r="M54" s="32">
        <v>1531</v>
      </c>
      <c r="N54" s="32">
        <f t="shared" si="4"/>
        <v>6429</v>
      </c>
      <c r="O54" s="32">
        <f t="shared" si="5"/>
        <v>4898</v>
      </c>
      <c r="P54" s="32">
        <v>4877</v>
      </c>
      <c r="Q54" s="32">
        <v>0</v>
      </c>
      <c r="R54" s="32">
        <v>21</v>
      </c>
      <c r="S54" s="32">
        <v>0</v>
      </c>
      <c r="T54" s="32">
        <v>0</v>
      </c>
      <c r="U54" s="32">
        <f t="shared" si="6"/>
        <v>1531</v>
      </c>
      <c r="V54" s="32">
        <v>1531</v>
      </c>
      <c r="W54" s="32">
        <v>0</v>
      </c>
      <c r="X54" s="32">
        <v>0</v>
      </c>
      <c r="Y54" s="32">
        <v>0</v>
      </c>
      <c r="Z54" s="32">
        <v>0</v>
      </c>
      <c r="AA54" s="32">
        <f t="shared" si="7"/>
        <v>0</v>
      </c>
      <c r="AB54" s="32">
        <v>0</v>
      </c>
      <c r="AC54" s="32">
        <v>0</v>
      </c>
    </row>
    <row r="55" spans="1:29" ht="13.5">
      <c r="A55" s="55" t="s">
        <v>5</v>
      </c>
      <c r="B55" s="56" t="s">
        <v>89</v>
      </c>
      <c r="C55" s="31" t="s">
        <v>226</v>
      </c>
      <c r="D55" s="32">
        <f t="shared" si="0"/>
        <v>1672</v>
      </c>
      <c r="E55" s="32">
        <f t="shared" si="1"/>
        <v>0</v>
      </c>
      <c r="F55" s="32">
        <v>0</v>
      </c>
      <c r="G55" s="32">
        <v>0</v>
      </c>
      <c r="H55" s="32">
        <f t="shared" si="2"/>
        <v>1395</v>
      </c>
      <c r="I55" s="32">
        <v>1395</v>
      </c>
      <c r="J55" s="32">
        <v>0</v>
      </c>
      <c r="K55" s="32">
        <f t="shared" si="3"/>
        <v>277</v>
      </c>
      <c r="L55" s="32">
        <v>0</v>
      </c>
      <c r="M55" s="32">
        <v>277</v>
      </c>
      <c r="N55" s="32">
        <f t="shared" si="4"/>
        <v>1784</v>
      </c>
      <c r="O55" s="32">
        <f t="shared" si="5"/>
        <v>1395</v>
      </c>
      <c r="P55" s="32">
        <v>1395</v>
      </c>
      <c r="Q55" s="32">
        <v>0</v>
      </c>
      <c r="R55" s="32">
        <v>0</v>
      </c>
      <c r="S55" s="32">
        <v>0</v>
      </c>
      <c r="T55" s="32">
        <v>0</v>
      </c>
      <c r="U55" s="32">
        <f t="shared" si="6"/>
        <v>277</v>
      </c>
      <c r="V55" s="32">
        <v>0</v>
      </c>
      <c r="W55" s="32">
        <v>0</v>
      </c>
      <c r="X55" s="32">
        <v>277</v>
      </c>
      <c r="Y55" s="32">
        <v>0</v>
      </c>
      <c r="Z55" s="32">
        <v>0</v>
      </c>
      <c r="AA55" s="32">
        <f t="shared" si="7"/>
        <v>112</v>
      </c>
      <c r="AB55" s="32">
        <v>112</v>
      </c>
      <c r="AC55" s="32">
        <v>0</v>
      </c>
    </row>
    <row r="56" spans="1:29" ht="13.5">
      <c r="A56" s="55" t="s">
        <v>5</v>
      </c>
      <c r="B56" s="56" t="s">
        <v>90</v>
      </c>
      <c r="C56" s="31" t="s">
        <v>91</v>
      </c>
      <c r="D56" s="32">
        <f t="shared" si="0"/>
        <v>5634</v>
      </c>
      <c r="E56" s="32">
        <f t="shared" si="1"/>
        <v>0</v>
      </c>
      <c r="F56" s="32">
        <v>0</v>
      </c>
      <c r="G56" s="32">
        <v>0</v>
      </c>
      <c r="H56" s="32">
        <f t="shared" si="2"/>
        <v>0</v>
      </c>
      <c r="I56" s="32">
        <v>0</v>
      </c>
      <c r="J56" s="32">
        <v>0</v>
      </c>
      <c r="K56" s="32">
        <f t="shared" si="3"/>
        <v>5634</v>
      </c>
      <c r="L56" s="32">
        <v>3972</v>
      </c>
      <c r="M56" s="32">
        <v>1662</v>
      </c>
      <c r="N56" s="32">
        <f t="shared" si="4"/>
        <v>5741</v>
      </c>
      <c r="O56" s="32">
        <f t="shared" si="5"/>
        <v>3972</v>
      </c>
      <c r="P56" s="32">
        <v>3972</v>
      </c>
      <c r="Q56" s="32">
        <v>0</v>
      </c>
      <c r="R56" s="32">
        <v>0</v>
      </c>
      <c r="S56" s="32">
        <v>0</v>
      </c>
      <c r="T56" s="32">
        <v>0</v>
      </c>
      <c r="U56" s="32">
        <f t="shared" si="6"/>
        <v>1662</v>
      </c>
      <c r="V56" s="32">
        <v>1662</v>
      </c>
      <c r="W56" s="32">
        <v>0</v>
      </c>
      <c r="X56" s="32">
        <v>0</v>
      </c>
      <c r="Y56" s="32">
        <v>0</v>
      </c>
      <c r="Z56" s="32">
        <v>0</v>
      </c>
      <c r="AA56" s="32">
        <f t="shared" si="7"/>
        <v>107</v>
      </c>
      <c r="AB56" s="32">
        <v>107</v>
      </c>
      <c r="AC56" s="32">
        <v>0</v>
      </c>
    </row>
    <row r="57" spans="1:29" ht="13.5">
      <c r="A57" s="55" t="s">
        <v>5</v>
      </c>
      <c r="B57" s="56" t="s">
        <v>92</v>
      </c>
      <c r="C57" s="31" t="s">
        <v>93</v>
      </c>
      <c r="D57" s="32">
        <f t="shared" si="0"/>
        <v>3438</v>
      </c>
      <c r="E57" s="32">
        <f t="shared" si="1"/>
        <v>0</v>
      </c>
      <c r="F57" s="32">
        <v>0</v>
      </c>
      <c r="G57" s="32">
        <v>0</v>
      </c>
      <c r="H57" s="32">
        <f t="shared" si="2"/>
        <v>0</v>
      </c>
      <c r="I57" s="32">
        <v>0</v>
      </c>
      <c r="J57" s="32">
        <v>0</v>
      </c>
      <c r="K57" s="32">
        <f t="shared" si="3"/>
        <v>3438</v>
      </c>
      <c r="L57" s="32">
        <v>3198</v>
      </c>
      <c r="M57" s="32">
        <v>240</v>
      </c>
      <c r="N57" s="32">
        <f t="shared" si="4"/>
        <v>3513</v>
      </c>
      <c r="O57" s="32">
        <f t="shared" si="5"/>
        <v>3198</v>
      </c>
      <c r="P57" s="32">
        <v>3198</v>
      </c>
      <c r="Q57" s="32">
        <v>0</v>
      </c>
      <c r="R57" s="32">
        <v>0</v>
      </c>
      <c r="S57" s="32">
        <v>0</v>
      </c>
      <c r="T57" s="32">
        <v>0</v>
      </c>
      <c r="U57" s="32">
        <f t="shared" si="6"/>
        <v>240</v>
      </c>
      <c r="V57" s="32">
        <v>240</v>
      </c>
      <c r="W57" s="32">
        <v>0</v>
      </c>
      <c r="X57" s="32">
        <v>0</v>
      </c>
      <c r="Y57" s="32">
        <v>0</v>
      </c>
      <c r="Z57" s="32">
        <v>0</v>
      </c>
      <c r="AA57" s="32">
        <f t="shared" si="7"/>
        <v>75</v>
      </c>
      <c r="AB57" s="32">
        <v>75</v>
      </c>
      <c r="AC57" s="32">
        <v>0</v>
      </c>
    </row>
    <row r="58" spans="1:29" ht="13.5">
      <c r="A58" s="55" t="s">
        <v>5</v>
      </c>
      <c r="B58" s="56" t="s">
        <v>94</v>
      </c>
      <c r="C58" s="31" t="s">
        <v>95</v>
      </c>
      <c r="D58" s="32">
        <f t="shared" si="0"/>
        <v>3836</v>
      </c>
      <c r="E58" s="32">
        <f t="shared" si="1"/>
        <v>0</v>
      </c>
      <c r="F58" s="32">
        <v>0</v>
      </c>
      <c r="G58" s="32">
        <v>0</v>
      </c>
      <c r="H58" s="32">
        <f t="shared" si="2"/>
        <v>0</v>
      </c>
      <c r="I58" s="32">
        <v>0</v>
      </c>
      <c r="J58" s="32">
        <v>0</v>
      </c>
      <c r="K58" s="32">
        <f t="shared" si="3"/>
        <v>3836</v>
      </c>
      <c r="L58" s="32">
        <v>3373</v>
      </c>
      <c r="M58" s="32">
        <v>463</v>
      </c>
      <c r="N58" s="32">
        <f t="shared" si="4"/>
        <v>3836</v>
      </c>
      <c r="O58" s="32">
        <f t="shared" si="5"/>
        <v>3373</v>
      </c>
      <c r="P58" s="32">
        <v>3373</v>
      </c>
      <c r="Q58" s="32">
        <v>0</v>
      </c>
      <c r="R58" s="32">
        <v>0</v>
      </c>
      <c r="S58" s="32">
        <v>0</v>
      </c>
      <c r="T58" s="32">
        <v>0</v>
      </c>
      <c r="U58" s="32">
        <f t="shared" si="6"/>
        <v>463</v>
      </c>
      <c r="V58" s="32">
        <v>463</v>
      </c>
      <c r="W58" s="32">
        <v>0</v>
      </c>
      <c r="X58" s="32">
        <v>0</v>
      </c>
      <c r="Y58" s="32">
        <v>0</v>
      </c>
      <c r="Z58" s="32">
        <v>0</v>
      </c>
      <c r="AA58" s="32">
        <f t="shared" si="7"/>
        <v>0</v>
      </c>
      <c r="AB58" s="32">
        <v>0</v>
      </c>
      <c r="AC58" s="32">
        <v>0</v>
      </c>
    </row>
    <row r="59" spans="1:29" ht="13.5">
      <c r="A59" s="55" t="s">
        <v>5</v>
      </c>
      <c r="B59" s="56" t="s">
        <v>96</v>
      </c>
      <c r="C59" s="31" t="s">
        <v>97</v>
      </c>
      <c r="D59" s="32">
        <f t="shared" si="0"/>
        <v>6949</v>
      </c>
      <c r="E59" s="32">
        <f t="shared" si="1"/>
        <v>0</v>
      </c>
      <c r="F59" s="32">
        <v>0</v>
      </c>
      <c r="G59" s="32">
        <v>0</v>
      </c>
      <c r="H59" s="32">
        <f t="shared" si="2"/>
        <v>0</v>
      </c>
      <c r="I59" s="32">
        <v>0</v>
      </c>
      <c r="J59" s="32">
        <v>0</v>
      </c>
      <c r="K59" s="32">
        <f t="shared" si="3"/>
        <v>6949</v>
      </c>
      <c r="L59" s="32">
        <v>5400</v>
      </c>
      <c r="M59" s="32">
        <v>1549</v>
      </c>
      <c r="N59" s="32">
        <f t="shared" si="4"/>
        <v>6969</v>
      </c>
      <c r="O59" s="32">
        <f t="shared" si="5"/>
        <v>5400</v>
      </c>
      <c r="P59" s="32">
        <v>5242</v>
      </c>
      <c r="Q59" s="32">
        <v>0</v>
      </c>
      <c r="R59" s="32">
        <v>158</v>
      </c>
      <c r="S59" s="32">
        <v>0</v>
      </c>
      <c r="T59" s="32">
        <v>0</v>
      </c>
      <c r="U59" s="32">
        <f t="shared" si="6"/>
        <v>1549</v>
      </c>
      <c r="V59" s="32">
        <v>1530</v>
      </c>
      <c r="W59" s="32">
        <v>0</v>
      </c>
      <c r="X59" s="32">
        <v>19</v>
      </c>
      <c r="Y59" s="32">
        <v>0</v>
      </c>
      <c r="Z59" s="32">
        <v>0</v>
      </c>
      <c r="AA59" s="32">
        <f t="shared" si="7"/>
        <v>20</v>
      </c>
      <c r="AB59" s="32">
        <v>20</v>
      </c>
      <c r="AC59" s="32">
        <v>0</v>
      </c>
    </row>
    <row r="60" spans="1:29" ht="13.5">
      <c r="A60" s="55" t="s">
        <v>5</v>
      </c>
      <c r="B60" s="56" t="s">
        <v>98</v>
      </c>
      <c r="C60" s="31" t="s">
        <v>158</v>
      </c>
      <c r="D60" s="32">
        <f t="shared" si="0"/>
        <v>3666</v>
      </c>
      <c r="E60" s="32">
        <f t="shared" si="1"/>
        <v>0</v>
      </c>
      <c r="F60" s="32">
        <v>0</v>
      </c>
      <c r="G60" s="32">
        <v>0</v>
      </c>
      <c r="H60" s="32">
        <f t="shared" si="2"/>
        <v>2729</v>
      </c>
      <c r="I60" s="32">
        <v>2729</v>
      </c>
      <c r="J60" s="32">
        <v>0</v>
      </c>
      <c r="K60" s="32">
        <f t="shared" si="3"/>
        <v>937</v>
      </c>
      <c r="L60" s="32">
        <v>0</v>
      </c>
      <c r="M60" s="32">
        <v>937</v>
      </c>
      <c r="N60" s="32">
        <f t="shared" si="4"/>
        <v>3666</v>
      </c>
      <c r="O60" s="32">
        <f t="shared" si="5"/>
        <v>2729</v>
      </c>
      <c r="P60" s="32">
        <v>2729</v>
      </c>
      <c r="Q60" s="32">
        <v>0</v>
      </c>
      <c r="R60" s="32">
        <v>0</v>
      </c>
      <c r="S60" s="32">
        <v>0</v>
      </c>
      <c r="T60" s="32">
        <v>0</v>
      </c>
      <c r="U60" s="32">
        <f t="shared" si="6"/>
        <v>937</v>
      </c>
      <c r="V60" s="32">
        <v>937</v>
      </c>
      <c r="W60" s="32">
        <v>0</v>
      </c>
      <c r="X60" s="32">
        <v>0</v>
      </c>
      <c r="Y60" s="32">
        <v>0</v>
      </c>
      <c r="Z60" s="32">
        <v>0</v>
      </c>
      <c r="AA60" s="32">
        <f t="shared" si="7"/>
        <v>0</v>
      </c>
      <c r="AB60" s="32">
        <v>0</v>
      </c>
      <c r="AC60" s="32">
        <v>0</v>
      </c>
    </row>
    <row r="61" spans="1:29" ht="13.5">
      <c r="A61" s="55" t="s">
        <v>5</v>
      </c>
      <c r="B61" s="56" t="s">
        <v>99</v>
      </c>
      <c r="C61" s="31" t="s">
        <v>100</v>
      </c>
      <c r="D61" s="32">
        <f t="shared" si="0"/>
        <v>1777</v>
      </c>
      <c r="E61" s="32">
        <f t="shared" si="1"/>
        <v>0</v>
      </c>
      <c r="F61" s="32">
        <v>0</v>
      </c>
      <c r="G61" s="32">
        <v>0</v>
      </c>
      <c r="H61" s="32">
        <f t="shared" si="2"/>
        <v>1725</v>
      </c>
      <c r="I61" s="32">
        <v>1725</v>
      </c>
      <c r="J61" s="32">
        <v>0</v>
      </c>
      <c r="K61" s="32">
        <f t="shared" si="3"/>
        <v>52</v>
      </c>
      <c r="L61" s="32">
        <v>0</v>
      </c>
      <c r="M61" s="32">
        <v>52</v>
      </c>
      <c r="N61" s="32">
        <f t="shared" si="4"/>
        <v>1833</v>
      </c>
      <c r="O61" s="32">
        <f t="shared" si="5"/>
        <v>1725</v>
      </c>
      <c r="P61" s="32">
        <v>1725</v>
      </c>
      <c r="Q61" s="32">
        <v>0</v>
      </c>
      <c r="R61" s="32">
        <v>0</v>
      </c>
      <c r="S61" s="32">
        <v>0</v>
      </c>
      <c r="T61" s="32">
        <v>0</v>
      </c>
      <c r="U61" s="32">
        <f t="shared" si="6"/>
        <v>52</v>
      </c>
      <c r="V61" s="32">
        <v>52</v>
      </c>
      <c r="W61" s="32">
        <v>0</v>
      </c>
      <c r="X61" s="32">
        <v>0</v>
      </c>
      <c r="Y61" s="32">
        <v>0</v>
      </c>
      <c r="Z61" s="32">
        <v>0</v>
      </c>
      <c r="AA61" s="32">
        <f t="shared" si="7"/>
        <v>56</v>
      </c>
      <c r="AB61" s="32">
        <v>56</v>
      </c>
      <c r="AC61" s="32">
        <v>0</v>
      </c>
    </row>
    <row r="62" spans="1:29" ht="13.5">
      <c r="A62" s="55" t="s">
        <v>5</v>
      </c>
      <c r="B62" s="56" t="s">
        <v>101</v>
      </c>
      <c r="C62" s="31" t="s">
        <v>102</v>
      </c>
      <c r="D62" s="32">
        <f t="shared" si="0"/>
        <v>6374</v>
      </c>
      <c r="E62" s="32">
        <f t="shared" si="1"/>
        <v>0</v>
      </c>
      <c r="F62" s="32">
        <v>0</v>
      </c>
      <c r="G62" s="32">
        <v>0</v>
      </c>
      <c r="H62" s="32">
        <f t="shared" si="2"/>
        <v>0</v>
      </c>
      <c r="I62" s="32">
        <v>0</v>
      </c>
      <c r="J62" s="32">
        <v>0</v>
      </c>
      <c r="K62" s="32">
        <f t="shared" si="3"/>
        <v>6374</v>
      </c>
      <c r="L62" s="32">
        <v>5163</v>
      </c>
      <c r="M62" s="32">
        <v>1211</v>
      </c>
      <c r="N62" s="32">
        <f t="shared" si="4"/>
        <v>6374</v>
      </c>
      <c r="O62" s="32">
        <f t="shared" si="5"/>
        <v>5163</v>
      </c>
      <c r="P62" s="32">
        <v>5012</v>
      </c>
      <c r="Q62" s="32">
        <v>0</v>
      </c>
      <c r="R62" s="32">
        <v>151</v>
      </c>
      <c r="S62" s="32">
        <v>0</v>
      </c>
      <c r="T62" s="32">
        <v>0</v>
      </c>
      <c r="U62" s="32">
        <f t="shared" si="6"/>
        <v>1211</v>
      </c>
      <c r="V62" s="32">
        <v>1196</v>
      </c>
      <c r="W62" s="32">
        <v>0</v>
      </c>
      <c r="X62" s="32">
        <v>15</v>
      </c>
      <c r="Y62" s="32">
        <v>0</v>
      </c>
      <c r="Z62" s="32">
        <v>0</v>
      </c>
      <c r="AA62" s="32">
        <f t="shared" si="7"/>
        <v>0</v>
      </c>
      <c r="AB62" s="32">
        <v>0</v>
      </c>
      <c r="AC62" s="32">
        <v>0</v>
      </c>
    </row>
    <row r="63" spans="1:29" ht="13.5">
      <c r="A63" s="55" t="s">
        <v>5</v>
      </c>
      <c r="B63" s="56" t="s">
        <v>103</v>
      </c>
      <c r="C63" s="31" t="s">
        <v>104</v>
      </c>
      <c r="D63" s="32">
        <f t="shared" si="0"/>
        <v>5483</v>
      </c>
      <c r="E63" s="32">
        <f t="shared" si="1"/>
        <v>0</v>
      </c>
      <c r="F63" s="32">
        <v>0</v>
      </c>
      <c r="G63" s="32">
        <v>0</v>
      </c>
      <c r="H63" s="32">
        <f t="shared" si="2"/>
        <v>0</v>
      </c>
      <c r="I63" s="32">
        <v>0</v>
      </c>
      <c r="J63" s="32">
        <v>0</v>
      </c>
      <c r="K63" s="32">
        <f t="shared" si="3"/>
        <v>5483</v>
      </c>
      <c r="L63" s="32">
        <v>4740</v>
      </c>
      <c r="M63" s="32">
        <v>743</v>
      </c>
      <c r="N63" s="32">
        <f t="shared" si="4"/>
        <v>5483</v>
      </c>
      <c r="O63" s="32">
        <f t="shared" si="5"/>
        <v>4740</v>
      </c>
      <c r="P63" s="32">
        <v>4601</v>
      </c>
      <c r="Q63" s="32">
        <v>0</v>
      </c>
      <c r="R63" s="32">
        <v>139</v>
      </c>
      <c r="S63" s="32">
        <v>0</v>
      </c>
      <c r="T63" s="32">
        <v>0</v>
      </c>
      <c r="U63" s="32">
        <f t="shared" si="6"/>
        <v>743</v>
      </c>
      <c r="V63" s="32">
        <v>734</v>
      </c>
      <c r="W63" s="32">
        <v>0</v>
      </c>
      <c r="X63" s="32">
        <v>9</v>
      </c>
      <c r="Y63" s="32">
        <v>0</v>
      </c>
      <c r="Z63" s="32">
        <v>0</v>
      </c>
      <c r="AA63" s="32">
        <f t="shared" si="7"/>
        <v>0</v>
      </c>
      <c r="AB63" s="32">
        <v>0</v>
      </c>
      <c r="AC63" s="32">
        <v>0</v>
      </c>
    </row>
    <row r="64" spans="1:29" ht="13.5">
      <c r="A64" s="55" t="s">
        <v>5</v>
      </c>
      <c r="B64" s="56" t="s">
        <v>105</v>
      </c>
      <c r="C64" s="31" t="s">
        <v>106</v>
      </c>
      <c r="D64" s="32">
        <f t="shared" si="0"/>
        <v>6514</v>
      </c>
      <c r="E64" s="32">
        <f t="shared" si="1"/>
        <v>0</v>
      </c>
      <c r="F64" s="32">
        <v>0</v>
      </c>
      <c r="G64" s="32">
        <v>0</v>
      </c>
      <c r="H64" s="32">
        <f t="shared" si="2"/>
        <v>0</v>
      </c>
      <c r="I64" s="32">
        <v>0</v>
      </c>
      <c r="J64" s="32">
        <v>0</v>
      </c>
      <c r="K64" s="32">
        <f t="shared" si="3"/>
        <v>6514</v>
      </c>
      <c r="L64" s="32">
        <v>5782</v>
      </c>
      <c r="M64" s="32">
        <v>732</v>
      </c>
      <c r="N64" s="32">
        <f t="shared" si="4"/>
        <v>6741</v>
      </c>
      <c r="O64" s="32">
        <f t="shared" si="5"/>
        <v>5782</v>
      </c>
      <c r="P64" s="32">
        <v>5613</v>
      </c>
      <c r="Q64" s="32">
        <v>0</v>
      </c>
      <c r="R64" s="32">
        <v>169</v>
      </c>
      <c r="S64" s="32">
        <v>0</v>
      </c>
      <c r="T64" s="32">
        <v>0</v>
      </c>
      <c r="U64" s="32">
        <f t="shared" si="6"/>
        <v>732</v>
      </c>
      <c r="V64" s="32">
        <v>723</v>
      </c>
      <c r="W64" s="32">
        <v>0</v>
      </c>
      <c r="X64" s="32">
        <v>9</v>
      </c>
      <c r="Y64" s="32">
        <v>0</v>
      </c>
      <c r="Z64" s="32">
        <v>0</v>
      </c>
      <c r="AA64" s="32">
        <f t="shared" si="7"/>
        <v>227</v>
      </c>
      <c r="AB64" s="32">
        <v>227</v>
      </c>
      <c r="AC64" s="32">
        <v>0</v>
      </c>
    </row>
    <row r="65" spans="1:29" ht="13.5">
      <c r="A65" s="55" t="s">
        <v>5</v>
      </c>
      <c r="B65" s="56" t="s">
        <v>107</v>
      </c>
      <c r="C65" s="31" t="s">
        <v>108</v>
      </c>
      <c r="D65" s="32">
        <f t="shared" si="0"/>
        <v>7612</v>
      </c>
      <c r="E65" s="32">
        <f t="shared" si="1"/>
        <v>0</v>
      </c>
      <c r="F65" s="32">
        <v>0</v>
      </c>
      <c r="G65" s="32">
        <v>0</v>
      </c>
      <c r="H65" s="32">
        <f t="shared" si="2"/>
        <v>0</v>
      </c>
      <c r="I65" s="32">
        <v>0</v>
      </c>
      <c r="J65" s="32">
        <v>0</v>
      </c>
      <c r="K65" s="32">
        <f t="shared" si="3"/>
        <v>7612</v>
      </c>
      <c r="L65" s="32">
        <v>6134</v>
      </c>
      <c r="M65" s="32">
        <v>1478</v>
      </c>
      <c r="N65" s="32">
        <f t="shared" si="4"/>
        <v>7612</v>
      </c>
      <c r="O65" s="32">
        <f t="shared" si="5"/>
        <v>6134</v>
      </c>
      <c r="P65" s="32">
        <v>5955</v>
      </c>
      <c r="Q65" s="32">
        <v>0</v>
      </c>
      <c r="R65" s="32">
        <v>179</v>
      </c>
      <c r="S65" s="32">
        <v>0</v>
      </c>
      <c r="T65" s="32">
        <v>0</v>
      </c>
      <c r="U65" s="32">
        <f t="shared" si="6"/>
        <v>1478</v>
      </c>
      <c r="V65" s="32">
        <v>1460</v>
      </c>
      <c r="W65" s="32">
        <v>0</v>
      </c>
      <c r="X65" s="32">
        <v>18</v>
      </c>
      <c r="Y65" s="32">
        <v>0</v>
      </c>
      <c r="Z65" s="32">
        <v>0</v>
      </c>
      <c r="AA65" s="32">
        <f t="shared" si="7"/>
        <v>0</v>
      </c>
      <c r="AB65" s="32">
        <v>0</v>
      </c>
      <c r="AC65" s="32">
        <v>0</v>
      </c>
    </row>
    <row r="66" spans="1:29" ht="13.5">
      <c r="A66" s="55" t="s">
        <v>5</v>
      </c>
      <c r="B66" s="56" t="s">
        <v>109</v>
      </c>
      <c r="C66" s="31" t="s">
        <v>197</v>
      </c>
      <c r="D66" s="32">
        <f t="shared" si="0"/>
        <v>5513</v>
      </c>
      <c r="E66" s="32">
        <f t="shared" si="1"/>
        <v>0</v>
      </c>
      <c r="F66" s="32">
        <v>0</v>
      </c>
      <c r="G66" s="32">
        <v>0</v>
      </c>
      <c r="H66" s="32">
        <f t="shared" si="2"/>
        <v>0</v>
      </c>
      <c r="I66" s="32">
        <v>0</v>
      </c>
      <c r="J66" s="32">
        <v>0</v>
      </c>
      <c r="K66" s="32">
        <f t="shared" si="3"/>
        <v>5513</v>
      </c>
      <c r="L66" s="32">
        <v>4194</v>
      </c>
      <c r="M66" s="32">
        <v>1319</v>
      </c>
      <c r="N66" s="32">
        <f t="shared" si="4"/>
        <v>5555</v>
      </c>
      <c r="O66" s="32">
        <f t="shared" si="5"/>
        <v>4194</v>
      </c>
      <c r="P66" s="32">
        <v>4071</v>
      </c>
      <c r="Q66" s="32">
        <v>0</v>
      </c>
      <c r="R66" s="32">
        <v>123</v>
      </c>
      <c r="S66" s="32">
        <v>0</v>
      </c>
      <c r="T66" s="32">
        <v>0</v>
      </c>
      <c r="U66" s="32">
        <f t="shared" si="6"/>
        <v>1319</v>
      </c>
      <c r="V66" s="32">
        <v>1303</v>
      </c>
      <c r="W66" s="32">
        <v>0</v>
      </c>
      <c r="X66" s="32">
        <v>16</v>
      </c>
      <c r="Y66" s="32">
        <v>0</v>
      </c>
      <c r="Z66" s="32">
        <v>0</v>
      </c>
      <c r="AA66" s="32">
        <f t="shared" si="7"/>
        <v>42</v>
      </c>
      <c r="AB66" s="32">
        <v>42</v>
      </c>
      <c r="AC66" s="32">
        <v>0</v>
      </c>
    </row>
    <row r="67" spans="1:29" ht="13.5">
      <c r="A67" s="55" t="s">
        <v>5</v>
      </c>
      <c r="B67" s="56" t="s">
        <v>110</v>
      </c>
      <c r="C67" s="31" t="s">
        <v>111</v>
      </c>
      <c r="D67" s="32">
        <f t="shared" si="0"/>
        <v>3269</v>
      </c>
      <c r="E67" s="32">
        <f t="shared" si="1"/>
        <v>0</v>
      </c>
      <c r="F67" s="32">
        <v>0</v>
      </c>
      <c r="G67" s="32">
        <v>0</v>
      </c>
      <c r="H67" s="32">
        <f t="shared" si="2"/>
        <v>0</v>
      </c>
      <c r="I67" s="32">
        <v>0</v>
      </c>
      <c r="J67" s="32">
        <v>0</v>
      </c>
      <c r="K67" s="32">
        <f t="shared" si="3"/>
        <v>3269</v>
      </c>
      <c r="L67" s="32">
        <v>2847</v>
      </c>
      <c r="M67" s="32">
        <v>422</v>
      </c>
      <c r="N67" s="32">
        <f t="shared" si="4"/>
        <v>3285</v>
      </c>
      <c r="O67" s="32">
        <f t="shared" si="5"/>
        <v>2847</v>
      </c>
      <c r="P67" s="32">
        <v>2764</v>
      </c>
      <c r="Q67" s="32">
        <v>0</v>
      </c>
      <c r="R67" s="32">
        <v>83</v>
      </c>
      <c r="S67" s="32">
        <v>0</v>
      </c>
      <c r="T67" s="32">
        <v>0</v>
      </c>
      <c r="U67" s="32">
        <f t="shared" si="6"/>
        <v>422</v>
      </c>
      <c r="V67" s="32">
        <v>417</v>
      </c>
      <c r="W67" s="32">
        <v>0</v>
      </c>
      <c r="X67" s="32">
        <v>5</v>
      </c>
      <c r="Y67" s="32">
        <v>0</v>
      </c>
      <c r="Z67" s="32">
        <v>0</v>
      </c>
      <c r="AA67" s="32">
        <f t="shared" si="7"/>
        <v>16</v>
      </c>
      <c r="AB67" s="32">
        <v>16</v>
      </c>
      <c r="AC67" s="32">
        <v>0</v>
      </c>
    </row>
    <row r="68" spans="1:29" ht="13.5">
      <c r="A68" s="55" t="s">
        <v>5</v>
      </c>
      <c r="B68" s="56" t="s">
        <v>112</v>
      </c>
      <c r="C68" s="31" t="s">
        <v>113</v>
      </c>
      <c r="D68" s="32">
        <f t="shared" si="0"/>
        <v>5191</v>
      </c>
      <c r="E68" s="32">
        <f t="shared" si="1"/>
        <v>0</v>
      </c>
      <c r="F68" s="32">
        <v>0</v>
      </c>
      <c r="G68" s="32">
        <v>0</v>
      </c>
      <c r="H68" s="32">
        <f t="shared" si="2"/>
        <v>0</v>
      </c>
      <c r="I68" s="32">
        <v>0</v>
      </c>
      <c r="J68" s="32">
        <v>0</v>
      </c>
      <c r="K68" s="32">
        <f t="shared" si="3"/>
        <v>5191</v>
      </c>
      <c r="L68" s="32">
        <v>4220</v>
      </c>
      <c r="M68" s="32">
        <v>971</v>
      </c>
      <c r="N68" s="32">
        <f t="shared" si="4"/>
        <v>5205</v>
      </c>
      <c r="O68" s="32">
        <f t="shared" si="5"/>
        <v>4220</v>
      </c>
      <c r="P68" s="32">
        <v>4220</v>
      </c>
      <c r="Q68" s="32">
        <v>0</v>
      </c>
      <c r="R68" s="32">
        <v>0</v>
      </c>
      <c r="S68" s="32">
        <v>0</v>
      </c>
      <c r="T68" s="32">
        <v>0</v>
      </c>
      <c r="U68" s="32">
        <f t="shared" si="6"/>
        <v>971</v>
      </c>
      <c r="V68" s="32">
        <v>971</v>
      </c>
      <c r="W68" s="32">
        <v>0</v>
      </c>
      <c r="X68" s="32">
        <v>0</v>
      </c>
      <c r="Y68" s="32">
        <v>0</v>
      </c>
      <c r="Z68" s="32">
        <v>0</v>
      </c>
      <c r="AA68" s="32">
        <f t="shared" si="7"/>
        <v>14</v>
      </c>
      <c r="AB68" s="32">
        <v>14</v>
      </c>
      <c r="AC68" s="32">
        <v>0</v>
      </c>
    </row>
    <row r="69" spans="1:29" ht="13.5">
      <c r="A69" s="55" t="s">
        <v>5</v>
      </c>
      <c r="B69" s="56" t="s">
        <v>114</v>
      </c>
      <c r="C69" s="31" t="s">
        <v>115</v>
      </c>
      <c r="D69" s="32">
        <f t="shared" si="0"/>
        <v>1974</v>
      </c>
      <c r="E69" s="32">
        <f t="shared" si="1"/>
        <v>0</v>
      </c>
      <c r="F69" s="32">
        <v>0</v>
      </c>
      <c r="G69" s="32">
        <v>0</v>
      </c>
      <c r="H69" s="32">
        <f t="shared" si="2"/>
        <v>0</v>
      </c>
      <c r="I69" s="32">
        <v>0</v>
      </c>
      <c r="J69" s="32">
        <v>0</v>
      </c>
      <c r="K69" s="32">
        <f t="shared" si="3"/>
        <v>1974</v>
      </c>
      <c r="L69" s="32">
        <v>1644</v>
      </c>
      <c r="M69" s="32">
        <v>330</v>
      </c>
      <c r="N69" s="32">
        <f t="shared" si="4"/>
        <v>1974</v>
      </c>
      <c r="O69" s="32">
        <f t="shared" si="5"/>
        <v>1644</v>
      </c>
      <c r="P69" s="32">
        <v>1644</v>
      </c>
      <c r="Q69" s="32">
        <v>0</v>
      </c>
      <c r="R69" s="32">
        <v>0</v>
      </c>
      <c r="S69" s="32">
        <v>0</v>
      </c>
      <c r="T69" s="32">
        <v>0</v>
      </c>
      <c r="U69" s="32">
        <f t="shared" si="6"/>
        <v>330</v>
      </c>
      <c r="V69" s="32">
        <v>330</v>
      </c>
      <c r="W69" s="32">
        <v>0</v>
      </c>
      <c r="X69" s="32">
        <v>0</v>
      </c>
      <c r="Y69" s="32">
        <v>0</v>
      </c>
      <c r="Z69" s="32">
        <v>0</v>
      </c>
      <c r="AA69" s="32">
        <f t="shared" si="7"/>
        <v>0</v>
      </c>
      <c r="AB69" s="32">
        <v>0</v>
      </c>
      <c r="AC69" s="32">
        <v>0</v>
      </c>
    </row>
    <row r="70" spans="1:29" ht="13.5">
      <c r="A70" s="55" t="s">
        <v>5</v>
      </c>
      <c r="B70" s="56" t="s">
        <v>116</v>
      </c>
      <c r="C70" s="31" t="s">
        <v>117</v>
      </c>
      <c r="D70" s="32">
        <f t="shared" si="0"/>
        <v>2376</v>
      </c>
      <c r="E70" s="32">
        <f t="shared" si="1"/>
        <v>0</v>
      </c>
      <c r="F70" s="32">
        <v>0</v>
      </c>
      <c r="G70" s="32">
        <v>0</v>
      </c>
      <c r="H70" s="32">
        <f t="shared" si="2"/>
        <v>0</v>
      </c>
      <c r="I70" s="32">
        <v>0</v>
      </c>
      <c r="J70" s="32">
        <v>0</v>
      </c>
      <c r="K70" s="32">
        <f t="shared" si="3"/>
        <v>2376</v>
      </c>
      <c r="L70" s="32">
        <v>1749</v>
      </c>
      <c r="M70" s="32">
        <v>627</v>
      </c>
      <c r="N70" s="32">
        <f t="shared" si="4"/>
        <v>2376</v>
      </c>
      <c r="O70" s="32">
        <f t="shared" si="5"/>
        <v>1749</v>
      </c>
      <c r="P70" s="32">
        <v>1749</v>
      </c>
      <c r="Q70" s="32">
        <v>0</v>
      </c>
      <c r="R70" s="32">
        <v>0</v>
      </c>
      <c r="S70" s="32">
        <v>0</v>
      </c>
      <c r="T70" s="32">
        <v>0</v>
      </c>
      <c r="U70" s="32">
        <f t="shared" si="6"/>
        <v>627</v>
      </c>
      <c r="V70" s="32">
        <v>627</v>
      </c>
      <c r="W70" s="32">
        <v>0</v>
      </c>
      <c r="X70" s="32">
        <v>0</v>
      </c>
      <c r="Y70" s="32">
        <v>0</v>
      </c>
      <c r="Z70" s="32">
        <v>0</v>
      </c>
      <c r="AA70" s="32">
        <f t="shared" si="7"/>
        <v>0</v>
      </c>
      <c r="AB70" s="32">
        <v>0</v>
      </c>
      <c r="AC70" s="32">
        <v>0</v>
      </c>
    </row>
    <row r="71" spans="1:29" ht="13.5">
      <c r="A71" s="55" t="s">
        <v>5</v>
      </c>
      <c r="B71" s="56" t="s">
        <v>124</v>
      </c>
      <c r="C71" s="31" t="s">
        <v>125</v>
      </c>
      <c r="D71" s="32">
        <f aca="true" t="shared" si="8" ref="D71:D77">E71+H71+K71</f>
        <v>2446</v>
      </c>
      <c r="E71" s="32">
        <f aca="true" t="shared" si="9" ref="E71:E77">F71+G71</f>
        <v>0</v>
      </c>
      <c r="F71" s="32">
        <v>0</v>
      </c>
      <c r="G71" s="32">
        <v>0</v>
      </c>
      <c r="H71" s="32">
        <f aca="true" t="shared" si="10" ref="H71:H77">I71+J71</f>
        <v>0</v>
      </c>
      <c r="I71" s="32">
        <v>0</v>
      </c>
      <c r="J71" s="32">
        <v>0</v>
      </c>
      <c r="K71" s="32">
        <f aca="true" t="shared" si="11" ref="K71:K77">L71+M71</f>
        <v>2446</v>
      </c>
      <c r="L71" s="32">
        <v>1832</v>
      </c>
      <c r="M71" s="32">
        <v>614</v>
      </c>
      <c r="N71" s="32">
        <f aca="true" t="shared" si="12" ref="N71:N77">O71+U71+AA71</f>
        <v>2446</v>
      </c>
      <c r="O71" s="32">
        <f aca="true" t="shared" si="13" ref="O71:O77">SUM(P71:T71)</f>
        <v>1832</v>
      </c>
      <c r="P71" s="32">
        <v>1832</v>
      </c>
      <c r="Q71" s="32">
        <v>0</v>
      </c>
      <c r="R71" s="32">
        <v>0</v>
      </c>
      <c r="S71" s="32">
        <v>0</v>
      </c>
      <c r="T71" s="32">
        <v>0</v>
      </c>
      <c r="U71" s="32">
        <f aca="true" t="shared" si="14" ref="U71:U77">SUM(V71:Z71)</f>
        <v>614</v>
      </c>
      <c r="V71" s="32">
        <v>614</v>
      </c>
      <c r="W71" s="32">
        <v>0</v>
      </c>
      <c r="X71" s="32">
        <v>0</v>
      </c>
      <c r="Y71" s="32">
        <v>0</v>
      </c>
      <c r="Z71" s="32">
        <v>0</v>
      </c>
      <c r="AA71" s="32">
        <f aca="true" t="shared" si="15" ref="AA71:AA77">AB71+AC71</f>
        <v>0</v>
      </c>
      <c r="AB71" s="32">
        <v>0</v>
      </c>
      <c r="AC71" s="32">
        <v>0</v>
      </c>
    </row>
    <row r="72" spans="1:29" ht="13.5">
      <c r="A72" s="55" t="s">
        <v>5</v>
      </c>
      <c r="B72" s="56" t="s">
        <v>126</v>
      </c>
      <c r="C72" s="31" t="s">
        <v>127</v>
      </c>
      <c r="D72" s="32">
        <f t="shared" si="8"/>
        <v>1986</v>
      </c>
      <c r="E72" s="32">
        <f t="shared" si="9"/>
        <v>0</v>
      </c>
      <c r="F72" s="32">
        <v>0</v>
      </c>
      <c r="G72" s="32">
        <v>0</v>
      </c>
      <c r="H72" s="32">
        <f t="shared" si="10"/>
        <v>0</v>
      </c>
      <c r="I72" s="32">
        <v>0</v>
      </c>
      <c r="J72" s="32">
        <v>0</v>
      </c>
      <c r="K72" s="32">
        <f t="shared" si="11"/>
        <v>1986</v>
      </c>
      <c r="L72" s="32">
        <v>1713</v>
      </c>
      <c r="M72" s="32">
        <v>273</v>
      </c>
      <c r="N72" s="32">
        <f t="shared" si="12"/>
        <v>2196</v>
      </c>
      <c r="O72" s="32">
        <f t="shared" si="13"/>
        <v>1713</v>
      </c>
      <c r="P72" s="32">
        <v>1713</v>
      </c>
      <c r="Q72" s="32">
        <v>0</v>
      </c>
      <c r="R72" s="32">
        <v>0</v>
      </c>
      <c r="S72" s="32">
        <v>0</v>
      </c>
      <c r="T72" s="32">
        <v>0</v>
      </c>
      <c r="U72" s="32">
        <f t="shared" si="14"/>
        <v>273</v>
      </c>
      <c r="V72" s="32">
        <v>273</v>
      </c>
      <c r="W72" s="32">
        <v>0</v>
      </c>
      <c r="X72" s="32">
        <v>0</v>
      </c>
      <c r="Y72" s="32">
        <v>0</v>
      </c>
      <c r="Z72" s="32">
        <v>0</v>
      </c>
      <c r="AA72" s="32">
        <f t="shared" si="15"/>
        <v>210</v>
      </c>
      <c r="AB72" s="32">
        <v>208</v>
      </c>
      <c r="AC72" s="32">
        <v>2</v>
      </c>
    </row>
    <row r="73" spans="1:29" ht="13.5">
      <c r="A73" s="55" t="s">
        <v>5</v>
      </c>
      <c r="B73" s="56" t="s">
        <v>128</v>
      </c>
      <c r="C73" s="31" t="s">
        <v>129</v>
      </c>
      <c r="D73" s="32">
        <f t="shared" si="8"/>
        <v>2705</v>
      </c>
      <c r="E73" s="32">
        <f t="shared" si="9"/>
        <v>0</v>
      </c>
      <c r="F73" s="32">
        <v>0</v>
      </c>
      <c r="G73" s="32">
        <v>0</v>
      </c>
      <c r="H73" s="32">
        <f t="shared" si="10"/>
        <v>0</v>
      </c>
      <c r="I73" s="32">
        <v>0</v>
      </c>
      <c r="J73" s="32">
        <v>0</v>
      </c>
      <c r="K73" s="32">
        <f t="shared" si="11"/>
        <v>2705</v>
      </c>
      <c r="L73" s="32">
        <v>2462</v>
      </c>
      <c r="M73" s="32">
        <v>243</v>
      </c>
      <c r="N73" s="32">
        <f t="shared" si="12"/>
        <v>2719</v>
      </c>
      <c r="O73" s="32">
        <f t="shared" si="13"/>
        <v>2462</v>
      </c>
      <c r="P73" s="32">
        <v>2462</v>
      </c>
      <c r="Q73" s="32">
        <v>0</v>
      </c>
      <c r="R73" s="32">
        <v>0</v>
      </c>
      <c r="S73" s="32">
        <v>0</v>
      </c>
      <c r="T73" s="32">
        <v>0</v>
      </c>
      <c r="U73" s="32">
        <f t="shared" si="14"/>
        <v>243</v>
      </c>
      <c r="V73" s="32">
        <v>243</v>
      </c>
      <c r="W73" s="32">
        <v>0</v>
      </c>
      <c r="X73" s="32">
        <v>0</v>
      </c>
      <c r="Y73" s="32">
        <v>0</v>
      </c>
      <c r="Z73" s="32">
        <v>0</v>
      </c>
      <c r="AA73" s="32">
        <f t="shared" si="15"/>
        <v>14</v>
      </c>
      <c r="AB73" s="32">
        <v>14</v>
      </c>
      <c r="AC73" s="32">
        <v>0</v>
      </c>
    </row>
    <row r="74" spans="1:29" ht="13.5">
      <c r="A74" s="55" t="s">
        <v>5</v>
      </c>
      <c r="B74" s="56" t="s">
        <v>130</v>
      </c>
      <c r="C74" s="31" t="s">
        <v>131</v>
      </c>
      <c r="D74" s="32">
        <f t="shared" si="8"/>
        <v>6270</v>
      </c>
      <c r="E74" s="32">
        <f t="shared" si="9"/>
        <v>0</v>
      </c>
      <c r="F74" s="32">
        <v>0</v>
      </c>
      <c r="G74" s="32">
        <v>0</v>
      </c>
      <c r="H74" s="32">
        <f t="shared" si="10"/>
        <v>0</v>
      </c>
      <c r="I74" s="32">
        <v>0</v>
      </c>
      <c r="J74" s="32">
        <v>0</v>
      </c>
      <c r="K74" s="32">
        <f t="shared" si="11"/>
        <v>6270</v>
      </c>
      <c r="L74" s="32">
        <v>5190</v>
      </c>
      <c r="M74" s="32">
        <v>1080</v>
      </c>
      <c r="N74" s="32">
        <f t="shared" si="12"/>
        <v>6373</v>
      </c>
      <c r="O74" s="32">
        <f t="shared" si="13"/>
        <v>5190</v>
      </c>
      <c r="P74" s="32">
        <v>5190</v>
      </c>
      <c r="Q74" s="32">
        <v>0</v>
      </c>
      <c r="R74" s="32">
        <v>0</v>
      </c>
      <c r="S74" s="32">
        <v>0</v>
      </c>
      <c r="T74" s="32">
        <v>0</v>
      </c>
      <c r="U74" s="32">
        <f t="shared" si="14"/>
        <v>1080</v>
      </c>
      <c r="V74" s="32">
        <v>1080</v>
      </c>
      <c r="W74" s="32">
        <v>0</v>
      </c>
      <c r="X74" s="32">
        <v>0</v>
      </c>
      <c r="Y74" s="32">
        <v>0</v>
      </c>
      <c r="Z74" s="32">
        <v>0</v>
      </c>
      <c r="AA74" s="32">
        <f t="shared" si="15"/>
        <v>103</v>
      </c>
      <c r="AB74" s="32">
        <v>103</v>
      </c>
      <c r="AC74" s="32">
        <v>0</v>
      </c>
    </row>
    <row r="75" spans="1:29" ht="13.5">
      <c r="A75" s="55" t="s">
        <v>5</v>
      </c>
      <c r="B75" s="56" t="s">
        <v>132</v>
      </c>
      <c r="C75" s="31" t="s">
        <v>133</v>
      </c>
      <c r="D75" s="32">
        <f t="shared" si="8"/>
        <v>3769</v>
      </c>
      <c r="E75" s="32">
        <f t="shared" si="9"/>
        <v>0</v>
      </c>
      <c r="F75" s="32">
        <v>0</v>
      </c>
      <c r="G75" s="32">
        <v>0</v>
      </c>
      <c r="H75" s="32">
        <f t="shared" si="10"/>
        <v>0</v>
      </c>
      <c r="I75" s="32">
        <v>0</v>
      </c>
      <c r="J75" s="32">
        <v>0</v>
      </c>
      <c r="K75" s="32">
        <f t="shared" si="11"/>
        <v>3769</v>
      </c>
      <c r="L75" s="32">
        <v>3127</v>
      </c>
      <c r="M75" s="32">
        <v>642</v>
      </c>
      <c r="N75" s="32">
        <f t="shared" si="12"/>
        <v>3826</v>
      </c>
      <c r="O75" s="32">
        <f t="shared" si="13"/>
        <v>3127</v>
      </c>
      <c r="P75" s="32">
        <v>3127</v>
      </c>
      <c r="Q75" s="32">
        <v>0</v>
      </c>
      <c r="R75" s="32">
        <v>0</v>
      </c>
      <c r="S75" s="32">
        <v>0</v>
      </c>
      <c r="T75" s="32">
        <v>0</v>
      </c>
      <c r="U75" s="32">
        <f t="shared" si="14"/>
        <v>642</v>
      </c>
      <c r="V75" s="32">
        <v>642</v>
      </c>
      <c r="W75" s="32">
        <v>0</v>
      </c>
      <c r="X75" s="32">
        <v>0</v>
      </c>
      <c r="Y75" s="32">
        <v>0</v>
      </c>
      <c r="Z75" s="32">
        <v>0</v>
      </c>
      <c r="AA75" s="32">
        <f t="shared" si="15"/>
        <v>57</v>
      </c>
      <c r="AB75" s="32">
        <v>57</v>
      </c>
      <c r="AC75" s="32">
        <v>0</v>
      </c>
    </row>
    <row r="76" spans="1:29" ht="13.5">
      <c r="A76" s="55" t="s">
        <v>5</v>
      </c>
      <c r="B76" s="56" t="s">
        <v>134</v>
      </c>
      <c r="C76" s="31" t="s">
        <v>135</v>
      </c>
      <c r="D76" s="32">
        <f t="shared" si="8"/>
        <v>6486</v>
      </c>
      <c r="E76" s="32">
        <f t="shared" si="9"/>
        <v>0</v>
      </c>
      <c r="F76" s="32">
        <v>0</v>
      </c>
      <c r="G76" s="32">
        <v>0</v>
      </c>
      <c r="H76" s="32">
        <f t="shared" si="10"/>
        <v>0</v>
      </c>
      <c r="I76" s="32">
        <v>0</v>
      </c>
      <c r="J76" s="32">
        <v>0</v>
      </c>
      <c r="K76" s="32">
        <f t="shared" si="11"/>
        <v>6486</v>
      </c>
      <c r="L76" s="32">
        <v>5449</v>
      </c>
      <c r="M76" s="32">
        <v>1037</v>
      </c>
      <c r="N76" s="32">
        <f t="shared" si="12"/>
        <v>6840</v>
      </c>
      <c r="O76" s="32">
        <f t="shared" si="13"/>
        <v>5449</v>
      </c>
      <c r="P76" s="32">
        <v>5449</v>
      </c>
      <c r="Q76" s="32">
        <v>0</v>
      </c>
      <c r="R76" s="32">
        <v>0</v>
      </c>
      <c r="S76" s="32">
        <v>0</v>
      </c>
      <c r="T76" s="32">
        <v>0</v>
      </c>
      <c r="U76" s="32">
        <f t="shared" si="14"/>
        <v>1037</v>
      </c>
      <c r="V76" s="32">
        <v>1037</v>
      </c>
      <c r="W76" s="32">
        <v>0</v>
      </c>
      <c r="X76" s="32">
        <v>0</v>
      </c>
      <c r="Y76" s="32">
        <v>0</v>
      </c>
      <c r="Z76" s="32">
        <v>0</v>
      </c>
      <c r="AA76" s="32">
        <f t="shared" si="15"/>
        <v>354</v>
      </c>
      <c r="AB76" s="32">
        <v>354</v>
      </c>
      <c r="AC76" s="32">
        <v>0</v>
      </c>
    </row>
    <row r="77" spans="1:29" ht="13.5">
      <c r="A77" s="55" t="s">
        <v>5</v>
      </c>
      <c r="B77" s="56" t="s">
        <v>136</v>
      </c>
      <c r="C77" s="31" t="s">
        <v>137</v>
      </c>
      <c r="D77" s="32">
        <f t="shared" si="8"/>
        <v>2260</v>
      </c>
      <c r="E77" s="32">
        <f t="shared" si="9"/>
        <v>0</v>
      </c>
      <c r="F77" s="32">
        <v>0</v>
      </c>
      <c r="G77" s="32">
        <v>0</v>
      </c>
      <c r="H77" s="32">
        <f t="shared" si="10"/>
        <v>0</v>
      </c>
      <c r="I77" s="32">
        <v>0</v>
      </c>
      <c r="J77" s="32">
        <v>0</v>
      </c>
      <c r="K77" s="32">
        <f t="shared" si="11"/>
        <v>2260</v>
      </c>
      <c r="L77" s="32">
        <v>1914</v>
      </c>
      <c r="M77" s="32">
        <v>346</v>
      </c>
      <c r="N77" s="32">
        <f t="shared" si="12"/>
        <v>2280</v>
      </c>
      <c r="O77" s="32">
        <f t="shared" si="13"/>
        <v>1914</v>
      </c>
      <c r="P77" s="32">
        <v>1889</v>
      </c>
      <c r="Q77" s="32">
        <v>0</v>
      </c>
      <c r="R77" s="32">
        <v>0</v>
      </c>
      <c r="S77" s="32">
        <v>25</v>
      </c>
      <c r="T77" s="32">
        <v>0</v>
      </c>
      <c r="U77" s="32">
        <f t="shared" si="14"/>
        <v>346</v>
      </c>
      <c r="V77" s="32">
        <v>346</v>
      </c>
      <c r="W77" s="32">
        <v>0</v>
      </c>
      <c r="X77" s="32">
        <v>0</v>
      </c>
      <c r="Y77" s="32">
        <v>0</v>
      </c>
      <c r="Z77" s="32">
        <v>0</v>
      </c>
      <c r="AA77" s="32">
        <f t="shared" si="15"/>
        <v>20</v>
      </c>
      <c r="AB77" s="32">
        <v>20</v>
      </c>
      <c r="AC77" s="32">
        <v>0</v>
      </c>
    </row>
    <row r="78" spans="1:29" ht="13.5">
      <c r="A78" s="62" t="s">
        <v>123</v>
      </c>
      <c r="B78" s="62"/>
      <c r="C78" s="62"/>
      <c r="D78" s="32">
        <f aca="true" t="shared" si="16" ref="D78:AC78">SUM(D7:D77)</f>
        <v>737461</v>
      </c>
      <c r="E78" s="32">
        <f t="shared" si="16"/>
        <v>70464</v>
      </c>
      <c r="F78" s="32">
        <f t="shared" si="16"/>
        <v>56856</v>
      </c>
      <c r="G78" s="32">
        <f t="shared" si="16"/>
        <v>13608</v>
      </c>
      <c r="H78" s="32">
        <f t="shared" si="16"/>
        <v>19237</v>
      </c>
      <c r="I78" s="32">
        <f t="shared" si="16"/>
        <v>14302</v>
      </c>
      <c r="J78" s="32">
        <f t="shared" si="16"/>
        <v>4935</v>
      </c>
      <c r="K78" s="32">
        <f t="shared" si="16"/>
        <v>647760</v>
      </c>
      <c r="L78" s="32">
        <f t="shared" si="16"/>
        <v>511140</v>
      </c>
      <c r="M78" s="32">
        <f t="shared" si="16"/>
        <v>136620</v>
      </c>
      <c r="N78" s="32">
        <f t="shared" si="16"/>
        <v>743833</v>
      </c>
      <c r="O78" s="32">
        <f t="shared" si="16"/>
        <v>585093</v>
      </c>
      <c r="P78" s="32">
        <f t="shared" si="16"/>
        <v>564286</v>
      </c>
      <c r="Q78" s="32">
        <f t="shared" si="16"/>
        <v>111</v>
      </c>
      <c r="R78" s="32">
        <f t="shared" si="16"/>
        <v>20582</v>
      </c>
      <c r="S78" s="32">
        <f t="shared" si="16"/>
        <v>114</v>
      </c>
      <c r="T78" s="32">
        <f t="shared" si="16"/>
        <v>0</v>
      </c>
      <c r="U78" s="32">
        <f t="shared" si="16"/>
        <v>153817</v>
      </c>
      <c r="V78" s="32">
        <f t="shared" si="16"/>
        <v>137148</v>
      </c>
      <c r="W78" s="32">
        <f t="shared" si="16"/>
        <v>217</v>
      </c>
      <c r="X78" s="32">
        <f t="shared" si="16"/>
        <v>16452</v>
      </c>
      <c r="Y78" s="32">
        <f t="shared" si="16"/>
        <v>0</v>
      </c>
      <c r="Z78" s="32">
        <f t="shared" si="16"/>
        <v>0</v>
      </c>
      <c r="AA78" s="32">
        <f t="shared" si="16"/>
        <v>4923</v>
      </c>
      <c r="AB78" s="32">
        <f t="shared" si="16"/>
        <v>4921</v>
      </c>
      <c r="AC78" s="32">
        <f t="shared" si="16"/>
        <v>2</v>
      </c>
    </row>
  </sheetData>
  <mergeCells count="7">
    <mergeCell ref="H3:J3"/>
    <mergeCell ref="K3:M3"/>
    <mergeCell ref="A2:A6"/>
    <mergeCell ref="B2:B6"/>
    <mergeCell ref="C2:C6"/>
    <mergeCell ref="E3:G3"/>
    <mergeCell ref="A78:C7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&amp;L&amp;16し尿処理の状況（平成１５年度実績）&amp;R&amp;D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7" customWidth="1"/>
    <col min="2" max="2" width="4.875" style="37" customWidth="1"/>
    <col min="3" max="3" width="13.375" style="37" customWidth="1"/>
    <col min="4" max="4" width="13.75390625" style="37" customWidth="1"/>
    <col min="5" max="5" width="3.375" style="37" customWidth="1"/>
    <col min="6" max="6" width="3.875" style="37" customWidth="1"/>
    <col min="7" max="9" width="13.00390625" style="37" customWidth="1"/>
    <col min="10" max="10" width="12.875" style="37" customWidth="1"/>
    <col min="11" max="16384" width="8.00390625" style="37" customWidth="1"/>
  </cols>
  <sheetData>
    <row r="1" spans="1:3" s="36" customFormat="1" ht="21" customHeight="1">
      <c r="A1" s="103" t="s">
        <v>194</v>
      </c>
      <c r="B1" s="96"/>
      <c r="C1" s="35" t="s">
        <v>159</v>
      </c>
    </row>
    <row r="2" ht="18" customHeight="1">
      <c r="J2" s="38" t="s">
        <v>160</v>
      </c>
    </row>
    <row r="3" spans="6:11" s="39" customFormat="1" ht="19.5" customHeight="1">
      <c r="F3" s="93" t="s">
        <v>161</v>
      </c>
      <c r="G3" s="93"/>
      <c r="H3" s="40" t="s">
        <v>162</v>
      </c>
      <c r="I3" s="40" t="s">
        <v>163</v>
      </c>
      <c r="J3" s="40" t="s">
        <v>151</v>
      </c>
      <c r="K3" s="40" t="s">
        <v>164</v>
      </c>
    </row>
    <row r="4" spans="2:11" s="39" customFormat="1" ht="19.5" customHeight="1">
      <c r="B4" s="97" t="s">
        <v>165</v>
      </c>
      <c r="C4" s="41" t="s">
        <v>166</v>
      </c>
      <c r="D4" s="42">
        <f>SUMIF('水洗化人口等'!$A$7:$C$78,$A$1,'水洗化人口等'!$G$7:$G$78)</f>
        <v>556876</v>
      </c>
      <c r="F4" s="94" t="s">
        <v>167</v>
      </c>
      <c r="G4" s="41" t="s">
        <v>168</v>
      </c>
      <c r="H4" s="42">
        <f>SUMIF('し尿処理の状況'!$A$7:$C$78,$A$1,'し尿処理の状況'!$P$7:$P$78)</f>
        <v>564286</v>
      </c>
      <c r="I4" s="42">
        <f>SUMIF('し尿処理の状況'!$A$7:$C$78,$A$1,'し尿処理の状況'!$V$7:$V$78)</f>
        <v>137148</v>
      </c>
      <c r="J4" s="42">
        <f aca="true" t="shared" si="0" ref="J4:J11">H4+I4</f>
        <v>701434</v>
      </c>
      <c r="K4" s="43">
        <f aca="true" t="shared" si="1" ref="K4:K9">J4/$J$9</f>
        <v>0.9492820505880283</v>
      </c>
    </row>
    <row r="5" spans="2:11" s="39" customFormat="1" ht="19.5" customHeight="1">
      <c r="B5" s="98"/>
      <c r="C5" s="41" t="s">
        <v>169</v>
      </c>
      <c r="D5" s="42">
        <f>SUMIF('水洗化人口等'!$A$7:$C$78,$A$1,'水洗化人口等'!$H$7:$H$78)</f>
        <v>7079</v>
      </c>
      <c r="F5" s="95"/>
      <c r="G5" s="41" t="s">
        <v>170</v>
      </c>
      <c r="H5" s="42">
        <f>SUMIF('し尿処理の状況'!$A$7:$C$78,$A$1,'し尿処理の状況'!$Q$7:$Q$78)</f>
        <v>111</v>
      </c>
      <c r="I5" s="42">
        <f>SUMIF('し尿処理の状況'!$A$7:$C$78,$A$1,'し尿処理の状況'!$W$7:$W$78)</f>
        <v>217</v>
      </c>
      <c r="J5" s="42">
        <f t="shared" si="0"/>
        <v>328</v>
      </c>
      <c r="K5" s="43">
        <f t="shared" si="1"/>
        <v>0.00044389709166204277</v>
      </c>
    </row>
    <row r="6" spans="2:11" s="39" customFormat="1" ht="19.5" customHeight="1">
      <c r="B6" s="99"/>
      <c r="C6" s="44" t="s">
        <v>171</v>
      </c>
      <c r="D6" s="45">
        <f>SUM(D4:D5)</f>
        <v>563955</v>
      </c>
      <c r="F6" s="95"/>
      <c r="G6" s="41" t="s">
        <v>172</v>
      </c>
      <c r="H6" s="42">
        <f>SUMIF('し尿処理の状況'!$A$7:$C$78,$A$1,'し尿処理の状況'!$R$7:$R$78)</f>
        <v>20582</v>
      </c>
      <c r="I6" s="42">
        <f>SUMIF('し尿処理の状況'!$A$7:$C$78,$A$1,'し尿処理の状況'!$X$7:$X$78)</f>
        <v>16452</v>
      </c>
      <c r="J6" s="42">
        <f t="shared" si="0"/>
        <v>37034</v>
      </c>
      <c r="K6" s="43">
        <f t="shared" si="1"/>
        <v>0.05011977101406125</v>
      </c>
    </row>
    <row r="7" spans="2:11" s="39" customFormat="1" ht="19.5" customHeight="1">
      <c r="B7" s="100" t="s">
        <v>173</v>
      </c>
      <c r="C7" s="46" t="s">
        <v>174</v>
      </c>
      <c r="D7" s="42">
        <f>SUMIF('水洗化人口等'!$A$7:$C$78,$A$1,'水洗化人口等'!$K$7:$K$78)</f>
        <v>679427</v>
      </c>
      <c r="F7" s="95"/>
      <c r="G7" s="41" t="s">
        <v>175</v>
      </c>
      <c r="H7" s="42">
        <f>SUMIF('し尿処理の状況'!$A$7:$C$78,$A$1,'し尿処理の状況'!$S$7:$S$78)</f>
        <v>114</v>
      </c>
      <c r="I7" s="42">
        <f>SUMIF('し尿処理の状況'!$A$7:$C$78,$A$1,'し尿処理の状況'!$Y$7:$Y$78)</f>
        <v>0</v>
      </c>
      <c r="J7" s="42">
        <f t="shared" si="0"/>
        <v>114</v>
      </c>
      <c r="K7" s="43">
        <f t="shared" si="1"/>
        <v>0.0001542813062483929</v>
      </c>
    </row>
    <row r="8" spans="2:11" s="39" customFormat="1" ht="19.5" customHeight="1">
      <c r="B8" s="101"/>
      <c r="C8" s="41" t="s">
        <v>176</v>
      </c>
      <c r="D8" s="42">
        <f>SUMIF('水洗化人口等'!$A$7:$C$78,$A$1,'水洗化人口等'!$M$7:$M$78)</f>
        <v>15382</v>
      </c>
      <c r="F8" s="95"/>
      <c r="G8" s="41" t="s">
        <v>177</v>
      </c>
      <c r="H8" s="42">
        <f>SUMIF('し尿処理の状況'!$A$7:$C$78,$A$1,'し尿処理の状況'!$T$7:$T$78)</f>
        <v>0</v>
      </c>
      <c r="I8" s="42">
        <f>SUMIF('し尿処理の状況'!$A$7:$C$78,$A$1,'し尿処理の状況'!$Z$7:$Z$78)</f>
        <v>0</v>
      </c>
      <c r="J8" s="42">
        <f t="shared" si="0"/>
        <v>0</v>
      </c>
      <c r="K8" s="43">
        <f t="shared" si="1"/>
        <v>0</v>
      </c>
    </row>
    <row r="9" spans="2:11" s="39" customFormat="1" ht="19.5" customHeight="1">
      <c r="B9" s="101"/>
      <c r="C9" s="41" t="s">
        <v>178</v>
      </c>
      <c r="D9" s="42">
        <f>SUMIF('水洗化人口等'!$A$7:$C$78,$A$1,'水洗化人口等'!$O$7:$O$78)</f>
        <v>262431</v>
      </c>
      <c r="F9" s="95"/>
      <c r="G9" s="41" t="s">
        <v>171</v>
      </c>
      <c r="H9" s="42">
        <f>SUM(H4:H8)</f>
        <v>585093</v>
      </c>
      <c r="I9" s="42">
        <f>SUM(I4:I8)</f>
        <v>153817</v>
      </c>
      <c r="J9" s="42">
        <f t="shared" si="0"/>
        <v>738910</v>
      </c>
      <c r="K9" s="43">
        <f t="shared" si="1"/>
        <v>1</v>
      </c>
    </row>
    <row r="10" spans="2:10" s="39" customFormat="1" ht="19.5" customHeight="1">
      <c r="B10" s="102"/>
      <c r="C10" s="44" t="s">
        <v>171</v>
      </c>
      <c r="D10" s="45">
        <f>SUM(D7:D9)</f>
        <v>957240</v>
      </c>
      <c r="F10" s="93" t="s">
        <v>179</v>
      </c>
      <c r="G10" s="93"/>
      <c r="H10" s="42">
        <f>SUMIF('し尿処理の状況'!$A$7:$C$78,$A$1,'し尿処理の状況'!$AB$7:$AB$78)</f>
        <v>4921</v>
      </c>
      <c r="I10" s="42">
        <f>SUMIF('し尿処理の状況'!$A$7:$C$78,$A$1,'し尿処理の状況'!$AC$7:$AC$78)</f>
        <v>2</v>
      </c>
      <c r="J10" s="42">
        <f t="shared" si="0"/>
        <v>4923</v>
      </c>
    </row>
    <row r="11" spans="2:10" s="39" customFormat="1" ht="19.5" customHeight="1">
      <c r="B11" s="91" t="s">
        <v>180</v>
      </c>
      <c r="C11" s="92"/>
      <c r="D11" s="45">
        <f>D6+D10</f>
        <v>1521195</v>
      </c>
      <c r="F11" s="93" t="s">
        <v>151</v>
      </c>
      <c r="G11" s="93"/>
      <c r="H11" s="42">
        <f>H9+H10</f>
        <v>590014</v>
      </c>
      <c r="I11" s="42">
        <f>I9+I10</f>
        <v>153819</v>
      </c>
      <c r="J11" s="42">
        <f t="shared" si="0"/>
        <v>743833</v>
      </c>
    </row>
    <row r="12" spans="6:10" s="39" customFormat="1" ht="19.5" customHeight="1">
      <c r="F12" s="47"/>
      <c r="G12" s="47"/>
      <c r="H12" s="48"/>
      <c r="I12" s="48"/>
      <c r="J12" s="48"/>
    </row>
    <row r="13" spans="2:10" s="39" customFormat="1" ht="19.5" customHeight="1">
      <c r="B13" s="49" t="s">
        <v>181</v>
      </c>
      <c r="J13" s="38" t="s">
        <v>160</v>
      </c>
    </row>
    <row r="14" spans="3:10" s="39" customFormat="1" ht="19.5" customHeight="1">
      <c r="C14" s="42">
        <f>SUMIF('水洗化人口等'!$A$7:$C$78,$A$1,'水洗化人口等'!$P$7:$P$78)</f>
        <v>175342</v>
      </c>
      <c r="D14" s="39" t="s">
        <v>182</v>
      </c>
      <c r="F14" s="93" t="s">
        <v>183</v>
      </c>
      <c r="G14" s="93"/>
      <c r="H14" s="40" t="s">
        <v>162</v>
      </c>
      <c r="I14" s="40" t="s">
        <v>163</v>
      </c>
      <c r="J14" s="40" t="s">
        <v>151</v>
      </c>
    </row>
    <row r="15" spans="6:10" s="39" customFormat="1" ht="15.75" customHeight="1">
      <c r="F15" s="93" t="s">
        <v>184</v>
      </c>
      <c r="G15" s="93"/>
      <c r="H15" s="42">
        <f>SUMIF('し尿処理の状況'!$A$7:$C$78,$A$1,'し尿処理の状況'!$F$7:$F$78)</f>
        <v>56856</v>
      </c>
      <c r="I15" s="42">
        <f>SUMIF('し尿処理の状況'!$A$7:$C$78,$A$1,'し尿処理の状況'!$G$7:$G$78)</f>
        <v>13608</v>
      </c>
      <c r="J15" s="42">
        <f>H15+I15</f>
        <v>70464</v>
      </c>
    </row>
    <row r="16" spans="3:10" s="39" customFormat="1" ht="15.75" customHeight="1">
      <c r="C16" s="39" t="s">
        <v>185</v>
      </c>
      <c r="D16" s="50">
        <f>D10/D11</f>
        <v>0.6292684369853964</v>
      </c>
      <c r="F16" s="93" t="s">
        <v>186</v>
      </c>
      <c r="G16" s="93"/>
      <c r="H16" s="42">
        <f>SUMIF('し尿処理の状況'!$A$7:$C$78,$A$1,'し尿処理の状況'!$I$7:$I$78)</f>
        <v>14302</v>
      </c>
      <c r="I16" s="42">
        <f>SUMIF('し尿処理の状況'!$A$7:$C$78,$A$1,'し尿処理の状況'!$J$7:$J$78)</f>
        <v>4935</v>
      </c>
      <c r="J16" s="42">
        <f>H16+I16</f>
        <v>19237</v>
      </c>
    </row>
    <row r="17" spans="3:10" s="39" customFormat="1" ht="15.75" customHeight="1">
      <c r="C17" s="39" t="s">
        <v>187</v>
      </c>
      <c r="D17" s="50">
        <f>D6/D11</f>
        <v>0.37073156301460364</v>
      </c>
      <c r="F17" s="93" t="s">
        <v>188</v>
      </c>
      <c r="G17" s="93"/>
      <c r="H17" s="42">
        <f>SUMIF('し尿処理の状況'!$A$7:$C$78,$A$1,'し尿処理の状況'!$L$7:$L$78)</f>
        <v>511140</v>
      </c>
      <c r="I17" s="42">
        <f>SUMIF('し尿処理の状況'!$A$7:$C$78,$A$1,'し尿処理の状況'!$M$7:$M$78)</f>
        <v>136620</v>
      </c>
      <c r="J17" s="42">
        <f>H17+I17</f>
        <v>647760</v>
      </c>
    </row>
    <row r="18" spans="3:10" s="39" customFormat="1" ht="15.75" customHeight="1">
      <c r="C18" s="51" t="s">
        <v>189</v>
      </c>
      <c r="D18" s="50">
        <f>D7/D11</f>
        <v>0.4466403058122069</v>
      </c>
      <c r="F18" s="93" t="s">
        <v>151</v>
      </c>
      <c r="G18" s="93"/>
      <c r="H18" s="42">
        <f>SUM(H15:H17)</f>
        <v>582298</v>
      </c>
      <c r="I18" s="42">
        <f>SUM(I15:I17)</f>
        <v>155163</v>
      </c>
      <c r="J18" s="42">
        <f>SUM(J15:J17)</f>
        <v>737461</v>
      </c>
    </row>
    <row r="19" spans="3:10" ht="15.75" customHeight="1">
      <c r="C19" s="37" t="s">
        <v>190</v>
      </c>
      <c r="D19" s="50">
        <f>(D8+D9)/D11</f>
        <v>0.1826281311731895</v>
      </c>
      <c r="J19" s="52"/>
    </row>
    <row r="20" spans="3:10" ht="15.75" customHeight="1">
      <c r="C20" s="37" t="s">
        <v>191</v>
      </c>
      <c r="D20" s="50">
        <f>C14/D11</f>
        <v>0.11526595867065037</v>
      </c>
      <c r="J20" s="53"/>
    </row>
    <row r="21" spans="3:10" ht="15.75" customHeight="1">
      <c r="C21" s="37" t="s">
        <v>192</v>
      </c>
      <c r="D21" s="50">
        <f>D4/D6</f>
        <v>0.9874475800374143</v>
      </c>
      <c r="F21" s="54"/>
      <c r="J21" s="53"/>
    </row>
    <row r="22" spans="3:10" ht="15.75" customHeight="1">
      <c r="C22" s="37" t="s">
        <v>193</v>
      </c>
      <c r="D22" s="50">
        <f>D5/D6</f>
        <v>0.012552419962585668</v>
      </c>
      <c r="F22" s="54"/>
      <c r="J22" s="53"/>
    </row>
    <row r="23" spans="6:10" ht="15" customHeight="1">
      <c r="F23" s="54"/>
      <c r="J23" s="53"/>
    </row>
    <row r="24" ht="15" customHeight="1"/>
    <row r="25" ht="15" customHeight="1"/>
  </sheetData>
  <mergeCells count="13">
    <mergeCell ref="F14:G14"/>
    <mergeCell ref="F17:G17"/>
    <mergeCell ref="F18:G18"/>
    <mergeCell ref="F15:G15"/>
    <mergeCell ref="F16:G16"/>
    <mergeCell ref="A1:B1"/>
    <mergeCell ref="F3:G3"/>
    <mergeCell ref="B4:B6"/>
    <mergeCell ref="B7:B10"/>
    <mergeCell ref="B11:C11"/>
    <mergeCell ref="F10:G10"/>
    <mergeCell ref="F4:F9"/>
    <mergeCell ref="F11:G11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2005-09-21T06:45:15Z</cp:lastPrinted>
  <dcterms:created xsi:type="dcterms:W3CDTF">2002-10-23T07:25:09Z</dcterms:created>
  <dcterms:modified xsi:type="dcterms:W3CDTF">2005-09-29T03:27:24Z</dcterms:modified>
  <cp:category/>
  <cp:version/>
  <cp:contentType/>
  <cp:contentStatus/>
</cp:coreProperties>
</file>