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'し尿処理の状況'!$A$2:$AC$57</definedName>
    <definedName name="_xlnm.Print_Area" localSheetId="0">'水洗化人口等'!$A$2:$U$57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<sst xmlns="http://schemas.openxmlformats.org/spreadsheetml/2006/main" count="500" uniqueCount="187">
  <si>
    <t>大塔村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</si>
  <si>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</si>
  <si>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</si>
  <si>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</si>
  <si>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</si>
  <si>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</si>
  <si>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</si>
  <si>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</si>
  <si>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</si>
  <si>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</si>
  <si>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</si>
  <si>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</si>
  <si>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</si>
  <si>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</si>
  <si>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</si>
  <si>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</si>
  <si>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</si>
  <si>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</si>
  <si>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</si>
  <si>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</si>
  <si>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</si>
  <si>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</si>
  <si>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</si>
  <si>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</si>
  <si>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</si>
  <si>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</si>
  <si>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</si>
  <si>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</si>
  <si>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</si>
  <si>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</si>
  <si>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</si>
  <si>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</si>
  <si>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</si>
  <si>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</si>
  <si>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</si>
  <si>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</si>
  <si>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</si>
  <si>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</si>
  <si>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</si>
  <si>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</si>
  <si>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</si>
  <si>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</si>
  <si>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</si>
  <si>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</si>
  <si>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</si>
  <si>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</si>
  <si>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</si>
  <si>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</si>
  <si>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</si>
  <si>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</si>
  <si>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</si>
  <si>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</si>
  <si>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</si>
  <si>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</si>
  <si>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</si>
  <si>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</si>
  <si>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</si>
  <si>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</si>
  <si>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</si>
  <si>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</si>
  <si>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</si>
  <si>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</si>
  <si>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</si>
  <si>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</si>
  <si>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</si>
  <si>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</si>
  <si>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</si>
  <si>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</si>
  <si>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</si>
  <si>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</si>
  <si>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</si>
  <si>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</si>
  <si>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</si>
  <si>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</si>
  <si>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</si>
  <si>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</si>
  <si>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</si>
  <si>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</si>
  <si>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</si>
  <si>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</si>
  <si>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</si>
  <si>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</si>
  <si>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</si>
  <si>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</si>
  <si>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</si>
  <si>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</si>
  <si>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</si>
  <si>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</si>
  <si>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</si>
  <si>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</si>
  <si>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</si>
  <si>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</si>
  <si>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</si>
  <si>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水洗化人口等（平成１５年度実績）</t>
  </si>
  <si>
    <t>し尿処理の状況（平成１５年度実績）</t>
  </si>
  <si>
    <t>和歌山県合計</t>
  </si>
  <si>
    <t>和歌山県合計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</si>
  <si>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</si>
  <si>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</si>
  <si>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</si>
  <si>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</si>
  <si>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</si>
  <si>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</si>
  <si>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</si>
  <si>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</si>
  <si>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</si>
  <si>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</si>
  <si>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</si>
  <si>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</si>
  <si>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</si>
  <si>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</si>
  <si>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</si>
  <si>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</si>
  <si>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</si>
  <si>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</si>
  <si>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</si>
  <si>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</si>
  <si>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</si>
  <si>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</si>
  <si>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</si>
  <si>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</si>
  <si>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</si>
  <si>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</si>
  <si>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</si>
  <si>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</si>
  <si>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</si>
  <si>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</si>
  <si>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</si>
  <si>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</si>
  <si>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</si>
  <si>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</si>
  <si>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</si>
  <si>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</si>
  <si>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</si>
  <si>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</si>
  <si>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</si>
  <si>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</si>
  <si>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</si>
  <si>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</si>
  <si>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</si>
  <si>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</si>
  <si>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</si>
  <si>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</si>
  <si>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</si>
  <si>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</si>
  <si>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</si>
  <si>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</si>
  <si>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</si>
  <si>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</si>
  <si>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</si>
  <si>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</si>
  <si>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</si>
  <si>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和歌山県</t>
  </si>
  <si>
    <t>日高町</t>
  </si>
  <si>
    <t>清水町</t>
  </si>
  <si>
    <t>南部町</t>
  </si>
  <si>
    <t>本宮町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</si>
  <si>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</si>
  <si>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</si>
  <si>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</si>
  <si>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</si>
  <si>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</si>
  <si>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</si>
  <si>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</si>
  <si>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</si>
  <si>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</si>
  <si>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</si>
  <si>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</si>
  <si>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</si>
  <si>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</si>
  <si>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</si>
  <si>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</si>
  <si>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</si>
  <si>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</si>
  <si>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</si>
  <si>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</si>
  <si>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</si>
  <si>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</si>
  <si>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</si>
  <si>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</si>
  <si>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</si>
  <si>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</si>
  <si>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美里町</t>
  </si>
  <si>
    <t>白浜町</t>
  </si>
  <si>
    <t>美浜町</t>
  </si>
  <si>
    <t>川辺町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</si>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</sst>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93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9" t="s">
        <v>106</v>
      </c>
      <c r="B2" s="72" t="s">
        <v>157</v>
      </c>
      <c r="C2" s="75" t="s">
        <v>158</v>
      </c>
      <c r="D2" s="5" t="s">
        <v>107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8" t="s">
        <v>108</v>
      </c>
      <c r="S2" s="79"/>
      <c r="T2" s="79"/>
      <c r="U2" s="80"/>
    </row>
    <row r="3" spans="1:21" s="30" customFormat="1" ht="22.5" customHeight="1">
      <c r="A3" s="70"/>
      <c r="B3" s="73"/>
      <c r="C3" s="76"/>
      <c r="D3" s="22"/>
      <c r="E3" s="7" t="s">
        <v>109</v>
      </c>
      <c r="F3" s="20"/>
      <c r="G3" s="20"/>
      <c r="H3" s="23"/>
      <c r="I3" s="7" t="s">
        <v>159</v>
      </c>
      <c r="J3" s="20"/>
      <c r="K3" s="20"/>
      <c r="L3" s="20"/>
      <c r="M3" s="20"/>
      <c r="N3" s="20"/>
      <c r="O3" s="20"/>
      <c r="P3" s="20"/>
      <c r="Q3" s="21"/>
      <c r="R3" s="81"/>
      <c r="S3" s="82"/>
      <c r="T3" s="82"/>
      <c r="U3" s="83"/>
    </row>
    <row r="4" spans="1:21" s="30" customFormat="1" ht="22.5" customHeight="1">
      <c r="A4" s="70"/>
      <c r="B4" s="73"/>
      <c r="C4" s="76"/>
      <c r="D4" s="22"/>
      <c r="E4" s="6" t="s">
        <v>110</v>
      </c>
      <c r="F4" s="64" t="s">
        <v>160</v>
      </c>
      <c r="G4" s="64" t="s">
        <v>161</v>
      </c>
      <c r="H4" s="64" t="s">
        <v>162</v>
      </c>
      <c r="I4" s="6" t="s">
        <v>110</v>
      </c>
      <c r="J4" s="64" t="s">
        <v>163</v>
      </c>
      <c r="K4" s="64" t="s">
        <v>164</v>
      </c>
      <c r="L4" s="64" t="s">
        <v>165</v>
      </c>
      <c r="M4" s="64" t="s">
        <v>166</v>
      </c>
      <c r="N4" s="64" t="s">
        <v>167</v>
      </c>
      <c r="O4" s="85" t="s">
        <v>168</v>
      </c>
      <c r="P4" s="8"/>
      <c r="Q4" s="64" t="s">
        <v>169</v>
      </c>
      <c r="R4" s="64" t="s">
        <v>111</v>
      </c>
      <c r="S4" s="64" t="s">
        <v>112</v>
      </c>
      <c r="T4" s="68" t="s">
        <v>113</v>
      </c>
      <c r="U4" s="68" t="s">
        <v>114</v>
      </c>
    </row>
    <row r="5" spans="1:21" s="30" customFormat="1" ht="22.5" customHeight="1">
      <c r="A5" s="70"/>
      <c r="B5" s="73"/>
      <c r="C5" s="76"/>
      <c r="D5" s="22"/>
      <c r="E5" s="6"/>
      <c r="F5" s="65"/>
      <c r="G5" s="65"/>
      <c r="H5" s="65"/>
      <c r="I5" s="6"/>
      <c r="J5" s="65"/>
      <c r="K5" s="65"/>
      <c r="L5" s="65"/>
      <c r="M5" s="65"/>
      <c r="N5" s="65"/>
      <c r="O5" s="65"/>
      <c r="P5" s="9" t="s">
        <v>115</v>
      </c>
      <c r="Q5" s="65"/>
      <c r="R5" s="66"/>
      <c r="S5" s="66"/>
      <c r="T5" s="66"/>
      <c r="U5" s="65"/>
    </row>
    <row r="6" spans="1:21" s="30" customFormat="1" ht="22.5" customHeight="1">
      <c r="A6" s="71"/>
      <c r="B6" s="74"/>
      <c r="C6" s="77"/>
      <c r="D6" s="10" t="s">
        <v>116</v>
      </c>
      <c r="E6" s="10" t="s">
        <v>116</v>
      </c>
      <c r="F6" s="11" t="s">
        <v>170</v>
      </c>
      <c r="G6" s="10" t="s">
        <v>116</v>
      </c>
      <c r="H6" s="10" t="s">
        <v>116</v>
      </c>
      <c r="I6" s="10" t="s">
        <v>116</v>
      </c>
      <c r="J6" s="11" t="s">
        <v>170</v>
      </c>
      <c r="K6" s="10" t="s">
        <v>116</v>
      </c>
      <c r="L6" s="11" t="s">
        <v>170</v>
      </c>
      <c r="M6" s="10" t="s">
        <v>116</v>
      </c>
      <c r="N6" s="11" t="s">
        <v>170</v>
      </c>
      <c r="O6" s="10" t="s">
        <v>116</v>
      </c>
      <c r="P6" s="10" t="s">
        <v>116</v>
      </c>
      <c r="Q6" s="11" t="s">
        <v>170</v>
      </c>
      <c r="R6" s="67"/>
      <c r="S6" s="67"/>
      <c r="T6" s="67"/>
      <c r="U6" s="84"/>
    </row>
    <row r="7" spans="1:21" ht="13.5">
      <c r="A7" s="55" t="s">
        <v>1</v>
      </c>
      <c r="B7" s="56" t="s">
        <v>2</v>
      </c>
      <c r="C7" s="31" t="s">
        <v>3</v>
      </c>
      <c r="D7" s="32">
        <f>E7+I7</f>
        <v>389508</v>
      </c>
      <c r="E7" s="33">
        <f>G7+H7</f>
        <v>101965</v>
      </c>
      <c r="F7" s="34">
        <f aca="true" t="shared" si="0" ref="F7:F57">E7/D7*100</f>
        <v>26.1778962177927</v>
      </c>
      <c r="G7" s="32">
        <v>100332</v>
      </c>
      <c r="H7" s="32">
        <v>1633</v>
      </c>
      <c r="I7" s="33">
        <f>K7+M7+O7</f>
        <v>287543</v>
      </c>
      <c r="J7" s="34">
        <f aca="true" t="shared" si="1" ref="J7:J57">I7/D7*100</f>
        <v>73.8221037822073</v>
      </c>
      <c r="K7" s="32">
        <v>65170</v>
      </c>
      <c r="L7" s="34">
        <f aca="true" t="shared" si="2" ref="L7:L57">K7/D7*100</f>
        <v>16.731363669038892</v>
      </c>
      <c r="M7" s="32">
        <v>0</v>
      </c>
      <c r="N7" s="34">
        <f aca="true" t="shared" si="3" ref="N7:N57">M7/D7*100</f>
        <v>0</v>
      </c>
      <c r="O7" s="32">
        <v>222373</v>
      </c>
      <c r="P7" s="32">
        <v>58180</v>
      </c>
      <c r="Q7" s="34">
        <f aca="true" t="shared" si="4" ref="Q7:Q57">O7/D7*100</f>
        <v>57.0907401131684</v>
      </c>
      <c r="R7" s="32"/>
      <c r="S7" s="32" t="s">
        <v>186</v>
      </c>
      <c r="T7" s="32"/>
      <c r="U7" s="32"/>
    </row>
    <row r="8" spans="1:21" ht="13.5">
      <c r="A8" s="55" t="s">
        <v>1</v>
      </c>
      <c r="B8" s="56" t="s">
        <v>4</v>
      </c>
      <c r="C8" s="31" t="s">
        <v>5</v>
      </c>
      <c r="D8" s="32">
        <f aca="true" t="shared" si="5" ref="D8:D56">E8+I8</f>
        <v>46293</v>
      </c>
      <c r="E8" s="33">
        <f aca="true" t="shared" si="6" ref="E8:E56">G8+H8</f>
        <v>27174</v>
      </c>
      <c r="F8" s="34">
        <f t="shared" si="0"/>
        <v>58.70001944138422</v>
      </c>
      <c r="G8" s="32">
        <v>27174</v>
      </c>
      <c r="H8" s="32">
        <v>0</v>
      </c>
      <c r="I8" s="33">
        <f aca="true" t="shared" si="7" ref="I8:I56">K8+M8+O8</f>
        <v>19119</v>
      </c>
      <c r="J8" s="34">
        <f t="shared" si="1"/>
        <v>41.29998055861577</v>
      </c>
      <c r="K8" s="32">
        <v>0</v>
      </c>
      <c r="L8" s="34">
        <f t="shared" si="2"/>
        <v>0</v>
      </c>
      <c r="M8" s="32">
        <v>0</v>
      </c>
      <c r="N8" s="34">
        <f t="shared" si="3"/>
        <v>0</v>
      </c>
      <c r="O8" s="32">
        <v>19119</v>
      </c>
      <c r="P8" s="32">
        <v>4896</v>
      </c>
      <c r="Q8" s="34">
        <f t="shared" si="4"/>
        <v>41.29998055861577</v>
      </c>
      <c r="R8" s="32"/>
      <c r="S8" s="32" t="s">
        <v>186</v>
      </c>
      <c r="T8" s="32"/>
      <c r="U8" s="32"/>
    </row>
    <row r="9" spans="1:21" ht="13.5">
      <c r="A9" s="55" t="s">
        <v>1</v>
      </c>
      <c r="B9" s="56" t="s">
        <v>6</v>
      </c>
      <c r="C9" s="31" t="s">
        <v>7</v>
      </c>
      <c r="D9" s="32">
        <f t="shared" si="5"/>
        <v>55230</v>
      </c>
      <c r="E9" s="33">
        <f t="shared" si="6"/>
        <v>6100</v>
      </c>
      <c r="F9" s="34">
        <f t="shared" si="0"/>
        <v>11.044722071338041</v>
      </c>
      <c r="G9" s="32">
        <v>6085</v>
      </c>
      <c r="H9" s="32">
        <v>15</v>
      </c>
      <c r="I9" s="33">
        <f t="shared" si="7"/>
        <v>49130</v>
      </c>
      <c r="J9" s="34">
        <f t="shared" si="1"/>
        <v>88.95527792866196</v>
      </c>
      <c r="K9" s="32">
        <v>3755</v>
      </c>
      <c r="L9" s="34">
        <f t="shared" si="2"/>
        <v>6.7988412094875965</v>
      </c>
      <c r="M9" s="32">
        <v>0</v>
      </c>
      <c r="N9" s="34">
        <f t="shared" si="3"/>
        <v>0</v>
      </c>
      <c r="O9" s="32">
        <v>45375</v>
      </c>
      <c r="P9" s="32">
        <v>37468</v>
      </c>
      <c r="Q9" s="34">
        <f t="shared" si="4"/>
        <v>82.15643671917437</v>
      </c>
      <c r="R9" s="32" t="s">
        <v>186</v>
      </c>
      <c r="S9" s="32"/>
      <c r="T9" s="32"/>
      <c r="U9" s="32"/>
    </row>
    <row r="10" spans="1:21" ht="13.5">
      <c r="A10" s="55" t="s">
        <v>1</v>
      </c>
      <c r="B10" s="56" t="s">
        <v>8</v>
      </c>
      <c r="C10" s="31" t="s">
        <v>9</v>
      </c>
      <c r="D10" s="32">
        <f t="shared" si="5"/>
        <v>34034</v>
      </c>
      <c r="E10" s="33">
        <f t="shared" si="6"/>
        <v>11926</v>
      </c>
      <c r="F10" s="34">
        <f t="shared" si="0"/>
        <v>35.04142915907622</v>
      </c>
      <c r="G10" s="32">
        <v>11625</v>
      </c>
      <c r="H10" s="32">
        <v>301</v>
      </c>
      <c r="I10" s="33">
        <f t="shared" si="7"/>
        <v>22108</v>
      </c>
      <c r="J10" s="34">
        <f t="shared" si="1"/>
        <v>64.95857084092378</v>
      </c>
      <c r="K10" s="32">
        <v>0</v>
      </c>
      <c r="L10" s="34">
        <f t="shared" si="2"/>
        <v>0</v>
      </c>
      <c r="M10" s="32">
        <v>0</v>
      </c>
      <c r="N10" s="34">
        <f t="shared" si="3"/>
        <v>0</v>
      </c>
      <c r="O10" s="32">
        <v>22108</v>
      </c>
      <c r="P10" s="32">
        <v>2428</v>
      </c>
      <c r="Q10" s="34">
        <f t="shared" si="4"/>
        <v>64.95857084092378</v>
      </c>
      <c r="R10" s="32" t="s">
        <v>186</v>
      </c>
      <c r="S10" s="32"/>
      <c r="T10" s="32"/>
      <c r="U10" s="32"/>
    </row>
    <row r="11" spans="1:21" ht="13.5">
      <c r="A11" s="55" t="s">
        <v>1</v>
      </c>
      <c r="B11" s="56" t="s">
        <v>10</v>
      </c>
      <c r="C11" s="31" t="s">
        <v>11</v>
      </c>
      <c r="D11" s="32">
        <f t="shared" si="5"/>
        <v>27752</v>
      </c>
      <c r="E11" s="33">
        <f t="shared" si="6"/>
        <v>10629</v>
      </c>
      <c r="F11" s="34">
        <f t="shared" si="0"/>
        <v>38.29994234649755</v>
      </c>
      <c r="G11" s="32">
        <v>10629</v>
      </c>
      <c r="H11" s="32">
        <v>0</v>
      </c>
      <c r="I11" s="33">
        <f t="shared" si="7"/>
        <v>17123</v>
      </c>
      <c r="J11" s="34">
        <f t="shared" si="1"/>
        <v>61.70005765350245</v>
      </c>
      <c r="K11" s="32">
        <v>0</v>
      </c>
      <c r="L11" s="34">
        <f t="shared" si="2"/>
        <v>0</v>
      </c>
      <c r="M11" s="32">
        <v>0</v>
      </c>
      <c r="N11" s="34">
        <f t="shared" si="3"/>
        <v>0</v>
      </c>
      <c r="O11" s="32">
        <v>17123</v>
      </c>
      <c r="P11" s="32">
        <v>4056</v>
      </c>
      <c r="Q11" s="34">
        <f t="shared" si="4"/>
        <v>61.70005765350245</v>
      </c>
      <c r="R11" s="32" t="s">
        <v>186</v>
      </c>
      <c r="S11" s="32"/>
      <c r="T11" s="32"/>
      <c r="U11" s="32"/>
    </row>
    <row r="12" spans="1:21" ht="13.5">
      <c r="A12" s="55" t="s">
        <v>1</v>
      </c>
      <c r="B12" s="56" t="s">
        <v>12</v>
      </c>
      <c r="C12" s="31" t="s">
        <v>13</v>
      </c>
      <c r="D12" s="32">
        <f t="shared" si="5"/>
        <v>71039</v>
      </c>
      <c r="E12" s="33">
        <f t="shared" si="6"/>
        <v>17539</v>
      </c>
      <c r="F12" s="34">
        <f t="shared" si="0"/>
        <v>24.689255197849068</v>
      </c>
      <c r="G12" s="32">
        <v>17499</v>
      </c>
      <c r="H12" s="32">
        <v>40</v>
      </c>
      <c r="I12" s="33">
        <f t="shared" si="7"/>
        <v>53500</v>
      </c>
      <c r="J12" s="34">
        <f t="shared" si="1"/>
        <v>75.31074480215094</v>
      </c>
      <c r="K12" s="32">
        <v>0</v>
      </c>
      <c r="L12" s="34">
        <f t="shared" si="2"/>
        <v>0</v>
      </c>
      <c r="M12" s="32">
        <v>0</v>
      </c>
      <c r="N12" s="34">
        <f t="shared" si="3"/>
        <v>0</v>
      </c>
      <c r="O12" s="32">
        <v>53500</v>
      </c>
      <c r="P12" s="32">
        <v>25701</v>
      </c>
      <c r="Q12" s="34">
        <f t="shared" si="4"/>
        <v>75.31074480215094</v>
      </c>
      <c r="R12" s="32" t="s">
        <v>186</v>
      </c>
      <c r="S12" s="32"/>
      <c r="T12" s="32"/>
      <c r="U12" s="32"/>
    </row>
    <row r="13" spans="1:21" ht="13.5">
      <c r="A13" s="55" t="s">
        <v>1</v>
      </c>
      <c r="B13" s="56" t="s">
        <v>14</v>
      </c>
      <c r="C13" s="31" t="s">
        <v>15</v>
      </c>
      <c r="D13" s="32">
        <f t="shared" si="5"/>
        <v>32727</v>
      </c>
      <c r="E13" s="33">
        <f t="shared" si="6"/>
        <v>10264</v>
      </c>
      <c r="F13" s="34">
        <f t="shared" si="0"/>
        <v>31.362483576252025</v>
      </c>
      <c r="G13" s="32">
        <v>10258</v>
      </c>
      <c r="H13" s="32">
        <v>6</v>
      </c>
      <c r="I13" s="33">
        <f t="shared" si="7"/>
        <v>22463</v>
      </c>
      <c r="J13" s="34">
        <f t="shared" si="1"/>
        <v>68.63751642374798</v>
      </c>
      <c r="K13" s="32">
        <v>0</v>
      </c>
      <c r="L13" s="34">
        <f t="shared" si="2"/>
        <v>0</v>
      </c>
      <c r="M13" s="32">
        <v>0</v>
      </c>
      <c r="N13" s="34">
        <f t="shared" si="3"/>
        <v>0</v>
      </c>
      <c r="O13" s="32">
        <v>22463</v>
      </c>
      <c r="P13" s="32">
        <v>5282</v>
      </c>
      <c r="Q13" s="34">
        <f t="shared" si="4"/>
        <v>68.63751642374798</v>
      </c>
      <c r="R13" s="32" t="s">
        <v>186</v>
      </c>
      <c r="S13" s="32"/>
      <c r="T13" s="32"/>
      <c r="U13" s="32"/>
    </row>
    <row r="14" spans="1:21" ht="13.5">
      <c r="A14" s="55" t="s">
        <v>1</v>
      </c>
      <c r="B14" s="56" t="s">
        <v>16</v>
      </c>
      <c r="C14" s="31" t="s">
        <v>17</v>
      </c>
      <c r="D14" s="32">
        <f t="shared" si="5"/>
        <v>14868</v>
      </c>
      <c r="E14" s="33">
        <f t="shared" si="6"/>
        <v>6573</v>
      </c>
      <c r="F14" s="34">
        <f t="shared" si="0"/>
        <v>44.2090395480226</v>
      </c>
      <c r="G14" s="32">
        <v>6507</v>
      </c>
      <c r="H14" s="32">
        <v>66</v>
      </c>
      <c r="I14" s="33">
        <f t="shared" si="7"/>
        <v>8295</v>
      </c>
      <c r="J14" s="34">
        <f t="shared" si="1"/>
        <v>55.7909604519774</v>
      </c>
      <c r="K14" s="32">
        <v>0</v>
      </c>
      <c r="L14" s="34">
        <f t="shared" si="2"/>
        <v>0</v>
      </c>
      <c r="M14" s="32">
        <v>0</v>
      </c>
      <c r="N14" s="34">
        <f t="shared" si="3"/>
        <v>0</v>
      </c>
      <c r="O14" s="32">
        <v>8295</v>
      </c>
      <c r="P14" s="32">
        <v>1217</v>
      </c>
      <c r="Q14" s="34">
        <f t="shared" si="4"/>
        <v>55.7909604519774</v>
      </c>
      <c r="R14" s="32"/>
      <c r="S14" s="32" t="s">
        <v>186</v>
      </c>
      <c r="T14" s="32"/>
      <c r="U14" s="32"/>
    </row>
    <row r="15" spans="1:21" ht="13.5">
      <c r="A15" s="55" t="s">
        <v>1</v>
      </c>
      <c r="B15" s="56" t="s">
        <v>18</v>
      </c>
      <c r="C15" s="31" t="s">
        <v>19</v>
      </c>
      <c r="D15" s="32">
        <f t="shared" si="5"/>
        <v>8255</v>
      </c>
      <c r="E15" s="33">
        <f t="shared" si="6"/>
        <v>4694</v>
      </c>
      <c r="F15" s="34">
        <f t="shared" si="0"/>
        <v>56.86250757116898</v>
      </c>
      <c r="G15" s="32">
        <v>4694</v>
      </c>
      <c r="H15" s="32">
        <v>0</v>
      </c>
      <c r="I15" s="33">
        <f t="shared" si="7"/>
        <v>3561</v>
      </c>
      <c r="J15" s="34">
        <f t="shared" si="1"/>
        <v>43.13749242883101</v>
      </c>
      <c r="K15" s="32">
        <v>0</v>
      </c>
      <c r="L15" s="34">
        <f t="shared" si="2"/>
        <v>0</v>
      </c>
      <c r="M15" s="32">
        <v>0</v>
      </c>
      <c r="N15" s="34">
        <f t="shared" si="3"/>
        <v>0</v>
      </c>
      <c r="O15" s="32">
        <v>3561</v>
      </c>
      <c r="P15" s="32">
        <v>2351</v>
      </c>
      <c r="Q15" s="34">
        <f t="shared" si="4"/>
        <v>43.13749242883101</v>
      </c>
      <c r="R15" s="32" t="s">
        <v>186</v>
      </c>
      <c r="S15" s="32"/>
      <c r="T15" s="32"/>
      <c r="U15" s="32"/>
    </row>
    <row r="16" spans="1:21" ht="13.5">
      <c r="A16" s="55" t="s">
        <v>1</v>
      </c>
      <c r="B16" s="56" t="s">
        <v>20</v>
      </c>
      <c r="C16" s="31" t="s">
        <v>182</v>
      </c>
      <c r="D16" s="32">
        <f t="shared" si="5"/>
        <v>4138</v>
      </c>
      <c r="E16" s="33">
        <f t="shared" si="6"/>
        <v>2286</v>
      </c>
      <c r="F16" s="34">
        <f t="shared" si="0"/>
        <v>55.24407926534558</v>
      </c>
      <c r="G16" s="32">
        <v>2215</v>
      </c>
      <c r="H16" s="32">
        <v>71</v>
      </c>
      <c r="I16" s="33">
        <f t="shared" si="7"/>
        <v>1852</v>
      </c>
      <c r="J16" s="34">
        <f t="shared" si="1"/>
        <v>44.75592073465442</v>
      </c>
      <c r="K16" s="32">
        <v>0</v>
      </c>
      <c r="L16" s="34">
        <f t="shared" si="2"/>
        <v>0</v>
      </c>
      <c r="M16" s="32">
        <v>0</v>
      </c>
      <c r="N16" s="34">
        <f t="shared" si="3"/>
        <v>0</v>
      </c>
      <c r="O16" s="32">
        <v>1852</v>
      </c>
      <c r="P16" s="32">
        <v>804</v>
      </c>
      <c r="Q16" s="34">
        <f t="shared" si="4"/>
        <v>44.75592073465442</v>
      </c>
      <c r="R16" s="32" t="s">
        <v>186</v>
      </c>
      <c r="S16" s="32"/>
      <c r="T16" s="32"/>
      <c r="U16" s="32"/>
    </row>
    <row r="17" spans="1:21" ht="13.5">
      <c r="A17" s="55" t="s">
        <v>1</v>
      </c>
      <c r="B17" s="56" t="s">
        <v>21</v>
      </c>
      <c r="C17" s="31" t="s">
        <v>22</v>
      </c>
      <c r="D17" s="32">
        <f t="shared" si="5"/>
        <v>15156</v>
      </c>
      <c r="E17" s="33">
        <f t="shared" si="6"/>
        <v>10391</v>
      </c>
      <c r="F17" s="34">
        <f t="shared" si="0"/>
        <v>68.56030614937978</v>
      </c>
      <c r="G17" s="32">
        <v>10391</v>
      </c>
      <c r="H17" s="32">
        <v>0</v>
      </c>
      <c r="I17" s="33">
        <f t="shared" si="7"/>
        <v>4765</v>
      </c>
      <c r="J17" s="34">
        <f t="shared" si="1"/>
        <v>31.439693850620216</v>
      </c>
      <c r="K17" s="32">
        <v>0</v>
      </c>
      <c r="L17" s="34">
        <f t="shared" si="2"/>
        <v>0</v>
      </c>
      <c r="M17" s="32">
        <v>0</v>
      </c>
      <c r="N17" s="34">
        <f t="shared" si="3"/>
        <v>0</v>
      </c>
      <c r="O17" s="32">
        <v>4765</v>
      </c>
      <c r="P17" s="32">
        <v>3455</v>
      </c>
      <c r="Q17" s="34">
        <f t="shared" si="4"/>
        <v>31.439693850620216</v>
      </c>
      <c r="R17" s="32" t="s">
        <v>186</v>
      </c>
      <c r="S17" s="32"/>
      <c r="T17" s="32"/>
      <c r="U17" s="32"/>
    </row>
    <row r="18" spans="1:21" ht="13.5">
      <c r="A18" s="55" t="s">
        <v>1</v>
      </c>
      <c r="B18" s="56" t="s">
        <v>23</v>
      </c>
      <c r="C18" s="31" t="s">
        <v>24</v>
      </c>
      <c r="D18" s="32">
        <f t="shared" si="5"/>
        <v>16761</v>
      </c>
      <c r="E18" s="33">
        <f t="shared" si="6"/>
        <v>9363</v>
      </c>
      <c r="F18" s="34">
        <f t="shared" si="0"/>
        <v>55.861822086987644</v>
      </c>
      <c r="G18" s="32">
        <v>9363</v>
      </c>
      <c r="H18" s="32">
        <v>0</v>
      </c>
      <c r="I18" s="33">
        <f t="shared" si="7"/>
        <v>7398</v>
      </c>
      <c r="J18" s="34">
        <f t="shared" si="1"/>
        <v>44.13817791301235</v>
      </c>
      <c r="K18" s="32">
        <v>0</v>
      </c>
      <c r="L18" s="34">
        <f t="shared" si="2"/>
        <v>0</v>
      </c>
      <c r="M18" s="32">
        <v>0</v>
      </c>
      <c r="N18" s="34">
        <f t="shared" si="3"/>
        <v>0</v>
      </c>
      <c r="O18" s="32">
        <v>7398</v>
      </c>
      <c r="P18" s="32">
        <v>3993</v>
      </c>
      <c r="Q18" s="34">
        <f t="shared" si="4"/>
        <v>44.13817791301235</v>
      </c>
      <c r="R18" s="32" t="s">
        <v>186</v>
      </c>
      <c r="S18" s="32"/>
      <c r="T18" s="32"/>
      <c r="U18" s="32"/>
    </row>
    <row r="19" spans="1:21" ht="13.5">
      <c r="A19" s="55" t="s">
        <v>1</v>
      </c>
      <c r="B19" s="56" t="s">
        <v>25</v>
      </c>
      <c r="C19" s="31" t="s">
        <v>26</v>
      </c>
      <c r="D19" s="32">
        <f t="shared" si="5"/>
        <v>8972</v>
      </c>
      <c r="E19" s="33">
        <f t="shared" si="6"/>
        <v>5583</v>
      </c>
      <c r="F19" s="34">
        <f t="shared" si="0"/>
        <v>62.22692822113242</v>
      </c>
      <c r="G19" s="32">
        <v>5583</v>
      </c>
      <c r="H19" s="32">
        <v>0</v>
      </c>
      <c r="I19" s="33">
        <f t="shared" si="7"/>
        <v>3389</v>
      </c>
      <c r="J19" s="34">
        <f t="shared" si="1"/>
        <v>37.77307177886759</v>
      </c>
      <c r="K19" s="32">
        <v>0</v>
      </c>
      <c r="L19" s="34">
        <f t="shared" si="2"/>
        <v>0</v>
      </c>
      <c r="M19" s="32">
        <v>0</v>
      </c>
      <c r="N19" s="34">
        <f t="shared" si="3"/>
        <v>0</v>
      </c>
      <c r="O19" s="32">
        <v>3389</v>
      </c>
      <c r="P19" s="32">
        <v>1485</v>
      </c>
      <c r="Q19" s="34">
        <f t="shared" si="4"/>
        <v>37.77307177886759</v>
      </c>
      <c r="R19" s="32" t="s">
        <v>186</v>
      </c>
      <c r="S19" s="32"/>
      <c r="T19" s="32"/>
      <c r="U19" s="32"/>
    </row>
    <row r="20" spans="1:21" ht="13.5">
      <c r="A20" s="55" t="s">
        <v>1</v>
      </c>
      <c r="B20" s="56" t="s">
        <v>27</v>
      </c>
      <c r="C20" s="31" t="s">
        <v>28</v>
      </c>
      <c r="D20" s="32">
        <f t="shared" si="5"/>
        <v>8238</v>
      </c>
      <c r="E20" s="33">
        <f t="shared" si="6"/>
        <v>4801</v>
      </c>
      <c r="F20" s="34">
        <f t="shared" si="0"/>
        <v>58.27870842437485</v>
      </c>
      <c r="G20" s="32">
        <v>4801</v>
      </c>
      <c r="H20" s="32">
        <v>0</v>
      </c>
      <c r="I20" s="33">
        <f t="shared" si="7"/>
        <v>3437</v>
      </c>
      <c r="J20" s="34">
        <f t="shared" si="1"/>
        <v>41.72129157562515</v>
      </c>
      <c r="K20" s="32">
        <v>0</v>
      </c>
      <c r="L20" s="34">
        <f t="shared" si="2"/>
        <v>0</v>
      </c>
      <c r="M20" s="32">
        <v>0</v>
      </c>
      <c r="N20" s="34">
        <f t="shared" si="3"/>
        <v>0</v>
      </c>
      <c r="O20" s="32">
        <v>3437</v>
      </c>
      <c r="P20" s="32">
        <v>2387</v>
      </c>
      <c r="Q20" s="34">
        <f t="shared" si="4"/>
        <v>41.72129157562515</v>
      </c>
      <c r="R20" s="32" t="s">
        <v>186</v>
      </c>
      <c r="S20" s="32"/>
      <c r="T20" s="32"/>
      <c r="U20" s="32"/>
    </row>
    <row r="21" spans="1:21" ht="13.5">
      <c r="A21" s="55" t="s">
        <v>1</v>
      </c>
      <c r="B21" s="56" t="s">
        <v>29</v>
      </c>
      <c r="C21" s="31" t="s">
        <v>30</v>
      </c>
      <c r="D21" s="32">
        <f t="shared" si="5"/>
        <v>21937</v>
      </c>
      <c r="E21" s="33">
        <f t="shared" si="6"/>
        <v>10195</v>
      </c>
      <c r="F21" s="34">
        <f t="shared" si="0"/>
        <v>46.47399370925833</v>
      </c>
      <c r="G21" s="32">
        <v>10195</v>
      </c>
      <c r="H21" s="32">
        <v>0</v>
      </c>
      <c r="I21" s="33">
        <f t="shared" si="7"/>
        <v>11742</v>
      </c>
      <c r="J21" s="34">
        <f t="shared" si="1"/>
        <v>53.52600629074167</v>
      </c>
      <c r="K21" s="32">
        <v>2431</v>
      </c>
      <c r="L21" s="34">
        <f t="shared" si="2"/>
        <v>11.081734056616675</v>
      </c>
      <c r="M21" s="32">
        <v>0</v>
      </c>
      <c r="N21" s="34">
        <f t="shared" si="3"/>
        <v>0</v>
      </c>
      <c r="O21" s="32">
        <v>9311</v>
      </c>
      <c r="P21" s="32">
        <v>6914</v>
      </c>
      <c r="Q21" s="34">
        <f t="shared" si="4"/>
        <v>42.444272234124995</v>
      </c>
      <c r="R21" s="32" t="s">
        <v>186</v>
      </c>
      <c r="S21" s="32"/>
      <c r="T21" s="32"/>
      <c r="U21" s="32"/>
    </row>
    <row r="22" spans="1:21" ht="13.5">
      <c r="A22" s="55" t="s">
        <v>1</v>
      </c>
      <c r="B22" s="56" t="s">
        <v>31</v>
      </c>
      <c r="C22" s="31" t="s">
        <v>32</v>
      </c>
      <c r="D22" s="32">
        <f t="shared" si="5"/>
        <v>49979</v>
      </c>
      <c r="E22" s="33">
        <f t="shared" si="6"/>
        <v>28277</v>
      </c>
      <c r="F22" s="34">
        <f t="shared" si="0"/>
        <v>56.57776266031733</v>
      </c>
      <c r="G22" s="32">
        <v>28277</v>
      </c>
      <c r="H22" s="32">
        <v>0</v>
      </c>
      <c r="I22" s="33">
        <f t="shared" si="7"/>
        <v>21702</v>
      </c>
      <c r="J22" s="34">
        <f t="shared" si="1"/>
        <v>43.42223733968267</v>
      </c>
      <c r="K22" s="32">
        <v>0</v>
      </c>
      <c r="L22" s="34">
        <f t="shared" si="2"/>
        <v>0</v>
      </c>
      <c r="M22" s="32">
        <v>0</v>
      </c>
      <c r="N22" s="34">
        <f t="shared" si="3"/>
        <v>0</v>
      </c>
      <c r="O22" s="32">
        <v>21702</v>
      </c>
      <c r="P22" s="32">
        <v>15036</v>
      </c>
      <c r="Q22" s="34">
        <f t="shared" si="4"/>
        <v>43.42223733968267</v>
      </c>
      <c r="R22" s="32" t="s">
        <v>186</v>
      </c>
      <c r="S22" s="32"/>
      <c r="T22" s="32"/>
      <c r="U22" s="32"/>
    </row>
    <row r="23" spans="1:21" ht="13.5">
      <c r="A23" s="55" t="s">
        <v>1</v>
      </c>
      <c r="B23" s="56" t="s">
        <v>33</v>
      </c>
      <c r="C23" s="31" t="s">
        <v>34</v>
      </c>
      <c r="D23" s="32">
        <f t="shared" si="5"/>
        <v>19770</v>
      </c>
      <c r="E23" s="33">
        <f t="shared" si="6"/>
        <v>8753</v>
      </c>
      <c r="F23" s="34">
        <f t="shared" si="0"/>
        <v>44.27415275670207</v>
      </c>
      <c r="G23" s="32">
        <v>8753</v>
      </c>
      <c r="H23" s="32">
        <v>0</v>
      </c>
      <c r="I23" s="33">
        <f t="shared" si="7"/>
        <v>11017</v>
      </c>
      <c r="J23" s="34">
        <f t="shared" si="1"/>
        <v>55.72584724329792</v>
      </c>
      <c r="K23" s="32">
        <v>5182</v>
      </c>
      <c r="L23" s="34">
        <f t="shared" si="2"/>
        <v>26.211431461810825</v>
      </c>
      <c r="M23" s="32">
        <v>0</v>
      </c>
      <c r="N23" s="34">
        <f t="shared" si="3"/>
        <v>0</v>
      </c>
      <c r="O23" s="32">
        <v>5835</v>
      </c>
      <c r="P23" s="32">
        <v>2051</v>
      </c>
      <c r="Q23" s="34">
        <f t="shared" si="4"/>
        <v>29.514415781487102</v>
      </c>
      <c r="R23" s="32" t="s">
        <v>186</v>
      </c>
      <c r="S23" s="32"/>
      <c r="T23" s="32"/>
      <c r="U23" s="32"/>
    </row>
    <row r="24" spans="1:21" ht="13.5">
      <c r="A24" s="55" t="s">
        <v>1</v>
      </c>
      <c r="B24" s="56" t="s">
        <v>35</v>
      </c>
      <c r="C24" s="31" t="s">
        <v>36</v>
      </c>
      <c r="D24" s="32">
        <f t="shared" si="5"/>
        <v>15369</v>
      </c>
      <c r="E24" s="33">
        <f t="shared" si="6"/>
        <v>6316</v>
      </c>
      <c r="F24" s="34">
        <f t="shared" si="0"/>
        <v>41.09571214783005</v>
      </c>
      <c r="G24" s="32">
        <v>6262</v>
      </c>
      <c r="H24" s="32">
        <v>54</v>
      </c>
      <c r="I24" s="33">
        <f t="shared" si="7"/>
        <v>9053</v>
      </c>
      <c r="J24" s="34">
        <f t="shared" si="1"/>
        <v>58.90428785216996</v>
      </c>
      <c r="K24" s="32">
        <v>1114</v>
      </c>
      <c r="L24" s="34">
        <f t="shared" si="2"/>
        <v>7.248357082438675</v>
      </c>
      <c r="M24" s="32">
        <v>0</v>
      </c>
      <c r="N24" s="34">
        <f t="shared" si="3"/>
        <v>0</v>
      </c>
      <c r="O24" s="32">
        <v>7939</v>
      </c>
      <c r="P24" s="32">
        <v>1052</v>
      </c>
      <c r="Q24" s="34">
        <f t="shared" si="4"/>
        <v>51.65593076973127</v>
      </c>
      <c r="R24" s="32" t="s">
        <v>186</v>
      </c>
      <c r="S24" s="32"/>
      <c r="T24" s="32"/>
      <c r="U24" s="32"/>
    </row>
    <row r="25" spans="1:21" ht="13.5">
      <c r="A25" s="55" t="s">
        <v>1</v>
      </c>
      <c r="B25" s="56" t="s">
        <v>37</v>
      </c>
      <c r="C25" s="31" t="s">
        <v>38</v>
      </c>
      <c r="D25" s="32">
        <f t="shared" si="5"/>
        <v>6003</v>
      </c>
      <c r="E25" s="33">
        <f t="shared" si="6"/>
        <v>2214</v>
      </c>
      <c r="F25" s="34">
        <f t="shared" si="0"/>
        <v>36.8815592203898</v>
      </c>
      <c r="G25" s="32">
        <v>2110</v>
      </c>
      <c r="H25" s="32">
        <v>104</v>
      </c>
      <c r="I25" s="33">
        <f t="shared" si="7"/>
        <v>3789</v>
      </c>
      <c r="J25" s="34">
        <f t="shared" si="1"/>
        <v>63.1184407796102</v>
      </c>
      <c r="K25" s="32">
        <v>1409</v>
      </c>
      <c r="L25" s="34">
        <f t="shared" si="2"/>
        <v>23.47159753456605</v>
      </c>
      <c r="M25" s="32">
        <v>0</v>
      </c>
      <c r="N25" s="34">
        <f t="shared" si="3"/>
        <v>0</v>
      </c>
      <c r="O25" s="32">
        <v>2380</v>
      </c>
      <c r="P25" s="32">
        <v>238</v>
      </c>
      <c r="Q25" s="34">
        <f t="shared" si="4"/>
        <v>39.646843245044145</v>
      </c>
      <c r="R25" s="32" t="s">
        <v>186</v>
      </c>
      <c r="S25" s="32"/>
      <c r="T25" s="32"/>
      <c r="U25" s="32"/>
    </row>
    <row r="26" spans="1:21" ht="13.5">
      <c r="A26" s="55" t="s">
        <v>1</v>
      </c>
      <c r="B26" s="56" t="s">
        <v>39</v>
      </c>
      <c r="C26" s="31" t="s">
        <v>40</v>
      </c>
      <c r="D26" s="32">
        <f t="shared" si="5"/>
        <v>4601</v>
      </c>
      <c r="E26" s="33">
        <f t="shared" si="6"/>
        <v>995</v>
      </c>
      <c r="F26" s="34">
        <f t="shared" si="0"/>
        <v>21.625733536187784</v>
      </c>
      <c r="G26" s="32">
        <v>960</v>
      </c>
      <c r="H26" s="32">
        <v>35</v>
      </c>
      <c r="I26" s="33">
        <f t="shared" si="7"/>
        <v>3606</v>
      </c>
      <c r="J26" s="34">
        <f t="shared" si="1"/>
        <v>78.37426646381222</v>
      </c>
      <c r="K26" s="32">
        <v>3257</v>
      </c>
      <c r="L26" s="34">
        <f t="shared" si="2"/>
        <v>70.78895892197349</v>
      </c>
      <c r="M26" s="32">
        <v>0</v>
      </c>
      <c r="N26" s="34">
        <f t="shared" si="3"/>
        <v>0</v>
      </c>
      <c r="O26" s="32">
        <v>349</v>
      </c>
      <c r="P26" s="32">
        <v>289</v>
      </c>
      <c r="Q26" s="34">
        <f t="shared" si="4"/>
        <v>7.585307541838731</v>
      </c>
      <c r="R26" s="32" t="s">
        <v>186</v>
      </c>
      <c r="S26" s="32"/>
      <c r="T26" s="32"/>
      <c r="U26" s="32"/>
    </row>
    <row r="27" spans="1:21" ht="13.5">
      <c r="A27" s="55" t="s">
        <v>1</v>
      </c>
      <c r="B27" s="56" t="s">
        <v>41</v>
      </c>
      <c r="C27" s="31" t="s">
        <v>42</v>
      </c>
      <c r="D27" s="32">
        <f t="shared" si="5"/>
        <v>560</v>
      </c>
      <c r="E27" s="33">
        <f t="shared" si="6"/>
        <v>412</v>
      </c>
      <c r="F27" s="34">
        <f t="shared" si="0"/>
        <v>73.57142857142858</v>
      </c>
      <c r="G27" s="32">
        <v>412</v>
      </c>
      <c r="H27" s="32">
        <v>0</v>
      </c>
      <c r="I27" s="33">
        <f t="shared" si="7"/>
        <v>148</v>
      </c>
      <c r="J27" s="34">
        <f t="shared" si="1"/>
        <v>26.42857142857143</v>
      </c>
      <c r="K27" s="32">
        <v>0</v>
      </c>
      <c r="L27" s="34">
        <f t="shared" si="2"/>
        <v>0</v>
      </c>
      <c r="M27" s="32">
        <v>0</v>
      </c>
      <c r="N27" s="34">
        <f t="shared" si="3"/>
        <v>0</v>
      </c>
      <c r="O27" s="32">
        <v>148</v>
      </c>
      <c r="P27" s="32">
        <v>72</v>
      </c>
      <c r="Q27" s="34">
        <f t="shared" si="4"/>
        <v>26.42857142857143</v>
      </c>
      <c r="R27" s="32" t="s">
        <v>186</v>
      </c>
      <c r="S27" s="32"/>
      <c r="T27" s="32"/>
      <c r="U27" s="32"/>
    </row>
    <row r="28" spans="1:21" ht="13.5">
      <c r="A28" s="55" t="s">
        <v>1</v>
      </c>
      <c r="B28" s="56" t="s">
        <v>43</v>
      </c>
      <c r="C28" s="31" t="s">
        <v>44</v>
      </c>
      <c r="D28" s="32">
        <f t="shared" si="5"/>
        <v>14993</v>
      </c>
      <c r="E28" s="33">
        <f t="shared" si="6"/>
        <v>7367</v>
      </c>
      <c r="F28" s="34">
        <f t="shared" si="0"/>
        <v>49.13626358967518</v>
      </c>
      <c r="G28" s="32">
        <v>7367</v>
      </c>
      <c r="H28" s="32">
        <v>0</v>
      </c>
      <c r="I28" s="33">
        <f t="shared" si="7"/>
        <v>7626</v>
      </c>
      <c r="J28" s="34">
        <f t="shared" si="1"/>
        <v>50.86373641032482</v>
      </c>
      <c r="K28" s="32">
        <v>0</v>
      </c>
      <c r="L28" s="34">
        <f t="shared" si="2"/>
        <v>0</v>
      </c>
      <c r="M28" s="32">
        <v>0</v>
      </c>
      <c r="N28" s="34">
        <f t="shared" si="3"/>
        <v>0</v>
      </c>
      <c r="O28" s="32">
        <v>7626</v>
      </c>
      <c r="P28" s="32">
        <v>984</v>
      </c>
      <c r="Q28" s="34">
        <f t="shared" si="4"/>
        <v>50.86373641032482</v>
      </c>
      <c r="R28" s="32" t="s">
        <v>186</v>
      </c>
      <c r="S28" s="32"/>
      <c r="T28" s="32"/>
      <c r="U28" s="32"/>
    </row>
    <row r="29" spans="1:21" ht="13.5">
      <c r="A29" s="55" t="s">
        <v>1</v>
      </c>
      <c r="B29" s="56" t="s">
        <v>45</v>
      </c>
      <c r="C29" s="31" t="s">
        <v>46</v>
      </c>
      <c r="D29" s="32">
        <f t="shared" si="5"/>
        <v>8279</v>
      </c>
      <c r="E29" s="33">
        <f t="shared" si="6"/>
        <v>4006</v>
      </c>
      <c r="F29" s="34">
        <f t="shared" si="0"/>
        <v>48.38748641140234</v>
      </c>
      <c r="G29" s="32">
        <v>4006</v>
      </c>
      <c r="H29" s="32">
        <v>0</v>
      </c>
      <c r="I29" s="33">
        <f t="shared" si="7"/>
        <v>4273</v>
      </c>
      <c r="J29" s="34">
        <f t="shared" si="1"/>
        <v>51.61251358859765</v>
      </c>
      <c r="K29" s="32">
        <v>142</v>
      </c>
      <c r="L29" s="34">
        <f t="shared" si="2"/>
        <v>1.7151829931151104</v>
      </c>
      <c r="M29" s="32">
        <v>0</v>
      </c>
      <c r="N29" s="34">
        <f t="shared" si="3"/>
        <v>0</v>
      </c>
      <c r="O29" s="32">
        <v>4131</v>
      </c>
      <c r="P29" s="32">
        <v>1373</v>
      </c>
      <c r="Q29" s="34">
        <f t="shared" si="4"/>
        <v>49.89733059548255</v>
      </c>
      <c r="R29" s="32" t="s">
        <v>186</v>
      </c>
      <c r="S29" s="32"/>
      <c r="T29" s="32"/>
      <c r="U29" s="32"/>
    </row>
    <row r="30" spans="1:21" ht="13.5">
      <c r="A30" s="55" t="s">
        <v>1</v>
      </c>
      <c r="B30" s="56" t="s">
        <v>47</v>
      </c>
      <c r="C30" s="31" t="s">
        <v>48</v>
      </c>
      <c r="D30" s="32">
        <f t="shared" si="5"/>
        <v>14961</v>
      </c>
      <c r="E30" s="33">
        <f t="shared" si="6"/>
        <v>5891</v>
      </c>
      <c r="F30" s="34">
        <f t="shared" si="0"/>
        <v>39.37571017980082</v>
      </c>
      <c r="G30" s="32">
        <v>5866</v>
      </c>
      <c r="H30" s="32">
        <v>25</v>
      </c>
      <c r="I30" s="33">
        <f t="shared" si="7"/>
        <v>9070</v>
      </c>
      <c r="J30" s="34">
        <f t="shared" si="1"/>
        <v>60.62428982019918</v>
      </c>
      <c r="K30" s="32">
        <v>0</v>
      </c>
      <c r="L30" s="34">
        <f t="shared" si="2"/>
        <v>0</v>
      </c>
      <c r="M30" s="32">
        <v>0</v>
      </c>
      <c r="N30" s="34">
        <f t="shared" si="3"/>
        <v>0</v>
      </c>
      <c r="O30" s="32">
        <v>9070</v>
      </c>
      <c r="P30" s="32">
        <v>3373</v>
      </c>
      <c r="Q30" s="34">
        <f t="shared" si="4"/>
        <v>60.62428982019918</v>
      </c>
      <c r="R30" s="32" t="s">
        <v>186</v>
      </c>
      <c r="S30" s="32"/>
      <c r="T30" s="32"/>
      <c r="U30" s="32"/>
    </row>
    <row r="31" spans="1:21" ht="13.5">
      <c r="A31" s="55" t="s">
        <v>1</v>
      </c>
      <c r="B31" s="56" t="s">
        <v>49</v>
      </c>
      <c r="C31" s="31" t="s">
        <v>50</v>
      </c>
      <c r="D31" s="32">
        <f t="shared" si="5"/>
        <v>9679</v>
      </c>
      <c r="E31" s="33">
        <f t="shared" si="6"/>
        <v>4780</v>
      </c>
      <c r="F31" s="34">
        <f t="shared" si="0"/>
        <v>49.38526707304474</v>
      </c>
      <c r="G31" s="32">
        <v>4699</v>
      </c>
      <c r="H31" s="32">
        <v>81</v>
      </c>
      <c r="I31" s="33">
        <f t="shared" si="7"/>
        <v>4899</v>
      </c>
      <c r="J31" s="34">
        <f t="shared" si="1"/>
        <v>50.61473292695526</v>
      </c>
      <c r="K31" s="32">
        <v>0</v>
      </c>
      <c r="L31" s="34">
        <f t="shared" si="2"/>
        <v>0</v>
      </c>
      <c r="M31" s="32">
        <v>0</v>
      </c>
      <c r="N31" s="34">
        <f t="shared" si="3"/>
        <v>0</v>
      </c>
      <c r="O31" s="32">
        <v>4899</v>
      </c>
      <c r="P31" s="32">
        <v>1016</v>
      </c>
      <c r="Q31" s="34">
        <f t="shared" si="4"/>
        <v>50.61473292695526</v>
      </c>
      <c r="R31" s="32" t="s">
        <v>186</v>
      </c>
      <c r="S31" s="32"/>
      <c r="T31" s="32"/>
      <c r="U31" s="32"/>
    </row>
    <row r="32" spans="1:21" ht="13.5">
      <c r="A32" s="55" t="s">
        <v>1</v>
      </c>
      <c r="B32" s="56" t="s">
        <v>51</v>
      </c>
      <c r="C32" s="31" t="s">
        <v>154</v>
      </c>
      <c r="D32" s="32">
        <f t="shared" si="5"/>
        <v>5037</v>
      </c>
      <c r="E32" s="33">
        <f t="shared" si="6"/>
        <v>4006</v>
      </c>
      <c r="F32" s="34">
        <f t="shared" si="0"/>
        <v>79.53146714314076</v>
      </c>
      <c r="G32" s="32">
        <v>3986</v>
      </c>
      <c r="H32" s="32">
        <v>20</v>
      </c>
      <c r="I32" s="33">
        <f t="shared" si="7"/>
        <v>1031</v>
      </c>
      <c r="J32" s="34">
        <f t="shared" si="1"/>
        <v>20.46853285685924</v>
      </c>
      <c r="K32" s="32">
        <v>0</v>
      </c>
      <c r="L32" s="34">
        <f t="shared" si="2"/>
        <v>0</v>
      </c>
      <c r="M32" s="32">
        <v>0</v>
      </c>
      <c r="N32" s="34">
        <f t="shared" si="3"/>
        <v>0</v>
      </c>
      <c r="O32" s="32">
        <v>1031</v>
      </c>
      <c r="P32" s="32">
        <v>370</v>
      </c>
      <c r="Q32" s="34">
        <f t="shared" si="4"/>
        <v>20.46853285685924</v>
      </c>
      <c r="R32" s="32" t="s">
        <v>186</v>
      </c>
      <c r="S32" s="32"/>
      <c r="T32" s="32"/>
      <c r="U32" s="32"/>
    </row>
    <row r="33" spans="1:21" ht="13.5">
      <c r="A33" s="55" t="s">
        <v>1</v>
      </c>
      <c r="B33" s="56" t="s">
        <v>52</v>
      </c>
      <c r="C33" s="31" t="s">
        <v>184</v>
      </c>
      <c r="D33" s="32">
        <f t="shared" si="5"/>
        <v>8724</v>
      </c>
      <c r="E33" s="33">
        <f t="shared" si="6"/>
        <v>2051</v>
      </c>
      <c r="F33" s="34">
        <f t="shared" si="0"/>
        <v>23.50985786336543</v>
      </c>
      <c r="G33" s="32">
        <v>2051</v>
      </c>
      <c r="H33" s="32">
        <v>0</v>
      </c>
      <c r="I33" s="33">
        <f t="shared" si="7"/>
        <v>6673</v>
      </c>
      <c r="J33" s="34">
        <f t="shared" si="1"/>
        <v>76.49014213663457</v>
      </c>
      <c r="K33" s="32">
        <v>0</v>
      </c>
      <c r="L33" s="34">
        <f t="shared" si="2"/>
        <v>0</v>
      </c>
      <c r="M33" s="32">
        <v>0</v>
      </c>
      <c r="N33" s="34">
        <f t="shared" si="3"/>
        <v>0</v>
      </c>
      <c r="O33" s="32">
        <v>6673</v>
      </c>
      <c r="P33" s="32">
        <v>1569</v>
      </c>
      <c r="Q33" s="34">
        <f t="shared" si="4"/>
        <v>76.49014213663457</v>
      </c>
      <c r="R33" s="32" t="s">
        <v>186</v>
      </c>
      <c r="S33" s="32"/>
      <c r="T33" s="32"/>
      <c r="U33" s="32"/>
    </row>
    <row r="34" spans="1:21" ht="13.5">
      <c r="A34" s="55" t="s">
        <v>1</v>
      </c>
      <c r="B34" s="56" t="s">
        <v>53</v>
      </c>
      <c r="C34" s="31" t="s">
        <v>153</v>
      </c>
      <c r="D34" s="32">
        <f t="shared" si="5"/>
        <v>7562</v>
      </c>
      <c r="E34" s="33">
        <f t="shared" si="6"/>
        <v>3991</v>
      </c>
      <c r="F34" s="34">
        <f t="shared" si="0"/>
        <v>52.77704311028828</v>
      </c>
      <c r="G34" s="32">
        <v>3991</v>
      </c>
      <c r="H34" s="32">
        <v>0</v>
      </c>
      <c r="I34" s="33">
        <f t="shared" si="7"/>
        <v>3571</v>
      </c>
      <c r="J34" s="34">
        <f t="shared" si="1"/>
        <v>47.22295688971172</v>
      </c>
      <c r="K34" s="32">
        <v>0</v>
      </c>
      <c r="L34" s="34">
        <f t="shared" si="2"/>
        <v>0</v>
      </c>
      <c r="M34" s="32">
        <v>0</v>
      </c>
      <c r="N34" s="34">
        <f t="shared" si="3"/>
        <v>0</v>
      </c>
      <c r="O34" s="32">
        <v>3571</v>
      </c>
      <c r="P34" s="32">
        <v>2331</v>
      </c>
      <c r="Q34" s="34">
        <f t="shared" si="4"/>
        <v>47.22295688971172</v>
      </c>
      <c r="R34" s="32" t="s">
        <v>186</v>
      </c>
      <c r="S34" s="32"/>
      <c r="T34" s="32"/>
      <c r="U34" s="32"/>
    </row>
    <row r="35" spans="1:21" ht="13.5">
      <c r="A35" s="55" t="s">
        <v>1</v>
      </c>
      <c r="B35" s="56" t="s">
        <v>54</v>
      </c>
      <c r="C35" s="31" t="s">
        <v>55</v>
      </c>
      <c r="D35" s="32">
        <f t="shared" si="5"/>
        <v>7719</v>
      </c>
      <c r="E35" s="33">
        <f t="shared" si="6"/>
        <v>3633</v>
      </c>
      <c r="F35" s="34">
        <f t="shared" si="0"/>
        <v>47.065682083171396</v>
      </c>
      <c r="G35" s="32">
        <v>3633</v>
      </c>
      <c r="H35" s="32">
        <v>0</v>
      </c>
      <c r="I35" s="33">
        <f t="shared" si="7"/>
        <v>4086</v>
      </c>
      <c r="J35" s="34">
        <f t="shared" si="1"/>
        <v>52.9343179168286</v>
      </c>
      <c r="K35" s="32">
        <v>457</v>
      </c>
      <c r="L35" s="34">
        <f t="shared" si="2"/>
        <v>5.9204560176188625</v>
      </c>
      <c r="M35" s="32">
        <v>0</v>
      </c>
      <c r="N35" s="34">
        <f t="shared" si="3"/>
        <v>0</v>
      </c>
      <c r="O35" s="32">
        <v>3629</v>
      </c>
      <c r="P35" s="32">
        <v>1988</v>
      </c>
      <c r="Q35" s="34">
        <f t="shared" si="4"/>
        <v>47.01386189920974</v>
      </c>
      <c r="R35" s="32"/>
      <c r="S35" s="32" t="s">
        <v>186</v>
      </c>
      <c r="T35" s="32"/>
      <c r="U35" s="32"/>
    </row>
    <row r="36" spans="1:21" ht="13.5">
      <c r="A36" s="55" t="s">
        <v>1</v>
      </c>
      <c r="B36" s="56" t="s">
        <v>56</v>
      </c>
      <c r="C36" s="31" t="s">
        <v>185</v>
      </c>
      <c r="D36" s="32">
        <f t="shared" si="5"/>
        <v>7046</v>
      </c>
      <c r="E36" s="33">
        <f t="shared" si="6"/>
        <v>1675</v>
      </c>
      <c r="F36" s="34">
        <f t="shared" si="0"/>
        <v>23.772353108146465</v>
      </c>
      <c r="G36" s="32">
        <v>1675</v>
      </c>
      <c r="H36" s="32">
        <v>0</v>
      </c>
      <c r="I36" s="33">
        <f t="shared" si="7"/>
        <v>5371</v>
      </c>
      <c r="J36" s="34">
        <f t="shared" si="1"/>
        <v>76.22764689185352</v>
      </c>
      <c r="K36" s="32">
        <v>0</v>
      </c>
      <c r="L36" s="34">
        <f t="shared" si="2"/>
        <v>0</v>
      </c>
      <c r="M36" s="32">
        <v>0</v>
      </c>
      <c r="N36" s="34">
        <f t="shared" si="3"/>
        <v>0</v>
      </c>
      <c r="O36" s="32">
        <v>5371</v>
      </c>
      <c r="P36" s="32">
        <v>2942</v>
      </c>
      <c r="Q36" s="34">
        <f t="shared" si="4"/>
        <v>76.22764689185352</v>
      </c>
      <c r="R36" s="32" t="s">
        <v>186</v>
      </c>
      <c r="S36" s="32"/>
      <c r="T36" s="32"/>
      <c r="U36" s="32"/>
    </row>
    <row r="37" spans="1:21" ht="13.5">
      <c r="A37" s="55" t="s">
        <v>1</v>
      </c>
      <c r="B37" s="56" t="s">
        <v>57</v>
      </c>
      <c r="C37" s="31" t="s">
        <v>58</v>
      </c>
      <c r="D37" s="32">
        <f t="shared" si="5"/>
        <v>2511</v>
      </c>
      <c r="E37" s="33">
        <f t="shared" si="6"/>
        <v>1213</v>
      </c>
      <c r="F37" s="34">
        <f t="shared" si="0"/>
        <v>48.30744723217841</v>
      </c>
      <c r="G37" s="32">
        <v>1195</v>
      </c>
      <c r="H37" s="32">
        <v>18</v>
      </c>
      <c r="I37" s="33">
        <f t="shared" si="7"/>
        <v>1298</v>
      </c>
      <c r="J37" s="34">
        <f t="shared" si="1"/>
        <v>51.69255276782159</v>
      </c>
      <c r="K37" s="32">
        <v>0</v>
      </c>
      <c r="L37" s="34">
        <f t="shared" si="2"/>
        <v>0</v>
      </c>
      <c r="M37" s="32">
        <v>0</v>
      </c>
      <c r="N37" s="34">
        <f t="shared" si="3"/>
        <v>0</v>
      </c>
      <c r="O37" s="32">
        <v>1298</v>
      </c>
      <c r="P37" s="32">
        <v>865</v>
      </c>
      <c r="Q37" s="34">
        <f t="shared" si="4"/>
        <v>51.69255276782159</v>
      </c>
      <c r="R37" s="32" t="s">
        <v>186</v>
      </c>
      <c r="S37" s="32"/>
      <c r="T37" s="32"/>
      <c r="U37" s="32"/>
    </row>
    <row r="38" spans="1:21" ht="13.5">
      <c r="A38" s="55" t="s">
        <v>1</v>
      </c>
      <c r="B38" s="56" t="s">
        <v>59</v>
      </c>
      <c r="C38" s="31" t="s">
        <v>60</v>
      </c>
      <c r="D38" s="32">
        <f t="shared" si="5"/>
        <v>2249</v>
      </c>
      <c r="E38" s="33">
        <f t="shared" si="6"/>
        <v>1485</v>
      </c>
      <c r="F38" s="34">
        <f t="shared" si="0"/>
        <v>66.02934637616718</v>
      </c>
      <c r="G38" s="32">
        <v>1362</v>
      </c>
      <c r="H38" s="32">
        <v>123</v>
      </c>
      <c r="I38" s="33">
        <f t="shared" si="7"/>
        <v>764</v>
      </c>
      <c r="J38" s="34">
        <f t="shared" si="1"/>
        <v>33.97065362383282</v>
      </c>
      <c r="K38" s="32">
        <v>0</v>
      </c>
      <c r="L38" s="34">
        <f t="shared" si="2"/>
        <v>0</v>
      </c>
      <c r="M38" s="32">
        <v>0</v>
      </c>
      <c r="N38" s="34">
        <f t="shared" si="3"/>
        <v>0</v>
      </c>
      <c r="O38" s="32">
        <v>764</v>
      </c>
      <c r="P38" s="32">
        <v>585</v>
      </c>
      <c r="Q38" s="34">
        <f t="shared" si="4"/>
        <v>33.97065362383282</v>
      </c>
      <c r="R38" s="32" t="s">
        <v>186</v>
      </c>
      <c r="S38" s="32"/>
      <c r="T38" s="32"/>
      <c r="U38" s="32"/>
    </row>
    <row r="39" spans="1:21" ht="13.5">
      <c r="A39" s="55" t="s">
        <v>1</v>
      </c>
      <c r="B39" s="56" t="s">
        <v>61</v>
      </c>
      <c r="C39" s="31" t="s">
        <v>62</v>
      </c>
      <c r="D39" s="32">
        <f t="shared" si="5"/>
        <v>4585</v>
      </c>
      <c r="E39" s="33">
        <f t="shared" si="6"/>
        <v>2105</v>
      </c>
      <c r="F39" s="34">
        <f t="shared" si="0"/>
        <v>45.910577971646674</v>
      </c>
      <c r="G39" s="32">
        <v>2020</v>
      </c>
      <c r="H39" s="32">
        <v>85</v>
      </c>
      <c r="I39" s="33">
        <f t="shared" si="7"/>
        <v>2480</v>
      </c>
      <c r="J39" s="34">
        <f t="shared" si="1"/>
        <v>54.089422028353326</v>
      </c>
      <c r="K39" s="32">
        <v>46</v>
      </c>
      <c r="L39" s="34">
        <f t="shared" si="2"/>
        <v>1.0032715376226826</v>
      </c>
      <c r="M39" s="32">
        <v>0</v>
      </c>
      <c r="N39" s="34">
        <f t="shared" si="3"/>
        <v>0</v>
      </c>
      <c r="O39" s="32">
        <v>2434</v>
      </c>
      <c r="P39" s="32">
        <v>1752</v>
      </c>
      <c r="Q39" s="34">
        <f t="shared" si="4"/>
        <v>53.086150490730645</v>
      </c>
      <c r="R39" s="32" t="s">
        <v>186</v>
      </c>
      <c r="S39" s="32"/>
      <c r="T39" s="32"/>
      <c r="U39" s="32"/>
    </row>
    <row r="40" spans="1:21" ht="13.5">
      <c r="A40" s="55" t="s">
        <v>1</v>
      </c>
      <c r="B40" s="56" t="s">
        <v>63</v>
      </c>
      <c r="C40" s="31" t="s">
        <v>64</v>
      </c>
      <c r="D40" s="32">
        <f t="shared" si="5"/>
        <v>6731</v>
      </c>
      <c r="E40" s="33">
        <f t="shared" si="6"/>
        <v>3006</v>
      </c>
      <c r="F40" s="34">
        <f t="shared" si="0"/>
        <v>44.659040261476754</v>
      </c>
      <c r="G40" s="32">
        <v>3006</v>
      </c>
      <c r="H40" s="32">
        <v>0</v>
      </c>
      <c r="I40" s="33">
        <f t="shared" si="7"/>
        <v>3725</v>
      </c>
      <c r="J40" s="34">
        <f t="shared" si="1"/>
        <v>55.34095973852325</v>
      </c>
      <c r="K40" s="32">
        <v>0</v>
      </c>
      <c r="L40" s="34">
        <f t="shared" si="2"/>
        <v>0</v>
      </c>
      <c r="M40" s="32">
        <v>0</v>
      </c>
      <c r="N40" s="34">
        <f t="shared" si="3"/>
        <v>0</v>
      </c>
      <c r="O40" s="32">
        <v>3725</v>
      </c>
      <c r="P40" s="32">
        <v>1434</v>
      </c>
      <c r="Q40" s="34">
        <f t="shared" si="4"/>
        <v>55.34095973852325</v>
      </c>
      <c r="R40" s="32" t="s">
        <v>186</v>
      </c>
      <c r="S40" s="32"/>
      <c r="T40" s="32"/>
      <c r="U40" s="32"/>
    </row>
    <row r="41" spans="1:21" ht="13.5">
      <c r="A41" s="55" t="s">
        <v>1</v>
      </c>
      <c r="B41" s="56" t="s">
        <v>65</v>
      </c>
      <c r="C41" s="31" t="s">
        <v>155</v>
      </c>
      <c r="D41" s="32">
        <f t="shared" si="5"/>
        <v>8270</v>
      </c>
      <c r="E41" s="33">
        <f t="shared" si="6"/>
        <v>2159</v>
      </c>
      <c r="F41" s="34">
        <f t="shared" si="0"/>
        <v>26.106408706166867</v>
      </c>
      <c r="G41" s="32">
        <v>2159</v>
      </c>
      <c r="H41" s="32">
        <v>0</v>
      </c>
      <c r="I41" s="33">
        <f t="shared" si="7"/>
        <v>6111</v>
      </c>
      <c r="J41" s="34">
        <f t="shared" si="1"/>
        <v>73.89359129383313</v>
      </c>
      <c r="K41" s="32">
        <v>301</v>
      </c>
      <c r="L41" s="34">
        <f t="shared" si="2"/>
        <v>3.6396614268440146</v>
      </c>
      <c r="M41" s="32">
        <v>0</v>
      </c>
      <c r="N41" s="34">
        <f t="shared" si="3"/>
        <v>0</v>
      </c>
      <c r="O41" s="32">
        <v>5810</v>
      </c>
      <c r="P41" s="32">
        <v>1006</v>
      </c>
      <c r="Q41" s="34">
        <f t="shared" si="4"/>
        <v>70.25392986698911</v>
      </c>
      <c r="R41" s="32" t="s">
        <v>186</v>
      </c>
      <c r="S41" s="32"/>
      <c r="T41" s="32"/>
      <c r="U41" s="32"/>
    </row>
    <row r="42" spans="1:21" ht="13.5">
      <c r="A42" s="55" t="s">
        <v>1</v>
      </c>
      <c r="B42" s="56" t="s">
        <v>66</v>
      </c>
      <c r="C42" s="31" t="s">
        <v>67</v>
      </c>
      <c r="D42" s="32">
        <f t="shared" si="5"/>
        <v>9991</v>
      </c>
      <c r="E42" s="33">
        <f t="shared" si="6"/>
        <v>4160</v>
      </c>
      <c r="F42" s="34">
        <f t="shared" si="0"/>
        <v>41.63747372635372</v>
      </c>
      <c r="G42" s="32">
        <v>4160</v>
      </c>
      <c r="H42" s="32">
        <v>0</v>
      </c>
      <c r="I42" s="33">
        <f t="shared" si="7"/>
        <v>5831</v>
      </c>
      <c r="J42" s="34">
        <f t="shared" si="1"/>
        <v>58.36252627364629</v>
      </c>
      <c r="K42" s="32">
        <v>0</v>
      </c>
      <c r="L42" s="34">
        <f t="shared" si="2"/>
        <v>0</v>
      </c>
      <c r="M42" s="32">
        <v>0</v>
      </c>
      <c r="N42" s="34">
        <f t="shared" si="3"/>
        <v>0</v>
      </c>
      <c r="O42" s="32">
        <v>5831</v>
      </c>
      <c r="P42" s="32">
        <v>1673</v>
      </c>
      <c r="Q42" s="34">
        <f t="shared" si="4"/>
        <v>58.36252627364629</v>
      </c>
      <c r="R42" s="32" t="s">
        <v>186</v>
      </c>
      <c r="S42" s="32"/>
      <c r="T42" s="32"/>
      <c r="U42" s="32"/>
    </row>
    <row r="43" spans="1:21" ht="13.5">
      <c r="A43" s="55" t="s">
        <v>1</v>
      </c>
      <c r="B43" s="56" t="s">
        <v>68</v>
      </c>
      <c r="C43" s="31" t="s">
        <v>183</v>
      </c>
      <c r="D43" s="32">
        <f t="shared" si="5"/>
        <v>19928</v>
      </c>
      <c r="E43" s="33">
        <f t="shared" si="6"/>
        <v>4995</v>
      </c>
      <c r="F43" s="34">
        <f t="shared" si="0"/>
        <v>25.065234845443594</v>
      </c>
      <c r="G43" s="32">
        <v>4995</v>
      </c>
      <c r="H43" s="32">
        <v>0</v>
      </c>
      <c r="I43" s="33">
        <f t="shared" si="7"/>
        <v>14933</v>
      </c>
      <c r="J43" s="34">
        <f t="shared" si="1"/>
        <v>74.9347651545564</v>
      </c>
      <c r="K43" s="32">
        <v>1388</v>
      </c>
      <c r="L43" s="34">
        <f t="shared" si="2"/>
        <v>6.965074267362505</v>
      </c>
      <c r="M43" s="32">
        <v>0</v>
      </c>
      <c r="N43" s="34">
        <f t="shared" si="3"/>
        <v>0</v>
      </c>
      <c r="O43" s="32">
        <v>13545</v>
      </c>
      <c r="P43" s="32">
        <v>5706</v>
      </c>
      <c r="Q43" s="34">
        <f t="shared" si="4"/>
        <v>67.9696908871939</v>
      </c>
      <c r="R43" s="32" t="s">
        <v>186</v>
      </c>
      <c r="S43" s="32"/>
      <c r="T43" s="32"/>
      <c r="U43" s="32"/>
    </row>
    <row r="44" spans="1:21" ht="13.5">
      <c r="A44" s="55" t="s">
        <v>1</v>
      </c>
      <c r="B44" s="56" t="s">
        <v>69</v>
      </c>
      <c r="C44" s="31" t="s">
        <v>70</v>
      </c>
      <c r="D44" s="32">
        <f t="shared" si="5"/>
        <v>3868</v>
      </c>
      <c r="E44" s="33">
        <f t="shared" si="6"/>
        <v>2182</v>
      </c>
      <c r="F44" s="34">
        <f t="shared" si="0"/>
        <v>56.41158221302999</v>
      </c>
      <c r="G44" s="32">
        <v>2182</v>
      </c>
      <c r="H44" s="32">
        <v>0</v>
      </c>
      <c r="I44" s="33">
        <f t="shared" si="7"/>
        <v>1686</v>
      </c>
      <c r="J44" s="34">
        <f t="shared" si="1"/>
        <v>43.58841778697001</v>
      </c>
      <c r="K44" s="32">
        <v>0</v>
      </c>
      <c r="L44" s="34">
        <f t="shared" si="2"/>
        <v>0</v>
      </c>
      <c r="M44" s="32">
        <v>0</v>
      </c>
      <c r="N44" s="34">
        <f t="shared" si="3"/>
        <v>0</v>
      </c>
      <c r="O44" s="32">
        <v>1686</v>
      </c>
      <c r="P44" s="32">
        <v>1349</v>
      </c>
      <c r="Q44" s="34">
        <f t="shared" si="4"/>
        <v>43.58841778697001</v>
      </c>
      <c r="R44" s="32" t="s">
        <v>186</v>
      </c>
      <c r="S44" s="32"/>
      <c r="T44" s="32"/>
      <c r="U44" s="32"/>
    </row>
    <row r="45" spans="1:21" ht="13.5">
      <c r="A45" s="55" t="s">
        <v>1</v>
      </c>
      <c r="B45" s="56" t="s">
        <v>71</v>
      </c>
      <c r="C45" s="31" t="s">
        <v>0</v>
      </c>
      <c r="D45" s="32">
        <f t="shared" si="5"/>
        <v>3280</v>
      </c>
      <c r="E45" s="33">
        <f t="shared" si="6"/>
        <v>1695</v>
      </c>
      <c r="F45" s="34">
        <f t="shared" si="0"/>
        <v>51.67682926829268</v>
      </c>
      <c r="G45" s="32">
        <v>1468</v>
      </c>
      <c r="H45" s="32">
        <v>227</v>
      </c>
      <c r="I45" s="33">
        <f t="shared" si="7"/>
        <v>1585</v>
      </c>
      <c r="J45" s="34">
        <f t="shared" si="1"/>
        <v>48.323170731707314</v>
      </c>
      <c r="K45" s="32">
        <v>0</v>
      </c>
      <c r="L45" s="34">
        <f t="shared" si="2"/>
        <v>0</v>
      </c>
      <c r="M45" s="32">
        <v>0</v>
      </c>
      <c r="N45" s="34">
        <f t="shared" si="3"/>
        <v>0</v>
      </c>
      <c r="O45" s="32">
        <v>1585</v>
      </c>
      <c r="P45" s="32">
        <v>1484</v>
      </c>
      <c r="Q45" s="34">
        <f t="shared" si="4"/>
        <v>48.323170731707314</v>
      </c>
      <c r="R45" s="32"/>
      <c r="S45" s="32" t="s">
        <v>186</v>
      </c>
      <c r="T45" s="32"/>
      <c r="U45" s="32"/>
    </row>
    <row r="46" spans="1:21" ht="13.5">
      <c r="A46" s="55" t="s">
        <v>1</v>
      </c>
      <c r="B46" s="56" t="s">
        <v>72</v>
      </c>
      <c r="C46" s="31" t="s">
        <v>73</v>
      </c>
      <c r="D46" s="32">
        <f t="shared" si="5"/>
        <v>15355</v>
      </c>
      <c r="E46" s="33">
        <f t="shared" si="6"/>
        <v>4502</v>
      </c>
      <c r="F46" s="34">
        <f t="shared" si="0"/>
        <v>29.31943992184956</v>
      </c>
      <c r="G46" s="32">
        <v>4502</v>
      </c>
      <c r="H46" s="32">
        <v>0</v>
      </c>
      <c r="I46" s="33">
        <f t="shared" si="7"/>
        <v>10853</v>
      </c>
      <c r="J46" s="34">
        <f t="shared" si="1"/>
        <v>70.68056007815045</v>
      </c>
      <c r="K46" s="32">
        <v>0</v>
      </c>
      <c r="L46" s="34">
        <f t="shared" si="2"/>
        <v>0</v>
      </c>
      <c r="M46" s="32">
        <v>0</v>
      </c>
      <c r="N46" s="34">
        <f t="shared" si="3"/>
        <v>0</v>
      </c>
      <c r="O46" s="32">
        <v>10853</v>
      </c>
      <c r="P46" s="32">
        <v>7780</v>
      </c>
      <c r="Q46" s="34">
        <f t="shared" si="4"/>
        <v>70.68056007815045</v>
      </c>
      <c r="R46" s="32" t="s">
        <v>186</v>
      </c>
      <c r="S46" s="32"/>
      <c r="T46" s="32"/>
      <c r="U46" s="32"/>
    </row>
    <row r="47" spans="1:21" ht="13.5">
      <c r="A47" s="55" t="s">
        <v>1</v>
      </c>
      <c r="B47" s="56" t="s">
        <v>74</v>
      </c>
      <c r="C47" s="31" t="s">
        <v>75</v>
      </c>
      <c r="D47" s="32">
        <f t="shared" si="5"/>
        <v>4925</v>
      </c>
      <c r="E47" s="33">
        <f t="shared" si="6"/>
        <v>2108</v>
      </c>
      <c r="F47" s="34">
        <f t="shared" si="0"/>
        <v>42.80203045685279</v>
      </c>
      <c r="G47" s="32">
        <v>2108</v>
      </c>
      <c r="H47" s="32">
        <v>0</v>
      </c>
      <c r="I47" s="33">
        <f t="shared" si="7"/>
        <v>2817</v>
      </c>
      <c r="J47" s="34">
        <f t="shared" si="1"/>
        <v>57.19796954314721</v>
      </c>
      <c r="K47" s="32">
        <v>0</v>
      </c>
      <c r="L47" s="34">
        <f t="shared" si="2"/>
        <v>0</v>
      </c>
      <c r="M47" s="32">
        <v>0</v>
      </c>
      <c r="N47" s="34">
        <f t="shared" si="3"/>
        <v>0</v>
      </c>
      <c r="O47" s="32">
        <v>2817</v>
      </c>
      <c r="P47" s="32">
        <v>936</v>
      </c>
      <c r="Q47" s="34">
        <f t="shared" si="4"/>
        <v>57.19796954314721</v>
      </c>
      <c r="R47" s="32" t="s">
        <v>186</v>
      </c>
      <c r="S47" s="32"/>
      <c r="T47" s="32"/>
      <c r="U47" s="32"/>
    </row>
    <row r="48" spans="1:21" ht="13.5">
      <c r="A48" s="55" t="s">
        <v>1</v>
      </c>
      <c r="B48" s="56" t="s">
        <v>76</v>
      </c>
      <c r="C48" s="31" t="s">
        <v>77</v>
      </c>
      <c r="D48" s="32">
        <f t="shared" si="5"/>
        <v>5699</v>
      </c>
      <c r="E48" s="33">
        <f t="shared" si="6"/>
        <v>3476</v>
      </c>
      <c r="F48" s="34">
        <f t="shared" si="0"/>
        <v>60.993156694156866</v>
      </c>
      <c r="G48" s="32">
        <v>3476</v>
      </c>
      <c r="H48" s="32">
        <v>0</v>
      </c>
      <c r="I48" s="33">
        <f t="shared" si="7"/>
        <v>2223</v>
      </c>
      <c r="J48" s="34">
        <f t="shared" si="1"/>
        <v>39.006843305843134</v>
      </c>
      <c r="K48" s="32">
        <v>0</v>
      </c>
      <c r="L48" s="34">
        <f t="shared" si="2"/>
        <v>0</v>
      </c>
      <c r="M48" s="32">
        <v>0</v>
      </c>
      <c r="N48" s="34">
        <f t="shared" si="3"/>
        <v>0</v>
      </c>
      <c r="O48" s="32">
        <v>2223</v>
      </c>
      <c r="P48" s="32">
        <v>1385</v>
      </c>
      <c r="Q48" s="34">
        <f t="shared" si="4"/>
        <v>39.006843305843134</v>
      </c>
      <c r="R48" s="32" t="s">
        <v>186</v>
      </c>
      <c r="S48" s="32"/>
      <c r="T48" s="32"/>
      <c r="U48" s="32"/>
    </row>
    <row r="49" spans="1:21" ht="13.5">
      <c r="A49" s="55" t="s">
        <v>1</v>
      </c>
      <c r="B49" s="56" t="s">
        <v>78</v>
      </c>
      <c r="C49" s="31" t="s">
        <v>79</v>
      </c>
      <c r="D49" s="32">
        <f t="shared" si="5"/>
        <v>15634</v>
      </c>
      <c r="E49" s="33">
        <f t="shared" si="6"/>
        <v>7068</v>
      </c>
      <c r="F49" s="34">
        <f t="shared" si="0"/>
        <v>45.20915952411411</v>
      </c>
      <c r="G49" s="32">
        <v>7033</v>
      </c>
      <c r="H49" s="32">
        <v>35</v>
      </c>
      <c r="I49" s="33">
        <f t="shared" si="7"/>
        <v>8566</v>
      </c>
      <c r="J49" s="34">
        <f t="shared" si="1"/>
        <v>54.790840475885894</v>
      </c>
      <c r="K49" s="32">
        <v>383</v>
      </c>
      <c r="L49" s="34">
        <f t="shared" si="2"/>
        <v>2.4497889215811695</v>
      </c>
      <c r="M49" s="32">
        <v>0</v>
      </c>
      <c r="N49" s="34">
        <f t="shared" si="3"/>
        <v>0</v>
      </c>
      <c r="O49" s="32">
        <v>8183</v>
      </c>
      <c r="P49" s="32">
        <v>2127</v>
      </c>
      <c r="Q49" s="34">
        <f t="shared" si="4"/>
        <v>52.34105155430472</v>
      </c>
      <c r="R49" s="32" t="s">
        <v>186</v>
      </c>
      <c r="S49" s="32"/>
      <c r="T49" s="32"/>
      <c r="U49" s="32"/>
    </row>
    <row r="50" spans="1:21" ht="13.5">
      <c r="A50" s="55" t="s">
        <v>1</v>
      </c>
      <c r="B50" s="56" t="s">
        <v>80</v>
      </c>
      <c r="C50" s="31" t="s">
        <v>81</v>
      </c>
      <c r="D50" s="32">
        <f t="shared" si="5"/>
        <v>19316</v>
      </c>
      <c r="E50" s="33">
        <f t="shared" si="6"/>
        <v>9143</v>
      </c>
      <c r="F50" s="34">
        <f t="shared" si="0"/>
        <v>47.333816525160486</v>
      </c>
      <c r="G50" s="32">
        <v>8943</v>
      </c>
      <c r="H50" s="32">
        <v>200</v>
      </c>
      <c r="I50" s="33">
        <f t="shared" si="7"/>
        <v>10173</v>
      </c>
      <c r="J50" s="34">
        <f t="shared" si="1"/>
        <v>52.666183474839514</v>
      </c>
      <c r="K50" s="32">
        <v>162</v>
      </c>
      <c r="L50" s="34">
        <f t="shared" si="2"/>
        <v>0.8386829571339821</v>
      </c>
      <c r="M50" s="32">
        <v>0</v>
      </c>
      <c r="N50" s="34">
        <f t="shared" si="3"/>
        <v>0</v>
      </c>
      <c r="O50" s="32">
        <v>10011</v>
      </c>
      <c r="P50" s="32">
        <v>2698</v>
      </c>
      <c r="Q50" s="34">
        <f t="shared" si="4"/>
        <v>51.82750051770553</v>
      </c>
      <c r="R50" s="32" t="s">
        <v>186</v>
      </c>
      <c r="S50" s="32"/>
      <c r="T50" s="32"/>
      <c r="U50" s="32"/>
    </row>
    <row r="51" spans="1:21" ht="13.5">
      <c r="A51" s="55" t="s">
        <v>1</v>
      </c>
      <c r="B51" s="56" t="s">
        <v>82</v>
      </c>
      <c r="C51" s="31" t="s">
        <v>83</v>
      </c>
      <c r="D51" s="32">
        <f t="shared" si="5"/>
        <v>3823</v>
      </c>
      <c r="E51" s="33">
        <f t="shared" si="6"/>
        <v>1130</v>
      </c>
      <c r="F51" s="34">
        <f t="shared" si="0"/>
        <v>29.55793879152498</v>
      </c>
      <c r="G51" s="32">
        <v>1130</v>
      </c>
      <c r="H51" s="32">
        <v>0</v>
      </c>
      <c r="I51" s="33">
        <f t="shared" si="7"/>
        <v>2693</v>
      </c>
      <c r="J51" s="34">
        <f t="shared" si="1"/>
        <v>70.44206120847501</v>
      </c>
      <c r="K51" s="32">
        <v>2047</v>
      </c>
      <c r="L51" s="34">
        <f t="shared" si="2"/>
        <v>53.54433690818728</v>
      </c>
      <c r="M51" s="32">
        <v>0</v>
      </c>
      <c r="N51" s="34">
        <f t="shared" si="3"/>
        <v>0</v>
      </c>
      <c r="O51" s="32">
        <v>646</v>
      </c>
      <c r="P51" s="32">
        <v>317</v>
      </c>
      <c r="Q51" s="34">
        <f t="shared" si="4"/>
        <v>16.89772430028773</v>
      </c>
      <c r="R51" s="32" t="s">
        <v>186</v>
      </c>
      <c r="S51" s="32"/>
      <c r="T51" s="32"/>
      <c r="U51" s="32"/>
    </row>
    <row r="52" spans="1:21" ht="13.5">
      <c r="A52" s="55" t="s">
        <v>1</v>
      </c>
      <c r="B52" s="56" t="s">
        <v>84</v>
      </c>
      <c r="C52" s="31" t="s">
        <v>85</v>
      </c>
      <c r="D52" s="32">
        <f t="shared" si="5"/>
        <v>5587</v>
      </c>
      <c r="E52" s="33">
        <f t="shared" si="6"/>
        <v>2629</v>
      </c>
      <c r="F52" s="34">
        <f t="shared" si="0"/>
        <v>47.05566493645964</v>
      </c>
      <c r="G52" s="32">
        <v>2617</v>
      </c>
      <c r="H52" s="32">
        <v>12</v>
      </c>
      <c r="I52" s="33">
        <f t="shared" si="7"/>
        <v>2958</v>
      </c>
      <c r="J52" s="34">
        <f t="shared" si="1"/>
        <v>52.94433506354036</v>
      </c>
      <c r="K52" s="32">
        <v>0</v>
      </c>
      <c r="L52" s="34">
        <f t="shared" si="2"/>
        <v>0</v>
      </c>
      <c r="M52" s="32">
        <v>0</v>
      </c>
      <c r="N52" s="34">
        <f t="shared" si="3"/>
        <v>0</v>
      </c>
      <c r="O52" s="32">
        <v>2958</v>
      </c>
      <c r="P52" s="32">
        <v>765</v>
      </c>
      <c r="Q52" s="34">
        <f t="shared" si="4"/>
        <v>52.94433506354036</v>
      </c>
      <c r="R52" s="32" t="s">
        <v>186</v>
      </c>
      <c r="S52" s="32"/>
      <c r="T52" s="32"/>
      <c r="U52" s="32"/>
    </row>
    <row r="53" spans="1:21" ht="13.5">
      <c r="A53" s="55" t="s">
        <v>1</v>
      </c>
      <c r="B53" s="56" t="s">
        <v>86</v>
      </c>
      <c r="C53" s="31" t="s">
        <v>87</v>
      </c>
      <c r="D53" s="32">
        <f t="shared" si="5"/>
        <v>3721</v>
      </c>
      <c r="E53" s="33">
        <f t="shared" si="6"/>
        <v>2829</v>
      </c>
      <c r="F53" s="34">
        <f t="shared" si="0"/>
        <v>76.02794947594732</v>
      </c>
      <c r="G53" s="32">
        <v>2780</v>
      </c>
      <c r="H53" s="32">
        <v>49</v>
      </c>
      <c r="I53" s="33">
        <f t="shared" si="7"/>
        <v>892</v>
      </c>
      <c r="J53" s="34">
        <f t="shared" si="1"/>
        <v>23.972050524052673</v>
      </c>
      <c r="K53" s="32">
        <v>0</v>
      </c>
      <c r="L53" s="34">
        <f t="shared" si="2"/>
        <v>0</v>
      </c>
      <c r="M53" s="32">
        <v>0</v>
      </c>
      <c r="N53" s="34">
        <f t="shared" si="3"/>
        <v>0</v>
      </c>
      <c r="O53" s="32">
        <v>892</v>
      </c>
      <c r="P53" s="32">
        <v>716</v>
      </c>
      <c r="Q53" s="34">
        <f t="shared" si="4"/>
        <v>23.972050524052673</v>
      </c>
      <c r="R53" s="32" t="s">
        <v>186</v>
      </c>
      <c r="S53" s="32"/>
      <c r="T53" s="32"/>
      <c r="U53" s="32"/>
    </row>
    <row r="54" spans="1:21" ht="13.5">
      <c r="A54" s="55" t="s">
        <v>1</v>
      </c>
      <c r="B54" s="56" t="s">
        <v>88</v>
      </c>
      <c r="C54" s="31" t="s">
        <v>89</v>
      </c>
      <c r="D54" s="32">
        <f t="shared" si="5"/>
        <v>2089</v>
      </c>
      <c r="E54" s="33">
        <f t="shared" si="6"/>
        <v>1305</v>
      </c>
      <c r="F54" s="34">
        <f t="shared" si="0"/>
        <v>62.470081378650065</v>
      </c>
      <c r="G54" s="32">
        <v>1295</v>
      </c>
      <c r="H54" s="32">
        <v>10</v>
      </c>
      <c r="I54" s="33">
        <f t="shared" si="7"/>
        <v>784</v>
      </c>
      <c r="J54" s="34">
        <f t="shared" si="1"/>
        <v>37.52991862134993</v>
      </c>
      <c r="K54" s="32">
        <v>0</v>
      </c>
      <c r="L54" s="34">
        <f t="shared" si="2"/>
        <v>0</v>
      </c>
      <c r="M54" s="32">
        <v>0</v>
      </c>
      <c r="N54" s="34">
        <f t="shared" si="3"/>
        <v>0</v>
      </c>
      <c r="O54" s="32">
        <v>784</v>
      </c>
      <c r="P54" s="32">
        <v>720</v>
      </c>
      <c r="Q54" s="34">
        <f t="shared" si="4"/>
        <v>37.52991862134993</v>
      </c>
      <c r="R54" s="32" t="s">
        <v>186</v>
      </c>
      <c r="S54" s="32"/>
      <c r="T54" s="32"/>
      <c r="U54" s="32"/>
    </row>
    <row r="55" spans="1:21" ht="13.5">
      <c r="A55" s="55" t="s">
        <v>1</v>
      </c>
      <c r="B55" s="56" t="s">
        <v>90</v>
      </c>
      <c r="C55" s="31" t="s">
        <v>156</v>
      </c>
      <c r="D55" s="32">
        <f t="shared" si="5"/>
        <v>3931</v>
      </c>
      <c r="E55" s="33">
        <f t="shared" si="6"/>
        <v>2986</v>
      </c>
      <c r="F55" s="34">
        <f t="shared" si="0"/>
        <v>75.96031544136352</v>
      </c>
      <c r="G55" s="32">
        <v>2890</v>
      </c>
      <c r="H55" s="32">
        <v>96</v>
      </c>
      <c r="I55" s="33">
        <f t="shared" si="7"/>
        <v>945</v>
      </c>
      <c r="J55" s="34">
        <f t="shared" si="1"/>
        <v>24.03968455863648</v>
      </c>
      <c r="K55" s="32">
        <v>77</v>
      </c>
      <c r="L55" s="34">
        <f t="shared" si="2"/>
        <v>1.9587891121851946</v>
      </c>
      <c r="M55" s="32">
        <v>0</v>
      </c>
      <c r="N55" s="34">
        <f t="shared" si="3"/>
        <v>0</v>
      </c>
      <c r="O55" s="32">
        <v>868</v>
      </c>
      <c r="P55" s="32">
        <v>754</v>
      </c>
      <c r="Q55" s="34">
        <f t="shared" si="4"/>
        <v>22.080895446451283</v>
      </c>
      <c r="R55" s="32" t="s">
        <v>186</v>
      </c>
      <c r="S55" s="32"/>
      <c r="T55" s="32"/>
      <c r="U55" s="32"/>
    </row>
    <row r="56" spans="1:21" ht="13.5">
      <c r="A56" s="55" t="s">
        <v>1</v>
      </c>
      <c r="B56" s="56" t="s">
        <v>91</v>
      </c>
      <c r="C56" s="31" t="s">
        <v>92</v>
      </c>
      <c r="D56" s="32">
        <f t="shared" si="5"/>
        <v>580</v>
      </c>
      <c r="E56" s="33">
        <f t="shared" si="6"/>
        <v>221</v>
      </c>
      <c r="F56" s="34">
        <f t="shared" si="0"/>
        <v>38.103448275862064</v>
      </c>
      <c r="G56" s="32">
        <v>221</v>
      </c>
      <c r="H56" s="32">
        <v>0</v>
      </c>
      <c r="I56" s="33">
        <f t="shared" si="7"/>
        <v>359</v>
      </c>
      <c r="J56" s="34">
        <f t="shared" si="1"/>
        <v>61.89655172413793</v>
      </c>
      <c r="K56" s="32">
        <v>0</v>
      </c>
      <c r="L56" s="34">
        <f t="shared" si="2"/>
        <v>0</v>
      </c>
      <c r="M56" s="32">
        <v>0</v>
      </c>
      <c r="N56" s="34">
        <f t="shared" si="3"/>
        <v>0</v>
      </c>
      <c r="O56" s="32">
        <v>359</v>
      </c>
      <c r="P56" s="32">
        <v>159</v>
      </c>
      <c r="Q56" s="34">
        <f t="shared" si="4"/>
        <v>61.89655172413793</v>
      </c>
      <c r="R56" s="32" t="s">
        <v>186</v>
      </c>
      <c r="S56" s="32"/>
      <c r="T56" s="32"/>
      <c r="U56" s="32"/>
    </row>
    <row r="57" spans="1:21" ht="13.5">
      <c r="A57" s="62" t="s">
        <v>95</v>
      </c>
      <c r="B57" s="63"/>
      <c r="C57" s="63"/>
      <c r="D57" s="32">
        <f>SUM(D7:D56)</f>
        <v>1077263</v>
      </c>
      <c r="E57" s="32">
        <f>SUM(E7:E56)</f>
        <v>384247</v>
      </c>
      <c r="F57" s="34">
        <f t="shared" si="0"/>
        <v>35.668819963184475</v>
      </c>
      <c r="G57" s="32">
        <f>SUM(G7:G56)</f>
        <v>380941</v>
      </c>
      <c r="H57" s="32">
        <f>SUM(H7:H56)</f>
        <v>3306</v>
      </c>
      <c r="I57" s="32">
        <f>SUM(I7:I56)</f>
        <v>693016</v>
      </c>
      <c r="J57" s="34">
        <f t="shared" si="1"/>
        <v>64.33118003681552</v>
      </c>
      <c r="K57" s="32">
        <f>SUM(K7:K56)</f>
        <v>87321</v>
      </c>
      <c r="L57" s="34">
        <f t="shared" si="2"/>
        <v>8.105820027235689</v>
      </c>
      <c r="M57" s="32">
        <f>SUM(M7:M56)</f>
        <v>0</v>
      </c>
      <c r="N57" s="34">
        <f t="shared" si="3"/>
        <v>0</v>
      </c>
      <c r="O57" s="32">
        <f>SUM(O7:O56)</f>
        <v>605695</v>
      </c>
      <c r="P57" s="32">
        <f>SUM(P7:P56)</f>
        <v>229512</v>
      </c>
      <c r="Q57" s="34">
        <f t="shared" si="4"/>
        <v>56.22536000957983</v>
      </c>
      <c r="R57" s="32">
        <f>COUNTIF(R7:R56,"○")</f>
        <v>45</v>
      </c>
      <c r="S57" s="32">
        <f>COUNTIF(S7:S56,"○")</f>
        <v>5</v>
      </c>
      <c r="T57" s="32">
        <f>COUNTIF(T7:T56,"○")</f>
        <v>0</v>
      </c>
      <c r="U57" s="32">
        <f>COUNTIF(U7:U56,"○")</f>
        <v>0</v>
      </c>
    </row>
  </sheetData>
  <mergeCells count="19"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R4:R6"/>
    <mergeCell ref="S4:S6"/>
    <mergeCell ref="T4:T6"/>
    <mergeCell ref="H4:H5"/>
    <mergeCell ref="J4:J5"/>
    <mergeCell ref="K4:K5"/>
    <mergeCell ref="L4:L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94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1" t="s">
        <v>97</v>
      </c>
      <c r="B2" s="72" t="s">
        <v>171</v>
      </c>
      <c r="C2" s="75" t="s">
        <v>172</v>
      </c>
      <c r="D2" s="14" t="s">
        <v>98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173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0"/>
      <c r="B3" s="86"/>
      <c r="C3" s="88"/>
      <c r="D3" s="26" t="s">
        <v>99</v>
      </c>
      <c r="E3" s="60" t="s">
        <v>100</v>
      </c>
      <c r="F3" s="90"/>
      <c r="G3" s="91"/>
      <c r="H3" s="57" t="s">
        <v>101</v>
      </c>
      <c r="I3" s="58"/>
      <c r="J3" s="59"/>
      <c r="K3" s="60" t="s">
        <v>102</v>
      </c>
      <c r="L3" s="58"/>
      <c r="M3" s="59"/>
      <c r="N3" s="26" t="s">
        <v>99</v>
      </c>
      <c r="O3" s="17" t="s">
        <v>103</v>
      </c>
      <c r="P3" s="24"/>
      <c r="Q3" s="24"/>
      <c r="R3" s="24"/>
      <c r="S3" s="24"/>
      <c r="T3" s="25"/>
      <c r="U3" s="17" t="s">
        <v>104</v>
      </c>
      <c r="V3" s="24"/>
      <c r="W3" s="24"/>
      <c r="X3" s="24"/>
      <c r="Y3" s="24"/>
      <c r="Z3" s="25"/>
      <c r="AA3" s="17" t="s">
        <v>105</v>
      </c>
      <c r="AB3" s="24"/>
      <c r="AC3" s="25"/>
    </row>
    <row r="4" spans="1:29" s="30" customFormat="1" ht="22.5" customHeight="1">
      <c r="A4" s="70"/>
      <c r="B4" s="86"/>
      <c r="C4" s="88"/>
      <c r="D4" s="27"/>
      <c r="E4" s="26" t="s">
        <v>99</v>
      </c>
      <c r="F4" s="18" t="s">
        <v>174</v>
      </c>
      <c r="G4" s="18" t="s">
        <v>175</v>
      </c>
      <c r="H4" s="26" t="s">
        <v>99</v>
      </c>
      <c r="I4" s="18" t="s">
        <v>174</v>
      </c>
      <c r="J4" s="18" t="s">
        <v>175</v>
      </c>
      <c r="K4" s="26" t="s">
        <v>99</v>
      </c>
      <c r="L4" s="18" t="s">
        <v>174</v>
      </c>
      <c r="M4" s="18" t="s">
        <v>175</v>
      </c>
      <c r="N4" s="27"/>
      <c r="O4" s="26" t="s">
        <v>99</v>
      </c>
      <c r="P4" s="18" t="s">
        <v>176</v>
      </c>
      <c r="Q4" s="18" t="s">
        <v>177</v>
      </c>
      <c r="R4" s="18" t="s">
        <v>178</v>
      </c>
      <c r="S4" s="18" t="s">
        <v>179</v>
      </c>
      <c r="T4" s="18" t="s">
        <v>180</v>
      </c>
      <c r="U4" s="26" t="s">
        <v>99</v>
      </c>
      <c r="V4" s="18" t="s">
        <v>176</v>
      </c>
      <c r="W4" s="18" t="s">
        <v>177</v>
      </c>
      <c r="X4" s="18" t="s">
        <v>178</v>
      </c>
      <c r="Y4" s="18" t="s">
        <v>179</v>
      </c>
      <c r="Z4" s="18" t="s">
        <v>180</v>
      </c>
      <c r="AA4" s="26" t="s">
        <v>99</v>
      </c>
      <c r="AB4" s="18" t="s">
        <v>174</v>
      </c>
      <c r="AC4" s="18" t="s">
        <v>175</v>
      </c>
    </row>
    <row r="5" spans="1:29" s="30" customFormat="1" ht="22.5" customHeight="1">
      <c r="A5" s="70"/>
      <c r="B5" s="86"/>
      <c r="C5" s="8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1"/>
      <c r="B6" s="87"/>
      <c r="C6" s="89"/>
      <c r="D6" s="19" t="s">
        <v>181</v>
      </c>
      <c r="E6" s="19" t="s">
        <v>181</v>
      </c>
      <c r="F6" s="19" t="s">
        <v>181</v>
      </c>
      <c r="G6" s="19" t="s">
        <v>181</v>
      </c>
      <c r="H6" s="19" t="s">
        <v>181</v>
      </c>
      <c r="I6" s="19" t="s">
        <v>181</v>
      </c>
      <c r="J6" s="19" t="s">
        <v>181</v>
      </c>
      <c r="K6" s="19" t="s">
        <v>181</v>
      </c>
      <c r="L6" s="19" t="s">
        <v>181</v>
      </c>
      <c r="M6" s="19" t="s">
        <v>181</v>
      </c>
      <c r="N6" s="19" t="s">
        <v>181</v>
      </c>
      <c r="O6" s="19" t="s">
        <v>181</v>
      </c>
      <c r="P6" s="19" t="s">
        <v>181</v>
      </c>
      <c r="Q6" s="19" t="s">
        <v>181</v>
      </c>
      <c r="R6" s="19" t="s">
        <v>181</v>
      </c>
      <c r="S6" s="19" t="s">
        <v>181</v>
      </c>
      <c r="T6" s="19" t="s">
        <v>181</v>
      </c>
      <c r="U6" s="19" t="s">
        <v>181</v>
      </c>
      <c r="V6" s="19" t="s">
        <v>181</v>
      </c>
      <c r="W6" s="19" t="s">
        <v>181</v>
      </c>
      <c r="X6" s="19" t="s">
        <v>181</v>
      </c>
      <c r="Y6" s="19" t="s">
        <v>181</v>
      </c>
      <c r="Z6" s="19" t="s">
        <v>181</v>
      </c>
      <c r="AA6" s="19" t="s">
        <v>181</v>
      </c>
      <c r="AB6" s="19" t="s">
        <v>181</v>
      </c>
      <c r="AC6" s="19" t="s">
        <v>181</v>
      </c>
    </row>
    <row r="7" spans="1:29" ht="13.5">
      <c r="A7" s="55" t="s">
        <v>1</v>
      </c>
      <c r="B7" s="56" t="s">
        <v>2</v>
      </c>
      <c r="C7" s="31" t="s">
        <v>3</v>
      </c>
      <c r="D7" s="32">
        <f aca="true" t="shared" si="0" ref="D7:D56">E7+H7+K7</f>
        <v>178547</v>
      </c>
      <c r="E7" s="32">
        <f>F7+G7</f>
        <v>0</v>
      </c>
      <c r="F7" s="32">
        <v>0</v>
      </c>
      <c r="G7" s="32">
        <v>0</v>
      </c>
      <c r="H7" s="32">
        <f>I7+J7</f>
        <v>0</v>
      </c>
      <c r="I7" s="32">
        <v>0</v>
      </c>
      <c r="J7" s="32">
        <v>0</v>
      </c>
      <c r="K7" s="32">
        <f>L7+M7</f>
        <v>178547</v>
      </c>
      <c r="L7" s="32">
        <v>56690</v>
      </c>
      <c r="M7" s="32">
        <v>121857</v>
      </c>
      <c r="N7" s="32">
        <f>O7+U7+AA7</f>
        <v>179447</v>
      </c>
      <c r="O7" s="32">
        <f>SUM(P7:T7)</f>
        <v>56690</v>
      </c>
      <c r="P7" s="32">
        <v>56690</v>
      </c>
      <c r="Q7" s="32">
        <v>0</v>
      </c>
      <c r="R7" s="32">
        <v>0</v>
      </c>
      <c r="S7" s="32">
        <v>0</v>
      </c>
      <c r="T7" s="32">
        <v>0</v>
      </c>
      <c r="U7" s="32">
        <f>SUM(V7:Z7)</f>
        <v>121857</v>
      </c>
      <c r="V7" s="32">
        <v>121857</v>
      </c>
      <c r="W7" s="32">
        <v>0</v>
      </c>
      <c r="X7" s="32">
        <v>0</v>
      </c>
      <c r="Y7" s="32">
        <v>0</v>
      </c>
      <c r="Z7" s="32">
        <v>0</v>
      </c>
      <c r="AA7" s="32">
        <f>AB7+AC7</f>
        <v>900</v>
      </c>
      <c r="AB7" s="32">
        <v>900</v>
      </c>
      <c r="AC7" s="32">
        <v>0</v>
      </c>
    </row>
    <row r="8" spans="1:29" ht="13.5">
      <c r="A8" s="55" t="s">
        <v>1</v>
      </c>
      <c r="B8" s="56" t="s">
        <v>4</v>
      </c>
      <c r="C8" s="31" t="s">
        <v>5</v>
      </c>
      <c r="D8" s="32">
        <f t="shared" si="0"/>
        <v>29515</v>
      </c>
      <c r="E8" s="32">
        <f aca="true" t="shared" si="1" ref="E8:E56">F8+G8</f>
        <v>0</v>
      </c>
      <c r="F8" s="32">
        <v>0</v>
      </c>
      <c r="G8" s="32">
        <v>0</v>
      </c>
      <c r="H8" s="32">
        <f aca="true" t="shared" si="2" ref="H8:H56">I8+J8</f>
        <v>0</v>
      </c>
      <c r="I8" s="32">
        <v>0</v>
      </c>
      <c r="J8" s="32">
        <v>0</v>
      </c>
      <c r="K8" s="32">
        <f aca="true" t="shared" si="3" ref="K8:K56">L8+M8</f>
        <v>29515</v>
      </c>
      <c r="L8" s="32">
        <v>17573</v>
      </c>
      <c r="M8" s="32">
        <v>11942</v>
      </c>
      <c r="N8" s="32">
        <f aca="true" t="shared" si="4" ref="N8:N56">O8+U8+AA8</f>
        <v>29515</v>
      </c>
      <c r="O8" s="32">
        <f aca="true" t="shared" si="5" ref="O8:O56">SUM(P8:T8)</f>
        <v>17573</v>
      </c>
      <c r="P8" s="32">
        <v>17573</v>
      </c>
      <c r="Q8" s="32">
        <v>0</v>
      </c>
      <c r="R8" s="32">
        <v>0</v>
      </c>
      <c r="S8" s="32">
        <v>0</v>
      </c>
      <c r="T8" s="32">
        <v>0</v>
      </c>
      <c r="U8" s="32">
        <f aca="true" t="shared" si="6" ref="U8:U56">SUM(V8:Z8)</f>
        <v>11942</v>
      </c>
      <c r="V8" s="32">
        <v>11942</v>
      </c>
      <c r="W8" s="32">
        <v>0</v>
      </c>
      <c r="X8" s="32">
        <v>0</v>
      </c>
      <c r="Y8" s="32">
        <v>0</v>
      </c>
      <c r="Z8" s="32">
        <v>0</v>
      </c>
      <c r="AA8" s="32">
        <f aca="true" t="shared" si="7" ref="AA8:AA56">AB8+AC8</f>
        <v>0</v>
      </c>
      <c r="AB8" s="32">
        <v>0</v>
      </c>
      <c r="AC8" s="32">
        <v>0</v>
      </c>
    </row>
    <row r="9" spans="1:29" ht="13.5">
      <c r="A9" s="55" t="s">
        <v>1</v>
      </c>
      <c r="B9" s="56" t="s">
        <v>6</v>
      </c>
      <c r="C9" s="31" t="s">
        <v>7</v>
      </c>
      <c r="D9" s="32">
        <f t="shared" si="0"/>
        <v>18973</v>
      </c>
      <c r="E9" s="32">
        <f t="shared" si="1"/>
        <v>431</v>
      </c>
      <c r="F9" s="32">
        <v>431</v>
      </c>
      <c r="G9" s="32">
        <v>0</v>
      </c>
      <c r="H9" s="32">
        <f t="shared" si="2"/>
        <v>0</v>
      </c>
      <c r="I9" s="32">
        <v>0</v>
      </c>
      <c r="J9" s="32">
        <v>0</v>
      </c>
      <c r="K9" s="32">
        <f t="shared" si="3"/>
        <v>18542</v>
      </c>
      <c r="L9" s="32">
        <v>8896</v>
      </c>
      <c r="M9" s="32">
        <v>9646</v>
      </c>
      <c r="N9" s="32">
        <f t="shared" si="4"/>
        <v>22079</v>
      </c>
      <c r="O9" s="32">
        <f t="shared" si="5"/>
        <v>9743</v>
      </c>
      <c r="P9" s="32">
        <v>9327</v>
      </c>
      <c r="Q9" s="32">
        <v>416</v>
      </c>
      <c r="R9" s="32">
        <v>0</v>
      </c>
      <c r="S9" s="32">
        <v>0</v>
      </c>
      <c r="T9" s="32">
        <v>0</v>
      </c>
      <c r="U9" s="32">
        <f t="shared" si="6"/>
        <v>12329</v>
      </c>
      <c r="V9" s="32">
        <v>10731</v>
      </c>
      <c r="W9" s="32">
        <v>0</v>
      </c>
      <c r="X9" s="32">
        <v>1598</v>
      </c>
      <c r="Y9" s="32">
        <v>0</v>
      </c>
      <c r="Z9" s="32">
        <v>0</v>
      </c>
      <c r="AA9" s="32">
        <f t="shared" si="7"/>
        <v>7</v>
      </c>
      <c r="AB9" s="32">
        <v>7</v>
      </c>
      <c r="AC9" s="32">
        <v>0</v>
      </c>
    </row>
    <row r="10" spans="1:29" ht="13.5">
      <c r="A10" s="55" t="s">
        <v>1</v>
      </c>
      <c r="B10" s="56" t="s">
        <v>8</v>
      </c>
      <c r="C10" s="31" t="s">
        <v>9</v>
      </c>
      <c r="D10" s="32">
        <f t="shared" si="0"/>
        <v>19712</v>
      </c>
      <c r="E10" s="32">
        <f t="shared" si="1"/>
        <v>0</v>
      </c>
      <c r="F10" s="32">
        <v>0</v>
      </c>
      <c r="G10" s="32">
        <v>0</v>
      </c>
      <c r="H10" s="32">
        <f t="shared" si="2"/>
        <v>0</v>
      </c>
      <c r="I10" s="32">
        <v>0</v>
      </c>
      <c r="J10" s="32">
        <v>0</v>
      </c>
      <c r="K10" s="32">
        <f t="shared" si="3"/>
        <v>19712</v>
      </c>
      <c r="L10" s="32">
        <v>13070</v>
      </c>
      <c r="M10" s="32">
        <v>6642</v>
      </c>
      <c r="N10" s="32">
        <f t="shared" si="4"/>
        <v>20017</v>
      </c>
      <c r="O10" s="32">
        <f t="shared" si="5"/>
        <v>13070</v>
      </c>
      <c r="P10" s="32">
        <v>13070</v>
      </c>
      <c r="Q10" s="32">
        <v>0</v>
      </c>
      <c r="R10" s="32">
        <v>0</v>
      </c>
      <c r="S10" s="32">
        <v>0</v>
      </c>
      <c r="T10" s="32">
        <v>0</v>
      </c>
      <c r="U10" s="32">
        <f t="shared" si="6"/>
        <v>6642</v>
      </c>
      <c r="V10" s="32">
        <v>6642</v>
      </c>
      <c r="W10" s="32">
        <v>0</v>
      </c>
      <c r="X10" s="32">
        <v>0</v>
      </c>
      <c r="Y10" s="32">
        <v>0</v>
      </c>
      <c r="Z10" s="32">
        <v>0</v>
      </c>
      <c r="AA10" s="32">
        <f t="shared" si="7"/>
        <v>305</v>
      </c>
      <c r="AB10" s="32">
        <v>305</v>
      </c>
      <c r="AC10" s="32">
        <v>0</v>
      </c>
    </row>
    <row r="11" spans="1:29" ht="13.5">
      <c r="A11" s="55" t="s">
        <v>1</v>
      </c>
      <c r="B11" s="56" t="s">
        <v>10</v>
      </c>
      <c r="C11" s="31" t="s">
        <v>11</v>
      </c>
      <c r="D11" s="32">
        <f t="shared" si="0"/>
        <v>18677</v>
      </c>
      <c r="E11" s="32">
        <f t="shared" si="1"/>
        <v>0</v>
      </c>
      <c r="F11" s="32">
        <v>0</v>
      </c>
      <c r="G11" s="32">
        <v>0</v>
      </c>
      <c r="H11" s="32">
        <f t="shared" si="2"/>
        <v>0</v>
      </c>
      <c r="I11" s="32">
        <v>0</v>
      </c>
      <c r="J11" s="32">
        <v>0</v>
      </c>
      <c r="K11" s="32">
        <f t="shared" si="3"/>
        <v>18677</v>
      </c>
      <c r="L11" s="32">
        <v>9557</v>
      </c>
      <c r="M11" s="32">
        <v>9120</v>
      </c>
      <c r="N11" s="32">
        <f t="shared" si="4"/>
        <v>18677</v>
      </c>
      <c r="O11" s="32">
        <f t="shared" si="5"/>
        <v>9557</v>
      </c>
      <c r="P11" s="32">
        <v>9557</v>
      </c>
      <c r="Q11" s="32">
        <v>0</v>
      </c>
      <c r="R11" s="32">
        <v>0</v>
      </c>
      <c r="S11" s="32">
        <v>0</v>
      </c>
      <c r="T11" s="32">
        <v>0</v>
      </c>
      <c r="U11" s="32">
        <f t="shared" si="6"/>
        <v>9120</v>
      </c>
      <c r="V11" s="32">
        <v>9120</v>
      </c>
      <c r="W11" s="32">
        <v>0</v>
      </c>
      <c r="X11" s="32">
        <v>0</v>
      </c>
      <c r="Y11" s="32">
        <v>0</v>
      </c>
      <c r="Z11" s="32">
        <v>0</v>
      </c>
      <c r="AA11" s="32">
        <f t="shared" si="7"/>
        <v>0</v>
      </c>
      <c r="AB11" s="32">
        <v>0</v>
      </c>
      <c r="AC11" s="32">
        <v>0</v>
      </c>
    </row>
    <row r="12" spans="1:29" ht="13.5">
      <c r="A12" s="55" t="s">
        <v>1</v>
      </c>
      <c r="B12" s="56" t="s">
        <v>12</v>
      </c>
      <c r="C12" s="31" t="s">
        <v>13</v>
      </c>
      <c r="D12" s="32">
        <f t="shared" si="0"/>
        <v>28547</v>
      </c>
      <c r="E12" s="32">
        <f t="shared" si="1"/>
        <v>0</v>
      </c>
      <c r="F12" s="32">
        <v>0</v>
      </c>
      <c r="G12" s="32">
        <v>0</v>
      </c>
      <c r="H12" s="32">
        <f t="shared" si="2"/>
        <v>0</v>
      </c>
      <c r="I12" s="32">
        <v>0</v>
      </c>
      <c r="J12" s="32">
        <v>0</v>
      </c>
      <c r="K12" s="32">
        <f t="shared" si="3"/>
        <v>28547</v>
      </c>
      <c r="L12" s="32">
        <v>11250</v>
      </c>
      <c r="M12" s="32">
        <v>17297</v>
      </c>
      <c r="N12" s="32">
        <f t="shared" si="4"/>
        <v>28567</v>
      </c>
      <c r="O12" s="32">
        <f t="shared" si="5"/>
        <v>11250</v>
      </c>
      <c r="P12" s="32">
        <v>7991</v>
      </c>
      <c r="Q12" s="32">
        <v>0</v>
      </c>
      <c r="R12" s="32">
        <v>3259</v>
      </c>
      <c r="S12" s="32">
        <v>0</v>
      </c>
      <c r="T12" s="32">
        <v>0</v>
      </c>
      <c r="U12" s="32">
        <f t="shared" si="6"/>
        <v>17297</v>
      </c>
      <c r="V12" s="32">
        <v>12462</v>
      </c>
      <c r="W12" s="32">
        <v>0</v>
      </c>
      <c r="X12" s="32">
        <v>4835</v>
      </c>
      <c r="Y12" s="32">
        <v>0</v>
      </c>
      <c r="Z12" s="32">
        <v>0</v>
      </c>
      <c r="AA12" s="32">
        <f t="shared" si="7"/>
        <v>20</v>
      </c>
      <c r="AB12" s="32">
        <v>20</v>
      </c>
      <c r="AC12" s="32">
        <v>0</v>
      </c>
    </row>
    <row r="13" spans="1:29" ht="13.5">
      <c r="A13" s="55" t="s">
        <v>1</v>
      </c>
      <c r="B13" s="56" t="s">
        <v>14</v>
      </c>
      <c r="C13" s="31" t="s">
        <v>15</v>
      </c>
      <c r="D13" s="32">
        <f t="shared" si="0"/>
        <v>17369</v>
      </c>
      <c r="E13" s="32">
        <f t="shared" si="1"/>
        <v>0</v>
      </c>
      <c r="F13" s="32">
        <v>0</v>
      </c>
      <c r="G13" s="32">
        <v>0</v>
      </c>
      <c r="H13" s="32">
        <f t="shared" si="2"/>
        <v>0</v>
      </c>
      <c r="I13" s="32">
        <v>0</v>
      </c>
      <c r="J13" s="32">
        <v>0</v>
      </c>
      <c r="K13" s="32">
        <f t="shared" si="3"/>
        <v>17369</v>
      </c>
      <c r="L13" s="32">
        <v>5198</v>
      </c>
      <c r="M13" s="32">
        <v>12171</v>
      </c>
      <c r="N13" s="32">
        <f t="shared" si="4"/>
        <v>17372</v>
      </c>
      <c r="O13" s="32">
        <f t="shared" si="5"/>
        <v>5198</v>
      </c>
      <c r="P13" s="32">
        <v>5198</v>
      </c>
      <c r="Q13" s="32">
        <v>0</v>
      </c>
      <c r="R13" s="32">
        <v>0</v>
      </c>
      <c r="S13" s="32">
        <v>0</v>
      </c>
      <c r="T13" s="32">
        <v>0</v>
      </c>
      <c r="U13" s="32">
        <f t="shared" si="6"/>
        <v>12171</v>
      </c>
      <c r="V13" s="32">
        <v>12171</v>
      </c>
      <c r="W13" s="32">
        <v>0</v>
      </c>
      <c r="X13" s="32">
        <v>0</v>
      </c>
      <c r="Y13" s="32">
        <v>0</v>
      </c>
      <c r="Z13" s="32">
        <v>0</v>
      </c>
      <c r="AA13" s="32">
        <f t="shared" si="7"/>
        <v>3</v>
      </c>
      <c r="AB13" s="32">
        <v>3</v>
      </c>
      <c r="AC13" s="32">
        <v>0</v>
      </c>
    </row>
    <row r="14" spans="1:29" ht="13.5">
      <c r="A14" s="55" t="s">
        <v>1</v>
      </c>
      <c r="B14" s="56" t="s">
        <v>16</v>
      </c>
      <c r="C14" s="31" t="s">
        <v>17</v>
      </c>
      <c r="D14" s="32">
        <f t="shared" si="0"/>
        <v>6317</v>
      </c>
      <c r="E14" s="32">
        <f t="shared" si="1"/>
        <v>0</v>
      </c>
      <c r="F14" s="32">
        <v>0</v>
      </c>
      <c r="G14" s="32">
        <v>0</v>
      </c>
      <c r="H14" s="32">
        <f t="shared" si="2"/>
        <v>0</v>
      </c>
      <c r="I14" s="32">
        <v>0</v>
      </c>
      <c r="J14" s="32">
        <v>0</v>
      </c>
      <c r="K14" s="32">
        <f t="shared" si="3"/>
        <v>6317</v>
      </c>
      <c r="L14" s="32">
        <v>1961</v>
      </c>
      <c r="M14" s="32">
        <v>4356</v>
      </c>
      <c r="N14" s="32">
        <f t="shared" si="4"/>
        <v>6345</v>
      </c>
      <c r="O14" s="32">
        <f t="shared" si="5"/>
        <v>1961</v>
      </c>
      <c r="P14" s="32">
        <v>1961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4356</v>
      </c>
      <c r="V14" s="32">
        <v>4356</v>
      </c>
      <c r="W14" s="32">
        <v>0</v>
      </c>
      <c r="X14" s="32">
        <v>0</v>
      </c>
      <c r="Y14" s="32">
        <v>0</v>
      </c>
      <c r="Z14" s="32">
        <v>0</v>
      </c>
      <c r="AA14" s="32">
        <f t="shared" si="7"/>
        <v>28</v>
      </c>
      <c r="AB14" s="32">
        <v>28</v>
      </c>
      <c r="AC14" s="32">
        <v>0</v>
      </c>
    </row>
    <row r="15" spans="1:29" ht="13.5">
      <c r="A15" s="55" t="s">
        <v>1</v>
      </c>
      <c r="B15" s="56" t="s">
        <v>18</v>
      </c>
      <c r="C15" s="31" t="s">
        <v>19</v>
      </c>
      <c r="D15" s="32">
        <f t="shared" si="0"/>
        <v>5867</v>
      </c>
      <c r="E15" s="32">
        <f t="shared" si="1"/>
        <v>0</v>
      </c>
      <c r="F15" s="32">
        <v>0</v>
      </c>
      <c r="G15" s="32">
        <v>0</v>
      </c>
      <c r="H15" s="32">
        <f t="shared" si="2"/>
        <v>0</v>
      </c>
      <c r="I15" s="32">
        <v>0</v>
      </c>
      <c r="J15" s="32">
        <v>0</v>
      </c>
      <c r="K15" s="32">
        <f t="shared" si="3"/>
        <v>5867</v>
      </c>
      <c r="L15" s="32">
        <v>3429</v>
      </c>
      <c r="M15" s="32">
        <v>2438</v>
      </c>
      <c r="N15" s="32">
        <f t="shared" si="4"/>
        <v>5867</v>
      </c>
      <c r="O15" s="32">
        <f t="shared" si="5"/>
        <v>3429</v>
      </c>
      <c r="P15" s="32">
        <v>3429</v>
      </c>
      <c r="Q15" s="32">
        <v>0</v>
      </c>
      <c r="R15" s="32">
        <v>0</v>
      </c>
      <c r="S15" s="32">
        <v>0</v>
      </c>
      <c r="T15" s="32">
        <v>0</v>
      </c>
      <c r="U15" s="32">
        <f t="shared" si="6"/>
        <v>2438</v>
      </c>
      <c r="V15" s="32">
        <v>2438</v>
      </c>
      <c r="W15" s="32">
        <v>0</v>
      </c>
      <c r="X15" s="32">
        <v>0</v>
      </c>
      <c r="Y15" s="32">
        <v>0</v>
      </c>
      <c r="Z15" s="32">
        <v>0</v>
      </c>
      <c r="AA15" s="32">
        <f t="shared" si="7"/>
        <v>0</v>
      </c>
      <c r="AB15" s="32">
        <v>0</v>
      </c>
      <c r="AC15" s="32">
        <v>0</v>
      </c>
    </row>
    <row r="16" spans="1:29" ht="13.5">
      <c r="A16" s="55" t="s">
        <v>1</v>
      </c>
      <c r="B16" s="56" t="s">
        <v>20</v>
      </c>
      <c r="C16" s="31" t="s">
        <v>182</v>
      </c>
      <c r="D16" s="32">
        <f t="shared" si="0"/>
        <v>2092</v>
      </c>
      <c r="E16" s="32">
        <f t="shared" si="1"/>
        <v>0</v>
      </c>
      <c r="F16" s="32">
        <v>0</v>
      </c>
      <c r="G16" s="32">
        <v>0</v>
      </c>
      <c r="H16" s="32">
        <f t="shared" si="2"/>
        <v>0</v>
      </c>
      <c r="I16" s="32">
        <v>0</v>
      </c>
      <c r="J16" s="32">
        <v>0</v>
      </c>
      <c r="K16" s="32">
        <f t="shared" si="3"/>
        <v>2092</v>
      </c>
      <c r="L16" s="32">
        <v>1422</v>
      </c>
      <c r="M16" s="32">
        <v>670</v>
      </c>
      <c r="N16" s="32">
        <f t="shared" si="4"/>
        <v>2149</v>
      </c>
      <c r="O16" s="32">
        <f t="shared" si="5"/>
        <v>1422</v>
      </c>
      <c r="P16" s="32">
        <v>1422</v>
      </c>
      <c r="Q16" s="32">
        <v>0</v>
      </c>
      <c r="R16" s="32">
        <v>0</v>
      </c>
      <c r="S16" s="32">
        <v>0</v>
      </c>
      <c r="T16" s="32">
        <v>0</v>
      </c>
      <c r="U16" s="32">
        <f t="shared" si="6"/>
        <v>670</v>
      </c>
      <c r="V16" s="32">
        <v>670</v>
      </c>
      <c r="W16" s="32">
        <v>0</v>
      </c>
      <c r="X16" s="32">
        <v>0</v>
      </c>
      <c r="Y16" s="32">
        <v>0</v>
      </c>
      <c r="Z16" s="32">
        <v>0</v>
      </c>
      <c r="AA16" s="32">
        <f t="shared" si="7"/>
        <v>57</v>
      </c>
      <c r="AB16" s="32">
        <v>57</v>
      </c>
      <c r="AC16" s="32">
        <v>0</v>
      </c>
    </row>
    <row r="17" spans="1:29" ht="13.5">
      <c r="A17" s="55" t="s">
        <v>1</v>
      </c>
      <c r="B17" s="56" t="s">
        <v>21</v>
      </c>
      <c r="C17" s="31" t="s">
        <v>22</v>
      </c>
      <c r="D17" s="32">
        <f t="shared" si="0"/>
        <v>9799</v>
      </c>
      <c r="E17" s="32">
        <f t="shared" si="1"/>
        <v>0</v>
      </c>
      <c r="F17" s="32">
        <v>0</v>
      </c>
      <c r="G17" s="32">
        <v>0</v>
      </c>
      <c r="H17" s="32">
        <f t="shared" si="2"/>
        <v>0</v>
      </c>
      <c r="I17" s="32">
        <v>0</v>
      </c>
      <c r="J17" s="32">
        <v>0</v>
      </c>
      <c r="K17" s="32">
        <f t="shared" si="3"/>
        <v>9799</v>
      </c>
      <c r="L17" s="32">
        <v>6335</v>
      </c>
      <c r="M17" s="32">
        <v>3464</v>
      </c>
      <c r="N17" s="32">
        <f t="shared" si="4"/>
        <v>9799</v>
      </c>
      <c r="O17" s="32">
        <f t="shared" si="5"/>
        <v>6335</v>
      </c>
      <c r="P17" s="32">
        <v>6335</v>
      </c>
      <c r="Q17" s="32">
        <v>0</v>
      </c>
      <c r="R17" s="32">
        <v>0</v>
      </c>
      <c r="S17" s="32">
        <v>0</v>
      </c>
      <c r="T17" s="32">
        <v>0</v>
      </c>
      <c r="U17" s="32">
        <f t="shared" si="6"/>
        <v>3464</v>
      </c>
      <c r="V17" s="32">
        <v>3464</v>
      </c>
      <c r="W17" s="32">
        <v>0</v>
      </c>
      <c r="X17" s="32">
        <v>0</v>
      </c>
      <c r="Y17" s="32">
        <v>0</v>
      </c>
      <c r="Z17" s="32">
        <v>0</v>
      </c>
      <c r="AA17" s="32">
        <f t="shared" si="7"/>
        <v>0</v>
      </c>
      <c r="AB17" s="32">
        <v>0</v>
      </c>
      <c r="AC17" s="32">
        <v>0</v>
      </c>
    </row>
    <row r="18" spans="1:29" ht="13.5">
      <c r="A18" s="55" t="s">
        <v>1</v>
      </c>
      <c r="B18" s="56" t="s">
        <v>23</v>
      </c>
      <c r="C18" s="31" t="s">
        <v>24</v>
      </c>
      <c r="D18" s="32">
        <f t="shared" si="0"/>
        <v>9894</v>
      </c>
      <c r="E18" s="32">
        <f t="shared" si="1"/>
        <v>0</v>
      </c>
      <c r="F18" s="32">
        <v>0</v>
      </c>
      <c r="G18" s="32">
        <v>0</v>
      </c>
      <c r="H18" s="32">
        <f t="shared" si="2"/>
        <v>0</v>
      </c>
      <c r="I18" s="32">
        <v>0</v>
      </c>
      <c r="J18" s="32">
        <v>0</v>
      </c>
      <c r="K18" s="32">
        <f t="shared" si="3"/>
        <v>9894</v>
      </c>
      <c r="L18" s="32">
        <v>5508</v>
      </c>
      <c r="M18" s="32">
        <v>4386</v>
      </c>
      <c r="N18" s="32">
        <f t="shared" si="4"/>
        <v>9894</v>
      </c>
      <c r="O18" s="32">
        <f t="shared" si="5"/>
        <v>5508</v>
      </c>
      <c r="P18" s="32">
        <v>5508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4386</v>
      </c>
      <c r="V18" s="32">
        <v>4386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0</v>
      </c>
      <c r="AB18" s="32">
        <v>0</v>
      </c>
      <c r="AC18" s="32">
        <v>0</v>
      </c>
    </row>
    <row r="19" spans="1:29" ht="13.5">
      <c r="A19" s="55" t="s">
        <v>1</v>
      </c>
      <c r="B19" s="56" t="s">
        <v>25</v>
      </c>
      <c r="C19" s="31" t="s">
        <v>26</v>
      </c>
      <c r="D19" s="32">
        <f t="shared" si="0"/>
        <v>3565</v>
      </c>
      <c r="E19" s="32">
        <f t="shared" si="1"/>
        <v>3565</v>
      </c>
      <c r="F19" s="32">
        <v>3122</v>
      </c>
      <c r="G19" s="32">
        <v>443</v>
      </c>
      <c r="H19" s="32">
        <f t="shared" si="2"/>
        <v>0</v>
      </c>
      <c r="I19" s="32">
        <v>0</v>
      </c>
      <c r="J19" s="32">
        <v>0</v>
      </c>
      <c r="K19" s="32">
        <f t="shared" si="3"/>
        <v>0</v>
      </c>
      <c r="L19" s="32">
        <v>0</v>
      </c>
      <c r="M19" s="32">
        <v>0</v>
      </c>
      <c r="N19" s="32">
        <f t="shared" si="4"/>
        <v>3565</v>
      </c>
      <c r="O19" s="32">
        <f t="shared" si="5"/>
        <v>3122</v>
      </c>
      <c r="P19" s="32">
        <v>3122</v>
      </c>
      <c r="Q19" s="32">
        <v>0</v>
      </c>
      <c r="R19" s="32">
        <v>0</v>
      </c>
      <c r="S19" s="32">
        <v>0</v>
      </c>
      <c r="T19" s="32">
        <v>0</v>
      </c>
      <c r="U19" s="32">
        <f t="shared" si="6"/>
        <v>443</v>
      </c>
      <c r="V19" s="32">
        <v>443</v>
      </c>
      <c r="W19" s="32">
        <v>0</v>
      </c>
      <c r="X19" s="32">
        <v>0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1</v>
      </c>
      <c r="B20" s="56" t="s">
        <v>27</v>
      </c>
      <c r="C20" s="31" t="s">
        <v>28</v>
      </c>
      <c r="D20" s="32">
        <f t="shared" si="0"/>
        <v>5761</v>
      </c>
      <c r="E20" s="32">
        <f t="shared" si="1"/>
        <v>0</v>
      </c>
      <c r="F20" s="32">
        <v>0</v>
      </c>
      <c r="G20" s="32">
        <v>0</v>
      </c>
      <c r="H20" s="32">
        <f t="shared" si="2"/>
        <v>0</v>
      </c>
      <c r="I20" s="32">
        <v>0</v>
      </c>
      <c r="J20" s="32">
        <v>0</v>
      </c>
      <c r="K20" s="32">
        <f t="shared" si="3"/>
        <v>5761</v>
      </c>
      <c r="L20" s="32">
        <v>3327</v>
      </c>
      <c r="M20" s="32">
        <v>2434</v>
      </c>
      <c r="N20" s="32">
        <f t="shared" si="4"/>
        <v>5761</v>
      </c>
      <c r="O20" s="32">
        <f t="shared" si="5"/>
        <v>3327</v>
      </c>
      <c r="P20" s="32">
        <v>3327</v>
      </c>
      <c r="Q20" s="32">
        <v>0</v>
      </c>
      <c r="R20" s="32">
        <v>0</v>
      </c>
      <c r="S20" s="32">
        <v>0</v>
      </c>
      <c r="T20" s="32">
        <v>0</v>
      </c>
      <c r="U20" s="32">
        <f t="shared" si="6"/>
        <v>2434</v>
      </c>
      <c r="V20" s="32">
        <v>2434</v>
      </c>
      <c r="W20" s="32">
        <v>0</v>
      </c>
      <c r="X20" s="32">
        <v>0</v>
      </c>
      <c r="Y20" s="32">
        <v>0</v>
      </c>
      <c r="Z20" s="32">
        <v>0</v>
      </c>
      <c r="AA20" s="32">
        <f t="shared" si="7"/>
        <v>0</v>
      </c>
      <c r="AB20" s="32">
        <v>0</v>
      </c>
      <c r="AC20" s="32">
        <v>0</v>
      </c>
    </row>
    <row r="21" spans="1:29" ht="13.5">
      <c r="A21" s="55" t="s">
        <v>1</v>
      </c>
      <c r="B21" s="56" t="s">
        <v>29</v>
      </c>
      <c r="C21" s="31" t="s">
        <v>30</v>
      </c>
      <c r="D21" s="32">
        <f t="shared" si="0"/>
        <v>14250</v>
      </c>
      <c r="E21" s="32">
        <f t="shared" si="1"/>
        <v>0</v>
      </c>
      <c r="F21" s="32">
        <v>0</v>
      </c>
      <c r="G21" s="32">
        <v>0</v>
      </c>
      <c r="H21" s="32">
        <f t="shared" si="2"/>
        <v>0</v>
      </c>
      <c r="I21" s="32">
        <v>0</v>
      </c>
      <c r="J21" s="32">
        <v>0</v>
      </c>
      <c r="K21" s="32">
        <f t="shared" si="3"/>
        <v>14250</v>
      </c>
      <c r="L21" s="32">
        <v>8552</v>
      </c>
      <c r="M21" s="32">
        <v>5698</v>
      </c>
      <c r="N21" s="32">
        <f t="shared" si="4"/>
        <v>14250</v>
      </c>
      <c r="O21" s="32">
        <f t="shared" si="5"/>
        <v>8552</v>
      </c>
      <c r="P21" s="32">
        <v>8552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5698</v>
      </c>
      <c r="V21" s="32">
        <v>5698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0</v>
      </c>
      <c r="AB21" s="32">
        <v>0</v>
      </c>
      <c r="AC21" s="32">
        <v>0</v>
      </c>
    </row>
    <row r="22" spans="1:29" ht="13.5">
      <c r="A22" s="55" t="s">
        <v>1</v>
      </c>
      <c r="B22" s="56" t="s">
        <v>31</v>
      </c>
      <c r="C22" s="31" t="s">
        <v>32</v>
      </c>
      <c r="D22" s="32">
        <f t="shared" si="0"/>
        <v>28134</v>
      </c>
      <c r="E22" s="32">
        <f t="shared" si="1"/>
        <v>0</v>
      </c>
      <c r="F22" s="32">
        <v>0</v>
      </c>
      <c r="G22" s="32">
        <v>0</v>
      </c>
      <c r="H22" s="32">
        <f t="shared" si="2"/>
        <v>0</v>
      </c>
      <c r="I22" s="32">
        <v>0</v>
      </c>
      <c r="J22" s="32">
        <v>0</v>
      </c>
      <c r="K22" s="32">
        <f t="shared" si="3"/>
        <v>28134</v>
      </c>
      <c r="L22" s="32">
        <v>18963</v>
      </c>
      <c r="M22" s="32">
        <v>9171</v>
      </c>
      <c r="N22" s="32">
        <f t="shared" si="4"/>
        <v>28134</v>
      </c>
      <c r="O22" s="32">
        <f t="shared" si="5"/>
        <v>18963</v>
      </c>
      <c r="P22" s="32">
        <v>18963</v>
      </c>
      <c r="Q22" s="32">
        <v>0</v>
      </c>
      <c r="R22" s="32">
        <v>0</v>
      </c>
      <c r="S22" s="32">
        <v>0</v>
      </c>
      <c r="T22" s="32">
        <v>0</v>
      </c>
      <c r="U22" s="32">
        <f t="shared" si="6"/>
        <v>9171</v>
      </c>
      <c r="V22" s="32">
        <v>9171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7"/>
        <v>0</v>
      </c>
      <c r="AB22" s="32">
        <v>0</v>
      </c>
      <c r="AC22" s="32">
        <v>0</v>
      </c>
    </row>
    <row r="23" spans="1:29" ht="13.5">
      <c r="A23" s="55" t="s">
        <v>1</v>
      </c>
      <c r="B23" s="56" t="s">
        <v>33</v>
      </c>
      <c r="C23" s="31" t="s">
        <v>34</v>
      </c>
      <c r="D23" s="32">
        <f t="shared" si="0"/>
        <v>9442</v>
      </c>
      <c r="E23" s="32">
        <f t="shared" si="1"/>
        <v>0</v>
      </c>
      <c r="F23" s="32">
        <v>0</v>
      </c>
      <c r="G23" s="32">
        <v>0</v>
      </c>
      <c r="H23" s="32">
        <f t="shared" si="2"/>
        <v>0</v>
      </c>
      <c r="I23" s="32">
        <v>0</v>
      </c>
      <c r="J23" s="32">
        <v>0</v>
      </c>
      <c r="K23" s="32">
        <f t="shared" si="3"/>
        <v>9442</v>
      </c>
      <c r="L23" s="32">
        <v>7477</v>
      </c>
      <c r="M23" s="32">
        <v>1965</v>
      </c>
      <c r="N23" s="32">
        <f t="shared" si="4"/>
        <v>18355</v>
      </c>
      <c r="O23" s="32">
        <f t="shared" si="5"/>
        <v>16390</v>
      </c>
      <c r="P23" s="32">
        <v>7477</v>
      </c>
      <c r="Q23" s="32">
        <v>8913</v>
      </c>
      <c r="R23" s="32">
        <v>0</v>
      </c>
      <c r="S23" s="32">
        <v>0</v>
      </c>
      <c r="T23" s="32">
        <v>0</v>
      </c>
      <c r="U23" s="32">
        <f t="shared" si="6"/>
        <v>1965</v>
      </c>
      <c r="V23" s="32">
        <v>1965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0</v>
      </c>
      <c r="AB23" s="32">
        <v>0</v>
      </c>
      <c r="AC23" s="32">
        <v>0</v>
      </c>
    </row>
    <row r="24" spans="1:29" ht="13.5">
      <c r="A24" s="55" t="s">
        <v>1</v>
      </c>
      <c r="B24" s="56" t="s">
        <v>35</v>
      </c>
      <c r="C24" s="31" t="s">
        <v>36</v>
      </c>
      <c r="D24" s="32">
        <f t="shared" si="0"/>
        <v>7199</v>
      </c>
      <c r="E24" s="32">
        <f t="shared" si="1"/>
        <v>0</v>
      </c>
      <c r="F24" s="32">
        <v>0</v>
      </c>
      <c r="G24" s="32">
        <v>0</v>
      </c>
      <c r="H24" s="32">
        <f t="shared" si="2"/>
        <v>0</v>
      </c>
      <c r="I24" s="32">
        <v>0</v>
      </c>
      <c r="J24" s="32">
        <v>0</v>
      </c>
      <c r="K24" s="32">
        <f t="shared" si="3"/>
        <v>7199</v>
      </c>
      <c r="L24" s="32">
        <v>4078</v>
      </c>
      <c r="M24" s="32">
        <v>3121</v>
      </c>
      <c r="N24" s="32">
        <f t="shared" si="4"/>
        <v>7235</v>
      </c>
      <c r="O24" s="32">
        <f t="shared" si="5"/>
        <v>4078</v>
      </c>
      <c r="P24" s="32">
        <v>4078</v>
      </c>
      <c r="Q24" s="32">
        <v>0</v>
      </c>
      <c r="R24" s="32">
        <v>0</v>
      </c>
      <c r="S24" s="32">
        <v>0</v>
      </c>
      <c r="T24" s="32">
        <v>0</v>
      </c>
      <c r="U24" s="32">
        <f t="shared" si="6"/>
        <v>3121</v>
      </c>
      <c r="V24" s="32">
        <v>3121</v>
      </c>
      <c r="W24" s="32">
        <v>0</v>
      </c>
      <c r="X24" s="32">
        <v>0</v>
      </c>
      <c r="Y24" s="32">
        <v>0</v>
      </c>
      <c r="Z24" s="32">
        <v>0</v>
      </c>
      <c r="AA24" s="32">
        <f t="shared" si="7"/>
        <v>36</v>
      </c>
      <c r="AB24" s="32">
        <v>36</v>
      </c>
      <c r="AC24" s="32">
        <v>0</v>
      </c>
    </row>
    <row r="25" spans="1:29" ht="13.5">
      <c r="A25" s="55" t="s">
        <v>1</v>
      </c>
      <c r="B25" s="56" t="s">
        <v>37</v>
      </c>
      <c r="C25" s="31" t="s">
        <v>38</v>
      </c>
      <c r="D25" s="32">
        <f t="shared" si="0"/>
        <v>3159</v>
      </c>
      <c r="E25" s="32">
        <f t="shared" si="1"/>
        <v>1273</v>
      </c>
      <c r="F25" s="32">
        <v>1273</v>
      </c>
      <c r="G25" s="32">
        <v>0</v>
      </c>
      <c r="H25" s="32">
        <f t="shared" si="2"/>
        <v>0</v>
      </c>
      <c r="I25" s="32">
        <v>0</v>
      </c>
      <c r="J25" s="32">
        <v>0</v>
      </c>
      <c r="K25" s="32">
        <f t="shared" si="3"/>
        <v>1886</v>
      </c>
      <c r="L25" s="32">
        <v>573</v>
      </c>
      <c r="M25" s="32">
        <v>1313</v>
      </c>
      <c r="N25" s="32">
        <f t="shared" si="4"/>
        <v>3223</v>
      </c>
      <c r="O25" s="32">
        <f t="shared" si="5"/>
        <v>1846</v>
      </c>
      <c r="P25" s="32">
        <v>1846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1313</v>
      </c>
      <c r="V25" s="32">
        <v>1313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64</v>
      </c>
      <c r="AB25" s="32">
        <v>64</v>
      </c>
      <c r="AC25" s="32">
        <v>0</v>
      </c>
    </row>
    <row r="26" spans="1:29" ht="13.5">
      <c r="A26" s="55" t="s">
        <v>1</v>
      </c>
      <c r="B26" s="56" t="s">
        <v>39</v>
      </c>
      <c r="C26" s="31" t="s">
        <v>40</v>
      </c>
      <c r="D26" s="32">
        <f t="shared" si="0"/>
        <v>290</v>
      </c>
      <c r="E26" s="32">
        <f t="shared" si="1"/>
        <v>0</v>
      </c>
      <c r="F26" s="32">
        <v>0</v>
      </c>
      <c r="G26" s="32">
        <v>0</v>
      </c>
      <c r="H26" s="32">
        <f t="shared" si="2"/>
        <v>0</v>
      </c>
      <c r="I26" s="32">
        <v>0</v>
      </c>
      <c r="J26" s="32">
        <v>0</v>
      </c>
      <c r="K26" s="32">
        <f t="shared" si="3"/>
        <v>290</v>
      </c>
      <c r="L26" s="32">
        <v>146</v>
      </c>
      <c r="M26" s="32">
        <v>144</v>
      </c>
      <c r="N26" s="32">
        <f t="shared" si="4"/>
        <v>308</v>
      </c>
      <c r="O26" s="32">
        <f t="shared" si="5"/>
        <v>146</v>
      </c>
      <c r="P26" s="32">
        <v>0</v>
      </c>
      <c r="Q26" s="32">
        <v>146</v>
      </c>
      <c r="R26" s="32">
        <v>0</v>
      </c>
      <c r="S26" s="32">
        <v>0</v>
      </c>
      <c r="T26" s="32">
        <v>0</v>
      </c>
      <c r="U26" s="32">
        <f t="shared" si="6"/>
        <v>144</v>
      </c>
      <c r="V26" s="32">
        <v>0</v>
      </c>
      <c r="W26" s="32">
        <v>144</v>
      </c>
      <c r="X26" s="32">
        <v>0</v>
      </c>
      <c r="Y26" s="32">
        <v>0</v>
      </c>
      <c r="Z26" s="32">
        <v>0</v>
      </c>
      <c r="AA26" s="32">
        <f t="shared" si="7"/>
        <v>18</v>
      </c>
      <c r="AB26" s="32">
        <v>18</v>
      </c>
      <c r="AC26" s="32">
        <v>0</v>
      </c>
    </row>
    <row r="27" spans="1:29" ht="13.5">
      <c r="A27" s="55" t="s">
        <v>1</v>
      </c>
      <c r="B27" s="56" t="s">
        <v>41</v>
      </c>
      <c r="C27" s="31" t="s">
        <v>42</v>
      </c>
      <c r="D27" s="32">
        <f t="shared" si="0"/>
        <v>335</v>
      </c>
      <c r="E27" s="32">
        <f t="shared" si="1"/>
        <v>0</v>
      </c>
      <c r="F27" s="32">
        <v>0</v>
      </c>
      <c r="G27" s="32">
        <v>0</v>
      </c>
      <c r="H27" s="32">
        <f t="shared" si="2"/>
        <v>0</v>
      </c>
      <c r="I27" s="32">
        <v>0</v>
      </c>
      <c r="J27" s="32">
        <v>0</v>
      </c>
      <c r="K27" s="32">
        <f t="shared" si="3"/>
        <v>335</v>
      </c>
      <c r="L27" s="32">
        <v>270</v>
      </c>
      <c r="M27" s="32">
        <v>65</v>
      </c>
      <c r="N27" s="32">
        <f t="shared" si="4"/>
        <v>335</v>
      </c>
      <c r="O27" s="32">
        <f t="shared" si="5"/>
        <v>270</v>
      </c>
      <c r="P27" s="32">
        <v>270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65</v>
      </c>
      <c r="V27" s="32">
        <v>65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1</v>
      </c>
      <c r="B28" s="56" t="s">
        <v>43</v>
      </c>
      <c r="C28" s="31" t="s">
        <v>44</v>
      </c>
      <c r="D28" s="32">
        <f t="shared" si="0"/>
        <v>7259</v>
      </c>
      <c r="E28" s="32">
        <f t="shared" si="1"/>
        <v>0</v>
      </c>
      <c r="F28" s="32">
        <v>0</v>
      </c>
      <c r="G28" s="32">
        <v>0</v>
      </c>
      <c r="H28" s="32">
        <f t="shared" si="2"/>
        <v>0</v>
      </c>
      <c r="I28" s="32">
        <v>0</v>
      </c>
      <c r="J28" s="32">
        <v>0</v>
      </c>
      <c r="K28" s="32">
        <f t="shared" si="3"/>
        <v>7259</v>
      </c>
      <c r="L28" s="32">
        <v>3497</v>
      </c>
      <c r="M28" s="32">
        <v>3762</v>
      </c>
      <c r="N28" s="32">
        <f t="shared" si="4"/>
        <v>7259</v>
      </c>
      <c r="O28" s="32">
        <f t="shared" si="5"/>
        <v>3497</v>
      </c>
      <c r="P28" s="32">
        <v>3497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3762</v>
      </c>
      <c r="V28" s="32">
        <v>3762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0</v>
      </c>
      <c r="AB28" s="32">
        <v>0</v>
      </c>
      <c r="AC28" s="32">
        <v>0</v>
      </c>
    </row>
    <row r="29" spans="1:29" ht="13.5">
      <c r="A29" s="55" t="s">
        <v>1</v>
      </c>
      <c r="B29" s="56" t="s">
        <v>45</v>
      </c>
      <c r="C29" s="31" t="s">
        <v>46</v>
      </c>
      <c r="D29" s="32">
        <f t="shared" si="0"/>
        <v>4419</v>
      </c>
      <c r="E29" s="32">
        <f t="shared" si="1"/>
        <v>0</v>
      </c>
      <c r="F29" s="32">
        <v>0</v>
      </c>
      <c r="G29" s="32">
        <v>0</v>
      </c>
      <c r="H29" s="32">
        <f t="shared" si="2"/>
        <v>0</v>
      </c>
      <c r="I29" s="32">
        <v>0</v>
      </c>
      <c r="J29" s="32">
        <v>0</v>
      </c>
      <c r="K29" s="32">
        <f t="shared" si="3"/>
        <v>4419</v>
      </c>
      <c r="L29" s="32">
        <v>2806</v>
      </c>
      <c r="M29" s="32">
        <v>1613</v>
      </c>
      <c r="N29" s="32">
        <f t="shared" si="4"/>
        <v>4419</v>
      </c>
      <c r="O29" s="32">
        <f t="shared" si="5"/>
        <v>2806</v>
      </c>
      <c r="P29" s="32">
        <v>2806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1613</v>
      </c>
      <c r="V29" s="32">
        <v>1613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0</v>
      </c>
      <c r="AB29" s="32">
        <v>0</v>
      </c>
      <c r="AC29" s="32">
        <v>0</v>
      </c>
    </row>
    <row r="30" spans="1:29" ht="13.5">
      <c r="A30" s="55" t="s">
        <v>1</v>
      </c>
      <c r="B30" s="56" t="s">
        <v>47</v>
      </c>
      <c r="C30" s="31" t="s">
        <v>48</v>
      </c>
      <c r="D30" s="32">
        <f t="shared" si="0"/>
        <v>9008</v>
      </c>
      <c r="E30" s="32">
        <f t="shared" si="1"/>
        <v>0</v>
      </c>
      <c r="F30" s="32">
        <v>0</v>
      </c>
      <c r="G30" s="32">
        <v>0</v>
      </c>
      <c r="H30" s="32">
        <f t="shared" si="2"/>
        <v>1122</v>
      </c>
      <c r="I30" s="32">
        <v>0</v>
      </c>
      <c r="J30" s="32">
        <v>1122</v>
      </c>
      <c r="K30" s="32">
        <f t="shared" si="3"/>
        <v>7886</v>
      </c>
      <c r="L30" s="32">
        <v>4553</v>
      </c>
      <c r="M30" s="32">
        <v>3333</v>
      </c>
      <c r="N30" s="32">
        <f t="shared" si="4"/>
        <v>9021</v>
      </c>
      <c r="O30" s="32">
        <f t="shared" si="5"/>
        <v>4553</v>
      </c>
      <c r="P30" s="32">
        <v>4553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4455</v>
      </c>
      <c r="V30" s="32">
        <v>4455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13</v>
      </c>
      <c r="AB30" s="32">
        <v>13</v>
      </c>
      <c r="AC30" s="32">
        <v>0</v>
      </c>
    </row>
    <row r="31" spans="1:29" ht="13.5">
      <c r="A31" s="55" t="s">
        <v>1</v>
      </c>
      <c r="B31" s="56" t="s">
        <v>49</v>
      </c>
      <c r="C31" s="31" t="s">
        <v>50</v>
      </c>
      <c r="D31" s="32">
        <f t="shared" si="0"/>
        <v>5142</v>
      </c>
      <c r="E31" s="32">
        <f t="shared" si="1"/>
        <v>0</v>
      </c>
      <c r="F31" s="32">
        <v>0</v>
      </c>
      <c r="G31" s="32">
        <v>0</v>
      </c>
      <c r="H31" s="32">
        <f t="shared" si="2"/>
        <v>0</v>
      </c>
      <c r="I31" s="32">
        <v>0</v>
      </c>
      <c r="J31" s="32">
        <v>0</v>
      </c>
      <c r="K31" s="32">
        <f t="shared" si="3"/>
        <v>5142</v>
      </c>
      <c r="L31" s="32">
        <v>3728</v>
      </c>
      <c r="M31" s="32">
        <v>1414</v>
      </c>
      <c r="N31" s="32">
        <f t="shared" si="4"/>
        <v>5184</v>
      </c>
      <c r="O31" s="32">
        <f t="shared" si="5"/>
        <v>3728</v>
      </c>
      <c r="P31" s="32">
        <v>3728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1414</v>
      </c>
      <c r="V31" s="32">
        <v>1414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42</v>
      </c>
      <c r="AB31" s="32">
        <v>42</v>
      </c>
      <c r="AC31" s="32">
        <v>0</v>
      </c>
    </row>
    <row r="32" spans="1:29" ht="13.5">
      <c r="A32" s="55" t="s">
        <v>1</v>
      </c>
      <c r="B32" s="56" t="s">
        <v>51</v>
      </c>
      <c r="C32" s="31" t="s">
        <v>154</v>
      </c>
      <c r="D32" s="32">
        <f t="shared" si="0"/>
        <v>2795</v>
      </c>
      <c r="E32" s="32">
        <f t="shared" si="1"/>
        <v>0</v>
      </c>
      <c r="F32" s="32">
        <v>0</v>
      </c>
      <c r="G32" s="32">
        <v>0</v>
      </c>
      <c r="H32" s="32">
        <f t="shared" si="2"/>
        <v>0</v>
      </c>
      <c r="I32" s="32">
        <v>0</v>
      </c>
      <c r="J32" s="32">
        <v>0</v>
      </c>
      <c r="K32" s="32">
        <f t="shared" si="3"/>
        <v>2795</v>
      </c>
      <c r="L32" s="32">
        <v>2210</v>
      </c>
      <c r="M32" s="32">
        <v>585</v>
      </c>
      <c r="N32" s="32">
        <f t="shared" si="4"/>
        <v>2805</v>
      </c>
      <c r="O32" s="32">
        <f t="shared" si="5"/>
        <v>2210</v>
      </c>
      <c r="P32" s="32">
        <v>2210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585</v>
      </c>
      <c r="V32" s="32">
        <v>585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10</v>
      </c>
      <c r="AB32" s="32">
        <v>10</v>
      </c>
      <c r="AC32" s="32">
        <v>0</v>
      </c>
    </row>
    <row r="33" spans="1:29" ht="13.5">
      <c r="A33" s="55" t="s">
        <v>1</v>
      </c>
      <c r="B33" s="56" t="s">
        <v>52</v>
      </c>
      <c r="C33" s="31" t="s">
        <v>184</v>
      </c>
      <c r="D33" s="32">
        <f t="shared" si="0"/>
        <v>4060</v>
      </c>
      <c r="E33" s="32">
        <f t="shared" si="1"/>
        <v>0</v>
      </c>
      <c r="F33" s="32">
        <v>0</v>
      </c>
      <c r="G33" s="32">
        <v>0</v>
      </c>
      <c r="H33" s="32">
        <f t="shared" si="2"/>
        <v>0</v>
      </c>
      <c r="I33" s="32">
        <v>0</v>
      </c>
      <c r="J33" s="32">
        <v>0</v>
      </c>
      <c r="K33" s="32">
        <f t="shared" si="3"/>
        <v>4060</v>
      </c>
      <c r="L33" s="32">
        <v>2660</v>
      </c>
      <c r="M33" s="32">
        <v>1400</v>
      </c>
      <c r="N33" s="32">
        <f t="shared" si="4"/>
        <v>4060</v>
      </c>
      <c r="O33" s="32">
        <f t="shared" si="5"/>
        <v>2660</v>
      </c>
      <c r="P33" s="32">
        <v>2660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1400</v>
      </c>
      <c r="V33" s="32">
        <v>1400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1</v>
      </c>
      <c r="B34" s="56" t="s">
        <v>53</v>
      </c>
      <c r="C34" s="31" t="s">
        <v>153</v>
      </c>
      <c r="D34" s="32">
        <f t="shared" si="0"/>
        <v>5079</v>
      </c>
      <c r="E34" s="32">
        <f t="shared" si="1"/>
        <v>0</v>
      </c>
      <c r="F34" s="32">
        <v>0</v>
      </c>
      <c r="G34" s="32">
        <v>0</v>
      </c>
      <c r="H34" s="32">
        <f t="shared" si="2"/>
        <v>0</v>
      </c>
      <c r="I34" s="32">
        <v>0</v>
      </c>
      <c r="J34" s="32">
        <v>0</v>
      </c>
      <c r="K34" s="32">
        <f t="shared" si="3"/>
        <v>5079</v>
      </c>
      <c r="L34" s="32">
        <v>2726</v>
      </c>
      <c r="M34" s="32">
        <v>2353</v>
      </c>
      <c r="N34" s="32">
        <f t="shared" si="4"/>
        <v>5079</v>
      </c>
      <c r="O34" s="32">
        <f t="shared" si="5"/>
        <v>2726</v>
      </c>
      <c r="P34" s="32">
        <v>2726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2353</v>
      </c>
      <c r="V34" s="32">
        <v>2353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0</v>
      </c>
      <c r="AB34" s="32">
        <v>0</v>
      </c>
      <c r="AC34" s="32">
        <v>0</v>
      </c>
    </row>
    <row r="35" spans="1:29" ht="13.5">
      <c r="A35" s="55" t="s">
        <v>1</v>
      </c>
      <c r="B35" s="56" t="s">
        <v>54</v>
      </c>
      <c r="C35" s="31" t="s">
        <v>55</v>
      </c>
      <c r="D35" s="32">
        <f t="shared" si="0"/>
        <v>4312</v>
      </c>
      <c r="E35" s="32">
        <f t="shared" si="1"/>
        <v>0</v>
      </c>
      <c r="F35" s="32">
        <v>0</v>
      </c>
      <c r="G35" s="32">
        <v>0</v>
      </c>
      <c r="H35" s="32">
        <f t="shared" si="2"/>
        <v>0</v>
      </c>
      <c r="I35" s="32">
        <v>0</v>
      </c>
      <c r="J35" s="32">
        <v>0</v>
      </c>
      <c r="K35" s="32">
        <f t="shared" si="3"/>
        <v>4312</v>
      </c>
      <c r="L35" s="32">
        <v>2598</v>
      </c>
      <c r="M35" s="32">
        <v>1714</v>
      </c>
      <c r="N35" s="32">
        <f t="shared" si="4"/>
        <v>4312</v>
      </c>
      <c r="O35" s="32">
        <f t="shared" si="5"/>
        <v>2598</v>
      </c>
      <c r="P35" s="32">
        <v>2598</v>
      </c>
      <c r="Q35" s="32">
        <v>0</v>
      </c>
      <c r="R35" s="32">
        <v>0</v>
      </c>
      <c r="S35" s="32">
        <v>0</v>
      </c>
      <c r="T35" s="32">
        <v>0</v>
      </c>
      <c r="U35" s="32">
        <f t="shared" si="6"/>
        <v>1714</v>
      </c>
      <c r="V35" s="32">
        <v>1714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7"/>
        <v>0</v>
      </c>
      <c r="AB35" s="32">
        <v>0</v>
      </c>
      <c r="AC35" s="32">
        <v>0</v>
      </c>
    </row>
    <row r="36" spans="1:29" ht="13.5">
      <c r="A36" s="55" t="s">
        <v>1</v>
      </c>
      <c r="B36" s="56" t="s">
        <v>56</v>
      </c>
      <c r="C36" s="31" t="s">
        <v>185</v>
      </c>
      <c r="D36" s="32">
        <f t="shared" si="0"/>
        <v>4481</v>
      </c>
      <c r="E36" s="32">
        <f t="shared" si="1"/>
        <v>0</v>
      </c>
      <c r="F36" s="32">
        <v>0</v>
      </c>
      <c r="G36" s="32">
        <v>0</v>
      </c>
      <c r="H36" s="32">
        <f t="shared" si="2"/>
        <v>0</v>
      </c>
      <c r="I36" s="32">
        <v>0</v>
      </c>
      <c r="J36" s="32">
        <v>0</v>
      </c>
      <c r="K36" s="32">
        <f t="shared" si="3"/>
        <v>4481</v>
      </c>
      <c r="L36" s="32">
        <v>1896</v>
      </c>
      <c r="M36" s="32">
        <v>2585</v>
      </c>
      <c r="N36" s="32">
        <f t="shared" si="4"/>
        <v>4481</v>
      </c>
      <c r="O36" s="32">
        <f t="shared" si="5"/>
        <v>1896</v>
      </c>
      <c r="P36" s="32">
        <v>1896</v>
      </c>
      <c r="Q36" s="32">
        <v>0</v>
      </c>
      <c r="R36" s="32">
        <v>0</v>
      </c>
      <c r="S36" s="32">
        <v>0</v>
      </c>
      <c r="T36" s="32">
        <v>0</v>
      </c>
      <c r="U36" s="32">
        <f t="shared" si="6"/>
        <v>2585</v>
      </c>
      <c r="V36" s="32">
        <v>2585</v>
      </c>
      <c r="W36" s="32">
        <v>0</v>
      </c>
      <c r="X36" s="32">
        <v>0</v>
      </c>
      <c r="Y36" s="32">
        <v>0</v>
      </c>
      <c r="Z36" s="32">
        <v>0</v>
      </c>
      <c r="AA36" s="32">
        <f t="shared" si="7"/>
        <v>0</v>
      </c>
      <c r="AB36" s="32">
        <v>0</v>
      </c>
      <c r="AC36" s="32">
        <v>0</v>
      </c>
    </row>
    <row r="37" spans="1:29" ht="13.5">
      <c r="A37" s="55" t="s">
        <v>1</v>
      </c>
      <c r="B37" s="56" t="s">
        <v>57</v>
      </c>
      <c r="C37" s="31" t="s">
        <v>58</v>
      </c>
      <c r="D37" s="32">
        <f t="shared" si="0"/>
        <v>1546</v>
      </c>
      <c r="E37" s="32">
        <f t="shared" si="1"/>
        <v>0</v>
      </c>
      <c r="F37" s="32">
        <v>0</v>
      </c>
      <c r="G37" s="32">
        <v>0</v>
      </c>
      <c r="H37" s="32">
        <f t="shared" si="2"/>
        <v>0</v>
      </c>
      <c r="I37" s="32">
        <v>0</v>
      </c>
      <c r="J37" s="32">
        <v>0</v>
      </c>
      <c r="K37" s="32">
        <f t="shared" si="3"/>
        <v>1546</v>
      </c>
      <c r="L37" s="32">
        <v>847</v>
      </c>
      <c r="M37" s="32">
        <v>699</v>
      </c>
      <c r="N37" s="32">
        <f t="shared" si="4"/>
        <v>1559</v>
      </c>
      <c r="O37" s="32">
        <f t="shared" si="5"/>
        <v>847</v>
      </c>
      <c r="P37" s="32">
        <v>847</v>
      </c>
      <c r="Q37" s="32">
        <v>0</v>
      </c>
      <c r="R37" s="32">
        <v>0</v>
      </c>
      <c r="S37" s="32">
        <v>0</v>
      </c>
      <c r="T37" s="32">
        <v>0</v>
      </c>
      <c r="U37" s="32">
        <f t="shared" si="6"/>
        <v>699</v>
      </c>
      <c r="V37" s="32">
        <v>699</v>
      </c>
      <c r="W37" s="32">
        <v>0</v>
      </c>
      <c r="X37" s="32">
        <v>0</v>
      </c>
      <c r="Y37" s="32">
        <v>0</v>
      </c>
      <c r="Z37" s="32">
        <v>0</v>
      </c>
      <c r="AA37" s="32">
        <f t="shared" si="7"/>
        <v>13</v>
      </c>
      <c r="AB37" s="32">
        <v>13</v>
      </c>
      <c r="AC37" s="32">
        <v>0</v>
      </c>
    </row>
    <row r="38" spans="1:29" ht="13.5">
      <c r="A38" s="55" t="s">
        <v>1</v>
      </c>
      <c r="B38" s="56" t="s">
        <v>59</v>
      </c>
      <c r="C38" s="31" t="s">
        <v>60</v>
      </c>
      <c r="D38" s="32">
        <f t="shared" si="0"/>
        <v>1155</v>
      </c>
      <c r="E38" s="32">
        <f t="shared" si="1"/>
        <v>0</v>
      </c>
      <c r="F38" s="32">
        <v>0</v>
      </c>
      <c r="G38" s="32">
        <v>0</v>
      </c>
      <c r="H38" s="32">
        <f t="shared" si="2"/>
        <v>0</v>
      </c>
      <c r="I38" s="32">
        <v>0</v>
      </c>
      <c r="J38" s="32">
        <v>0</v>
      </c>
      <c r="K38" s="32">
        <f t="shared" si="3"/>
        <v>1155</v>
      </c>
      <c r="L38" s="32">
        <v>584</v>
      </c>
      <c r="M38" s="32">
        <v>571</v>
      </c>
      <c r="N38" s="32">
        <f t="shared" si="4"/>
        <v>1208</v>
      </c>
      <c r="O38" s="32">
        <f t="shared" si="5"/>
        <v>584</v>
      </c>
      <c r="P38" s="32">
        <v>584</v>
      </c>
      <c r="Q38" s="32">
        <v>0</v>
      </c>
      <c r="R38" s="32">
        <v>0</v>
      </c>
      <c r="S38" s="32">
        <v>0</v>
      </c>
      <c r="T38" s="32">
        <v>0</v>
      </c>
      <c r="U38" s="32">
        <f t="shared" si="6"/>
        <v>571</v>
      </c>
      <c r="V38" s="32">
        <v>571</v>
      </c>
      <c r="W38" s="32">
        <v>0</v>
      </c>
      <c r="X38" s="32">
        <v>0</v>
      </c>
      <c r="Y38" s="32">
        <v>0</v>
      </c>
      <c r="Z38" s="32">
        <v>0</v>
      </c>
      <c r="AA38" s="32">
        <f t="shared" si="7"/>
        <v>53</v>
      </c>
      <c r="AB38" s="32">
        <v>53</v>
      </c>
      <c r="AC38" s="32">
        <v>0</v>
      </c>
    </row>
    <row r="39" spans="1:29" ht="13.5">
      <c r="A39" s="55" t="s">
        <v>1</v>
      </c>
      <c r="B39" s="56" t="s">
        <v>61</v>
      </c>
      <c r="C39" s="31" t="s">
        <v>62</v>
      </c>
      <c r="D39" s="32">
        <f t="shared" si="0"/>
        <v>4315</v>
      </c>
      <c r="E39" s="32">
        <f t="shared" si="1"/>
        <v>0</v>
      </c>
      <c r="F39" s="32">
        <v>0</v>
      </c>
      <c r="G39" s="32">
        <v>0</v>
      </c>
      <c r="H39" s="32">
        <f t="shared" si="2"/>
        <v>0</v>
      </c>
      <c r="I39" s="32">
        <v>0</v>
      </c>
      <c r="J39" s="32">
        <v>0</v>
      </c>
      <c r="K39" s="32">
        <f t="shared" si="3"/>
        <v>4315</v>
      </c>
      <c r="L39" s="32">
        <v>1465</v>
      </c>
      <c r="M39" s="32">
        <v>2850</v>
      </c>
      <c r="N39" s="32">
        <f t="shared" si="4"/>
        <v>4374</v>
      </c>
      <c r="O39" s="32">
        <f t="shared" si="5"/>
        <v>1465</v>
      </c>
      <c r="P39" s="32">
        <v>972</v>
      </c>
      <c r="Q39" s="32">
        <v>493</v>
      </c>
      <c r="R39" s="32">
        <v>0</v>
      </c>
      <c r="S39" s="32">
        <v>0</v>
      </c>
      <c r="T39" s="32">
        <v>0</v>
      </c>
      <c r="U39" s="32">
        <f t="shared" si="6"/>
        <v>2850</v>
      </c>
      <c r="V39" s="32">
        <v>2119</v>
      </c>
      <c r="W39" s="32">
        <v>731</v>
      </c>
      <c r="X39" s="32">
        <v>0</v>
      </c>
      <c r="Y39" s="32">
        <v>0</v>
      </c>
      <c r="Z39" s="32">
        <v>0</v>
      </c>
      <c r="AA39" s="32">
        <f t="shared" si="7"/>
        <v>59</v>
      </c>
      <c r="AB39" s="32">
        <v>59</v>
      </c>
      <c r="AC39" s="32">
        <v>0</v>
      </c>
    </row>
    <row r="40" spans="1:29" ht="13.5">
      <c r="A40" s="55" t="s">
        <v>1</v>
      </c>
      <c r="B40" s="56" t="s">
        <v>63</v>
      </c>
      <c r="C40" s="31" t="s">
        <v>64</v>
      </c>
      <c r="D40" s="32">
        <f t="shared" si="0"/>
        <v>4231</v>
      </c>
      <c r="E40" s="32">
        <f t="shared" si="1"/>
        <v>0</v>
      </c>
      <c r="F40" s="32">
        <v>0</v>
      </c>
      <c r="G40" s="32">
        <v>0</v>
      </c>
      <c r="H40" s="32">
        <f t="shared" si="2"/>
        <v>0</v>
      </c>
      <c r="I40" s="32">
        <v>0</v>
      </c>
      <c r="J40" s="32">
        <v>0</v>
      </c>
      <c r="K40" s="32">
        <f t="shared" si="3"/>
        <v>4231</v>
      </c>
      <c r="L40" s="32">
        <v>2098</v>
      </c>
      <c r="M40" s="32">
        <v>2133</v>
      </c>
      <c r="N40" s="32">
        <f t="shared" si="4"/>
        <v>4231</v>
      </c>
      <c r="O40" s="32">
        <f t="shared" si="5"/>
        <v>2098</v>
      </c>
      <c r="P40" s="32">
        <v>1615</v>
      </c>
      <c r="Q40" s="32">
        <v>0</v>
      </c>
      <c r="R40" s="32">
        <v>483</v>
      </c>
      <c r="S40" s="32">
        <v>0</v>
      </c>
      <c r="T40" s="32">
        <v>0</v>
      </c>
      <c r="U40" s="32">
        <f t="shared" si="6"/>
        <v>2133</v>
      </c>
      <c r="V40" s="32">
        <v>1416</v>
      </c>
      <c r="W40" s="32">
        <v>0</v>
      </c>
      <c r="X40" s="32">
        <v>717</v>
      </c>
      <c r="Y40" s="32">
        <v>0</v>
      </c>
      <c r="Z40" s="32">
        <v>0</v>
      </c>
      <c r="AA40" s="32">
        <f t="shared" si="7"/>
        <v>0</v>
      </c>
      <c r="AB40" s="32">
        <v>0</v>
      </c>
      <c r="AC40" s="32">
        <v>0</v>
      </c>
    </row>
    <row r="41" spans="1:29" ht="13.5">
      <c r="A41" s="55" t="s">
        <v>1</v>
      </c>
      <c r="B41" s="56" t="s">
        <v>65</v>
      </c>
      <c r="C41" s="31" t="s">
        <v>155</v>
      </c>
      <c r="D41" s="32">
        <f t="shared" si="0"/>
        <v>3941</v>
      </c>
      <c r="E41" s="32">
        <f t="shared" si="1"/>
        <v>0</v>
      </c>
      <c r="F41" s="32">
        <v>0</v>
      </c>
      <c r="G41" s="32">
        <v>0</v>
      </c>
      <c r="H41" s="32">
        <f t="shared" si="2"/>
        <v>0</v>
      </c>
      <c r="I41" s="32">
        <v>0</v>
      </c>
      <c r="J41" s="32">
        <v>0</v>
      </c>
      <c r="K41" s="32">
        <f t="shared" si="3"/>
        <v>3941</v>
      </c>
      <c r="L41" s="32">
        <v>1712</v>
      </c>
      <c r="M41" s="32">
        <v>2229</v>
      </c>
      <c r="N41" s="32">
        <f t="shared" si="4"/>
        <v>3941</v>
      </c>
      <c r="O41" s="32">
        <f t="shared" si="5"/>
        <v>1712</v>
      </c>
      <c r="P41" s="32">
        <v>1262</v>
      </c>
      <c r="Q41" s="32">
        <v>0</v>
      </c>
      <c r="R41" s="32">
        <v>450</v>
      </c>
      <c r="S41" s="32">
        <v>0</v>
      </c>
      <c r="T41" s="32">
        <v>0</v>
      </c>
      <c r="U41" s="32">
        <f t="shared" si="6"/>
        <v>2229</v>
      </c>
      <c r="V41" s="32">
        <v>1562</v>
      </c>
      <c r="W41" s="32">
        <v>0</v>
      </c>
      <c r="X41" s="32">
        <v>667</v>
      </c>
      <c r="Y41" s="32">
        <v>0</v>
      </c>
      <c r="Z41" s="32">
        <v>0</v>
      </c>
      <c r="AA41" s="32">
        <f t="shared" si="7"/>
        <v>0</v>
      </c>
      <c r="AB41" s="32">
        <v>0</v>
      </c>
      <c r="AC41" s="32">
        <v>0</v>
      </c>
    </row>
    <row r="42" spans="1:29" ht="13.5">
      <c r="A42" s="55" t="s">
        <v>1</v>
      </c>
      <c r="B42" s="56" t="s">
        <v>66</v>
      </c>
      <c r="C42" s="31" t="s">
        <v>67</v>
      </c>
      <c r="D42" s="32">
        <f t="shared" si="0"/>
        <v>6679</v>
      </c>
      <c r="E42" s="32">
        <f t="shared" si="1"/>
        <v>0</v>
      </c>
      <c r="F42" s="32">
        <v>0</v>
      </c>
      <c r="G42" s="32">
        <v>0</v>
      </c>
      <c r="H42" s="32">
        <f t="shared" si="2"/>
        <v>0</v>
      </c>
      <c r="I42" s="32">
        <v>0</v>
      </c>
      <c r="J42" s="32">
        <v>0</v>
      </c>
      <c r="K42" s="32">
        <f t="shared" si="3"/>
        <v>6679</v>
      </c>
      <c r="L42" s="32">
        <v>4006</v>
      </c>
      <c r="M42" s="32">
        <v>2673</v>
      </c>
      <c r="N42" s="32">
        <f t="shared" si="4"/>
        <v>6679</v>
      </c>
      <c r="O42" s="32">
        <f t="shared" si="5"/>
        <v>4006</v>
      </c>
      <c r="P42" s="32">
        <v>4006</v>
      </c>
      <c r="Q42" s="32">
        <v>0</v>
      </c>
      <c r="R42" s="32">
        <v>0</v>
      </c>
      <c r="S42" s="32">
        <v>0</v>
      </c>
      <c r="T42" s="32">
        <v>0</v>
      </c>
      <c r="U42" s="32">
        <f t="shared" si="6"/>
        <v>2673</v>
      </c>
      <c r="V42" s="32">
        <v>2673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0</v>
      </c>
      <c r="AB42" s="32">
        <v>0</v>
      </c>
      <c r="AC42" s="32">
        <v>0</v>
      </c>
    </row>
    <row r="43" spans="1:29" ht="13.5">
      <c r="A43" s="55" t="s">
        <v>1</v>
      </c>
      <c r="B43" s="56" t="s">
        <v>68</v>
      </c>
      <c r="C43" s="31" t="s">
        <v>183</v>
      </c>
      <c r="D43" s="32">
        <f t="shared" si="0"/>
        <v>9118</v>
      </c>
      <c r="E43" s="32">
        <f t="shared" si="1"/>
        <v>0</v>
      </c>
      <c r="F43" s="32">
        <v>0</v>
      </c>
      <c r="G43" s="32">
        <v>0</v>
      </c>
      <c r="H43" s="32">
        <f t="shared" si="2"/>
        <v>0</v>
      </c>
      <c r="I43" s="32">
        <v>0</v>
      </c>
      <c r="J43" s="32">
        <v>0</v>
      </c>
      <c r="K43" s="32">
        <f t="shared" si="3"/>
        <v>9118</v>
      </c>
      <c r="L43" s="32">
        <v>2944</v>
      </c>
      <c r="M43" s="32">
        <v>6174</v>
      </c>
      <c r="N43" s="32">
        <f t="shared" si="4"/>
        <v>8966</v>
      </c>
      <c r="O43" s="32">
        <f t="shared" si="5"/>
        <v>2944</v>
      </c>
      <c r="P43" s="32">
        <v>2944</v>
      </c>
      <c r="Q43" s="32">
        <v>0</v>
      </c>
      <c r="R43" s="32">
        <v>0</v>
      </c>
      <c r="S43" s="32">
        <v>0</v>
      </c>
      <c r="T43" s="32">
        <v>0</v>
      </c>
      <c r="U43" s="32">
        <f t="shared" si="6"/>
        <v>6022</v>
      </c>
      <c r="V43" s="32">
        <v>6022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0</v>
      </c>
      <c r="AB43" s="32">
        <v>0</v>
      </c>
      <c r="AC43" s="32">
        <v>0</v>
      </c>
    </row>
    <row r="44" spans="1:29" ht="13.5">
      <c r="A44" s="55" t="s">
        <v>1</v>
      </c>
      <c r="B44" s="56" t="s">
        <v>69</v>
      </c>
      <c r="C44" s="31" t="s">
        <v>70</v>
      </c>
      <c r="D44" s="32">
        <f t="shared" si="0"/>
        <v>1885</v>
      </c>
      <c r="E44" s="32">
        <f t="shared" si="1"/>
        <v>0</v>
      </c>
      <c r="F44" s="32">
        <v>0</v>
      </c>
      <c r="G44" s="32">
        <v>0</v>
      </c>
      <c r="H44" s="32">
        <f t="shared" si="2"/>
        <v>0</v>
      </c>
      <c r="I44" s="32">
        <v>0</v>
      </c>
      <c r="J44" s="32">
        <v>0</v>
      </c>
      <c r="K44" s="32">
        <f t="shared" si="3"/>
        <v>1885</v>
      </c>
      <c r="L44" s="32">
        <v>1264</v>
      </c>
      <c r="M44" s="32">
        <v>621</v>
      </c>
      <c r="N44" s="32">
        <f t="shared" si="4"/>
        <v>1885</v>
      </c>
      <c r="O44" s="32">
        <f t="shared" si="5"/>
        <v>1264</v>
      </c>
      <c r="P44" s="32">
        <v>1264</v>
      </c>
      <c r="Q44" s="32">
        <v>0</v>
      </c>
      <c r="R44" s="32">
        <v>0</v>
      </c>
      <c r="S44" s="32">
        <v>0</v>
      </c>
      <c r="T44" s="32">
        <v>0</v>
      </c>
      <c r="U44" s="32">
        <f t="shared" si="6"/>
        <v>621</v>
      </c>
      <c r="V44" s="32">
        <v>621</v>
      </c>
      <c r="W44" s="32">
        <v>0</v>
      </c>
      <c r="X44" s="32">
        <v>0</v>
      </c>
      <c r="Y44" s="32">
        <v>0</v>
      </c>
      <c r="Z44" s="32">
        <v>0</v>
      </c>
      <c r="AA44" s="32">
        <f t="shared" si="7"/>
        <v>0</v>
      </c>
      <c r="AB44" s="32">
        <v>0</v>
      </c>
      <c r="AC44" s="32">
        <v>0</v>
      </c>
    </row>
    <row r="45" spans="1:29" ht="13.5">
      <c r="A45" s="55" t="s">
        <v>1</v>
      </c>
      <c r="B45" s="56" t="s">
        <v>71</v>
      </c>
      <c r="C45" s="31" t="s">
        <v>0</v>
      </c>
      <c r="D45" s="32">
        <f t="shared" si="0"/>
        <v>1332</v>
      </c>
      <c r="E45" s="32">
        <f t="shared" si="1"/>
        <v>0</v>
      </c>
      <c r="F45" s="32">
        <v>0</v>
      </c>
      <c r="G45" s="32">
        <v>0</v>
      </c>
      <c r="H45" s="32">
        <f t="shared" si="2"/>
        <v>0</v>
      </c>
      <c r="I45" s="32">
        <v>0</v>
      </c>
      <c r="J45" s="32">
        <v>0</v>
      </c>
      <c r="K45" s="32">
        <f t="shared" si="3"/>
        <v>1332</v>
      </c>
      <c r="L45" s="32">
        <v>663</v>
      </c>
      <c r="M45" s="32">
        <v>669</v>
      </c>
      <c r="N45" s="32">
        <f t="shared" si="4"/>
        <v>1364</v>
      </c>
      <c r="O45" s="32">
        <f t="shared" si="5"/>
        <v>663</v>
      </c>
      <c r="P45" s="32">
        <v>663</v>
      </c>
      <c r="Q45" s="32">
        <v>0</v>
      </c>
      <c r="R45" s="32">
        <v>0</v>
      </c>
      <c r="S45" s="32">
        <v>0</v>
      </c>
      <c r="T45" s="32">
        <v>0</v>
      </c>
      <c r="U45" s="32">
        <f t="shared" si="6"/>
        <v>663</v>
      </c>
      <c r="V45" s="32">
        <v>663</v>
      </c>
      <c r="W45" s="32">
        <v>0</v>
      </c>
      <c r="X45" s="32">
        <v>0</v>
      </c>
      <c r="Y45" s="32">
        <v>0</v>
      </c>
      <c r="Z45" s="32">
        <v>0</v>
      </c>
      <c r="AA45" s="32">
        <f t="shared" si="7"/>
        <v>38</v>
      </c>
      <c r="AB45" s="32">
        <v>38</v>
      </c>
      <c r="AC45" s="32">
        <v>0</v>
      </c>
    </row>
    <row r="46" spans="1:29" ht="13.5">
      <c r="A46" s="55" t="s">
        <v>1</v>
      </c>
      <c r="B46" s="56" t="s">
        <v>72</v>
      </c>
      <c r="C46" s="31" t="s">
        <v>73</v>
      </c>
      <c r="D46" s="32">
        <f t="shared" si="0"/>
        <v>7233</v>
      </c>
      <c r="E46" s="32">
        <f t="shared" si="1"/>
        <v>0</v>
      </c>
      <c r="F46" s="32">
        <v>0</v>
      </c>
      <c r="G46" s="32">
        <v>0</v>
      </c>
      <c r="H46" s="32">
        <f t="shared" si="2"/>
        <v>0</v>
      </c>
      <c r="I46" s="32">
        <v>0</v>
      </c>
      <c r="J46" s="32">
        <v>0</v>
      </c>
      <c r="K46" s="32">
        <f t="shared" si="3"/>
        <v>7233</v>
      </c>
      <c r="L46" s="32">
        <v>3198</v>
      </c>
      <c r="M46" s="32">
        <v>4035</v>
      </c>
      <c r="N46" s="32">
        <f t="shared" si="4"/>
        <v>7233</v>
      </c>
      <c r="O46" s="32">
        <f t="shared" si="5"/>
        <v>3198</v>
      </c>
      <c r="P46" s="32">
        <v>3198</v>
      </c>
      <c r="Q46" s="32">
        <v>0</v>
      </c>
      <c r="R46" s="32">
        <v>0</v>
      </c>
      <c r="S46" s="32">
        <v>0</v>
      </c>
      <c r="T46" s="32">
        <v>0</v>
      </c>
      <c r="U46" s="32">
        <f t="shared" si="6"/>
        <v>4035</v>
      </c>
      <c r="V46" s="32">
        <v>4035</v>
      </c>
      <c r="W46" s="32">
        <v>0</v>
      </c>
      <c r="X46" s="32">
        <v>0</v>
      </c>
      <c r="Y46" s="32">
        <v>0</v>
      </c>
      <c r="Z46" s="32">
        <v>0</v>
      </c>
      <c r="AA46" s="32">
        <f t="shared" si="7"/>
        <v>0</v>
      </c>
      <c r="AB46" s="32">
        <v>0</v>
      </c>
      <c r="AC46" s="32">
        <v>0</v>
      </c>
    </row>
    <row r="47" spans="1:29" ht="13.5">
      <c r="A47" s="55" t="s">
        <v>1</v>
      </c>
      <c r="B47" s="56" t="s">
        <v>74</v>
      </c>
      <c r="C47" s="31" t="s">
        <v>75</v>
      </c>
      <c r="D47" s="32">
        <f t="shared" si="0"/>
        <v>3302</v>
      </c>
      <c r="E47" s="32">
        <f t="shared" si="1"/>
        <v>3302</v>
      </c>
      <c r="F47" s="32">
        <v>1457</v>
      </c>
      <c r="G47" s="32">
        <v>1845</v>
      </c>
      <c r="H47" s="32">
        <f t="shared" si="2"/>
        <v>0</v>
      </c>
      <c r="I47" s="32">
        <v>0</v>
      </c>
      <c r="J47" s="32">
        <v>0</v>
      </c>
      <c r="K47" s="32">
        <f t="shared" si="3"/>
        <v>0</v>
      </c>
      <c r="L47" s="32">
        <v>0</v>
      </c>
      <c r="M47" s="32">
        <v>0</v>
      </c>
      <c r="N47" s="32">
        <f t="shared" si="4"/>
        <v>3302</v>
      </c>
      <c r="O47" s="32">
        <f t="shared" si="5"/>
        <v>1457</v>
      </c>
      <c r="P47" s="32">
        <v>1457</v>
      </c>
      <c r="Q47" s="32">
        <v>0</v>
      </c>
      <c r="R47" s="32">
        <v>0</v>
      </c>
      <c r="S47" s="32">
        <v>0</v>
      </c>
      <c r="T47" s="32">
        <v>0</v>
      </c>
      <c r="U47" s="32">
        <f t="shared" si="6"/>
        <v>1845</v>
      </c>
      <c r="V47" s="32">
        <v>1845</v>
      </c>
      <c r="W47" s="32">
        <v>0</v>
      </c>
      <c r="X47" s="32">
        <v>0</v>
      </c>
      <c r="Y47" s="32">
        <v>0</v>
      </c>
      <c r="Z47" s="32">
        <v>0</v>
      </c>
      <c r="AA47" s="32">
        <f t="shared" si="7"/>
        <v>0</v>
      </c>
      <c r="AB47" s="32">
        <v>0</v>
      </c>
      <c r="AC47" s="32">
        <v>0</v>
      </c>
    </row>
    <row r="48" spans="1:29" ht="13.5">
      <c r="A48" s="55" t="s">
        <v>1</v>
      </c>
      <c r="B48" s="56" t="s">
        <v>76</v>
      </c>
      <c r="C48" s="31" t="s">
        <v>77</v>
      </c>
      <c r="D48" s="32">
        <f t="shared" si="0"/>
        <v>3660</v>
      </c>
      <c r="E48" s="32">
        <f t="shared" si="1"/>
        <v>0</v>
      </c>
      <c r="F48" s="32">
        <v>0</v>
      </c>
      <c r="G48" s="32">
        <v>0</v>
      </c>
      <c r="H48" s="32">
        <f t="shared" si="2"/>
        <v>0</v>
      </c>
      <c r="I48" s="32">
        <v>0</v>
      </c>
      <c r="J48" s="32">
        <v>0</v>
      </c>
      <c r="K48" s="32">
        <f t="shared" si="3"/>
        <v>3660</v>
      </c>
      <c r="L48" s="32">
        <v>1754</v>
      </c>
      <c r="M48" s="32">
        <v>1906</v>
      </c>
      <c r="N48" s="32">
        <f t="shared" si="4"/>
        <v>0</v>
      </c>
      <c r="O48" s="32">
        <f t="shared" si="5"/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f t="shared" si="6"/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f t="shared" si="7"/>
        <v>0</v>
      </c>
      <c r="AB48" s="32">
        <v>0</v>
      </c>
      <c r="AC48" s="32">
        <v>0</v>
      </c>
    </row>
    <row r="49" spans="1:29" ht="13.5">
      <c r="A49" s="55" t="s">
        <v>1</v>
      </c>
      <c r="B49" s="56" t="s">
        <v>78</v>
      </c>
      <c r="C49" s="31" t="s">
        <v>79</v>
      </c>
      <c r="D49" s="32">
        <f t="shared" si="0"/>
        <v>10754</v>
      </c>
      <c r="E49" s="32">
        <f t="shared" si="1"/>
        <v>0</v>
      </c>
      <c r="F49" s="32">
        <v>0</v>
      </c>
      <c r="G49" s="32">
        <v>0</v>
      </c>
      <c r="H49" s="32">
        <f t="shared" si="2"/>
        <v>0</v>
      </c>
      <c r="I49" s="32">
        <v>0</v>
      </c>
      <c r="J49" s="32">
        <v>0</v>
      </c>
      <c r="K49" s="32">
        <f t="shared" si="3"/>
        <v>10754</v>
      </c>
      <c r="L49" s="32">
        <v>5400</v>
      </c>
      <c r="M49" s="32">
        <v>5354</v>
      </c>
      <c r="N49" s="32">
        <f t="shared" si="4"/>
        <v>10779</v>
      </c>
      <c r="O49" s="32">
        <f t="shared" si="5"/>
        <v>5400</v>
      </c>
      <c r="P49" s="32">
        <v>5400</v>
      </c>
      <c r="Q49" s="32">
        <v>0</v>
      </c>
      <c r="R49" s="32">
        <v>0</v>
      </c>
      <c r="S49" s="32">
        <v>0</v>
      </c>
      <c r="T49" s="32">
        <v>0</v>
      </c>
      <c r="U49" s="32">
        <f t="shared" si="6"/>
        <v>5354</v>
      </c>
      <c r="V49" s="32">
        <v>5354</v>
      </c>
      <c r="W49" s="32">
        <v>0</v>
      </c>
      <c r="X49" s="32">
        <v>0</v>
      </c>
      <c r="Y49" s="32">
        <v>0</v>
      </c>
      <c r="Z49" s="32">
        <v>0</v>
      </c>
      <c r="AA49" s="32">
        <f t="shared" si="7"/>
        <v>25</v>
      </c>
      <c r="AB49" s="32">
        <v>25</v>
      </c>
      <c r="AC49" s="32">
        <v>0</v>
      </c>
    </row>
    <row r="50" spans="1:29" ht="13.5">
      <c r="A50" s="55" t="s">
        <v>1</v>
      </c>
      <c r="B50" s="56" t="s">
        <v>80</v>
      </c>
      <c r="C50" s="31" t="s">
        <v>81</v>
      </c>
      <c r="D50" s="32">
        <f t="shared" si="0"/>
        <v>11353</v>
      </c>
      <c r="E50" s="32">
        <f t="shared" si="1"/>
        <v>0</v>
      </c>
      <c r="F50" s="32">
        <v>0</v>
      </c>
      <c r="G50" s="32">
        <v>0</v>
      </c>
      <c r="H50" s="32">
        <f t="shared" si="2"/>
        <v>0</v>
      </c>
      <c r="I50" s="32">
        <v>0</v>
      </c>
      <c r="J50" s="32">
        <v>0</v>
      </c>
      <c r="K50" s="32">
        <f t="shared" si="3"/>
        <v>11353</v>
      </c>
      <c r="L50" s="32">
        <v>4232</v>
      </c>
      <c r="M50" s="32">
        <v>7121</v>
      </c>
      <c r="N50" s="32">
        <f t="shared" si="4"/>
        <v>11525</v>
      </c>
      <c r="O50" s="32">
        <f t="shared" si="5"/>
        <v>4309</v>
      </c>
      <c r="P50" s="32">
        <v>4232</v>
      </c>
      <c r="Q50" s="32">
        <v>77</v>
      </c>
      <c r="R50" s="32">
        <v>0</v>
      </c>
      <c r="S50" s="32">
        <v>0</v>
      </c>
      <c r="T50" s="32">
        <v>0</v>
      </c>
      <c r="U50" s="32">
        <f t="shared" si="6"/>
        <v>7121</v>
      </c>
      <c r="V50" s="32">
        <v>7121</v>
      </c>
      <c r="W50" s="32">
        <v>0</v>
      </c>
      <c r="X50" s="32">
        <v>0</v>
      </c>
      <c r="Y50" s="32">
        <v>0</v>
      </c>
      <c r="Z50" s="32">
        <v>0</v>
      </c>
      <c r="AA50" s="32">
        <f t="shared" si="7"/>
        <v>95</v>
      </c>
      <c r="AB50" s="32">
        <v>95</v>
      </c>
      <c r="AC50" s="32">
        <v>0</v>
      </c>
    </row>
    <row r="51" spans="1:29" ht="13.5">
      <c r="A51" s="55" t="s">
        <v>1</v>
      </c>
      <c r="B51" s="56" t="s">
        <v>82</v>
      </c>
      <c r="C51" s="31" t="s">
        <v>83</v>
      </c>
      <c r="D51" s="32">
        <f t="shared" si="0"/>
        <v>1130</v>
      </c>
      <c r="E51" s="32">
        <f t="shared" si="1"/>
        <v>0</v>
      </c>
      <c r="F51" s="32">
        <v>0</v>
      </c>
      <c r="G51" s="32">
        <v>0</v>
      </c>
      <c r="H51" s="32">
        <f t="shared" si="2"/>
        <v>0</v>
      </c>
      <c r="I51" s="32">
        <v>0</v>
      </c>
      <c r="J51" s="32">
        <v>0</v>
      </c>
      <c r="K51" s="32">
        <f t="shared" si="3"/>
        <v>1130</v>
      </c>
      <c r="L51" s="32">
        <v>225</v>
      </c>
      <c r="M51" s="32">
        <v>905</v>
      </c>
      <c r="N51" s="32">
        <f t="shared" si="4"/>
        <v>1130</v>
      </c>
      <c r="O51" s="32">
        <f t="shared" si="5"/>
        <v>225</v>
      </c>
      <c r="P51" s="32">
        <v>225</v>
      </c>
      <c r="Q51" s="32">
        <v>0</v>
      </c>
      <c r="R51" s="32">
        <v>0</v>
      </c>
      <c r="S51" s="32">
        <v>0</v>
      </c>
      <c r="T51" s="32">
        <v>0</v>
      </c>
      <c r="U51" s="32">
        <f t="shared" si="6"/>
        <v>905</v>
      </c>
      <c r="V51" s="32">
        <v>905</v>
      </c>
      <c r="W51" s="32">
        <v>0</v>
      </c>
      <c r="X51" s="32">
        <v>0</v>
      </c>
      <c r="Y51" s="32">
        <v>0</v>
      </c>
      <c r="Z51" s="32">
        <v>0</v>
      </c>
      <c r="AA51" s="32">
        <f t="shared" si="7"/>
        <v>0</v>
      </c>
      <c r="AB51" s="32">
        <v>0</v>
      </c>
      <c r="AC51" s="32">
        <v>0</v>
      </c>
    </row>
    <row r="52" spans="1:29" ht="13.5">
      <c r="A52" s="55" t="s">
        <v>1</v>
      </c>
      <c r="B52" s="56" t="s">
        <v>84</v>
      </c>
      <c r="C52" s="31" t="s">
        <v>85</v>
      </c>
      <c r="D52" s="32">
        <f t="shared" si="0"/>
        <v>3333</v>
      </c>
      <c r="E52" s="32">
        <f t="shared" si="1"/>
        <v>0</v>
      </c>
      <c r="F52" s="32">
        <v>0</v>
      </c>
      <c r="G52" s="32">
        <v>0</v>
      </c>
      <c r="H52" s="32">
        <f t="shared" si="2"/>
        <v>0</v>
      </c>
      <c r="I52" s="32">
        <v>0</v>
      </c>
      <c r="J52" s="32">
        <v>0</v>
      </c>
      <c r="K52" s="32">
        <f t="shared" si="3"/>
        <v>3333</v>
      </c>
      <c r="L52" s="32">
        <v>1955</v>
      </c>
      <c r="M52" s="32">
        <v>1378</v>
      </c>
      <c r="N52" s="32">
        <f t="shared" si="4"/>
        <v>3342</v>
      </c>
      <c r="O52" s="32">
        <f t="shared" si="5"/>
        <v>1955</v>
      </c>
      <c r="P52" s="32">
        <v>1955</v>
      </c>
      <c r="Q52" s="32">
        <v>0</v>
      </c>
      <c r="R52" s="32">
        <v>0</v>
      </c>
      <c r="S52" s="32">
        <v>0</v>
      </c>
      <c r="T52" s="32">
        <v>0</v>
      </c>
      <c r="U52" s="32">
        <f t="shared" si="6"/>
        <v>1378</v>
      </c>
      <c r="V52" s="32">
        <v>1378</v>
      </c>
      <c r="W52" s="32">
        <v>0</v>
      </c>
      <c r="X52" s="32">
        <v>0</v>
      </c>
      <c r="Y52" s="32">
        <v>0</v>
      </c>
      <c r="Z52" s="32">
        <v>0</v>
      </c>
      <c r="AA52" s="32">
        <f t="shared" si="7"/>
        <v>9</v>
      </c>
      <c r="AB52" s="32">
        <v>9</v>
      </c>
      <c r="AC52" s="32">
        <v>0</v>
      </c>
    </row>
    <row r="53" spans="1:29" ht="13.5">
      <c r="A53" s="55" t="s">
        <v>1</v>
      </c>
      <c r="B53" s="56" t="s">
        <v>86</v>
      </c>
      <c r="C53" s="31" t="s">
        <v>87</v>
      </c>
      <c r="D53" s="32">
        <f t="shared" si="0"/>
        <v>2127</v>
      </c>
      <c r="E53" s="32">
        <f t="shared" si="1"/>
        <v>0</v>
      </c>
      <c r="F53" s="32">
        <v>0</v>
      </c>
      <c r="G53" s="32">
        <v>0</v>
      </c>
      <c r="H53" s="32">
        <f t="shared" si="2"/>
        <v>0</v>
      </c>
      <c r="I53" s="32">
        <v>0</v>
      </c>
      <c r="J53" s="32">
        <v>0</v>
      </c>
      <c r="K53" s="32">
        <f t="shared" si="3"/>
        <v>2127</v>
      </c>
      <c r="L53" s="32">
        <v>988</v>
      </c>
      <c r="M53" s="32">
        <v>1139</v>
      </c>
      <c r="N53" s="32">
        <f t="shared" si="4"/>
        <v>2176</v>
      </c>
      <c r="O53" s="32">
        <f t="shared" si="5"/>
        <v>988</v>
      </c>
      <c r="P53" s="32">
        <v>988</v>
      </c>
      <c r="Q53" s="32">
        <v>0</v>
      </c>
      <c r="R53" s="32">
        <v>0</v>
      </c>
      <c r="S53" s="32">
        <v>0</v>
      </c>
      <c r="T53" s="32">
        <v>0</v>
      </c>
      <c r="U53" s="32">
        <f t="shared" si="6"/>
        <v>1139</v>
      </c>
      <c r="V53" s="32">
        <v>1139</v>
      </c>
      <c r="W53" s="32">
        <v>0</v>
      </c>
      <c r="X53" s="32">
        <v>0</v>
      </c>
      <c r="Y53" s="32">
        <v>0</v>
      </c>
      <c r="Z53" s="32">
        <v>0</v>
      </c>
      <c r="AA53" s="32">
        <f t="shared" si="7"/>
        <v>49</v>
      </c>
      <c r="AB53" s="32">
        <v>49</v>
      </c>
      <c r="AC53" s="32">
        <v>0</v>
      </c>
    </row>
    <row r="54" spans="1:29" ht="13.5">
      <c r="A54" s="55" t="s">
        <v>1</v>
      </c>
      <c r="B54" s="56" t="s">
        <v>88</v>
      </c>
      <c r="C54" s="31" t="s">
        <v>89</v>
      </c>
      <c r="D54" s="32">
        <f t="shared" si="0"/>
        <v>1324</v>
      </c>
      <c r="E54" s="32">
        <f t="shared" si="1"/>
        <v>0</v>
      </c>
      <c r="F54" s="32">
        <v>0</v>
      </c>
      <c r="G54" s="32">
        <v>0</v>
      </c>
      <c r="H54" s="32">
        <f t="shared" si="2"/>
        <v>0</v>
      </c>
      <c r="I54" s="32">
        <v>0</v>
      </c>
      <c r="J54" s="32">
        <v>0</v>
      </c>
      <c r="K54" s="32">
        <f t="shared" si="3"/>
        <v>1324</v>
      </c>
      <c r="L54" s="32">
        <v>488</v>
      </c>
      <c r="M54" s="32">
        <v>836</v>
      </c>
      <c r="N54" s="32">
        <f t="shared" si="4"/>
        <v>1338</v>
      </c>
      <c r="O54" s="32">
        <f t="shared" si="5"/>
        <v>488</v>
      </c>
      <c r="P54" s="32">
        <v>488</v>
      </c>
      <c r="Q54" s="32">
        <v>0</v>
      </c>
      <c r="R54" s="32">
        <v>0</v>
      </c>
      <c r="S54" s="32">
        <v>0</v>
      </c>
      <c r="T54" s="32">
        <v>0</v>
      </c>
      <c r="U54" s="32">
        <f t="shared" si="6"/>
        <v>836</v>
      </c>
      <c r="V54" s="32">
        <v>836</v>
      </c>
      <c r="W54" s="32">
        <v>0</v>
      </c>
      <c r="X54" s="32">
        <v>0</v>
      </c>
      <c r="Y54" s="32">
        <v>0</v>
      </c>
      <c r="Z54" s="32">
        <v>0</v>
      </c>
      <c r="AA54" s="32">
        <f t="shared" si="7"/>
        <v>14</v>
      </c>
      <c r="AB54" s="32">
        <v>14</v>
      </c>
      <c r="AC54" s="32">
        <v>0</v>
      </c>
    </row>
    <row r="55" spans="1:29" ht="13.5">
      <c r="A55" s="55" t="s">
        <v>1</v>
      </c>
      <c r="B55" s="56" t="s">
        <v>90</v>
      </c>
      <c r="C55" s="31" t="s">
        <v>156</v>
      </c>
      <c r="D55" s="32">
        <f t="shared" si="0"/>
        <v>2708</v>
      </c>
      <c r="E55" s="32">
        <f t="shared" si="1"/>
        <v>0</v>
      </c>
      <c r="F55" s="32">
        <v>0</v>
      </c>
      <c r="G55" s="32">
        <v>0</v>
      </c>
      <c r="H55" s="32">
        <f t="shared" si="2"/>
        <v>0</v>
      </c>
      <c r="I55" s="32">
        <v>0</v>
      </c>
      <c r="J55" s="32">
        <v>0</v>
      </c>
      <c r="K55" s="32">
        <f t="shared" si="3"/>
        <v>2708</v>
      </c>
      <c r="L55" s="32">
        <v>1646</v>
      </c>
      <c r="M55" s="32">
        <v>1062</v>
      </c>
      <c r="N55" s="32">
        <f t="shared" si="4"/>
        <v>2663</v>
      </c>
      <c r="O55" s="32">
        <f t="shared" si="5"/>
        <v>1646</v>
      </c>
      <c r="P55" s="32">
        <v>1646</v>
      </c>
      <c r="Q55" s="32">
        <v>0</v>
      </c>
      <c r="R55" s="32">
        <v>0</v>
      </c>
      <c r="S55" s="32">
        <v>0</v>
      </c>
      <c r="T55" s="32">
        <v>0</v>
      </c>
      <c r="U55" s="32">
        <f t="shared" si="6"/>
        <v>967</v>
      </c>
      <c r="V55" s="32">
        <v>967</v>
      </c>
      <c r="W55" s="32">
        <v>0</v>
      </c>
      <c r="X55" s="32">
        <v>0</v>
      </c>
      <c r="Y55" s="32">
        <v>0</v>
      </c>
      <c r="Z55" s="32">
        <v>0</v>
      </c>
      <c r="AA55" s="32">
        <f t="shared" si="7"/>
        <v>50</v>
      </c>
      <c r="AB55" s="32">
        <v>50</v>
      </c>
      <c r="AC55" s="32">
        <v>0</v>
      </c>
    </row>
    <row r="56" spans="1:29" ht="13.5">
      <c r="A56" s="55" t="s">
        <v>1</v>
      </c>
      <c r="B56" s="56" t="s">
        <v>91</v>
      </c>
      <c r="C56" s="31" t="s">
        <v>92</v>
      </c>
      <c r="D56" s="32">
        <f t="shared" si="0"/>
        <v>324</v>
      </c>
      <c r="E56" s="32">
        <f t="shared" si="1"/>
        <v>0</v>
      </c>
      <c r="F56" s="32">
        <v>0</v>
      </c>
      <c r="G56" s="32">
        <v>0</v>
      </c>
      <c r="H56" s="32">
        <f t="shared" si="2"/>
        <v>0</v>
      </c>
      <c r="I56" s="32">
        <v>0</v>
      </c>
      <c r="J56" s="32">
        <v>0</v>
      </c>
      <c r="K56" s="32">
        <f t="shared" si="3"/>
        <v>324</v>
      </c>
      <c r="L56" s="32">
        <v>44</v>
      </c>
      <c r="M56" s="32">
        <v>280</v>
      </c>
      <c r="N56" s="32">
        <f t="shared" si="4"/>
        <v>324</v>
      </c>
      <c r="O56" s="32">
        <f t="shared" si="5"/>
        <v>44</v>
      </c>
      <c r="P56" s="32">
        <v>44</v>
      </c>
      <c r="Q56" s="32">
        <v>0</v>
      </c>
      <c r="R56" s="32">
        <v>0</v>
      </c>
      <c r="S56" s="32">
        <v>0</v>
      </c>
      <c r="T56" s="32">
        <v>0</v>
      </c>
      <c r="U56" s="32">
        <f t="shared" si="6"/>
        <v>280</v>
      </c>
      <c r="V56" s="32">
        <v>280</v>
      </c>
      <c r="W56" s="32">
        <v>0</v>
      </c>
      <c r="X56" s="32">
        <v>0</v>
      </c>
      <c r="Y56" s="32">
        <v>0</v>
      </c>
      <c r="Z56" s="32">
        <v>0</v>
      </c>
      <c r="AA56" s="32">
        <f t="shared" si="7"/>
        <v>0</v>
      </c>
      <c r="AB56" s="32">
        <v>0</v>
      </c>
      <c r="AC56" s="32">
        <v>0</v>
      </c>
    </row>
    <row r="57" spans="1:29" ht="13.5">
      <c r="A57" s="62" t="s">
        <v>96</v>
      </c>
      <c r="B57" s="63"/>
      <c r="C57" s="63"/>
      <c r="D57" s="32">
        <f aca="true" t="shared" si="8" ref="D57:AC57">SUM(D7:D56)</f>
        <v>545449</v>
      </c>
      <c r="E57" s="32">
        <f t="shared" si="8"/>
        <v>8571</v>
      </c>
      <c r="F57" s="32">
        <f t="shared" si="8"/>
        <v>6283</v>
      </c>
      <c r="G57" s="32">
        <f t="shared" si="8"/>
        <v>2288</v>
      </c>
      <c r="H57" s="32">
        <f t="shared" si="8"/>
        <v>1122</v>
      </c>
      <c r="I57" s="32">
        <f t="shared" si="8"/>
        <v>0</v>
      </c>
      <c r="J57" s="32">
        <f t="shared" si="8"/>
        <v>1122</v>
      </c>
      <c r="K57" s="32">
        <f t="shared" si="8"/>
        <v>535756</v>
      </c>
      <c r="L57" s="32">
        <f t="shared" si="8"/>
        <v>246462</v>
      </c>
      <c r="M57" s="32">
        <f t="shared" si="8"/>
        <v>289294</v>
      </c>
      <c r="N57" s="32">
        <f t="shared" si="8"/>
        <v>555533</v>
      </c>
      <c r="O57" s="32">
        <f t="shared" si="8"/>
        <v>260397</v>
      </c>
      <c r="P57" s="32">
        <f t="shared" si="8"/>
        <v>246160</v>
      </c>
      <c r="Q57" s="32">
        <f t="shared" si="8"/>
        <v>10045</v>
      </c>
      <c r="R57" s="32">
        <f t="shared" si="8"/>
        <v>4192</v>
      </c>
      <c r="S57" s="32">
        <f t="shared" si="8"/>
        <v>0</v>
      </c>
      <c r="T57" s="32">
        <f t="shared" si="8"/>
        <v>0</v>
      </c>
      <c r="U57" s="32">
        <f t="shared" si="8"/>
        <v>293228</v>
      </c>
      <c r="V57" s="32">
        <f t="shared" si="8"/>
        <v>284536</v>
      </c>
      <c r="W57" s="32">
        <f t="shared" si="8"/>
        <v>875</v>
      </c>
      <c r="X57" s="32">
        <f t="shared" si="8"/>
        <v>7817</v>
      </c>
      <c r="Y57" s="32">
        <f t="shared" si="8"/>
        <v>0</v>
      </c>
      <c r="Z57" s="32">
        <f t="shared" si="8"/>
        <v>0</v>
      </c>
      <c r="AA57" s="32">
        <f t="shared" si="8"/>
        <v>1908</v>
      </c>
      <c r="AB57" s="32">
        <f t="shared" si="8"/>
        <v>1908</v>
      </c>
      <c r="AC57" s="32">
        <f t="shared" si="8"/>
        <v>0</v>
      </c>
    </row>
  </sheetData>
  <mergeCells count="7">
    <mergeCell ref="H3:J3"/>
    <mergeCell ref="K3:M3"/>
    <mergeCell ref="A2:A6"/>
    <mergeCell ref="B2:B6"/>
    <mergeCell ref="C2:C6"/>
    <mergeCell ref="E3:G3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4" t="s">
        <v>152</v>
      </c>
      <c r="B1" s="97"/>
      <c r="C1" s="35" t="s">
        <v>117</v>
      </c>
    </row>
    <row r="2" ht="18" customHeight="1">
      <c r="J2" s="38" t="s">
        <v>118</v>
      </c>
    </row>
    <row r="3" spans="6:11" s="39" customFormat="1" ht="19.5" customHeight="1">
      <c r="F3" s="94" t="s">
        <v>119</v>
      </c>
      <c r="G3" s="94"/>
      <c r="H3" s="40" t="s">
        <v>120</v>
      </c>
      <c r="I3" s="40" t="s">
        <v>121</v>
      </c>
      <c r="J3" s="40" t="s">
        <v>110</v>
      </c>
      <c r="K3" s="40" t="s">
        <v>122</v>
      </c>
    </row>
    <row r="4" spans="2:11" s="39" customFormat="1" ht="19.5" customHeight="1">
      <c r="B4" s="98" t="s">
        <v>123</v>
      </c>
      <c r="C4" s="41" t="s">
        <v>124</v>
      </c>
      <c r="D4" s="42">
        <f>SUMIF('水洗化人口等'!$A$7:$C$57,$A$1,'水洗化人口等'!$G$7:$G$57)</f>
        <v>380941</v>
      </c>
      <c r="F4" s="95" t="s">
        <v>125</v>
      </c>
      <c r="G4" s="41" t="s">
        <v>126</v>
      </c>
      <c r="H4" s="42">
        <f>SUMIF('し尿処理の状況'!$A$7:$C$57,$A$1,'し尿処理の状況'!$P$7:$P$57)</f>
        <v>246160</v>
      </c>
      <c r="I4" s="42">
        <f>SUMIF('し尿処理の状況'!$A$7:$C$57,$A$1,'し尿処理の状況'!$V$7:$V$57)</f>
        <v>284536</v>
      </c>
      <c r="J4" s="42">
        <f aca="true" t="shared" si="0" ref="J4:J11">H4+I4</f>
        <v>530696</v>
      </c>
      <c r="K4" s="43">
        <f aca="true" t="shared" si="1" ref="K4:K9">J4/$J$9</f>
        <v>0.9585838789794536</v>
      </c>
    </row>
    <row r="5" spans="2:11" s="39" customFormat="1" ht="19.5" customHeight="1">
      <c r="B5" s="99"/>
      <c r="C5" s="41" t="s">
        <v>127</v>
      </c>
      <c r="D5" s="42">
        <f>SUMIF('水洗化人口等'!$A$7:$C$57,$A$1,'水洗化人口等'!$H$7:$H$57)</f>
        <v>3306</v>
      </c>
      <c r="F5" s="96"/>
      <c r="G5" s="41" t="s">
        <v>128</v>
      </c>
      <c r="H5" s="42">
        <f>SUMIF('し尿処理の状況'!$A$7:$C$57,$A$1,'し尿処理の状況'!$Q$7:$Q$57)</f>
        <v>10045</v>
      </c>
      <c r="I5" s="42">
        <f>SUMIF('し尿処理の状況'!$A$7:$C$57,$A$1,'し尿処理の状況'!$W$7:$W$57)</f>
        <v>875</v>
      </c>
      <c r="J5" s="42">
        <f t="shared" si="0"/>
        <v>10920</v>
      </c>
      <c r="K5" s="43">
        <f t="shared" si="1"/>
        <v>0.019724542786181982</v>
      </c>
    </row>
    <row r="6" spans="2:11" s="39" customFormat="1" ht="19.5" customHeight="1">
      <c r="B6" s="100"/>
      <c r="C6" s="44" t="s">
        <v>129</v>
      </c>
      <c r="D6" s="45">
        <f>SUM(D4:D5)</f>
        <v>384247</v>
      </c>
      <c r="F6" s="96"/>
      <c r="G6" s="41" t="s">
        <v>130</v>
      </c>
      <c r="H6" s="42">
        <f>SUMIF('し尿処理の状況'!$A$7:$C$57,$A$1,'し尿処理の状況'!$R$7:$R$57)</f>
        <v>4192</v>
      </c>
      <c r="I6" s="42">
        <f>SUMIF('し尿処理の状況'!$A$7:$C$57,$A$1,'し尿処理の状況'!$X$7:$X$57)</f>
        <v>7817</v>
      </c>
      <c r="J6" s="42">
        <f t="shared" si="0"/>
        <v>12009</v>
      </c>
      <c r="K6" s="43">
        <f t="shared" si="1"/>
        <v>0.021691578234364416</v>
      </c>
    </row>
    <row r="7" spans="2:11" s="39" customFormat="1" ht="19.5" customHeight="1">
      <c r="B7" s="101" t="s">
        <v>131</v>
      </c>
      <c r="C7" s="46" t="s">
        <v>132</v>
      </c>
      <c r="D7" s="42">
        <f>SUMIF('水洗化人口等'!$A$7:$C$57,$A$1,'水洗化人口等'!$K$7:$K$57)</f>
        <v>87321</v>
      </c>
      <c r="F7" s="96"/>
      <c r="G7" s="41" t="s">
        <v>133</v>
      </c>
      <c r="H7" s="42">
        <f>SUMIF('し尿処理の状況'!$A$7:$C$57,$A$1,'し尿処理の状況'!$S$7:$S$57)</f>
        <v>0</v>
      </c>
      <c r="I7" s="42">
        <f>SUMIF('し尿処理の状況'!$A$7:$C$57,$A$1,'し尿処理の状況'!$Y$7:$Y$57)</f>
        <v>0</v>
      </c>
      <c r="J7" s="42">
        <f t="shared" si="0"/>
        <v>0</v>
      </c>
      <c r="K7" s="43">
        <f t="shared" si="1"/>
        <v>0</v>
      </c>
    </row>
    <row r="8" spans="2:11" s="39" customFormat="1" ht="19.5" customHeight="1">
      <c r="B8" s="102"/>
      <c r="C8" s="41" t="s">
        <v>134</v>
      </c>
      <c r="D8" s="42">
        <f>SUMIF('水洗化人口等'!$A$7:$C$57,$A$1,'水洗化人口等'!$M$7:$M$57)</f>
        <v>0</v>
      </c>
      <c r="F8" s="96"/>
      <c r="G8" s="41" t="s">
        <v>135</v>
      </c>
      <c r="H8" s="42">
        <f>SUMIF('し尿処理の状況'!$A$7:$C$57,$A$1,'し尿処理の状況'!$T$7:$T$57)</f>
        <v>0</v>
      </c>
      <c r="I8" s="42">
        <f>SUMIF('し尿処理の状況'!$A$7:$C$57,$A$1,'し尿処理の状況'!$Z$7:$Z$57)</f>
        <v>0</v>
      </c>
      <c r="J8" s="42">
        <f t="shared" si="0"/>
        <v>0</v>
      </c>
      <c r="K8" s="43">
        <f t="shared" si="1"/>
        <v>0</v>
      </c>
    </row>
    <row r="9" spans="2:11" s="39" customFormat="1" ht="19.5" customHeight="1">
      <c r="B9" s="102"/>
      <c r="C9" s="41" t="s">
        <v>136</v>
      </c>
      <c r="D9" s="42">
        <f>SUMIF('水洗化人口等'!$A$7:$C$57,$A$1,'水洗化人口等'!$O$7:$O$57)</f>
        <v>605695</v>
      </c>
      <c r="F9" s="96"/>
      <c r="G9" s="41" t="s">
        <v>129</v>
      </c>
      <c r="H9" s="42">
        <f>SUM(H4:H8)</f>
        <v>260397</v>
      </c>
      <c r="I9" s="42">
        <f>SUM(I4:I8)</f>
        <v>293228</v>
      </c>
      <c r="J9" s="42">
        <f t="shared" si="0"/>
        <v>553625</v>
      </c>
      <c r="K9" s="43">
        <f t="shared" si="1"/>
        <v>1</v>
      </c>
    </row>
    <row r="10" spans="2:10" s="39" customFormat="1" ht="19.5" customHeight="1">
      <c r="B10" s="103"/>
      <c r="C10" s="44" t="s">
        <v>129</v>
      </c>
      <c r="D10" s="45">
        <f>SUM(D7:D9)</f>
        <v>693016</v>
      </c>
      <c r="F10" s="94" t="s">
        <v>137</v>
      </c>
      <c r="G10" s="94"/>
      <c r="H10" s="42">
        <f>SUMIF('し尿処理の状況'!$A$7:$C$57,$A$1,'し尿処理の状況'!$AB$7:$AB$57)</f>
        <v>1908</v>
      </c>
      <c r="I10" s="42">
        <f>SUMIF('し尿処理の状況'!$A$7:$C$57,$A$1,'し尿処理の状況'!$AC$7:$AC$57)</f>
        <v>0</v>
      </c>
      <c r="J10" s="42">
        <f t="shared" si="0"/>
        <v>1908</v>
      </c>
    </row>
    <row r="11" spans="2:10" s="39" customFormat="1" ht="19.5" customHeight="1">
      <c r="B11" s="92" t="s">
        <v>138</v>
      </c>
      <c r="C11" s="93"/>
      <c r="D11" s="45">
        <f>D6+D10</f>
        <v>1077263</v>
      </c>
      <c r="F11" s="94" t="s">
        <v>110</v>
      </c>
      <c r="G11" s="94"/>
      <c r="H11" s="42">
        <f>H9+H10</f>
        <v>262305</v>
      </c>
      <c r="I11" s="42">
        <f>I9+I10</f>
        <v>293228</v>
      </c>
      <c r="J11" s="42">
        <f t="shared" si="0"/>
        <v>555533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139</v>
      </c>
      <c r="J13" s="38" t="s">
        <v>118</v>
      </c>
    </row>
    <row r="14" spans="3:10" s="39" customFormat="1" ht="19.5" customHeight="1">
      <c r="C14" s="42">
        <f>SUMIF('水洗化人口等'!$A$7:$C$57,$A$1,'水洗化人口等'!$P$7:$P$57)</f>
        <v>229512</v>
      </c>
      <c r="D14" s="39" t="s">
        <v>140</v>
      </c>
      <c r="F14" s="94" t="s">
        <v>141</v>
      </c>
      <c r="G14" s="94"/>
      <c r="H14" s="40" t="s">
        <v>120</v>
      </c>
      <c r="I14" s="40" t="s">
        <v>121</v>
      </c>
      <c r="J14" s="40" t="s">
        <v>110</v>
      </c>
    </row>
    <row r="15" spans="6:10" s="39" customFormat="1" ht="15.75" customHeight="1">
      <c r="F15" s="94" t="s">
        <v>142</v>
      </c>
      <c r="G15" s="94"/>
      <c r="H15" s="42">
        <f>SUMIF('し尿処理の状況'!$A$7:$C$57,$A$1,'し尿処理の状況'!$F$7:$F$57)</f>
        <v>6283</v>
      </c>
      <c r="I15" s="42">
        <f>SUMIF('し尿処理の状況'!$A$7:$C$57,$A$1,'し尿処理の状況'!$G$7:$G$57)</f>
        <v>2288</v>
      </c>
      <c r="J15" s="42">
        <f>H15+I15</f>
        <v>8571</v>
      </c>
    </row>
    <row r="16" spans="3:10" s="39" customFormat="1" ht="15.75" customHeight="1">
      <c r="C16" s="39" t="s">
        <v>143</v>
      </c>
      <c r="D16" s="50">
        <f>D10/D11</f>
        <v>0.6433118003681553</v>
      </c>
      <c r="F16" s="94" t="s">
        <v>144</v>
      </c>
      <c r="G16" s="94"/>
      <c r="H16" s="42">
        <f>SUMIF('し尿処理の状況'!$A$7:$C$57,$A$1,'し尿処理の状況'!$I$7:$I$57)</f>
        <v>0</v>
      </c>
      <c r="I16" s="42">
        <f>SUMIF('し尿処理の状況'!$A$7:$C$57,$A$1,'し尿処理の状況'!$J$7:$J$57)</f>
        <v>1122</v>
      </c>
      <c r="J16" s="42">
        <f>H16+I16</f>
        <v>1122</v>
      </c>
    </row>
    <row r="17" spans="3:10" s="39" customFormat="1" ht="15.75" customHeight="1">
      <c r="C17" s="39" t="s">
        <v>145</v>
      </c>
      <c r="D17" s="50">
        <f>D6/D11</f>
        <v>0.3566881996318448</v>
      </c>
      <c r="F17" s="94" t="s">
        <v>146</v>
      </c>
      <c r="G17" s="94"/>
      <c r="H17" s="42">
        <f>SUMIF('し尿処理の状況'!$A$7:$C$57,$A$1,'し尿処理の状況'!$L$7:$L$57)</f>
        <v>246462</v>
      </c>
      <c r="I17" s="42">
        <f>SUMIF('し尿処理の状況'!$A$7:$C$57,$A$1,'し尿処理の状況'!$M$7:$M$57)</f>
        <v>289294</v>
      </c>
      <c r="J17" s="42">
        <f>H17+I17</f>
        <v>535756</v>
      </c>
    </row>
    <row r="18" spans="3:10" s="39" customFormat="1" ht="15.75" customHeight="1">
      <c r="C18" s="51" t="s">
        <v>147</v>
      </c>
      <c r="D18" s="50">
        <f>D7/D11</f>
        <v>0.08105820027235688</v>
      </c>
      <c r="F18" s="94" t="s">
        <v>110</v>
      </c>
      <c r="G18" s="94"/>
      <c r="H18" s="42">
        <f>SUM(H15:H17)</f>
        <v>252745</v>
      </c>
      <c r="I18" s="42">
        <f>SUM(I15:I17)</f>
        <v>292704</v>
      </c>
      <c r="J18" s="42">
        <f>SUM(J15:J17)</f>
        <v>545449</v>
      </c>
    </row>
    <row r="19" spans="3:10" ht="15.75" customHeight="1">
      <c r="C19" s="37" t="s">
        <v>148</v>
      </c>
      <c r="D19" s="50">
        <f>(D8+D9)/D11</f>
        <v>0.5622536000957983</v>
      </c>
      <c r="J19" s="52"/>
    </row>
    <row r="20" spans="3:10" ht="15.75" customHeight="1">
      <c r="C20" s="37" t="s">
        <v>149</v>
      </c>
      <c r="D20" s="50">
        <f>C14/D11</f>
        <v>0.2130510376760364</v>
      </c>
      <c r="J20" s="53"/>
    </row>
    <row r="21" spans="3:10" ht="15.75" customHeight="1">
      <c r="C21" s="37" t="s">
        <v>150</v>
      </c>
      <c r="D21" s="50">
        <f>D4/D6</f>
        <v>0.9913961592413213</v>
      </c>
      <c r="F21" s="54"/>
      <c r="J21" s="53"/>
    </row>
    <row r="22" spans="3:10" ht="15.75" customHeight="1">
      <c r="C22" s="37" t="s">
        <v>151</v>
      </c>
      <c r="D22" s="50">
        <f>D5/D6</f>
        <v>0.008603840758678663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2005-09-29T03:12:32Z</dcterms:modified>
  <cp:category/>
  <cp:version/>
  <cp:contentType/>
  <cp:contentStatus/>
</cp:coreProperties>
</file>