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  <sheet name="し尿集計結果" sheetId="3" r:id="rId3"/>
  </sheets>
  <externalReferences>
    <externalReference r:id="rId6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2">'し尿集計結果'!$A$1:$K$22</definedName>
    <definedName name="_xlnm.Print_Area" localSheetId="1">'し尿処理の状況'!$A$2:$AC$95</definedName>
    <definedName name="_xlnm.Print_Area" localSheetId="0">'水洗化人口等'!$A$2:$U$95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calcMode="manual" fullCalcOnLoad="1"/>
</workbook>
</file>

<file path=xl/sharedStrings.xml><?xml version="1.0" encoding="utf-8"?>
<sst xmlns="http://schemas.openxmlformats.org/spreadsheetml/2006/main" count="766" uniqueCount="262">
  <si>
    <t>和田山町</t>
  </si>
  <si>
    <t>28623</t>
  </si>
  <si>
    <t>28624</t>
  </si>
  <si>
    <t>朝来町</t>
  </si>
  <si>
    <t>28641</t>
  </si>
  <si>
    <t>柏原町</t>
  </si>
  <si>
    <t>28642</t>
  </si>
  <si>
    <t>氷上町</t>
  </si>
  <si>
    <t>28643</t>
  </si>
  <si>
    <t>青垣町</t>
  </si>
  <si>
    <t>28644</t>
  </si>
  <si>
    <t>28645</t>
  </si>
  <si>
    <t>山南町</t>
  </si>
  <si>
    <t>28646</t>
  </si>
  <si>
    <t>市島町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</si>
  <si>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</si>
  <si>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</si>
  <si>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</si>
  <si>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</si>
  <si>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</si>
  <si>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</si>
  <si>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</si>
  <si>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</si>
  <si>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</si>
  <si>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</si>
  <si>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28701</t>
  </si>
  <si>
    <t>緑町</t>
  </si>
  <si>
    <t>28702</t>
  </si>
  <si>
    <t>西淡町</t>
  </si>
  <si>
    <t>28703</t>
  </si>
  <si>
    <t>三原町</t>
  </si>
  <si>
    <t>28704</t>
  </si>
  <si>
    <t>南淡町</t>
  </si>
  <si>
    <t>水洗化人口等（平成１５年度実績）</t>
  </si>
  <si>
    <t>し尿処理の状況（平成１５年度実績）</t>
  </si>
  <si>
    <t>兵庫県合計</t>
  </si>
  <si>
    <t>兵庫県合計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</si>
  <si>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</si>
  <si>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</si>
  <si>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</si>
  <si>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</si>
  <si>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</si>
  <si>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</si>
  <si>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</si>
  <si>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</si>
  <si>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</si>
  <si>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</si>
  <si>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</si>
  <si>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</si>
  <si>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</si>
  <si>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</si>
  <si>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</si>
  <si>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</si>
  <si>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</si>
  <si>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</si>
  <si>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</si>
  <si>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</si>
  <si>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し尿処理</t>
  </si>
  <si>
    <t>kl/年</t>
  </si>
  <si>
    <t>処理量</t>
  </si>
  <si>
    <t>汲み取りし尿</t>
  </si>
  <si>
    <t>浄化槽汚泥</t>
  </si>
  <si>
    <t>構成比</t>
  </si>
  <si>
    <t>非水洗化</t>
  </si>
  <si>
    <t>計画収集人口</t>
  </si>
  <si>
    <t>計画処理量</t>
  </si>
  <si>
    <t>し尿処理施設</t>
  </si>
  <si>
    <t>自家処理人口</t>
  </si>
  <si>
    <t>下水道投入</t>
  </si>
  <si>
    <t>小計</t>
  </si>
  <si>
    <t>海洋投入</t>
  </si>
  <si>
    <t>水洗化</t>
  </si>
  <si>
    <t>下水道人口</t>
  </si>
  <si>
    <t>農地還元</t>
  </si>
  <si>
    <t>ｺﾐﾌﾟﾗ人口</t>
  </si>
  <si>
    <t>その他</t>
  </si>
  <si>
    <t>浄化槽人口</t>
  </si>
  <si>
    <t>自家処理量</t>
  </si>
  <si>
    <t>総計</t>
  </si>
  <si>
    <t>浄化槽人口のうち合併処理浄化槽人口</t>
  </si>
  <si>
    <t>人</t>
  </si>
  <si>
    <t>収集量</t>
  </si>
  <si>
    <t>直営</t>
  </si>
  <si>
    <t>水洗化率：</t>
  </si>
  <si>
    <t>委託</t>
  </si>
  <si>
    <t>非水洗化率：</t>
  </si>
  <si>
    <t>許可</t>
  </si>
  <si>
    <t>下水道水洗化率：</t>
  </si>
  <si>
    <t>浄化槽水洗化率：</t>
  </si>
  <si>
    <t>うち合併処理：</t>
  </si>
  <si>
    <t>計画収集率</t>
  </si>
  <si>
    <t>自家処理率</t>
  </si>
  <si>
    <t>兵庫県</t>
  </si>
  <si>
    <t>日高町</t>
  </si>
  <si>
    <t>八千代町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</si>
  <si>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</si>
  <si>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</si>
  <si>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</si>
  <si>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</si>
  <si>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</si>
  <si>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</si>
  <si>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</si>
  <si>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</si>
  <si>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</si>
  <si>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</si>
  <si>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</si>
  <si>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</si>
  <si>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</si>
  <si>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</si>
  <si>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</si>
  <si>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</si>
  <si>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</si>
  <si>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</si>
  <si>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</si>
  <si>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</si>
  <si>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</si>
  <si>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</si>
  <si>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</si>
  <si>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</si>
  <si>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</si>
  <si>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神崎町</t>
  </si>
  <si>
    <t>一宮町</t>
  </si>
  <si>
    <t>吉川町</t>
  </si>
  <si>
    <t>春日町</t>
  </si>
  <si>
    <t>○</t>
  </si>
  <si>
    <t>東浦町</t>
  </si>
  <si>
    <t>御津町</t>
  </si>
  <si>
    <t>山東町</t>
  </si>
  <si>
    <t>太子町</t>
  </si>
  <si>
    <t>兵庫県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</si>
  <si>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</si>
  <si>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</si>
  <si>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</si>
  <si>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</si>
  <si>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</si>
  <si>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</si>
  <si>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</si>
  <si>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</si>
  <si>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</si>
  <si>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</si>
  <si>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</si>
  <si>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</si>
  <si>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</si>
  <si>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</si>
  <si>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</si>
  <si>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</si>
  <si>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</si>
  <si>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</si>
  <si>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</si>
  <si>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</si>
  <si>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</si>
  <si>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</si>
  <si>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</si>
  <si>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</si>
  <si>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</si>
  <si>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</si>
  <si>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</si>
  <si>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</si>
  <si>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</si>
  <si>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</si>
  <si>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</si>
  <si>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</si>
  <si>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</si>
  <si>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</si>
  <si>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</si>
  <si>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</si>
  <si>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</si>
  <si>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</si>
  <si>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</si>
  <si>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</si>
  <si>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</si>
  <si>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</si>
  <si>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</si>
  <si>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</si>
  <si>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</si>
  <si>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</si>
  <si>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</si>
  <si>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</si>
  <si>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</si>
  <si>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</si>
  <si>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</si>
  <si>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</si>
  <si>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</si>
  <si>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</si>
  <si>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</si>
  <si>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</si>
  <si>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</si>
  <si>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</si>
  <si>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</si>
  <si>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</si>
  <si>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</si>
  <si>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</si>
  <si>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</si>
  <si>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</si>
  <si>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</si>
  <si>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</si>
  <si>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</si>
  <si>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</si>
  <si>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</si>
  <si>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</si>
  <si>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</si>
  <si>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</si>
  <si>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</si>
  <si>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</si>
  <si>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</si>
  <si>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</si>
  <si>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</si>
  <si>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</si>
  <si>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</si>
  <si>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</si>
  <si>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</si>
  <si>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</si>
  <si>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</si>
  <si>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</si>
  <si>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</si>
  <si>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</si>
  <si>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</si>
  <si>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</si>
  <si>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</si>
  <si>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</si>
  <si>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</si>
  <si>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</si>
  <si>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</si>
  <si>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</si>
  <si>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</si>
  <si>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</si>
  <si>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</si>
  <si>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</si>
  <si>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</si>
  <si>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</si>
  <si>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</si>
  <si>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</si>
  <si>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</si>
  <si>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</si>
  <si>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</si>
  <si>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</si>
  <si>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</si>
  <si>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</si>
  <si>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</si>
  <si>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</si>
  <si>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</si>
  <si>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</si>
  <si>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</si>
  <si>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</si>
  <si>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</si>
  <si>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</si>
  <si>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</si>
  <si>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</si>
  <si>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</si>
  <si>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</si>
  <si>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</si>
  <si>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28601</t>
  </si>
  <si>
    <t>八鹿町</t>
  </si>
  <si>
    <t>28602</t>
  </si>
  <si>
    <t>養父町</t>
  </si>
  <si>
    <t>28603</t>
  </si>
  <si>
    <t>大屋町</t>
  </si>
  <si>
    <t>28604</t>
  </si>
  <si>
    <t>関宮町</t>
  </si>
  <si>
    <t>28621</t>
  </si>
  <si>
    <t>生野町</t>
  </si>
  <si>
    <t>28622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</si>
</sst>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5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4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7" fillId="0" borderId="7" xfId="25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13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7" fillId="0" borderId="0" xfId="23" applyAlignment="1">
      <alignment vertical="center"/>
      <protection/>
    </xf>
    <xf numFmtId="0" fontId="7" fillId="0" borderId="0" xfId="23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vertical="center"/>
      <protection/>
    </xf>
    <xf numFmtId="38" fontId="14" fillId="0" borderId="7" xfId="17" applyFont="1" applyBorder="1" applyAlignment="1">
      <alignment vertical="center"/>
    </xf>
    <xf numFmtId="210" fontId="9" fillId="0" borderId="7" xfId="15" applyNumberFormat="1" applyFont="1" applyBorder="1" applyAlignment="1">
      <alignment vertical="center"/>
    </xf>
    <xf numFmtId="0" fontId="9" fillId="0" borderId="3" xfId="23" applyFont="1" applyBorder="1" applyAlignment="1">
      <alignment vertical="center"/>
      <protection/>
    </xf>
    <xf numFmtId="38" fontId="14" fillId="0" borderId="7" xfId="23" applyNumberFormat="1" applyFont="1" applyBorder="1" applyAlignment="1">
      <alignment vertical="center"/>
      <protection/>
    </xf>
    <xf numFmtId="0" fontId="9" fillId="0" borderId="7" xfId="23" applyFont="1" applyBorder="1" applyAlignment="1" quotePrefix="1">
      <alignment horizontal="left" vertical="center"/>
      <protection/>
    </xf>
    <xf numFmtId="0" fontId="9" fillId="0" borderId="0" xfId="23" applyFont="1" applyBorder="1" applyAlignment="1">
      <alignment horizontal="center" vertical="center"/>
      <protection/>
    </xf>
    <xf numFmtId="38" fontId="14" fillId="0" borderId="0" xfId="17" applyFont="1" applyBorder="1" applyAlignment="1">
      <alignment vertical="center"/>
    </xf>
    <xf numFmtId="0" fontId="9" fillId="0" borderId="0" xfId="23" applyFont="1" applyAlignment="1" quotePrefix="1">
      <alignment horizontal="left" vertical="center"/>
      <protection/>
    </xf>
    <xf numFmtId="210" fontId="9" fillId="0" borderId="0" xfId="15" applyNumberFormat="1" applyFont="1" applyAlignment="1">
      <alignment vertical="center"/>
    </xf>
    <xf numFmtId="0" fontId="4" fillId="0" borderId="0" xfId="23" applyFont="1" applyAlignment="1" quotePrefix="1">
      <alignment horizontal="left" vertical="center"/>
      <protection/>
    </xf>
    <xf numFmtId="210" fontId="7" fillId="0" borderId="0" xfId="15" applyNumberFormat="1" applyAlignment="1">
      <alignment vertical="center"/>
    </xf>
    <xf numFmtId="2" fontId="7" fillId="0" borderId="0" xfId="23" applyNumberFormat="1" applyAlignment="1">
      <alignment vertical="center"/>
      <protection/>
    </xf>
    <xf numFmtId="0" fontId="7" fillId="0" borderId="0" xfId="23" applyAlignment="1" quotePrefix="1">
      <alignment horizontal="left" vertical="center"/>
      <protection/>
    </xf>
    <xf numFmtId="0" fontId="7" fillId="0" borderId="7" xfId="0" applyFont="1" applyBorder="1" applyAlignment="1">
      <alignment horizontal="center" vertical="center"/>
    </xf>
    <xf numFmtId="49" fontId="7" fillId="0" borderId="7" xfId="25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7" fillId="0" borderId="7" xfId="0" applyFont="1" applyBorder="1" applyAlignment="1" quotePrefix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9" fillId="0" borderId="13" xfId="23" applyFont="1" applyBorder="1" applyAlignment="1">
      <alignment horizontal="center" vertical="center"/>
      <protection/>
    </xf>
    <xf numFmtId="0" fontId="9" fillId="0" borderId="3" xfId="23" applyFont="1" applyBorder="1" applyAlignment="1">
      <alignment horizontal="center" vertical="center"/>
      <protection/>
    </xf>
    <xf numFmtId="0" fontId="9" fillId="0" borderId="7" xfId="23" applyFont="1" applyBorder="1" applyAlignment="1">
      <alignment horizontal="center" vertical="center"/>
      <protection/>
    </xf>
    <xf numFmtId="0" fontId="9" fillId="0" borderId="7" xfId="23" applyFont="1" applyBorder="1" applyAlignment="1" quotePrefix="1">
      <alignment horizontal="center" vertical="center" textRotation="255"/>
      <protection/>
    </xf>
    <xf numFmtId="0" fontId="9" fillId="0" borderId="7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>
      <alignment horizontal="right" vertical="center"/>
      <protection/>
    </xf>
    <xf numFmtId="0" fontId="9" fillId="0" borderId="1" xfId="23" applyFont="1" applyBorder="1" applyAlignment="1">
      <alignment horizontal="center" vertical="center" textRotation="255" shrinkToFit="1"/>
      <protection/>
    </xf>
    <xf numFmtId="0" fontId="9" fillId="0" borderId="14" xfId="23" applyFont="1" applyBorder="1" applyAlignment="1">
      <alignment horizontal="center" vertical="center" textRotation="255" shrinkToFit="1"/>
      <protection/>
    </xf>
    <xf numFmtId="0" fontId="9" fillId="0" borderId="10" xfId="23" applyFont="1" applyBorder="1" applyAlignment="1">
      <alignment horizontal="center" vertical="center" textRotation="255" shrinkToFit="1"/>
      <protection/>
    </xf>
    <xf numFmtId="0" fontId="9" fillId="0" borderId="1" xfId="23" applyFont="1" applyBorder="1" applyAlignment="1">
      <alignment horizontal="center" vertical="center" textRotation="255"/>
      <protection/>
    </xf>
    <xf numFmtId="0" fontId="9" fillId="0" borderId="14" xfId="23" applyFont="1" applyBorder="1" applyAlignment="1">
      <alignment horizontal="center" vertical="center" textRotation="255"/>
      <protection/>
    </xf>
    <xf numFmtId="0" fontId="9" fillId="0" borderId="10" xfId="23" applyFont="1" applyBorder="1" applyAlignment="1">
      <alignment horizontal="center" vertical="center" textRotation="255"/>
      <protection/>
    </xf>
    <xf numFmtId="0" fontId="13" fillId="0" borderId="0" xfId="24" applyFont="1" applyBorder="1" applyAlignment="1" quotePrefix="1">
      <alignment horizontal="right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H12集計結果（し尿処理）" xfId="23"/>
    <cellStyle name="標準_H12集計結果（経費）" xfId="24"/>
    <cellStyle name="標準_全項目データ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5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69" t="s">
        <v>46</v>
      </c>
      <c r="B2" s="72" t="s">
        <v>95</v>
      </c>
      <c r="C2" s="75" t="s">
        <v>96</v>
      </c>
      <c r="D2" s="5" t="s">
        <v>47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78" t="s">
        <v>48</v>
      </c>
      <c r="S2" s="79"/>
      <c r="T2" s="79"/>
      <c r="U2" s="80"/>
    </row>
    <row r="3" spans="1:21" s="30" customFormat="1" ht="22.5" customHeight="1">
      <c r="A3" s="70"/>
      <c r="B3" s="73"/>
      <c r="C3" s="76"/>
      <c r="D3" s="22"/>
      <c r="E3" s="7" t="s">
        <v>49</v>
      </c>
      <c r="F3" s="20"/>
      <c r="G3" s="20"/>
      <c r="H3" s="23"/>
      <c r="I3" s="7" t="s">
        <v>97</v>
      </c>
      <c r="J3" s="20"/>
      <c r="K3" s="20"/>
      <c r="L3" s="20"/>
      <c r="M3" s="20"/>
      <c r="N3" s="20"/>
      <c r="O3" s="20"/>
      <c r="P3" s="20"/>
      <c r="Q3" s="21"/>
      <c r="R3" s="81"/>
      <c r="S3" s="82"/>
      <c r="T3" s="82"/>
      <c r="U3" s="83"/>
    </row>
    <row r="4" spans="1:21" s="30" customFormat="1" ht="22.5" customHeight="1">
      <c r="A4" s="70"/>
      <c r="B4" s="73"/>
      <c r="C4" s="76"/>
      <c r="D4" s="22"/>
      <c r="E4" s="6" t="s">
        <v>50</v>
      </c>
      <c r="F4" s="64" t="s">
        <v>98</v>
      </c>
      <c r="G4" s="64" t="s">
        <v>99</v>
      </c>
      <c r="H4" s="64" t="s">
        <v>100</v>
      </c>
      <c r="I4" s="6" t="s">
        <v>50</v>
      </c>
      <c r="J4" s="64" t="s">
        <v>101</v>
      </c>
      <c r="K4" s="64" t="s">
        <v>102</v>
      </c>
      <c r="L4" s="64" t="s">
        <v>103</v>
      </c>
      <c r="M4" s="64" t="s">
        <v>104</v>
      </c>
      <c r="N4" s="64" t="s">
        <v>105</v>
      </c>
      <c r="O4" s="85" t="s">
        <v>106</v>
      </c>
      <c r="P4" s="8"/>
      <c r="Q4" s="64" t="s">
        <v>107</v>
      </c>
      <c r="R4" s="64" t="s">
        <v>51</v>
      </c>
      <c r="S4" s="64" t="s">
        <v>52</v>
      </c>
      <c r="T4" s="68" t="s">
        <v>53</v>
      </c>
      <c r="U4" s="68" t="s">
        <v>54</v>
      </c>
    </row>
    <row r="5" spans="1:21" s="30" customFormat="1" ht="22.5" customHeight="1">
      <c r="A5" s="70"/>
      <c r="B5" s="73"/>
      <c r="C5" s="76"/>
      <c r="D5" s="22"/>
      <c r="E5" s="6"/>
      <c r="F5" s="65"/>
      <c r="G5" s="65"/>
      <c r="H5" s="65"/>
      <c r="I5" s="6"/>
      <c r="J5" s="65"/>
      <c r="K5" s="65"/>
      <c r="L5" s="65"/>
      <c r="M5" s="65"/>
      <c r="N5" s="65"/>
      <c r="O5" s="65"/>
      <c r="P5" s="9" t="s">
        <v>55</v>
      </c>
      <c r="Q5" s="65"/>
      <c r="R5" s="66"/>
      <c r="S5" s="66"/>
      <c r="T5" s="66"/>
      <c r="U5" s="65"/>
    </row>
    <row r="6" spans="1:21" s="30" customFormat="1" ht="22.5" customHeight="1">
      <c r="A6" s="71"/>
      <c r="B6" s="74"/>
      <c r="C6" s="77"/>
      <c r="D6" s="10" t="s">
        <v>56</v>
      </c>
      <c r="E6" s="10" t="s">
        <v>56</v>
      </c>
      <c r="F6" s="11" t="s">
        <v>108</v>
      </c>
      <c r="G6" s="10" t="s">
        <v>56</v>
      </c>
      <c r="H6" s="10" t="s">
        <v>56</v>
      </c>
      <c r="I6" s="10" t="s">
        <v>56</v>
      </c>
      <c r="J6" s="11" t="s">
        <v>108</v>
      </c>
      <c r="K6" s="10" t="s">
        <v>56</v>
      </c>
      <c r="L6" s="11" t="s">
        <v>108</v>
      </c>
      <c r="M6" s="10" t="s">
        <v>56</v>
      </c>
      <c r="N6" s="11" t="s">
        <v>108</v>
      </c>
      <c r="O6" s="10" t="s">
        <v>56</v>
      </c>
      <c r="P6" s="10" t="s">
        <v>56</v>
      </c>
      <c r="Q6" s="11" t="s">
        <v>108</v>
      </c>
      <c r="R6" s="67"/>
      <c r="S6" s="67"/>
      <c r="T6" s="67"/>
      <c r="U6" s="84"/>
    </row>
    <row r="7" spans="1:21" ht="13.5">
      <c r="A7" s="55" t="s">
        <v>129</v>
      </c>
      <c r="B7" s="56" t="s">
        <v>130</v>
      </c>
      <c r="C7" s="31" t="s">
        <v>131</v>
      </c>
      <c r="D7" s="32">
        <f aca="true" t="shared" si="0" ref="D7:D70">E7+I7</f>
        <v>1534595</v>
      </c>
      <c r="E7" s="33">
        <f aca="true" t="shared" si="1" ref="E7:E29">G7+H7</f>
        <v>7280</v>
      </c>
      <c r="F7" s="34">
        <f aca="true" t="shared" si="2" ref="F7:F69">E7/D7*100</f>
        <v>0.47439226636343795</v>
      </c>
      <c r="G7" s="32">
        <v>7070</v>
      </c>
      <c r="H7" s="32">
        <v>210</v>
      </c>
      <c r="I7" s="33">
        <f aca="true" t="shared" si="3" ref="I7:I29">K7+M7+O7</f>
        <v>1527315</v>
      </c>
      <c r="J7" s="34">
        <f aca="true" t="shared" si="4" ref="J7:J69">I7/D7*100</f>
        <v>99.52560773363656</v>
      </c>
      <c r="K7" s="32">
        <v>1490193</v>
      </c>
      <c r="L7" s="34">
        <f aca="true" t="shared" si="5" ref="L7:L69">K7/D7*100</f>
        <v>97.10659815782014</v>
      </c>
      <c r="M7" s="32">
        <v>0</v>
      </c>
      <c r="N7" s="34">
        <f aca="true" t="shared" si="6" ref="N7:N69">M7/D7*100</f>
        <v>0</v>
      </c>
      <c r="O7" s="32">
        <v>37122</v>
      </c>
      <c r="P7" s="32">
        <v>19589</v>
      </c>
      <c r="Q7" s="34">
        <f aca="true" t="shared" si="7" ref="Q7:Q69">O7/D7*100</f>
        <v>2.4190095758164207</v>
      </c>
      <c r="R7" s="32"/>
      <c r="S7" s="32"/>
      <c r="T7" s="32" t="s">
        <v>124</v>
      </c>
      <c r="U7" s="32"/>
    </row>
    <row r="8" spans="1:21" ht="13.5">
      <c r="A8" s="55" t="s">
        <v>129</v>
      </c>
      <c r="B8" s="56" t="s">
        <v>132</v>
      </c>
      <c r="C8" s="31" t="s">
        <v>133</v>
      </c>
      <c r="D8" s="32">
        <f t="shared" si="0"/>
        <v>480684</v>
      </c>
      <c r="E8" s="33">
        <f t="shared" si="1"/>
        <v>26943</v>
      </c>
      <c r="F8" s="34">
        <f t="shared" si="2"/>
        <v>5.605137678807699</v>
      </c>
      <c r="G8" s="32">
        <v>26943</v>
      </c>
      <c r="H8" s="32">
        <v>0</v>
      </c>
      <c r="I8" s="33">
        <f t="shared" si="3"/>
        <v>453741</v>
      </c>
      <c r="J8" s="34">
        <f t="shared" si="4"/>
        <v>94.39486232119229</v>
      </c>
      <c r="K8" s="32">
        <v>414436</v>
      </c>
      <c r="L8" s="34">
        <f t="shared" si="5"/>
        <v>86.2179727222042</v>
      </c>
      <c r="M8" s="32">
        <v>2258</v>
      </c>
      <c r="N8" s="34">
        <f t="shared" si="6"/>
        <v>0.4697472767972306</v>
      </c>
      <c r="O8" s="32">
        <v>37047</v>
      </c>
      <c r="P8" s="32">
        <v>13688</v>
      </c>
      <c r="Q8" s="34">
        <f t="shared" si="7"/>
        <v>7.707142322190879</v>
      </c>
      <c r="R8" s="32" t="s">
        <v>124</v>
      </c>
      <c r="S8" s="32"/>
      <c r="T8" s="32"/>
      <c r="U8" s="32"/>
    </row>
    <row r="9" spans="1:21" ht="13.5">
      <c r="A9" s="55" t="s">
        <v>129</v>
      </c>
      <c r="B9" s="56" t="s">
        <v>134</v>
      </c>
      <c r="C9" s="31" t="s">
        <v>135</v>
      </c>
      <c r="D9" s="32">
        <f t="shared" si="0"/>
        <v>462995</v>
      </c>
      <c r="E9" s="33">
        <f t="shared" si="1"/>
        <v>2948</v>
      </c>
      <c r="F9" s="34">
        <f t="shared" si="2"/>
        <v>0.6367239387034417</v>
      </c>
      <c r="G9" s="32">
        <v>2948</v>
      </c>
      <c r="H9" s="32">
        <v>0</v>
      </c>
      <c r="I9" s="33">
        <f t="shared" si="3"/>
        <v>460047</v>
      </c>
      <c r="J9" s="34">
        <f t="shared" si="4"/>
        <v>99.36327606129656</v>
      </c>
      <c r="K9" s="32">
        <v>456108</v>
      </c>
      <c r="L9" s="34">
        <f t="shared" si="5"/>
        <v>98.51251093424335</v>
      </c>
      <c r="M9" s="32">
        <v>0</v>
      </c>
      <c r="N9" s="34">
        <f t="shared" si="6"/>
        <v>0</v>
      </c>
      <c r="O9" s="32">
        <v>3939</v>
      </c>
      <c r="P9" s="32">
        <v>1550</v>
      </c>
      <c r="Q9" s="34">
        <f t="shared" si="7"/>
        <v>0.850765127053208</v>
      </c>
      <c r="R9" s="32"/>
      <c r="S9" s="32"/>
      <c r="T9" s="32" t="s">
        <v>124</v>
      </c>
      <c r="U9" s="32"/>
    </row>
    <row r="10" spans="1:21" ht="13.5">
      <c r="A10" s="55" t="s">
        <v>129</v>
      </c>
      <c r="B10" s="56" t="s">
        <v>136</v>
      </c>
      <c r="C10" s="31" t="s">
        <v>137</v>
      </c>
      <c r="D10" s="32">
        <f t="shared" si="0"/>
        <v>291812</v>
      </c>
      <c r="E10" s="33">
        <f t="shared" si="1"/>
        <v>11029</v>
      </c>
      <c r="F10" s="34">
        <f t="shared" si="2"/>
        <v>3.779488163612189</v>
      </c>
      <c r="G10" s="32">
        <v>11029</v>
      </c>
      <c r="H10" s="32">
        <v>0</v>
      </c>
      <c r="I10" s="33">
        <f t="shared" si="3"/>
        <v>280783</v>
      </c>
      <c r="J10" s="34">
        <f t="shared" si="4"/>
        <v>96.22051183638781</v>
      </c>
      <c r="K10" s="32">
        <v>243076</v>
      </c>
      <c r="L10" s="34">
        <f t="shared" si="5"/>
        <v>83.29883623702932</v>
      </c>
      <c r="M10" s="32">
        <v>0</v>
      </c>
      <c r="N10" s="34">
        <f t="shared" si="6"/>
        <v>0</v>
      </c>
      <c r="O10" s="32">
        <v>37707</v>
      </c>
      <c r="P10" s="32">
        <v>7843</v>
      </c>
      <c r="Q10" s="34">
        <f t="shared" si="7"/>
        <v>12.92167559935849</v>
      </c>
      <c r="R10" s="32"/>
      <c r="S10" s="32" t="s">
        <v>124</v>
      </c>
      <c r="T10" s="32"/>
      <c r="U10" s="32"/>
    </row>
    <row r="11" spans="1:21" ht="13.5">
      <c r="A11" s="55" t="s">
        <v>129</v>
      </c>
      <c r="B11" s="56" t="s">
        <v>138</v>
      </c>
      <c r="C11" s="31" t="s">
        <v>139</v>
      </c>
      <c r="D11" s="32">
        <f t="shared" si="0"/>
        <v>456257</v>
      </c>
      <c r="E11" s="33">
        <f t="shared" si="1"/>
        <v>1212</v>
      </c>
      <c r="F11" s="34">
        <f t="shared" si="2"/>
        <v>0.2656397600475171</v>
      </c>
      <c r="G11" s="32">
        <v>1212</v>
      </c>
      <c r="H11" s="32">
        <v>0</v>
      </c>
      <c r="I11" s="33">
        <f t="shared" si="3"/>
        <v>455045</v>
      </c>
      <c r="J11" s="34">
        <f t="shared" si="4"/>
        <v>99.73436023995248</v>
      </c>
      <c r="K11" s="32">
        <v>448331</v>
      </c>
      <c r="L11" s="34">
        <f t="shared" si="5"/>
        <v>98.2628211731546</v>
      </c>
      <c r="M11" s="32">
        <v>0</v>
      </c>
      <c r="N11" s="34">
        <f t="shared" si="6"/>
        <v>0</v>
      </c>
      <c r="O11" s="32">
        <v>6714</v>
      </c>
      <c r="P11" s="32">
        <v>468</v>
      </c>
      <c r="Q11" s="34">
        <f t="shared" si="7"/>
        <v>1.4715390667978792</v>
      </c>
      <c r="R11" s="32" t="s">
        <v>124</v>
      </c>
      <c r="S11" s="32"/>
      <c r="T11" s="32"/>
      <c r="U11" s="32"/>
    </row>
    <row r="12" spans="1:21" ht="13.5">
      <c r="A12" s="55" t="s">
        <v>129</v>
      </c>
      <c r="B12" s="56" t="s">
        <v>140</v>
      </c>
      <c r="C12" s="31" t="s">
        <v>141</v>
      </c>
      <c r="D12" s="32">
        <f t="shared" si="0"/>
        <v>40117</v>
      </c>
      <c r="E12" s="33">
        <f t="shared" si="1"/>
        <v>18604</v>
      </c>
      <c r="F12" s="34">
        <f t="shared" si="2"/>
        <v>46.37435501159109</v>
      </c>
      <c r="G12" s="32">
        <v>18504</v>
      </c>
      <c r="H12" s="32">
        <v>100</v>
      </c>
      <c r="I12" s="33">
        <f t="shared" si="3"/>
        <v>21513</v>
      </c>
      <c r="J12" s="34">
        <f t="shared" si="4"/>
        <v>53.62564498840891</v>
      </c>
      <c r="K12" s="32">
        <v>4139</v>
      </c>
      <c r="L12" s="34">
        <f t="shared" si="5"/>
        <v>10.317321833636612</v>
      </c>
      <c r="M12" s="32">
        <v>0</v>
      </c>
      <c r="N12" s="34">
        <f t="shared" si="6"/>
        <v>0</v>
      </c>
      <c r="O12" s="32">
        <v>17374</v>
      </c>
      <c r="P12" s="32">
        <v>3823</v>
      </c>
      <c r="Q12" s="34">
        <f t="shared" si="7"/>
        <v>43.308323154772296</v>
      </c>
      <c r="R12" s="32" t="s">
        <v>124</v>
      </c>
      <c r="S12" s="32"/>
      <c r="T12" s="32"/>
      <c r="U12" s="32"/>
    </row>
    <row r="13" spans="1:21" ht="13.5">
      <c r="A13" s="55" t="s">
        <v>129</v>
      </c>
      <c r="B13" s="56" t="s">
        <v>142</v>
      </c>
      <c r="C13" s="31" t="s">
        <v>143</v>
      </c>
      <c r="D13" s="32">
        <f t="shared" si="0"/>
        <v>89267</v>
      </c>
      <c r="E13" s="33">
        <f t="shared" si="1"/>
        <v>0</v>
      </c>
      <c r="F13" s="34">
        <f t="shared" si="2"/>
        <v>0</v>
      </c>
      <c r="G13" s="32">
        <v>0</v>
      </c>
      <c r="H13" s="32">
        <v>0</v>
      </c>
      <c r="I13" s="33">
        <f t="shared" si="3"/>
        <v>89267</v>
      </c>
      <c r="J13" s="34">
        <f t="shared" si="4"/>
        <v>100</v>
      </c>
      <c r="K13" s="32">
        <v>89087</v>
      </c>
      <c r="L13" s="34">
        <f t="shared" si="5"/>
        <v>99.79835773578142</v>
      </c>
      <c r="M13" s="32">
        <v>0</v>
      </c>
      <c r="N13" s="34">
        <f t="shared" si="6"/>
        <v>0</v>
      </c>
      <c r="O13" s="32">
        <v>180</v>
      </c>
      <c r="P13" s="32">
        <v>14</v>
      </c>
      <c r="Q13" s="34">
        <f t="shared" si="7"/>
        <v>0.20164226421858022</v>
      </c>
      <c r="R13" s="32" t="s">
        <v>124</v>
      </c>
      <c r="S13" s="32"/>
      <c r="T13" s="32"/>
      <c r="U13" s="32"/>
    </row>
    <row r="14" spans="1:21" ht="13.5">
      <c r="A14" s="55" t="s">
        <v>129</v>
      </c>
      <c r="B14" s="56" t="s">
        <v>144</v>
      </c>
      <c r="C14" s="31" t="s">
        <v>145</v>
      </c>
      <c r="D14" s="32">
        <f t="shared" si="0"/>
        <v>192204</v>
      </c>
      <c r="E14" s="33">
        <f t="shared" si="1"/>
        <v>921</v>
      </c>
      <c r="F14" s="34">
        <f t="shared" si="2"/>
        <v>0.47917837297871013</v>
      </c>
      <c r="G14" s="32">
        <v>921</v>
      </c>
      <c r="H14" s="32">
        <v>0</v>
      </c>
      <c r="I14" s="33">
        <f t="shared" si="3"/>
        <v>191283</v>
      </c>
      <c r="J14" s="34">
        <f t="shared" si="4"/>
        <v>99.52082162702129</v>
      </c>
      <c r="K14" s="32">
        <v>190024</v>
      </c>
      <c r="L14" s="34">
        <f t="shared" si="5"/>
        <v>98.86578843312314</v>
      </c>
      <c r="M14" s="32">
        <v>0</v>
      </c>
      <c r="N14" s="34">
        <f t="shared" si="6"/>
        <v>0</v>
      </c>
      <c r="O14" s="32">
        <v>1259</v>
      </c>
      <c r="P14" s="32">
        <v>139</v>
      </c>
      <c r="Q14" s="34">
        <f t="shared" si="7"/>
        <v>0.6550331938981498</v>
      </c>
      <c r="R14" s="32"/>
      <c r="S14" s="32" t="s">
        <v>124</v>
      </c>
      <c r="T14" s="32"/>
      <c r="U14" s="32"/>
    </row>
    <row r="15" spans="1:21" ht="13.5">
      <c r="A15" s="55" t="s">
        <v>129</v>
      </c>
      <c r="B15" s="56" t="s">
        <v>146</v>
      </c>
      <c r="C15" s="31" t="s">
        <v>147</v>
      </c>
      <c r="D15" s="32">
        <f t="shared" si="0"/>
        <v>33423</v>
      </c>
      <c r="E15" s="33">
        <f t="shared" si="1"/>
        <v>1874</v>
      </c>
      <c r="F15" s="34">
        <f t="shared" si="2"/>
        <v>5.606917392214942</v>
      </c>
      <c r="G15" s="32">
        <v>1874</v>
      </c>
      <c r="H15" s="32">
        <v>0</v>
      </c>
      <c r="I15" s="33">
        <f t="shared" si="3"/>
        <v>31549</v>
      </c>
      <c r="J15" s="34">
        <f t="shared" si="4"/>
        <v>94.39308260778506</v>
      </c>
      <c r="K15" s="32">
        <v>26519</v>
      </c>
      <c r="L15" s="34">
        <f t="shared" si="5"/>
        <v>79.34356580797655</v>
      </c>
      <c r="M15" s="32">
        <v>0</v>
      </c>
      <c r="N15" s="34">
        <f t="shared" si="6"/>
        <v>0</v>
      </c>
      <c r="O15" s="32">
        <v>5030</v>
      </c>
      <c r="P15" s="32">
        <v>3884</v>
      </c>
      <c r="Q15" s="34">
        <f t="shared" si="7"/>
        <v>15.049516799808515</v>
      </c>
      <c r="R15" s="32" t="s">
        <v>124</v>
      </c>
      <c r="S15" s="32"/>
      <c r="T15" s="32"/>
      <c r="U15" s="32"/>
    </row>
    <row r="16" spans="1:21" ht="13.5">
      <c r="A16" s="55" t="s">
        <v>129</v>
      </c>
      <c r="B16" s="56" t="s">
        <v>148</v>
      </c>
      <c r="C16" s="31" t="s">
        <v>149</v>
      </c>
      <c r="D16" s="32">
        <f t="shared" si="0"/>
        <v>47385</v>
      </c>
      <c r="E16" s="33">
        <f t="shared" si="1"/>
        <v>5892</v>
      </c>
      <c r="F16" s="34">
        <f t="shared" si="2"/>
        <v>12.434314656536879</v>
      </c>
      <c r="G16" s="32">
        <v>5552</v>
      </c>
      <c r="H16" s="32">
        <v>340</v>
      </c>
      <c r="I16" s="33">
        <f t="shared" si="3"/>
        <v>41493</v>
      </c>
      <c r="J16" s="34">
        <f t="shared" si="4"/>
        <v>87.56568534346312</v>
      </c>
      <c r="K16" s="32">
        <v>30125</v>
      </c>
      <c r="L16" s="34">
        <f t="shared" si="5"/>
        <v>63.57497098237839</v>
      </c>
      <c r="M16" s="32">
        <v>952</v>
      </c>
      <c r="N16" s="34">
        <f t="shared" si="6"/>
        <v>2.0090746016671943</v>
      </c>
      <c r="O16" s="32">
        <v>10416</v>
      </c>
      <c r="P16" s="32">
        <v>7298</v>
      </c>
      <c r="Q16" s="34">
        <f t="shared" si="7"/>
        <v>21.981639759417536</v>
      </c>
      <c r="R16" s="32" t="s">
        <v>124</v>
      </c>
      <c r="S16" s="32"/>
      <c r="T16" s="32"/>
      <c r="U16" s="32"/>
    </row>
    <row r="17" spans="1:21" ht="13.5">
      <c r="A17" s="55" t="s">
        <v>129</v>
      </c>
      <c r="B17" s="56" t="s">
        <v>150</v>
      </c>
      <c r="C17" s="31" t="s">
        <v>151</v>
      </c>
      <c r="D17" s="32">
        <f t="shared" si="0"/>
        <v>266321</v>
      </c>
      <c r="E17" s="33">
        <f t="shared" si="1"/>
        <v>33032</v>
      </c>
      <c r="F17" s="34">
        <f t="shared" si="2"/>
        <v>12.40307748919537</v>
      </c>
      <c r="G17" s="32">
        <v>33032</v>
      </c>
      <c r="H17" s="32">
        <v>0</v>
      </c>
      <c r="I17" s="33">
        <f t="shared" si="3"/>
        <v>233289</v>
      </c>
      <c r="J17" s="34">
        <f t="shared" si="4"/>
        <v>87.59692251080463</v>
      </c>
      <c r="K17" s="32">
        <v>188485</v>
      </c>
      <c r="L17" s="34">
        <f t="shared" si="5"/>
        <v>70.7736152988311</v>
      </c>
      <c r="M17" s="32">
        <v>0</v>
      </c>
      <c r="N17" s="34">
        <f t="shared" si="6"/>
        <v>0</v>
      </c>
      <c r="O17" s="32">
        <v>44804</v>
      </c>
      <c r="P17" s="32">
        <v>13612</v>
      </c>
      <c r="Q17" s="34">
        <f t="shared" si="7"/>
        <v>16.82330721197352</v>
      </c>
      <c r="R17" s="32"/>
      <c r="S17" s="32" t="s">
        <v>124</v>
      </c>
      <c r="T17" s="32"/>
      <c r="U17" s="32"/>
    </row>
    <row r="18" spans="1:21" ht="13.5">
      <c r="A18" s="55" t="s">
        <v>129</v>
      </c>
      <c r="B18" s="56" t="s">
        <v>152</v>
      </c>
      <c r="C18" s="31" t="s">
        <v>153</v>
      </c>
      <c r="D18" s="32">
        <f t="shared" si="0"/>
        <v>40955</v>
      </c>
      <c r="E18" s="33">
        <f t="shared" si="1"/>
        <v>7915</v>
      </c>
      <c r="F18" s="34">
        <f t="shared" si="2"/>
        <v>19.326089610548163</v>
      </c>
      <c r="G18" s="32">
        <v>7734</v>
      </c>
      <c r="H18" s="32">
        <v>181</v>
      </c>
      <c r="I18" s="33">
        <f t="shared" si="3"/>
        <v>33040</v>
      </c>
      <c r="J18" s="34">
        <f t="shared" si="4"/>
        <v>80.67391038945185</v>
      </c>
      <c r="K18" s="32">
        <v>23633</v>
      </c>
      <c r="L18" s="34">
        <f t="shared" si="5"/>
        <v>57.70479794896838</v>
      </c>
      <c r="M18" s="32">
        <v>371</v>
      </c>
      <c r="N18" s="34">
        <f t="shared" si="6"/>
        <v>0.9058722988646075</v>
      </c>
      <c r="O18" s="32">
        <v>9036</v>
      </c>
      <c r="P18" s="32">
        <v>1699</v>
      </c>
      <c r="Q18" s="34">
        <f t="shared" si="7"/>
        <v>22.063240141618852</v>
      </c>
      <c r="R18" s="32" t="s">
        <v>124</v>
      </c>
      <c r="S18" s="32"/>
      <c r="T18" s="32"/>
      <c r="U18" s="32"/>
    </row>
    <row r="19" spans="1:21" ht="13.5">
      <c r="A19" s="55" t="s">
        <v>129</v>
      </c>
      <c r="B19" s="56" t="s">
        <v>154</v>
      </c>
      <c r="C19" s="31" t="s">
        <v>155</v>
      </c>
      <c r="D19" s="32">
        <f t="shared" si="0"/>
        <v>53011</v>
      </c>
      <c r="E19" s="33">
        <f t="shared" si="1"/>
        <v>1159</v>
      </c>
      <c r="F19" s="34">
        <f t="shared" si="2"/>
        <v>2.1863386844239874</v>
      </c>
      <c r="G19" s="32">
        <v>1159</v>
      </c>
      <c r="H19" s="32">
        <v>0</v>
      </c>
      <c r="I19" s="33">
        <f t="shared" si="3"/>
        <v>51852</v>
      </c>
      <c r="J19" s="34">
        <f t="shared" si="4"/>
        <v>97.81366131557601</v>
      </c>
      <c r="K19" s="32">
        <v>48670</v>
      </c>
      <c r="L19" s="34">
        <f t="shared" si="5"/>
        <v>91.81113353832224</v>
      </c>
      <c r="M19" s="32">
        <v>0</v>
      </c>
      <c r="N19" s="34">
        <f t="shared" si="6"/>
        <v>0</v>
      </c>
      <c r="O19" s="32">
        <v>3182</v>
      </c>
      <c r="P19" s="32">
        <v>2721</v>
      </c>
      <c r="Q19" s="34">
        <f t="shared" si="7"/>
        <v>6.0025277772537775</v>
      </c>
      <c r="R19" s="32" t="s">
        <v>124</v>
      </c>
      <c r="S19" s="32"/>
      <c r="T19" s="32"/>
      <c r="U19" s="32"/>
    </row>
    <row r="20" spans="1:21" ht="13.5">
      <c r="A20" s="55" t="s">
        <v>129</v>
      </c>
      <c r="B20" s="56" t="s">
        <v>156</v>
      </c>
      <c r="C20" s="31" t="s">
        <v>157</v>
      </c>
      <c r="D20" s="32">
        <f t="shared" si="0"/>
        <v>37154</v>
      </c>
      <c r="E20" s="33">
        <f t="shared" si="1"/>
        <v>12517</v>
      </c>
      <c r="F20" s="34">
        <f t="shared" si="2"/>
        <v>33.68950853205577</v>
      </c>
      <c r="G20" s="32">
        <v>12517</v>
      </c>
      <c r="H20" s="32">
        <v>0</v>
      </c>
      <c r="I20" s="33">
        <f t="shared" si="3"/>
        <v>24637</v>
      </c>
      <c r="J20" s="34">
        <f t="shared" si="4"/>
        <v>66.31049146794423</v>
      </c>
      <c r="K20" s="32">
        <v>15794</v>
      </c>
      <c r="L20" s="34">
        <f t="shared" si="5"/>
        <v>42.50955482585994</v>
      </c>
      <c r="M20" s="32">
        <v>0</v>
      </c>
      <c r="N20" s="34">
        <f t="shared" si="6"/>
        <v>0</v>
      </c>
      <c r="O20" s="32">
        <v>8843</v>
      </c>
      <c r="P20" s="32">
        <v>6363</v>
      </c>
      <c r="Q20" s="34">
        <f t="shared" si="7"/>
        <v>23.8009366420843</v>
      </c>
      <c r="R20" s="32" t="s">
        <v>124</v>
      </c>
      <c r="S20" s="32"/>
      <c r="T20" s="32"/>
      <c r="U20" s="32"/>
    </row>
    <row r="21" spans="1:21" ht="13.5">
      <c r="A21" s="55" t="s">
        <v>129</v>
      </c>
      <c r="B21" s="56" t="s">
        <v>158</v>
      </c>
      <c r="C21" s="31" t="s">
        <v>159</v>
      </c>
      <c r="D21" s="32">
        <f t="shared" si="0"/>
        <v>222738</v>
      </c>
      <c r="E21" s="33">
        <f t="shared" si="1"/>
        <v>1985</v>
      </c>
      <c r="F21" s="34">
        <f t="shared" si="2"/>
        <v>0.891181567581643</v>
      </c>
      <c r="G21" s="32">
        <v>1985</v>
      </c>
      <c r="H21" s="32">
        <v>0</v>
      </c>
      <c r="I21" s="33">
        <f t="shared" si="3"/>
        <v>220753</v>
      </c>
      <c r="J21" s="34">
        <f t="shared" si="4"/>
        <v>99.10881843241836</v>
      </c>
      <c r="K21" s="32">
        <v>214300</v>
      </c>
      <c r="L21" s="34">
        <f t="shared" si="5"/>
        <v>96.21169266133305</v>
      </c>
      <c r="M21" s="32">
        <v>0</v>
      </c>
      <c r="N21" s="34">
        <f t="shared" si="6"/>
        <v>0</v>
      </c>
      <c r="O21" s="32">
        <v>6453</v>
      </c>
      <c r="P21" s="32">
        <v>3240</v>
      </c>
      <c r="Q21" s="34">
        <f t="shared" si="7"/>
        <v>2.897125771085311</v>
      </c>
      <c r="R21" s="32"/>
      <c r="S21" s="32" t="s">
        <v>124</v>
      </c>
      <c r="T21" s="32"/>
      <c r="U21" s="32"/>
    </row>
    <row r="22" spans="1:21" ht="13.5">
      <c r="A22" s="55" t="s">
        <v>129</v>
      </c>
      <c r="B22" s="56" t="s">
        <v>160</v>
      </c>
      <c r="C22" s="31" t="s">
        <v>161</v>
      </c>
      <c r="D22" s="32">
        <f t="shared" si="0"/>
        <v>76567</v>
      </c>
      <c r="E22" s="33">
        <f t="shared" si="1"/>
        <v>10189</v>
      </c>
      <c r="F22" s="34">
        <f t="shared" si="2"/>
        <v>13.307299489336136</v>
      </c>
      <c r="G22" s="32">
        <v>10189</v>
      </c>
      <c r="H22" s="32">
        <v>0</v>
      </c>
      <c r="I22" s="33">
        <f t="shared" si="3"/>
        <v>66378</v>
      </c>
      <c r="J22" s="34">
        <f t="shared" si="4"/>
        <v>86.69270051066387</v>
      </c>
      <c r="K22" s="32">
        <v>43799</v>
      </c>
      <c r="L22" s="34">
        <f t="shared" si="5"/>
        <v>57.20349497825434</v>
      </c>
      <c r="M22" s="32">
        <v>0</v>
      </c>
      <c r="N22" s="34">
        <f t="shared" si="6"/>
        <v>0</v>
      </c>
      <c r="O22" s="32">
        <v>22579</v>
      </c>
      <c r="P22" s="32">
        <v>14471</v>
      </c>
      <c r="Q22" s="34">
        <f t="shared" si="7"/>
        <v>29.489205532409525</v>
      </c>
      <c r="R22" s="32" t="s">
        <v>124</v>
      </c>
      <c r="S22" s="32"/>
      <c r="T22" s="32"/>
      <c r="U22" s="32"/>
    </row>
    <row r="23" spans="1:21" ht="13.5">
      <c r="A23" s="55" t="s">
        <v>129</v>
      </c>
      <c r="B23" s="56" t="s">
        <v>162</v>
      </c>
      <c r="C23" s="31" t="s">
        <v>163</v>
      </c>
      <c r="D23" s="32">
        <f t="shared" si="0"/>
        <v>97207</v>
      </c>
      <c r="E23" s="33">
        <f t="shared" si="1"/>
        <v>9800</v>
      </c>
      <c r="F23" s="34">
        <f t="shared" si="2"/>
        <v>10.081578487145986</v>
      </c>
      <c r="G23" s="32">
        <v>9800</v>
      </c>
      <c r="H23" s="32">
        <v>0</v>
      </c>
      <c r="I23" s="33">
        <f t="shared" si="3"/>
        <v>87407</v>
      </c>
      <c r="J23" s="34">
        <f t="shared" si="4"/>
        <v>89.91842151285401</v>
      </c>
      <c r="K23" s="32">
        <v>55000</v>
      </c>
      <c r="L23" s="34">
        <f t="shared" si="5"/>
        <v>56.580287427860135</v>
      </c>
      <c r="M23" s="32">
        <v>0</v>
      </c>
      <c r="N23" s="34">
        <f t="shared" si="6"/>
        <v>0</v>
      </c>
      <c r="O23" s="32">
        <v>32407</v>
      </c>
      <c r="P23" s="32">
        <v>16203</v>
      </c>
      <c r="Q23" s="34">
        <f t="shared" si="7"/>
        <v>33.33813408499388</v>
      </c>
      <c r="R23" s="32" t="s">
        <v>124</v>
      </c>
      <c r="S23" s="32"/>
      <c r="T23" s="32"/>
      <c r="U23" s="32"/>
    </row>
    <row r="24" spans="1:21" ht="13.5">
      <c r="A24" s="55" t="s">
        <v>129</v>
      </c>
      <c r="B24" s="56" t="s">
        <v>164</v>
      </c>
      <c r="C24" s="31" t="s">
        <v>165</v>
      </c>
      <c r="D24" s="32">
        <f t="shared" si="0"/>
        <v>158228</v>
      </c>
      <c r="E24" s="33">
        <f t="shared" si="1"/>
        <v>2429</v>
      </c>
      <c r="F24" s="34">
        <f t="shared" si="2"/>
        <v>1.5351265262785347</v>
      </c>
      <c r="G24" s="32">
        <v>2406</v>
      </c>
      <c r="H24" s="32">
        <v>23</v>
      </c>
      <c r="I24" s="33">
        <f t="shared" si="3"/>
        <v>155799</v>
      </c>
      <c r="J24" s="34">
        <f t="shared" si="4"/>
        <v>98.46487347372147</v>
      </c>
      <c r="K24" s="32">
        <v>152696</v>
      </c>
      <c r="L24" s="34">
        <f t="shared" si="5"/>
        <v>96.50377935637182</v>
      </c>
      <c r="M24" s="32">
        <v>0</v>
      </c>
      <c r="N24" s="34">
        <f t="shared" si="6"/>
        <v>0</v>
      </c>
      <c r="O24" s="32">
        <v>3103</v>
      </c>
      <c r="P24" s="32">
        <v>422</v>
      </c>
      <c r="Q24" s="34">
        <f t="shared" si="7"/>
        <v>1.9610941173496474</v>
      </c>
      <c r="R24" s="32"/>
      <c r="S24" s="32" t="s">
        <v>124</v>
      </c>
      <c r="T24" s="32"/>
      <c r="U24" s="32"/>
    </row>
    <row r="25" spans="1:21" ht="13.5">
      <c r="A25" s="55" t="s">
        <v>129</v>
      </c>
      <c r="B25" s="56" t="s">
        <v>166</v>
      </c>
      <c r="C25" s="31" t="s">
        <v>167</v>
      </c>
      <c r="D25" s="32">
        <f t="shared" si="0"/>
        <v>49929</v>
      </c>
      <c r="E25" s="33">
        <f t="shared" si="1"/>
        <v>11229</v>
      </c>
      <c r="F25" s="34">
        <f t="shared" si="2"/>
        <v>22.489935708706362</v>
      </c>
      <c r="G25" s="32">
        <v>11206</v>
      </c>
      <c r="H25" s="32">
        <v>23</v>
      </c>
      <c r="I25" s="33">
        <f t="shared" si="3"/>
        <v>38700</v>
      </c>
      <c r="J25" s="34">
        <f t="shared" si="4"/>
        <v>77.51006429129363</v>
      </c>
      <c r="K25" s="32">
        <v>36125</v>
      </c>
      <c r="L25" s="34">
        <f t="shared" si="5"/>
        <v>72.35274089206673</v>
      </c>
      <c r="M25" s="32">
        <v>0</v>
      </c>
      <c r="N25" s="34">
        <f t="shared" si="6"/>
        <v>0</v>
      </c>
      <c r="O25" s="32">
        <v>2575</v>
      </c>
      <c r="P25" s="32">
        <v>1663</v>
      </c>
      <c r="Q25" s="34">
        <f t="shared" si="7"/>
        <v>5.157323399226902</v>
      </c>
      <c r="R25" s="32" t="s">
        <v>124</v>
      </c>
      <c r="S25" s="32"/>
      <c r="T25" s="32"/>
      <c r="U25" s="32"/>
    </row>
    <row r="26" spans="1:21" ht="13.5">
      <c r="A26" s="55" t="s">
        <v>129</v>
      </c>
      <c r="B26" s="56" t="s">
        <v>168</v>
      </c>
      <c r="C26" s="31" t="s">
        <v>169</v>
      </c>
      <c r="D26" s="32">
        <f t="shared" si="0"/>
        <v>114019</v>
      </c>
      <c r="E26" s="33">
        <f t="shared" si="1"/>
        <v>5907</v>
      </c>
      <c r="F26" s="34">
        <f t="shared" si="2"/>
        <v>5.180715494785957</v>
      </c>
      <c r="G26" s="32">
        <v>5720</v>
      </c>
      <c r="H26" s="32">
        <v>187</v>
      </c>
      <c r="I26" s="33">
        <f t="shared" si="3"/>
        <v>108112</v>
      </c>
      <c r="J26" s="34">
        <f t="shared" si="4"/>
        <v>94.81928450521404</v>
      </c>
      <c r="K26" s="32">
        <v>81760</v>
      </c>
      <c r="L26" s="34">
        <f t="shared" si="5"/>
        <v>71.70734702111051</v>
      </c>
      <c r="M26" s="32">
        <v>2605</v>
      </c>
      <c r="N26" s="34">
        <f t="shared" si="6"/>
        <v>2.284706934809111</v>
      </c>
      <c r="O26" s="32">
        <v>23747</v>
      </c>
      <c r="P26" s="32">
        <v>21915</v>
      </c>
      <c r="Q26" s="34">
        <f t="shared" si="7"/>
        <v>20.827230549294416</v>
      </c>
      <c r="R26" s="32" t="s">
        <v>124</v>
      </c>
      <c r="S26" s="32"/>
      <c r="T26" s="32"/>
      <c r="U26" s="32"/>
    </row>
    <row r="27" spans="1:21" ht="13.5">
      <c r="A27" s="55" t="s">
        <v>129</v>
      </c>
      <c r="B27" s="56" t="s">
        <v>170</v>
      </c>
      <c r="C27" s="31" t="s">
        <v>171</v>
      </c>
      <c r="D27" s="32">
        <f t="shared" si="0"/>
        <v>51426</v>
      </c>
      <c r="E27" s="33">
        <f t="shared" si="1"/>
        <v>21187</v>
      </c>
      <c r="F27" s="34">
        <f t="shared" si="2"/>
        <v>41.19900439466418</v>
      </c>
      <c r="G27" s="32">
        <v>21187</v>
      </c>
      <c r="H27" s="32">
        <v>0</v>
      </c>
      <c r="I27" s="33">
        <f t="shared" si="3"/>
        <v>30239</v>
      </c>
      <c r="J27" s="34">
        <f t="shared" si="4"/>
        <v>58.80099560533583</v>
      </c>
      <c r="K27" s="32">
        <v>16320</v>
      </c>
      <c r="L27" s="34">
        <f t="shared" si="5"/>
        <v>31.734920079337297</v>
      </c>
      <c r="M27" s="32">
        <v>5810</v>
      </c>
      <c r="N27" s="34">
        <f t="shared" si="6"/>
        <v>11.2977871115778</v>
      </c>
      <c r="O27" s="32">
        <v>8109</v>
      </c>
      <c r="P27" s="32">
        <v>1309</v>
      </c>
      <c r="Q27" s="34">
        <f t="shared" si="7"/>
        <v>15.76828841442072</v>
      </c>
      <c r="R27" s="32" t="s">
        <v>124</v>
      </c>
      <c r="S27" s="32"/>
      <c r="T27" s="32"/>
      <c r="U27" s="32"/>
    </row>
    <row r="28" spans="1:21" ht="13.5">
      <c r="A28" s="55" t="s">
        <v>129</v>
      </c>
      <c r="B28" s="56" t="s">
        <v>172</v>
      </c>
      <c r="C28" s="31" t="s">
        <v>173</v>
      </c>
      <c r="D28" s="32">
        <f t="shared" si="0"/>
        <v>47608</v>
      </c>
      <c r="E28" s="33">
        <f t="shared" si="1"/>
        <v>14033</v>
      </c>
      <c r="F28" s="34">
        <f t="shared" si="2"/>
        <v>29.476138464123675</v>
      </c>
      <c r="G28" s="32">
        <v>14033</v>
      </c>
      <c r="H28" s="32">
        <v>0</v>
      </c>
      <c r="I28" s="33">
        <f t="shared" si="3"/>
        <v>33575</v>
      </c>
      <c r="J28" s="34">
        <f t="shared" si="4"/>
        <v>70.52386153587632</v>
      </c>
      <c r="K28" s="32">
        <v>22813</v>
      </c>
      <c r="L28" s="34">
        <f t="shared" si="5"/>
        <v>47.91841707276088</v>
      </c>
      <c r="M28" s="32">
        <v>2619</v>
      </c>
      <c r="N28" s="34">
        <f t="shared" si="6"/>
        <v>5.501176272895312</v>
      </c>
      <c r="O28" s="32">
        <v>8143</v>
      </c>
      <c r="P28" s="32">
        <v>7000</v>
      </c>
      <c r="Q28" s="34">
        <f t="shared" si="7"/>
        <v>17.104268190220132</v>
      </c>
      <c r="R28" s="32" t="s">
        <v>124</v>
      </c>
      <c r="S28" s="32"/>
      <c r="T28" s="32"/>
      <c r="U28" s="32"/>
    </row>
    <row r="29" spans="1:21" ht="13.5">
      <c r="A29" s="55" t="s">
        <v>129</v>
      </c>
      <c r="B29" s="56" t="s">
        <v>174</v>
      </c>
      <c r="C29" s="31" t="s">
        <v>175</v>
      </c>
      <c r="D29" s="32">
        <f t="shared" si="0"/>
        <v>29655</v>
      </c>
      <c r="E29" s="33">
        <f t="shared" si="1"/>
        <v>1180</v>
      </c>
      <c r="F29" s="34">
        <f t="shared" si="2"/>
        <v>3.9790929017029164</v>
      </c>
      <c r="G29" s="32">
        <v>1180</v>
      </c>
      <c r="H29" s="32">
        <v>0</v>
      </c>
      <c r="I29" s="33">
        <f t="shared" si="3"/>
        <v>28475</v>
      </c>
      <c r="J29" s="34">
        <f t="shared" si="4"/>
        <v>96.02090709829709</v>
      </c>
      <c r="K29" s="32">
        <v>27245</v>
      </c>
      <c r="L29" s="34">
        <f t="shared" si="5"/>
        <v>91.87320856516608</v>
      </c>
      <c r="M29" s="32">
        <v>0</v>
      </c>
      <c r="N29" s="34">
        <f t="shared" si="6"/>
        <v>0</v>
      </c>
      <c r="O29" s="32">
        <v>1230</v>
      </c>
      <c r="P29" s="32">
        <v>1190</v>
      </c>
      <c r="Q29" s="34">
        <f t="shared" si="7"/>
        <v>4.147698533131006</v>
      </c>
      <c r="R29" s="32"/>
      <c r="S29" s="32" t="s">
        <v>124</v>
      </c>
      <c r="T29" s="32"/>
      <c r="U29" s="32"/>
    </row>
    <row r="30" spans="1:21" ht="13.5">
      <c r="A30" s="55" t="s">
        <v>129</v>
      </c>
      <c r="B30" s="56" t="s">
        <v>176</v>
      </c>
      <c r="C30" s="31" t="s">
        <v>122</v>
      </c>
      <c r="D30" s="32">
        <f t="shared" si="0"/>
        <v>9426</v>
      </c>
      <c r="E30" s="33">
        <f aca="true" t="shared" si="8" ref="E30:E93">G30+H30</f>
        <v>2003</v>
      </c>
      <c r="F30" s="34">
        <f t="shared" si="2"/>
        <v>21.249734776151072</v>
      </c>
      <c r="G30" s="32">
        <v>2003</v>
      </c>
      <c r="H30" s="32">
        <v>0</v>
      </c>
      <c r="I30" s="33">
        <f aca="true" t="shared" si="9" ref="I30:I93">K30+M30+O30</f>
        <v>7423</v>
      </c>
      <c r="J30" s="34">
        <f t="shared" si="4"/>
        <v>78.75026522384893</v>
      </c>
      <c r="K30" s="32">
        <v>4315</v>
      </c>
      <c r="L30" s="34">
        <f t="shared" si="5"/>
        <v>45.77763632505835</v>
      </c>
      <c r="M30" s="32">
        <v>0</v>
      </c>
      <c r="N30" s="34">
        <f t="shared" si="6"/>
        <v>0</v>
      </c>
      <c r="O30" s="32">
        <v>3108</v>
      </c>
      <c r="P30" s="32">
        <v>2278</v>
      </c>
      <c r="Q30" s="34">
        <f t="shared" si="7"/>
        <v>32.97262889879058</v>
      </c>
      <c r="R30" s="32" t="s">
        <v>124</v>
      </c>
      <c r="S30" s="32"/>
      <c r="T30" s="32"/>
      <c r="U30" s="32"/>
    </row>
    <row r="31" spans="1:21" ht="13.5">
      <c r="A31" s="55" t="s">
        <v>129</v>
      </c>
      <c r="B31" s="56" t="s">
        <v>177</v>
      </c>
      <c r="C31" s="31" t="s">
        <v>178</v>
      </c>
      <c r="D31" s="32">
        <f t="shared" si="0"/>
        <v>21492</v>
      </c>
      <c r="E31" s="33">
        <f t="shared" si="8"/>
        <v>5057</v>
      </c>
      <c r="F31" s="34">
        <f t="shared" si="2"/>
        <v>23.52968546435883</v>
      </c>
      <c r="G31" s="32">
        <v>5057</v>
      </c>
      <c r="H31" s="32">
        <v>0</v>
      </c>
      <c r="I31" s="33">
        <f t="shared" si="9"/>
        <v>16435</v>
      </c>
      <c r="J31" s="34">
        <f t="shared" si="4"/>
        <v>76.47031453564117</v>
      </c>
      <c r="K31" s="32">
        <v>12613</v>
      </c>
      <c r="L31" s="34">
        <f t="shared" si="5"/>
        <v>58.686953284943236</v>
      </c>
      <c r="M31" s="32">
        <v>1207</v>
      </c>
      <c r="N31" s="34">
        <f t="shared" si="6"/>
        <v>5.6160431788572485</v>
      </c>
      <c r="O31" s="32">
        <v>2615</v>
      </c>
      <c r="P31" s="32">
        <v>1490</v>
      </c>
      <c r="Q31" s="34">
        <f t="shared" si="7"/>
        <v>12.167318071840686</v>
      </c>
      <c r="R31" s="32" t="s">
        <v>124</v>
      </c>
      <c r="S31" s="32"/>
      <c r="T31" s="32"/>
      <c r="U31" s="32"/>
    </row>
    <row r="32" spans="1:21" ht="13.5">
      <c r="A32" s="55" t="s">
        <v>129</v>
      </c>
      <c r="B32" s="56" t="s">
        <v>179</v>
      </c>
      <c r="C32" s="31" t="s">
        <v>180</v>
      </c>
      <c r="D32" s="32">
        <f t="shared" si="0"/>
        <v>11807</v>
      </c>
      <c r="E32" s="33">
        <f t="shared" si="8"/>
        <v>1849</v>
      </c>
      <c r="F32" s="34">
        <f t="shared" si="2"/>
        <v>15.660201575336666</v>
      </c>
      <c r="G32" s="32">
        <v>1849</v>
      </c>
      <c r="H32" s="32">
        <v>0</v>
      </c>
      <c r="I32" s="33">
        <f t="shared" si="9"/>
        <v>9958</v>
      </c>
      <c r="J32" s="34">
        <f t="shared" si="4"/>
        <v>84.33979842466334</v>
      </c>
      <c r="K32" s="32">
        <v>9810</v>
      </c>
      <c r="L32" s="34">
        <f t="shared" si="5"/>
        <v>83.08630473447954</v>
      </c>
      <c r="M32" s="32">
        <v>0</v>
      </c>
      <c r="N32" s="34">
        <f t="shared" si="6"/>
        <v>0</v>
      </c>
      <c r="O32" s="32">
        <v>148</v>
      </c>
      <c r="P32" s="32">
        <v>85</v>
      </c>
      <c r="Q32" s="34">
        <f t="shared" si="7"/>
        <v>1.2534936901837892</v>
      </c>
      <c r="R32" s="32" t="s">
        <v>124</v>
      </c>
      <c r="S32" s="32"/>
      <c r="T32" s="32"/>
      <c r="U32" s="32"/>
    </row>
    <row r="33" spans="1:21" ht="13.5">
      <c r="A33" s="55" t="s">
        <v>129</v>
      </c>
      <c r="B33" s="56" t="s">
        <v>181</v>
      </c>
      <c r="C33" s="31" t="s">
        <v>182</v>
      </c>
      <c r="D33" s="32">
        <f t="shared" si="0"/>
        <v>7515</v>
      </c>
      <c r="E33" s="33">
        <f t="shared" si="8"/>
        <v>2999</v>
      </c>
      <c r="F33" s="34">
        <f t="shared" si="2"/>
        <v>39.90685296074518</v>
      </c>
      <c r="G33" s="32">
        <v>2999</v>
      </c>
      <c r="H33" s="32">
        <v>0</v>
      </c>
      <c r="I33" s="33">
        <f t="shared" si="9"/>
        <v>4516</v>
      </c>
      <c r="J33" s="34">
        <f t="shared" si="4"/>
        <v>60.09314703925482</v>
      </c>
      <c r="K33" s="32">
        <v>2045</v>
      </c>
      <c r="L33" s="34">
        <f t="shared" si="5"/>
        <v>27.21224218230206</v>
      </c>
      <c r="M33" s="32">
        <v>0</v>
      </c>
      <c r="N33" s="34">
        <f t="shared" si="6"/>
        <v>0</v>
      </c>
      <c r="O33" s="32">
        <v>2471</v>
      </c>
      <c r="P33" s="32">
        <v>2471</v>
      </c>
      <c r="Q33" s="34">
        <f t="shared" si="7"/>
        <v>32.88090485695276</v>
      </c>
      <c r="R33" s="32" t="s">
        <v>124</v>
      </c>
      <c r="S33" s="32"/>
      <c r="T33" s="32"/>
      <c r="U33" s="32"/>
    </row>
    <row r="34" spans="1:21" ht="13.5">
      <c r="A34" s="55" t="s">
        <v>129</v>
      </c>
      <c r="B34" s="56" t="s">
        <v>183</v>
      </c>
      <c r="C34" s="31" t="s">
        <v>184</v>
      </c>
      <c r="D34" s="32">
        <f t="shared" si="0"/>
        <v>11662</v>
      </c>
      <c r="E34" s="33">
        <f t="shared" si="8"/>
        <v>2845</v>
      </c>
      <c r="F34" s="34">
        <f t="shared" si="2"/>
        <v>24.395472474704167</v>
      </c>
      <c r="G34" s="32">
        <v>2845</v>
      </c>
      <c r="H34" s="32">
        <v>0</v>
      </c>
      <c r="I34" s="33">
        <f t="shared" si="9"/>
        <v>8817</v>
      </c>
      <c r="J34" s="34">
        <f t="shared" si="4"/>
        <v>75.60452752529582</v>
      </c>
      <c r="K34" s="32">
        <v>5668</v>
      </c>
      <c r="L34" s="34">
        <f t="shared" si="5"/>
        <v>48.60229806208198</v>
      </c>
      <c r="M34" s="32">
        <v>0</v>
      </c>
      <c r="N34" s="34">
        <f t="shared" si="6"/>
        <v>0</v>
      </c>
      <c r="O34" s="32">
        <v>3149</v>
      </c>
      <c r="P34" s="32">
        <v>3149</v>
      </c>
      <c r="Q34" s="34">
        <f t="shared" si="7"/>
        <v>27.002229463213855</v>
      </c>
      <c r="R34" s="32" t="s">
        <v>124</v>
      </c>
      <c r="S34" s="32"/>
      <c r="T34" s="32"/>
      <c r="U34" s="32"/>
    </row>
    <row r="35" spans="1:21" ht="13.5">
      <c r="A35" s="55" t="s">
        <v>129</v>
      </c>
      <c r="B35" s="56" t="s">
        <v>185</v>
      </c>
      <c r="C35" s="31" t="s">
        <v>186</v>
      </c>
      <c r="D35" s="32">
        <f t="shared" si="0"/>
        <v>7522</v>
      </c>
      <c r="E35" s="33">
        <f t="shared" si="8"/>
        <v>185</v>
      </c>
      <c r="F35" s="34">
        <f t="shared" si="2"/>
        <v>2.4594522733315607</v>
      </c>
      <c r="G35" s="32">
        <v>185</v>
      </c>
      <c r="H35" s="32">
        <v>0</v>
      </c>
      <c r="I35" s="33">
        <f t="shared" si="9"/>
        <v>7337</v>
      </c>
      <c r="J35" s="34">
        <f t="shared" si="4"/>
        <v>97.54054772666844</v>
      </c>
      <c r="K35" s="32">
        <v>0</v>
      </c>
      <c r="L35" s="34">
        <f t="shared" si="5"/>
        <v>0</v>
      </c>
      <c r="M35" s="32">
        <v>2140</v>
      </c>
      <c r="N35" s="34">
        <f t="shared" si="6"/>
        <v>28.449880350970485</v>
      </c>
      <c r="O35" s="32">
        <v>5197</v>
      </c>
      <c r="P35" s="32">
        <v>5197</v>
      </c>
      <c r="Q35" s="34">
        <f t="shared" si="7"/>
        <v>69.09066737569796</v>
      </c>
      <c r="R35" s="32" t="s">
        <v>124</v>
      </c>
      <c r="S35" s="32"/>
      <c r="T35" s="32"/>
      <c r="U35" s="32"/>
    </row>
    <row r="36" spans="1:21" ht="13.5">
      <c r="A36" s="55" t="s">
        <v>129</v>
      </c>
      <c r="B36" s="56" t="s">
        <v>187</v>
      </c>
      <c r="C36" s="31" t="s">
        <v>94</v>
      </c>
      <c r="D36" s="32">
        <f t="shared" si="0"/>
        <v>6236</v>
      </c>
      <c r="E36" s="33">
        <f t="shared" si="8"/>
        <v>1266</v>
      </c>
      <c r="F36" s="34">
        <f t="shared" si="2"/>
        <v>20.30147530468249</v>
      </c>
      <c r="G36" s="32">
        <v>1266</v>
      </c>
      <c r="H36" s="32">
        <v>0</v>
      </c>
      <c r="I36" s="33">
        <f t="shared" si="9"/>
        <v>4970</v>
      </c>
      <c r="J36" s="34">
        <f t="shared" si="4"/>
        <v>79.6985246953175</v>
      </c>
      <c r="K36" s="32">
        <v>1769</v>
      </c>
      <c r="L36" s="34">
        <f t="shared" si="5"/>
        <v>28.367543296985247</v>
      </c>
      <c r="M36" s="32">
        <v>126</v>
      </c>
      <c r="N36" s="34">
        <f t="shared" si="6"/>
        <v>2.020525978191148</v>
      </c>
      <c r="O36" s="32">
        <v>3075</v>
      </c>
      <c r="P36" s="32">
        <v>3075</v>
      </c>
      <c r="Q36" s="34">
        <f t="shared" si="7"/>
        <v>49.31045542014111</v>
      </c>
      <c r="R36" s="32" t="s">
        <v>124</v>
      </c>
      <c r="S36" s="32"/>
      <c r="T36" s="32"/>
      <c r="U36" s="32"/>
    </row>
    <row r="37" spans="1:21" ht="13.5">
      <c r="A37" s="55" t="s">
        <v>129</v>
      </c>
      <c r="B37" s="56" t="s">
        <v>188</v>
      </c>
      <c r="C37" s="31" t="s">
        <v>189</v>
      </c>
      <c r="D37" s="32">
        <f t="shared" si="0"/>
        <v>7873</v>
      </c>
      <c r="E37" s="33">
        <f t="shared" si="8"/>
        <v>1076</v>
      </c>
      <c r="F37" s="34">
        <f t="shared" si="2"/>
        <v>13.666963038231932</v>
      </c>
      <c r="G37" s="32">
        <v>1076</v>
      </c>
      <c r="H37" s="32">
        <v>0</v>
      </c>
      <c r="I37" s="33">
        <f t="shared" si="9"/>
        <v>6797</v>
      </c>
      <c r="J37" s="34">
        <f t="shared" si="4"/>
        <v>86.33303696176807</v>
      </c>
      <c r="K37" s="32">
        <v>4400</v>
      </c>
      <c r="L37" s="34">
        <f t="shared" si="5"/>
        <v>55.88720945001905</v>
      </c>
      <c r="M37" s="32">
        <v>70</v>
      </c>
      <c r="N37" s="34">
        <f t="shared" si="6"/>
        <v>0.8891146957957576</v>
      </c>
      <c r="O37" s="32">
        <v>2327</v>
      </c>
      <c r="P37" s="32">
        <v>2225</v>
      </c>
      <c r="Q37" s="34">
        <f t="shared" si="7"/>
        <v>29.556712815953258</v>
      </c>
      <c r="R37" s="32" t="s">
        <v>124</v>
      </c>
      <c r="S37" s="32"/>
      <c r="T37" s="32"/>
      <c r="U37" s="32"/>
    </row>
    <row r="38" spans="1:21" ht="13.5">
      <c r="A38" s="55" t="s">
        <v>129</v>
      </c>
      <c r="B38" s="56" t="s">
        <v>190</v>
      </c>
      <c r="C38" s="31" t="s">
        <v>191</v>
      </c>
      <c r="D38" s="32">
        <f t="shared" si="0"/>
        <v>32892</v>
      </c>
      <c r="E38" s="33">
        <f t="shared" si="8"/>
        <v>10096</v>
      </c>
      <c r="F38" s="34">
        <f t="shared" si="2"/>
        <v>30.694393773561963</v>
      </c>
      <c r="G38" s="32">
        <v>10096</v>
      </c>
      <c r="H38" s="32">
        <v>0</v>
      </c>
      <c r="I38" s="33">
        <f t="shared" si="9"/>
        <v>22796</v>
      </c>
      <c r="J38" s="34">
        <f t="shared" si="4"/>
        <v>69.30560622643804</v>
      </c>
      <c r="K38" s="32">
        <v>20463</v>
      </c>
      <c r="L38" s="34">
        <f t="shared" si="5"/>
        <v>62.21269609631521</v>
      </c>
      <c r="M38" s="32">
        <v>0</v>
      </c>
      <c r="N38" s="34">
        <f t="shared" si="6"/>
        <v>0</v>
      </c>
      <c r="O38" s="32">
        <v>2333</v>
      </c>
      <c r="P38" s="32">
        <v>1567</v>
      </c>
      <c r="Q38" s="34">
        <f t="shared" si="7"/>
        <v>7.092910130122826</v>
      </c>
      <c r="R38" s="32" t="s">
        <v>124</v>
      </c>
      <c r="S38" s="32"/>
      <c r="T38" s="32"/>
      <c r="U38" s="32"/>
    </row>
    <row r="39" spans="1:21" ht="13.5">
      <c r="A39" s="55" t="s">
        <v>129</v>
      </c>
      <c r="B39" s="56" t="s">
        <v>192</v>
      </c>
      <c r="C39" s="31" t="s">
        <v>193</v>
      </c>
      <c r="D39" s="32">
        <f t="shared" si="0"/>
        <v>34081</v>
      </c>
      <c r="E39" s="33">
        <f t="shared" si="8"/>
        <v>1760</v>
      </c>
      <c r="F39" s="34">
        <f t="shared" si="2"/>
        <v>5.164167718083389</v>
      </c>
      <c r="G39" s="32">
        <v>1760</v>
      </c>
      <c r="H39" s="32">
        <v>0</v>
      </c>
      <c r="I39" s="33">
        <f t="shared" si="9"/>
        <v>32321</v>
      </c>
      <c r="J39" s="34">
        <f t="shared" si="4"/>
        <v>94.83583228191661</v>
      </c>
      <c r="K39" s="32">
        <v>24492</v>
      </c>
      <c r="L39" s="34">
        <f t="shared" si="5"/>
        <v>71.8640884950559</v>
      </c>
      <c r="M39" s="32">
        <v>0</v>
      </c>
      <c r="N39" s="34">
        <f t="shared" si="6"/>
        <v>0</v>
      </c>
      <c r="O39" s="32">
        <v>7829</v>
      </c>
      <c r="P39" s="32">
        <v>1100</v>
      </c>
      <c r="Q39" s="34">
        <f t="shared" si="7"/>
        <v>22.971743786860717</v>
      </c>
      <c r="R39" s="32"/>
      <c r="S39" s="32" t="s">
        <v>124</v>
      </c>
      <c r="T39" s="32"/>
      <c r="U39" s="32"/>
    </row>
    <row r="40" spans="1:21" ht="13.5">
      <c r="A40" s="55" t="s">
        <v>129</v>
      </c>
      <c r="B40" s="56" t="s">
        <v>194</v>
      </c>
      <c r="C40" s="31" t="s">
        <v>195</v>
      </c>
      <c r="D40" s="32">
        <f t="shared" si="0"/>
        <v>8304</v>
      </c>
      <c r="E40" s="33">
        <f t="shared" si="8"/>
        <v>661</v>
      </c>
      <c r="F40" s="34">
        <f t="shared" si="2"/>
        <v>7.960019267822736</v>
      </c>
      <c r="G40" s="32">
        <v>661</v>
      </c>
      <c r="H40" s="32">
        <v>0</v>
      </c>
      <c r="I40" s="33">
        <f t="shared" si="9"/>
        <v>7643</v>
      </c>
      <c r="J40" s="34">
        <f t="shared" si="4"/>
        <v>92.03998073217726</v>
      </c>
      <c r="K40" s="32">
        <v>4496</v>
      </c>
      <c r="L40" s="34">
        <f t="shared" si="5"/>
        <v>54.14258188824663</v>
      </c>
      <c r="M40" s="32">
        <v>0</v>
      </c>
      <c r="N40" s="34">
        <f t="shared" si="6"/>
        <v>0</v>
      </c>
      <c r="O40" s="32">
        <v>3147</v>
      </c>
      <c r="P40" s="32">
        <v>3147</v>
      </c>
      <c r="Q40" s="34">
        <f t="shared" si="7"/>
        <v>37.89739884393064</v>
      </c>
      <c r="R40" s="32" t="s">
        <v>124</v>
      </c>
      <c r="S40" s="32"/>
      <c r="T40" s="32"/>
      <c r="U40" s="32"/>
    </row>
    <row r="41" spans="1:21" ht="13.5">
      <c r="A41" s="55" t="s">
        <v>129</v>
      </c>
      <c r="B41" s="56" t="s">
        <v>196</v>
      </c>
      <c r="C41" s="31" t="s">
        <v>197</v>
      </c>
      <c r="D41" s="32">
        <f t="shared" si="0"/>
        <v>21886</v>
      </c>
      <c r="E41" s="33">
        <f t="shared" si="8"/>
        <v>6611</v>
      </c>
      <c r="F41" s="34">
        <f t="shared" si="2"/>
        <v>30.206524718998445</v>
      </c>
      <c r="G41" s="32">
        <v>6601</v>
      </c>
      <c r="H41" s="32">
        <v>10</v>
      </c>
      <c r="I41" s="33">
        <f t="shared" si="9"/>
        <v>15275</v>
      </c>
      <c r="J41" s="34">
        <f t="shared" si="4"/>
        <v>69.79347528100155</v>
      </c>
      <c r="K41" s="32">
        <v>1090</v>
      </c>
      <c r="L41" s="34">
        <f t="shared" si="5"/>
        <v>4.98035273690944</v>
      </c>
      <c r="M41" s="32">
        <v>12060</v>
      </c>
      <c r="N41" s="34">
        <f t="shared" si="6"/>
        <v>55.103719272594354</v>
      </c>
      <c r="O41" s="32">
        <v>2125</v>
      </c>
      <c r="P41" s="32">
        <v>2030</v>
      </c>
      <c r="Q41" s="34">
        <f t="shared" si="7"/>
        <v>9.709403271497761</v>
      </c>
      <c r="R41" s="32" t="s">
        <v>124</v>
      </c>
      <c r="S41" s="32"/>
      <c r="T41" s="32"/>
      <c r="U41" s="32"/>
    </row>
    <row r="42" spans="1:21" ht="13.5">
      <c r="A42" s="55" t="s">
        <v>129</v>
      </c>
      <c r="B42" s="56" t="s">
        <v>198</v>
      </c>
      <c r="C42" s="31" t="s">
        <v>120</v>
      </c>
      <c r="D42" s="32">
        <f t="shared" si="0"/>
        <v>8533</v>
      </c>
      <c r="E42" s="33">
        <f t="shared" si="8"/>
        <v>87</v>
      </c>
      <c r="F42" s="34">
        <f t="shared" si="2"/>
        <v>1.0195710769951951</v>
      </c>
      <c r="G42" s="32">
        <v>77</v>
      </c>
      <c r="H42" s="32">
        <v>10</v>
      </c>
      <c r="I42" s="33">
        <f t="shared" si="9"/>
        <v>8446</v>
      </c>
      <c r="J42" s="34">
        <f t="shared" si="4"/>
        <v>98.98042892300481</v>
      </c>
      <c r="K42" s="32">
        <v>3514</v>
      </c>
      <c r="L42" s="34">
        <f t="shared" si="5"/>
        <v>41.18129614438064</v>
      </c>
      <c r="M42" s="32">
        <v>1051</v>
      </c>
      <c r="N42" s="34">
        <f t="shared" si="6"/>
        <v>12.316887378413218</v>
      </c>
      <c r="O42" s="32">
        <v>3881</v>
      </c>
      <c r="P42" s="32">
        <v>3723</v>
      </c>
      <c r="Q42" s="34">
        <f t="shared" si="7"/>
        <v>45.48224540021095</v>
      </c>
      <c r="R42" s="32" t="s">
        <v>124</v>
      </c>
      <c r="S42" s="32"/>
      <c r="T42" s="32"/>
      <c r="U42" s="32"/>
    </row>
    <row r="43" spans="1:21" ht="13.5">
      <c r="A43" s="55" t="s">
        <v>129</v>
      </c>
      <c r="B43" s="56" t="s">
        <v>199</v>
      </c>
      <c r="C43" s="31" t="s">
        <v>200</v>
      </c>
      <c r="D43" s="32">
        <f t="shared" si="0"/>
        <v>15000</v>
      </c>
      <c r="E43" s="33">
        <f t="shared" si="8"/>
        <v>6418</v>
      </c>
      <c r="F43" s="34">
        <f t="shared" si="2"/>
        <v>42.78666666666667</v>
      </c>
      <c r="G43" s="32">
        <v>6408</v>
      </c>
      <c r="H43" s="32">
        <v>10</v>
      </c>
      <c r="I43" s="33">
        <f t="shared" si="9"/>
        <v>8582</v>
      </c>
      <c r="J43" s="34">
        <f t="shared" si="4"/>
        <v>57.21333333333334</v>
      </c>
      <c r="K43" s="32">
        <v>0</v>
      </c>
      <c r="L43" s="34">
        <f t="shared" si="5"/>
        <v>0</v>
      </c>
      <c r="M43" s="32">
        <v>1266</v>
      </c>
      <c r="N43" s="34">
        <f t="shared" si="6"/>
        <v>8.44</v>
      </c>
      <c r="O43" s="32">
        <v>7316</v>
      </c>
      <c r="P43" s="32">
        <v>6272</v>
      </c>
      <c r="Q43" s="34">
        <f t="shared" si="7"/>
        <v>48.77333333333333</v>
      </c>
      <c r="R43" s="32" t="s">
        <v>124</v>
      </c>
      <c r="S43" s="32"/>
      <c r="T43" s="32"/>
      <c r="U43" s="32"/>
    </row>
    <row r="44" spans="1:21" ht="13.5">
      <c r="A44" s="55" t="s">
        <v>129</v>
      </c>
      <c r="B44" s="56" t="s">
        <v>201</v>
      </c>
      <c r="C44" s="31" t="s">
        <v>202</v>
      </c>
      <c r="D44" s="32">
        <f t="shared" si="0"/>
        <v>19555</v>
      </c>
      <c r="E44" s="33">
        <f t="shared" si="8"/>
        <v>9342</v>
      </c>
      <c r="F44" s="34">
        <f t="shared" si="2"/>
        <v>47.77294809511634</v>
      </c>
      <c r="G44" s="32">
        <v>9332</v>
      </c>
      <c r="H44" s="32">
        <v>10</v>
      </c>
      <c r="I44" s="33">
        <f t="shared" si="9"/>
        <v>10213</v>
      </c>
      <c r="J44" s="34">
        <f t="shared" si="4"/>
        <v>52.22705190488366</v>
      </c>
      <c r="K44" s="32">
        <v>0</v>
      </c>
      <c r="L44" s="34">
        <f t="shared" si="5"/>
        <v>0</v>
      </c>
      <c r="M44" s="32">
        <v>353</v>
      </c>
      <c r="N44" s="34">
        <f t="shared" si="6"/>
        <v>1.805164919457939</v>
      </c>
      <c r="O44" s="32">
        <v>9860</v>
      </c>
      <c r="P44" s="32">
        <v>8291</v>
      </c>
      <c r="Q44" s="34">
        <f t="shared" si="7"/>
        <v>50.42188698542572</v>
      </c>
      <c r="R44" s="32" t="s">
        <v>124</v>
      </c>
      <c r="S44" s="32"/>
      <c r="T44" s="32"/>
      <c r="U44" s="32"/>
    </row>
    <row r="45" spans="1:21" ht="13.5">
      <c r="A45" s="55" t="s">
        <v>129</v>
      </c>
      <c r="B45" s="56" t="s">
        <v>203</v>
      </c>
      <c r="C45" s="31" t="s">
        <v>204</v>
      </c>
      <c r="D45" s="32">
        <f t="shared" si="0"/>
        <v>20105</v>
      </c>
      <c r="E45" s="33">
        <f t="shared" si="8"/>
        <v>5704</v>
      </c>
      <c r="F45" s="34">
        <f t="shared" si="2"/>
        <v>28.37105197712012</v>
      </c>
      <c r="G45" s="32">
        <v>5694</v>
      </c>
      <c r="H45" s="32">
        <v>10</v>
      </c>
      <c r="I45" s="33">
        <f t="shared" si="9"/>
        <v>14401</v>
      </c>
      <c r="J45" s="34">
        <f t="shared" si="4"/>
        <v>71.62894802287988</v>
      </c>
      <c r="K45" s="32">
        <v>4932</v>
      </c>
      <c r="L45" s="34">
        <f t="shared" si="5"/>
        <v>24.531211141507086</v>
      </c>
      <c r="M45" s="32">
        <v>0</v>
      </c>
      <c r="N45" s="34">
        <f t="shared" si="6"/>
        <v>0</v>
      </c>
      <c r="O45" s="32">
        <v>9469</v>
      </c>
      <c r="P45" s="32">
        <v>7151</v>
      </c>
      <c r="Q45" s="34">
        <f t="shared" si="7"/>
        <v>47.09773688137279</v>
      </c>
      <c r="R45" s="32" t="s">
        <v>124</v>
      </c>
      <c r="S45" s="32"/>
      <c r="T45" s="32"/>
      <c r="U45" s="32"/>
    </row>
    <row r="46" spans="1:21" ht="13.5">
      <c r="A46" s="55" t="s">
        <v>129</v>
      </c>
      <c r="B46" s="56" t="s">
        <v>205</v>
      </c>
      <c r="C46" s="31" t="s">
        <v>206</v>
      </c>
      <c r="D46" s="32">
        <f t="shared" si="0"/>
        <v>5361</v>
      </c>
      <c r="E46" s="33">
        <f t="shared" si="8"/>
        <v>142</v>
      </c>
      <c r="F46" s="34">
        <f t="shared" si="2"/>
        <v>2.648759559783622</v>
      </c>
      <c r="G46" s="32">
        <v>132</v>
      </c>
      <c r="H46" s="32">
        <v>10</v>
      </c>
      <c r="I46" s="33">
        <f t="shared" si="9"/>
        <v>5219</v>
      </c>
      <c r="J46" s="34">
        <f t="shared" si="4"/>
        <v>97.35124044021639</v>
      </c>
      <c r="K46" s="32">
        <v>3187</v>
      </c>
      <c r="L46" s="34">
        <f t="shared" si="5"/>
        <v>59.44786420443947</v>
      </c>
      <c r="M46" s="32">
        <v>502</v>
      </c>
      <c r="N46" s="34">
        <f t="shared" si="6"/>
        <v>9.3639246409252</v>
      </c>
      <c r="O46" s="32">
        <v>1530</v>
      </c>
      <c r="P46" s="32">
        <v>1514</v>
      </c>
      <c r="Q46" s="34">
        <f t="shared" si="7"/>
        <v>28.539451594851705</v>
      </c>
      <c r="R46" s="32" t="s">
        <v>124</v>
      </c>
      <c r="S46" s="32"/>
      <c r="T46" s="32"/>
      <c r="U46" s="32"/>
    </row>
    <row r="47" spans="1:21" ht="13.5">
      <c r="A47" s="55" t="s">
        <v>129</v>
      </c>
      <c r="B47" s="56" t="s">
        <v>207</v>
      </c>
      <c r="C47" s="31" t="s">
        <v>208</v>
      </c>
      <c r="D47" s="32">
        <f t="shared" si="0"/>
        <v>17080</v>
      </c>
      <c r="E47" s="33">
        <f t="shared" si="8"/>
        <v>3139</v>
      </c>
      <c r="F47" s="34">
        <f t="shared" si="2"/>
        <v>18.37822014051522</v>
      </c>
      <c r="G47" s="32">
        <v>2818</v>
      </c>
      <c r="H47" s="32">
        <v>321</v>
      </c>
      <c r="I47" s="33">
        <f t="shared" si="9"/>
        <v>13941</v>
      </c>
      <c r="J47" s="34">
        <f t="shared" si="4"/>
        <v>81.62177985948477</v>
      </c>
      <c r="K47" s="32">
        <v>7864</v>
      </c>
      <c r="L47" s="34">
        <f t="shared" si="5"/>
        <v>46.04215456674473</v>
      </c>
      <c r="M47" s="32">
        <v>110</v>
      </c>
      <c r="N47" s="34">
        <f t="shared" si="6"/>
        <v>0.6440281030444965</v>
      </c>
      <c r="O47" s="32">
        <v>5967</v>
      </c>
      <c r="P47" s="32">
        <v>1795</v>
      </c>
      <c r="Q47" s="34">
        <f t="shared" si="7"/>
        <v>34.93559718969555</v>
      </c>
      <c r="R47" s="32" t="s">
        <v>124</v>
      </c>
      <c r="S47" s="32"/>
      <c r="T47" s="32"/>
      <c r="U47" s="32"/>
    </row>
    <row r="48" spans="1:21" ht="13.5">
      <c r="A48" s="55" t="s">
        <v>129</v>
      </c>
      <c r="B48" s="56" t="s">
        <v>209</v>
      </c>
      <c r="C48" s="31" t="s">
        <v>210</v>
      </c>
      <c r="D48" s="32">
        <f t="shared" si="0"/>
        <v>12807</v>
      </c>
      <c r="E48" s="33">
        <f t="shared" si="8"/>
        <v>2522</v>
      </c>
      <c r="F48" s="34">
        <f t="shared" si="2"/>
        <v>19.692355742953072</v>
      </c>
      <c r="G48" s="32">
        <v>2491</v>
      </c>
      <c r="H48" s="32">
        <v>31</v>
      </c>
      <c r="I48" s="33">
        <f t="shared" si="9"/>
        <v>10285</v>
      </c>
      <c r="J48" s="34">
        <f t="shared" si="4"/>
        <v>80.30764425704693</v>
      </c>
      <c r="K48" s="32">
        <v>9423</v>
      </c>
      <c r="L48" s="34">
        <f t="shared" si="5"/>
        <v>73.5769501054111</v>
      </c>
      <c r="M48" s="32">
        <v>0</v>
      </c>
      <c r="N48" s="34">
        <f t="shared" si="6"/>
        <v>0</v>
      </c>
      <c r="O48" s="32">
        <v>862</v>
      </c>
      <c r="P48" s="32">
        <v>217</v>
      </c>
      <c r="Q48" s="34">
        <f t="shared" si="7"/>
        <v>6.7306941516358245</v>
      </c>
      <c r="R48" s="32" t="s">
        <v>124</v>
      </c>
      <c r="S48" s="32"/>
      <c r="T48" s="32"/>
      <c r="U48" s="32"/>
    </row>
    <row r="49" spans="1:21" ht="13.5">
      <c r="A49" s="55" t="s">
        <v>129</v>
      </c>
      <c r="B49" s="56" t="s">
        <v>211</v>
      </c>
      <c r="C49" s="31" t="s">
        <v>126</v>
      </c>
      <c r="D49" s="32">
        <f t="shared" si="0"/>
        <v>12182</v>
      </c>
      <c r="E49" s="33">
        <f t="shared" si="8"/>
        <v>2216</v>
      </c>
      <c r="F49" s="34">
        <f t="shared" si="2"/>
        <v>18.190773272040715</v>
      </c>
      <c r="G49" s="32">
        <v>2192</v>
      </c>
      <c r="H49" s="32">
        <v>24</v>
      </c>
      <c r="I49" s="33">
        <f t="shared" si="9"/>
        <v>9966</v>
      </c>
      <c r="J49" s="34">
        <f t="shared" si="4"/>
        <v>81.80922672795928</v>
      </c>
      <c r="K49" s="32">
        <v>9313</v>
      </c>
      <c r="L49" s="34">
        <f t="shared" si="5"/>
        <v>76.44885897225414</v>
      </c>
      <c r="M49" s="32">
        <v>0</v>
      </c>
      <c r="N49" s="34">
        <f t="shared" si="6"/>
        <v>0</v>
      </c>
      <c r="O49" s="32">
        <v>653</v>
      </c>
      <c r="P49" s="32">
        <v>292</v>
      </c>
      <c r="Q49" s="34">
        <f t="shared" si="7"/>
        <v>5.360367755705139</v>
      </c>
      <c r="R49" s="32" t="s">
        <v>124</v>
      </c>
      <c r="S49" s="32"/>
      <c r="T49" s="32"/>
      <c r="U49" s="32"/>
    </row>
    <row r="50" spans="1:21" ht="13.5">
      <c r="A50" s="55" t="s">
        <v>129</v>
      </c>
      <c r="B50" s="56" t="s">
        <v>212</v>
      </c>
      <c r="C50" s="31" t="s">
        <v>128</v>
      </c>
      <c r="D50" s="32">
        <f t="shared" si="0"/>
        <v>33105</v>
      </c>
      <c r="E50" s="33">
        <f t="shared" si="8"/>
        <v>6207</v>
      </c>
      <c r="F50" s="34">
        <f t="shared" si="2"/>
        <v>18.74943362029905</v>
      </c>
      <c r="G50" s="32">
        <v>6143</v>
      </c>
      <c r="H50" s="32">
        <v>64</v>
      </c>
      <c r="I50" s="33">
        <f t="shared" si="9"/>
        <v>26898</v>
      </c>
      <c r="J50" s="34">
        <f t="shared" si="4"/>
        <v>81.25056637970096</v>
      </c>
      <c r="K50" s="32">
        <v>20064</v>
      </c>
      <c r="L50" s="34">
        <f t="shared" si="5"/>
        <v>60.607159039420026</v>
      </c>
      <c r="M50" s="32">
        <v>0</v>
      </c>
      <c r="N50" s="34">
        <f t="shared" si="6"/>
        <v>0</v>
      </c>
      <c r="O50" s="32">
        <v>6834</v>
      </c>
      <c r="P50" s="32">
        <v>1482</v>
      </c>
      <c r="Q50" s="34">
        <f t="shared" si="7"/>
        <v>20.643407340280927</v>
      </c>
      <c r="R50" s="32" t="s">
        <v>124</v>
      </c>
      <c r="S50" s="32"/>
      <c r="T50" s="32"/>
      <c r="U50" s="32"/>
    </row>
    <row r="51" spans="1:21" ht="13.5">
      <c r="A51" s="55" t="s">
        <v>129</v>
      </c>
      <c r="B51" s="56" t="s">
        <v>213</v>
      </c>
      <c r="C51" s="31" t="s">
        <v>214</v>
      </c>
      <c r="D51" s="32">
        <f t="shared" si="0"/>
        <v>18529</v>
      </c>
      <c r="E51" s="33">
        <f t="shared" si="8"/>
        <v>5568</v>
      </c>
      <c r="F51" s="34">
        <f t="shared" si="2"/>
        <v>30.050191591559177</v>
      </c>
      <c r="G51" s="32">
        <v>5508</v>
      </c>
      <c r="H51" s="32">
        <v>60</v>
      </c>
      <c r="I51" s="33">
        <f t="shared" si="9"/>
        <v>12961</v>
      </c>
      <c r="J51" s="34">
        <f t="shared" si="4"/>
        <v>69.94980840844083</v>
      </c>
      <c r="K51" s="32">
        <v>4095</v>
      </c>
      <c r="L51" s="34">
        <f t="shared" si="5"/>
        <v>22.100491122024934</v>
      </c>
      <c r="M51" s="32">
        <v>658</v>
      </c>
      <c r="N51" s="34">
        <f t="shared" si="6"/>
        <v>3.551190026445032</v>
      </c>
      <c r="O51" s="32">
        <v>8208</v>
      </c>
      <c r="P51" s="32">
        <v>8208</v>
      </c>
      <c r="Q51" s="34">
        <f t="shared" si="7"/>
        <v>44.298127259970855</v>
      </c>
      <c r="R51" s="32" t="s">
        <v>124</v>
      </c>
      <c r="S51" s="32"/>
      <c r="T51" s="32"/>
      <c r="U51" s="32"/>
    </row>
    <row r="52" spans="1:21" ht="13.5">
      <c r="A52" s="55" t="s">
        <v>129</v>
      </c>
      <c r="B52" s="56" t="s">
        <v>215</v>
      </c>
      <c r="C52" s="31" t="s">
        <v>216</v>
      </c>
      <c r="D52" s="32">
        <f t="shared" si="0"/>
        <v>8648</v>
      </c>
      <c r="E52" s="33">
        <f t="shared" si="8"/>
        <v>1628</v>
      </c>
      <c r="F52" s="34">
        <f t="shared" si="2"/>
        <v>18.825161887141537</v>
      </c>
      <c r="G52" s="32">
        <v>1628</v>
      </c>
      <c r="H52" s="32">
        <v>0</v>
      </c>
      <c r="I52" s="33">
        <f t="shared" si="9"/>
        <v>7020</v>
      </c>
      <c r="J52" s="34">
        <f t="shared" si="4"/>
        <v>81.17483811285847</v>
      </c>
      <c r="K52" s="32">
        <v>3526</v>
      </c>
      <c r="L52" s="34">
        <f t="shared" si="5"/>
        <v>40.77243293246994</v>
      </c>
      <c r="M52" s="32">
        <v>0</v>
      </c>
      <c r="N52" s="34">
        <f t="shared" si="6"/>
        <v>0</v>
      </c>
      <c r="O52" s="32">
        <v>3494</v>
      </c>
      <c r="P52" s="32">
        <v>2781</v>
      </c>
      <c r="Q52" s="34">
        <f t="shared" si="7"/>
        <v>40.40240518038853</v>
      </c>
      <c r="R52" s="32" t="s">
        <v>124</v>
      </c>
      <c r="S52" s="32"/>
      <c r="T52" s="32"/>
      <c r="U52" s="32"/>
    </row>
    <row r="53" spans="1:21" ht="13.5">
      <c r="A53" s="55" t="s">
        <v>129</v>
      </c>
      <c r="B53" s="56" t="s">
        <v>217</v>
      </c>
      <c r="C53" s="31" t="s">
        <v>218</v>
      </c>
      <c r="D53" s="32">
        <f t="shared" si="0"/>
        <v>5689</v>
      </c>
      <c r="E53" s="33">
        <f t="shared" si="8"/>
        <v>474</v>
      </c>
      <c r="F53" s="34">
        <f t="shared" si="2"/>
        <v>8.331868518193005</v>
      </c>
      <c r="G53" s="32">
        <v>474</v>
      </c>
      <c r="H53" s="32">
        <v>0</v>
      </c>
      <c r="I53" s="33">
        <f t="shared" si="9"/>
        <v>5215</v>
      </c>
      <c r="J53" s="34">
        <f t="shared" si="4"/>
        <v>91.668131481807</v>
      </c>
      <c r="K53" s="32">
        <v>1464</v>
      </c>
      <c r="L53" s="34">
        <f t="shared" si="5"/>
        <v>25.733872385304974</v>
      </c>
      <c r="M53" s="32">
        <v>413</v>
      </c>
      <c r="N53" s="34">
        <f t="shared" si="6"/>
        <v>7.259623835471964</v>
      </c>
      <c r="O53" s="32">
        <v>3338</v>
      </c>
      <c r="P53" s="32">
        <v>2515</v>
      </c>
      <c r="Q53" s="34">
        <f t="shared" si="7"/>
        <v>58.67463526103006</v>
      </c>
      <c r="R53" s="32" t="s">
        <v>124</v>
      </c>
      <c r="S53" s="32"/>
      <c r="T53" s="32"/>
      <c r="U53" s="32"/>
    </row>
    <row r="54" spans="1:21" ht="13.5">
      <c r="A54" s="55" t="s">
        <v>129</v>
      </c>
      <c r="B54" s="56" t="s">
        <v>219</v>
      </c>
      <c r="C54" s="31" t="s">
        <v>220</v>
      </c>
      <c r="D54" s="32">
        <f t="shared" si="0"/>
        <v>4554</v>
      </c>
      <c r="E54" s="33">
        <f t="shared" si="8"/>
        <v>556</v>
      </c>
      <c r="F54" s="34">
        <f t="shared" si="2"/>
        <v>12.209046991655688</v>
      </c>
      <c r="G54" s="32">
        <v>556</v>
      </c>
      <c r="H54" s="32">
        <v>0</v>
      </c>
      <c r="I54" s="33">
        <f t="shared" si="9"/>
        <v>3998</v>
      </c>
      <c r="J54" s="34">
        <f t="shared" si="4"/>
        <v>87.7909530083443</v>
      </c>
      <c r="K54" s="32">
        <v>2522</v>
      </c>
      <c r="L54" s="34">
        <f t="shared" si="5"/>
        <v>55.37988581466843</v>
      </c>
      <c r="M54" s="32">
        <v>0</v>
      </c>
      <c r="N54" s="34">
        <f t="shared" si="6"/>
        <v>0</v>
      </c>
      <c r="O54" s="32">
        <v>1476</v>
      </c>
      <c r="P54" s="32">
        <v>1254</v>
      </c>
      <c r="Q54" s="34">
        <f t="shared" si="7"/>
        <v>32.41106719367589</v>
      </c>
      <c r="R54" s="32" t="s">
        <v>124</v>
      </c>
      <c r="S54" s="32"/>
      <c r="T54" s="32"/>
      <c r="U54" s="32"/>
    </row>
    <row r="55" spans="1:21" ht="13.5">
      <c r="A55" s="55" t="s">
        <v>129</v>
      </c>
      <c r="B55" s="56" t="s">
        <v>221</v>
      </c>
      <c r="C55" s="31" t="s">
        <v>222</v>
      </c>
      <c r="D55" s="32">
        <f t="shared" si="0"/>
        <v>3448</v>
      </c>
      <c r="E55" s="33">
        <f t="shared" si="8"/>
        <v>234</v>
      </c>
      <c r="F55" s="34">
        <f t="shared" si="2"/>
        <v>6.786542923433875</v>
      </c>
      <c r="G55" s="32">
        <v>234</v>
      </c>
      <c r="H55" s="32">
        <v>0</v>
      </c>
      <c r="I55" s="33">
        <f t="shared" si="9"/>
        <v>3214</v>
      </c>
      <c r="J55" s="34">
        <f t="shared" si="4"/>
        <v>93.21345707656613</v>
      </c>
      <c r="K55" s="32">
        <v>2970</v>
      </c>
      <c r="L55" s="34">
        <f t="shared" si="5"/>
        <v>86.1368909512761</v>
      </c>
      <c r="M55" s="32">
        <v>0</v>
      </c>
      <c r="N55" s="34">
        <f t="shared" si="6"/>
        <v>0</v>
      </c>
      <c r="O55" s="32">
        <v>244</v>
      </c>
      <c r="P55" s="32">
        <v>147</v>
      </c>
      <c r="Q55" s="34">
        <f t="shared" si="7"/>
        <v>7.076566125290023</v>
      </c>
      <c r="R55" s="32" t="s">
        <v>124</v>
      </c>
      <c r="S55" s="32"/>
      <c r="T55" s="32"/>
      <c r="U55" s="32"/>
    </row>
    <row r="56" spans="1:21" ht="13.5">
      <c r="A56" s="55" t="s">
        <v>129</v>
      </c>
      <c r="B56" s="56" t="s">
        <v>223</v>
      </c>
      <c r="C56" s="31" t="s">
        <v>224</v>
      </c>
      <c r="D56" s="32">
        <f t="shared" si="0"/>
        <v>26556</v>
      </c>
      <c r="E56" s="33">
        <f t="shared" si="8"/>
        <v>6047</v>
      </c>
      <c r="F56" s="34">
        <f t="shared" si="2"/>
        <v>22.77074860671788</v>
      </c>
      <c r="G56" s="32">
        <v>5810</v>
      </c>
      <c r="H56" s="32">
        <v>237</v>
      </c>
      <c r="I56" s="33">
        <f t="shared" si="9"/>
        <v>20509</v>
      </c>
      <c r="J56" s="34">
        <f t="shared" si="4"/>
        <v>77.22925139328211</v>
      </c>
      <c r="K56" s="32">
        <v>8744</v>
      </c>
      <c r="L56" s="34">
        <f t="shared" si="5"/>
        <v>32.92664557915349</v>
      </c>
      <c r="M56" s="32">
        <v>4465</v>
      </c>
      <c r="N56" s="34">
        <f t="shared" si="6"/>
        <v>16.81352613345383</v>
      </c>
      <c r="O56" s="32">
        <v>7300</v>
      </c>
      <c r="P56" s="32">
        <v>5506</v>
      </c>
      <c r="Q56" s="34">
        <f t="shared" si="7"/>
        <v>27.4890796806748</v>
      </c>
      <c r="R56" s="32" t="s">
        <v>124</v>
      </c>
      <c r="S56" s="32"/>
      <c r="T56" s="32"/>
      <c r="U56" s="32"/>
    </row>
    <row r="57" spans="1:21" ht="13.5">
      <c r="A57" s="55" t="s">
        <v>129</v>
      </c>
      <c r="B57" s="56" t="s">
        <v>225</v>
      </c>
      <c r="C57" s="31" t="s">
        <v>226</v>
      </c>
      <c r="D57" s="32">
        <f t="shared" si="0"/>
        <v>6009</v>
      </c>
      <c r="E57" s="33">
        <f t="shared" si="8"/>
        <v>1770</v>
      </c>
      <c r="F57" s="34">
        <f t="shared" si="2"/>
        <v>29.45581627558662</v>
      </c>
      <c r="G57" s="32">
        <v>1534</v>
      </c>
      <c r="H57" s="32">
        <v>236</v>
      </c>
      <c r="I57" s="33">
        <f t="shared" si="9"/>
        <v>4239</v>
      </c>
      <c r="J57" s="34">
        <f t="shared" si="4"/>
        <v>70.54418372441337</v>
      </c>
      <c r="K57" s="32">
        <v>0</v>
      </c>
      <c r="L57" s="34">
        <f t="shared" si="5"/>
        <v>0</v>
      </c>
      <c r="M57" s="32">
        <v>0</v>
      </c>
      <c r="N57" s="34">
        <f t="shared" si="6"/>
        <v>0</v>
      </c>
      <c r="O57" s="32">
        <v>4239</v>
      </c>
      <c r="P57" s="32">
        <v>4121</v>
      </c>
      <c r="Q57" s="34">
        <f t="shared" si="7"/>
        <v>70.54418372441337</v>
      </c>
      <c r="R57" s="32" t="s">
        <v>124</v>
      </c>
      <c r="S57" s="32"/>
      <c r="T57" s="32"/>
      <c r="U57" s="32"/>
    </row>
    <row r="58" spans="1:21" ht="13.5">
      <c r="A58" s="55" t="s">
        <v>129</v>
      </c>
      <c r="B58" s="56" t="s">
        <v>227</v>
      </c>
      <c r="C58" s="31" t="s">
        <v>121</v>
      </c>
      <c r="D58" s="32">
        <f t="shared" si="0"/>
        <v>10904</v>
      </c>
      <c r="E58" s="33">
        <f t="shared" si="8"/>
        <v>2625</v>
      </c>
      <c r="F58" s="34">
        <f t="shared" si="2"/>
        <v>24.073734409391047</v>
      </c>
      <c r="G58" s="32">
        <v>2625</v>
      </c>
      <c r="H58" s="32">
        <v>0</v>
      </c>
      <c r="I58" s="33">
        <f t="shared" si="9"/>
        <v>8279</v>
      </c>
      <c r="J58" s="34">
        <f t="shared" si="4"/>
        <v>75.92626559060895</v>
      </c>
      <c r="K58" s="32">
        <v>4339</v>
      </c>
      <c r="L58" s="34">
        <f t="shared" si="5"/>
        <v>39.792736610418196</v>
      </c>
      <c r="M58" s="32">
        <v>1906</v>
      </c>
      <c r="N58" s="34">
        <f t="shared" si="6"/>
        <v>17.47982391782832</v>
      </c>
      <c r="O58" s="32">
        <v>2034</v>
      </c>
      <c r="P58" s="32">
        <v>2034</v>
      </c>
      <c r="Q58" s="34">
        <f t="shared" si="7"/>
        <v>18.653705062362434</v>
      </c>
      <c r="R58" s="32" t="s">
        <v>124</v>
      </c>
      <c r="S58" s="32"/>
      <c r="T58" s="32"/>
      <c r="U58" s="32"/>
    </row>
    <row r="59" spans="1:21" ht="13.5">
      <c r="A59" s="55" t="s">
        <v>129</v>
      </c>
      <c r="B59" s="56" t="s">
        <v>228</v>
      </c>
      <c r="C59" s="31" t="s">
        <v>229</v>
      </c>
      <c r="D59" s="32">
        <f t="shared" si="0"/>
        <v>4913</v>
      </c>
      <c r="E59" s="33">
        <f t="shared" si="8"/>
        <v>489</v>
      </c>
      <c r="F59" s="34">
        <f t="shared" si="2"/>
        <v>9.953185426419703</v>
      </c>
      <c r="G59" s="32">
        <v>479</v>
      </c>
      <c r="H59" s="32">
        <v>10</v>
      </c>
      <c r="I59" s="33">
        <f t="shared" si="9"/>
        <v>4424</v>
      </c>
      <c r="J59" s="34">
        <f t="shared" si="4"/>
        <v>90.0468145735803</v>
      </c>
      <c r="K59" s="32">
        <v>2847</v>
      </c>
      <c r="L59" s="34">
        <f t="shared" si="5"/>
        <v>57.94830042743742</v>
      </c>
      <c r="M59" s="32">
        <v>802</v>
      </c>
      <c r="N59" s="34">
        <f t="shared" si="6"/>
        <v>16.32403826582536</v>
      </c>
      <c r="O59" s="32">
        <v>775</v>
      </c>
      <c r="P59" s="32">
        <v>775</v>
      </c>
      <c r="Q59" s="34">
        <f t="shared" si="7"/>
        <v>15.774475880317526</v>
      </c>
      <c r="R59" s="32" t="s">
        <v>124</v>
      </c>
      <c r="S59" s="32"/>
      <c r="T59" s="32"/>
      <c r="U59" s="32"/>
    </row>
    <row r="60" spans="1:21" ht="13.5">
      <c r="A60" s="55" t="s">
        <v>129</v>
      </c>
      <c r="B60" s="56" t="s">
        <v>230</v>
      </c>
      <c r="C60" s="31" t="s">
        <v>231</v>
      </c>
      <c r="D60" s="32">
        <f t="shared" si="0"/>
        <v>4128</v>
      </c>
      <c r="E60" s="33">
        <f t="shared" si="8"/>
        <v>803</v>
      </c>
      <c r="F60" s="34">
        <f t="shared" si="2"/>
        <v>19.45251937984496</v>
      </c>
      <c r="G60" s="32">
        <v>803</v>
      </c>
      <c r="H60" s="32">
        <v>0</v>
      </c>
      <c r="I60" s="33">
        <f t="shared" si="9"/>
        <v>3325</v>
      </c>
      <c r="J60" s="34">
        <f t="shared" si="4"/>
        <v>80.54748062015504</v>
      </c>
      <c r="K60" s="32">
        <v>1520</v>
      </c>
      <c r="L60" s="34">
        <f t="shared" si="5"/>
        <v>36.82170542635659</v>
      </c>
      <c r="M60" s="32">
        <v>0</v>
      </c>
      <c r="N60" s="34">
        <f t="shared" si="6"/>
        <v>0</v>
      </c>
      <c r="O60" s="32">
        <v>1805</v>
      </c>
      <c r="P60" s="32">
        <v>161</v>
      </c>
      <c r="Q60" s="34">
        <f t="shared" si="7"/>
        <v>43.72577519379845</v>
      </c>
      <c r="R60" s="32" t="s">
        <v>124</v>
      </c>
      <c r="S60" s="32"/>
      <c r="T60" s="32"/>
      <c r="U60" s="32"/>
    </row>
    <row r="61" spans="1:21" ht="13.5">
      <c r="A61" s="55" t="s">
        <v>129</v>
      </c>
      <c r="B61" s="56" t="s">
        <v>232</v>
      </c>
      <c r="C61" s="31" t="s">
        <v>233</v>
      </c>
      <c r="D61" s="32">
        <f t="shared" si="0"/>
        <v>4232</v>
      </c>
      <c r="E61" s="33">
        <f t="shared" si="8"/>
        <v>3022</v>
      </c>
      <c r="F61" s="34">
        <f t="shared" si="2"/>
        <v>71.40831758034027</v>
      </c>
      <c r="G61" s="32">
        <v>3022</v>
      </c>
      <c r="H61" s="32">
        <v>0</v>
      </c>
      <c r="I61" s="33">
        <f t="shared" si="9"/>
        <v>1210</v>
      </c>
      <c r="J61" s="34">
        <f t="shared" si="4"/>
        <v>28.591682419659737</v>
      </c>
      <c r="K61" s="32">
        <v>300</v>
      </c>
      <c r="L61" s="34">
        <f t="shared" si="5"/>
        <v>7.088846880907372</v>
      </c>
      <c r="M61" s="32">
        <v>0</v>
      </c>
      <c r="N61" s="34">
        <f t="shared" si="6"/>
        <v>0</v>
      </c>
      <c r="O61" s="32">
        <v>910</v>
      </c>
      <c r="P61" s="32">
        <v>910</v>
      </c>
      <c r="Q61" s="34">
        <f t="shared" si="7"/>
        <v>21.502835538752365</v>
      </c>
      <c r="R61" s="32" t="s">
        <v>124</v>
      </c>
      <c r="S61" s="32"/>
      <c r="T61" s="32"/>
      <c r="U61" s="32"/>
    </row>
    <row r="62" spans="1:21" ht="13.5">
      <c r="A62" s="55" t="s">
        <v>129</v>
      </c>
      <c r="B62" s="56" t="s">
        <v>234</v>
      </c>
      <c r="C62" s="31" t="s">
        <v>235</v>
      </c>
      <c r="D62" s="32">
        <f t="shared" si="0"/>
        <v>5967</v>
      </c>
      <c r="E62" s="33">
        <f t="shared" si="8"/>
        <v>939</v>
      </c>
      <c r="F62" s="34">
        <f t="shared" si="2"/>
        <v>15.736551030668677</v>
      </c>
      <c r="G62" s="32">
        <v>912</v>
      </c>
      <c r="H62" s="32">
        <v>27</v>
      </c>
      <c r="I62" s="33">
        <f t="shared" si="9"/>
        <v>5028</v>
      </c>
      <c r="J62" s="34">
        <f t="shared" si="4"/>
        <v>84.26344896933132</v>
      </c>
      <c r="K62" s="32">
        <v>2430</v>
      </c>
      <c r="L62" s="34">
        <f t="shared" si="5"/>
        <v>40.723981900452486</v>
      </c>
      <c r="M62" s="32">
        <v>0</v>
      </c>
      <c r="N62" s="34">
        <f t="shared" si="6"/>
        <v>0</v>
      </c>
      <c r="O62" s="32">
        <v>2598</v>
      </c>
      <c r="P62" s="32">
        <v>2367</v>
      </c>
      <c r="Q62" s="34">
        <f t="shared" si="7"/>
        <v>43.539467068878835</v>
      </c>
      <c r="R62" s="32" t="s">
        <v>124</v>
      </c>
      <c r="S62" s="32"/>
      <c r="T62" s="32"/>
      <c r="U62" s="32"/>
    </row>
    <row r="63" spans="1:21" ht="13.5">
      <c r="A63" s="55" t="s">
        <v>129</v>
      </c>
      <c r="B63" s="56" t="s">
        <v>236</v>
      </c>
      <c r="C63" s="31" t="s">
        <v>237</v>
      </c>
      <c r="D63" s="32">
        <f t="shared" si="0"/>
        <v>13960</v>
      </c>
      <c r="E63" s="33">
        <f t="shared" si="8"/>
        <v>7910</v>
      </c>
      <c r="F63" s="34">
        <f t="shared" si="2"/>
        <v>56.66189111747851</v>
      </c>
      <c r="G63" s="32">
        <v>7910</v>
      </c>
      <c r="H63" s="32">
        <v>0</v>
      </c>
      <c r="I63" s="33">
        <f t="shared" si="9"/>
        <v>6050</v>
      </c>
      <c r="J63" s="34">
        <f t="shared" si="4"/>
        <v>43.33810888252149</v>
      </c>
      <c r="K63" s="32">
        <v>901</v>
      </c>
      <c r="L63" s="34">
        <f t="shared" si="5"/>
        <v>6.4541547277936955</v>
      </c>
      <c r="M63" s="32">
        <v>1021</v>
      </c>
      <c r="N63" s="34">
        <f t="shared" si="6"/>
        <v>7.313753581661891</v>
      </c>
      <c r="O63" s="32">
        <v>4128</v>
      </c>
      <c r="P63" s="32">
        <v>1122</v>
      </c>
      <c r="Q63" s="34">
        <f t="shared" si="7"/>
        <v>29.570200573065904</v>
      </c>
      <c r="R63" s="32" t="s">
        <v>124</v>
      </c>
      <c r="S63" s="32"/>
      <c r="T63" s="32"/>
      <c r="U63" s="32"/>
    </row>
    <row r="64" spans="1:21" ht="13.5">
      <c r="A64" s="55" t="s">
        <v>129</v>
      </c>
      <c r="B64" s="56" t="s">
        <v>238</v>
      </c>
      <c r="C64" s="31" t="s">
        <v>93</v>
      </c>
      <c r="D64" s="32">
        <f t="shared" si="0"/>
        <v>18605</v>
      </c>
      <c r="E64" s="33">
        <f t="shared" si="8"/>
        <v>6600</v>
      </c>
      <c r="F64" s="34">
        <f t="shared" si="2"/>
        <v>35.474334856221446</v>
      </c>
      <c r="G64" s="32">
        <v>6560</v>
      </c>
      <c r="H64" s="32">
        <v>40</v>
      </c>
      <c r="I64" s="33">
        <f t="shared" si="9"/>
        <v>12005</v>
      </c>
      <c r="J64" s="34">
        <f t="shared" si="4"/>
        <v>64.52566514377855</v>
      </c>
      <c r="K64" s="32">
        <v>7873</v>
      </c>
      <c r="L64" s="34">
        <f t="shared" si="5"/>
        <v>42.31658156409567</v>
      </c>
      <c r="M64" s="32">
        <v>0</v>
      </c>
      <c r="N64" s="34">
        <f t="shared" si="6"/>
        <v>0</v>
      </c>
      <c r="O64" s="32">
        <v>4132</v>
      </c>
      <c r="P64" s="32">
        <v>496</v>
      </c>
      <c r="Q64" s="34">
        <f t="shared" si="7"/>
        <v>22.209083579682883</v>
      </c>
      <c r="R64" s="32" t="s">
        <v>124</v>
      </c>
      <c r="S64" s="32"/>
      <c r="T64" s="32"/>
      <c r="U64" s="32"/>
    </row>
    <row r="65" spans="1:21" ht="13.5">
      <c r="A65" s="55" t="s">
        <v>129</v>
      </c>
      <c r="B65" s="56" t="s">
        <v>239</v>
      </c>
      <c r="C65" s="31" t="s">
        <v>240</v>
      </c>
      <c r="D65" s="32">
        <f t="shared" si="0"/>
        <v>11387</v>
      </c>
      <c r="E65" s="33">
        <f t="shared" si="8"/>
        <v>2977</v>
      </c>
      <c r="F65" s="34">
        <f t="shared" si="2"/>
        <v>26.143848248002104</v>
      </c>
      <c r="G65" s="32">
        <v>2977</v>
      </c>
      <c r="H65" s="32">
        <v>0</v>
      </c>
      <c r="I65" s="33">
        <f t="shared" si="9"/>
        <v>8410</v>
      </c>
      <c r="J65" s="34">
        <f t="shared" si="4"/>
        <v>73.85615175199788</v>
      </c>
      <c r="K65" s="32">
        <v>4234</v>
      </c>
      <c r="L65" s="34">
        <f t="shared" si="5"/>
        <v>37.182752261350664</v>
      </c>
      <c r="M65" s="32">
        <v>960</v>
      </c>
      <c r="N65" s="34">
        <f t="shared" si="6"/>
        <v>8.430666549574076</v>
      </c>
      <c r="O65" s="32">
        <v>3216</v>
      </c>
      <c r="P65" s="32">
        <v>1924</v>
      </c>
      <c r="Q65" s="34">
        <f t="shared" si="7"/>
        <v>28.24273294107315</v>
      </c>
      <c r="R65" s="32" t="s">
        <v>124</v>
      </c>
      <c r="S65" s="32"/>
      <c r="T65" s="32"/>
      <c r="U65" s="32"/>
    </row>
    <row r="66" spans="1:21" ht="13.5">
      <c r="A66" s="55" t="s">
        <v>129</v>
      </c>
      <c r="B66" s="56" t="s">
        <v>241</v>
      </c>
      <c r="C66" s="31" t="s">
        <v>242</v>
      </c>
      <c r="D66" s="32">
        <f t="shared" si="0"/>
        <v>5690</v>
      </c>
      <c r="E66" s="33">
        <f t="shared" si="8"/>
        <v>1109</v>
      </c>
      <c r="F66" s="34">
        <f t="shared" si="2"/>
        <v>19.490333919156413</v>
      </c>
      <c r="G66" s="32">
        <v>1109</v>
      </c>
      <c r="H66" s="32">
        <v>0</v>
      </c>
      <c r="I66" s="33">
        <f t="shared" si="9"/>
        <v>4581</v>
      </c>
      <c r="J66" s="34">
        <f t="shared" si="4"/>
        <v>80.50966608084359</v>
      </c>
      <c r="K66" s="32">
        <v>2746</v>
      </c>
      <c r="L66" s="34">
        <f t="shared" si="5"/>
        <v>48.260105448154654</v>
      </c>
      <c r="M66" s="32">
        <v>0</v>
      </c>
      <c r="N66" s="34">
        <f t="shared" si="6"/>
        <v>0</v>
      </c>
      <c r="O66" s="32">
        <v>1835</v>
      </c>
      <c r="P66" s="32">
        <v>50</v>
      </c>
      <c r="Q66" s="34">
        <f t="shared" si="7"/>
        <v>32.249560632688926</v>
      </c>
      <c r="R66" s="32" t="s">
        <v>124</v>
      </c>
      <c r="S66" s="32"/>
      <c r="T66" s="32"/>
      <c r="U66" s="32"/>
    </row>
    <row r="67" spans="1:21" ht="13.5">
      <c r="A67" s="55" t="s">
        <v>129</v>
      </c>
      <c r="B67" s="56" t="s">
        <v>243</v>
      </c>
      <c r="C67" s="31" t="s">
        <v>244</v>
      </c>
      <c r="D67" s="32">
        <f t="shared" si="0"/>
        <v>6648</v>
      </c>
      <c r="E67" s="33">
        <f t="shared" si="8"/>
        <v>2236</v>
      </c>
      <c r="F67" s="34">
        <f t="shared" si="2"/>
        <v>33.63417569193742</v>
      </c>
      <c r="G67" s="32">
        <v>2157</v>
      </c>
      <c r="H67" s="32">
        <v>79</v>
      </c>
      <c r="I67" s="33">
        <f t="shared" si="9"/>
        <v>4412</v>
      </c>
      <c r="J67" s="34">
        <f t="shared" si="4"/>
        <v>66.36582430806257</v>
      </c>
      <c r="K67" s="32">
        <v>3484</v>
      </c>
      <c r="L67" s="34">
        <f t="shared" si="5"/>
        <v>52.40673886883273</v>
      </c>
      <c r="M67" s="32">
        <v>0</v>
      </c>
      <c r="N67" s="34">
        <f t="shared" si="6"/>
        <v>0</v>
      </c>
      <c r="O67" s="32">
        <v>928</v>
      </c>
      <c r="P67" s="32">
        <v>226</v>
      </c>
      <c r="Q67" s="34">
        <f t="shared" si="7"/>
        <v>13.959085439229844</v>
      </c>
      <c r="R67" s="32" t="s">
        <v>124</v>
      </c>
      <c r="S67" s="32"/>
      <c r="T67" s="32"/>
      <c r="U67" s="32"/>
    </row>
    <row r="68" spans="1:21" ht="13.5">
      <c r="A68" s="55" t="s">
        <v>129</v>
      </c>
      <c r="B68" s="56" t="s">
        <v>245</v>
      </c>
      <c r="C68" s="31" t="s">
        <v>246</v>
      </c>
      <c r="D68" s="32">
        <f t="shared" si="0"/>
        <v>11324</v>
      </c>
      <c r="E68" s="33">
        <f t="shared" si="8"/>
        <v>2979</v>
      </c>
      <c r="F68" s="34">
        <f t="shared" si="2"/>
        <v>26.306958671847404</v>
      </c>
      <c r="G68" s="32">
        <v>2979</v>
      </c>
      <c r="H68" s="32">
        <v>0</v>
      </c>
      <c r="I68" s="33">
        <f t="shared" si="9"/>
        <v>8345</v>
      </c>
      <c r="J68" s="34">
        <f t="shared" si="4"/>
        <v>73.6930413281526</v>
      </c>
      <c r="K68" s="32">
        <v>3929</v>
      </c>
      <c r="L68" s="34">
        <f t="shared" si="5"/>
        <v>34.696220416813844</v>
      </c>
      <c r="M68" s="32">
        <v>391</v>
      </c>
      <c r="N68" s="34">
        <f t="shared" si="6"/>
        <v>3.4528435181914516</v>
      </c>
      <c r="O68" s="32">
        <v>4025</v>
      </c>
      <c r="P68" s="32">
        <v>2009</v>
      </c>
      <c r="Q68" s="34">
        <f t="shared" si="7"/>
        <v>35.543977393147294</v>
      </c>
      <c r="R68" s="32" t="s">
        <v>124</v>
      </c>
      <c r="S68" s="32"/>
      <c r="T68" s="32"/>
      <c r="U68" s="32"/>
    </row>
    <row r="69" spans="1:21" ht="13.5">
      <c r="A69" s="55" t="s">
        <v>129</v>
      </c>
      <c r="B69" s="56" t="s">
        <v>247</v>
      </c>
      <c r="C69" s="31" t="s">
        <v>248</v>
      </c>
      <c r="D69" s="32">
        <f t="shared" si="0"/>
        <v>2664</v>
      </c>
      <c r="E69" s="33">
        <f t="shared" si="8"/>
        <v>1878</v>
      </c>
      <c r="F69" s="34">
        <f t="shared" si="2"/>
        <v>70.4954954954955</v>
      </c>
      <c r="G69" s="32">
        <v>1750</v>
      </c>
      <c r="H69" s="32">
        <v>128</v>
      </c>
      <c r="I69" s="33">
        <f t="shared" si="9"/>
        <v>786</v>
      </c>
      <c r="J69" s="34">
        <f t="shared" si="4"/>
        <v>29.504504504504503</v>
      </c>
      <c r="K69" s="32">
        <v>99</v>
      </c>
      <c r="L69" s="34">
        <f t="shared" si="5"/>
        <v>3.7162162162162162</v>
      </c>
      <c r="M69" s="32">
        <v>0</v>
      </c>
      <c r="N69" s="34">
        <f t="shared" si="6"/>
        <v>0</v>
      </c>
      <c r="O69" s="32">
        <v>687</v>
      </c>
      <c r="P69" s="32">
        <v>261</v>
      </c>
      <c r="Q69" s="34">
        <f t="shared" si="7"/>
        <v>25.788288288288285</v>
      </c>
      <c r="R69" s="32" t="s">
        <v>124</v>
      </c>
      <c r="S69" s="32"/>
      <c r="T69" s="32"/>
      <c r="U69" s="32"/>
    </row>
    <row r="70" spans="1:21" ht="13.5">
      <c r="A70" s="55" t="s">
        <v>129</v>
      </c>
      <c r="B70" s="56" t="s">
        <v>249</v>
      </c>
      <c r="C70" s="31" t="s">
        <v>250</v>
      </c>
      <c r="D70" s="32">
        <f t="shared" si="0"/>
        <v>7402</v>
      </c>
      <c r="E70" s="33">
        <f t="shared" si="8"/>
        <v>5236</v>
      </c>
      <c r="F70" s="34">
        <f aca="true" t="shared" si="10" ref="F70:F95">E70/D70*100</f>
        <v>70.73763847608754</v>
      </c>
      <c r="G70" s="32">
        <v>5236</v>
      </c>
      <c r="H70" s="32">
        <v>0</v>
      </c>
      <c r="I70" s="33">
        <f t="shared" si="9"/>
        <v>2166</v>
      </c>
      <c r="J70" s="34">
        <f aca="true" t="shared" si="11" ref="J70:J95">I70/D70*100</f>
        <v>29.262361523912457</v>
      </c>
      <c r="K70" s="32">
        <v>0</v>
      </c>
      <c r="L70" s="34">
        <f aca="true" t="shared" si="12" ref="L70:L95">K70/D70*100</f>
        <v>0</v>
      </c>
      <c r="M70" s="32">
        <v>284</v>
      </c>
      <c r="N70" s="34">
        <f aca="true" t="shared" si="13" ref="N70:N95">M70/D70*100</f>
        <v>3.8368008646311806</v>
      </c>
      <c r="O70" s="32">
        <v>1882</v>
      </c>
      <c r="P70" s="32">
        <v>1758</v>
      </c>
      <c r="Q70" s="34">
        <f aca="true" t="shared" si="14" ref="Q70:Q95">O70/D70*100</f>
        <v>25.425560659281278</v>
      </c>
      <c r="R70" s="32" t="s">
        <v>124</v>
      </c>
      <c r="S70" s="32"/>
      <c r="T70" s="32"/>
      <c r="U70" s="32"/>
    </row>
    <row r="71" spans="1:21" ht="13.5">
      <c r="A71" s="55" t="s">
        <v>129</v>
      </c>
      <c r="B71" s="56" t="s">
        <v>251</v>
      </c>
      <c r="C71" s="31" t="s">
        <v>252</v>
      </c>
      <c r="D71" s="32">
        <f aca="true" t="shared" si="15" ref="D71:D94">E71+I71</f>
        <v>11681</v>
      </c>
      <c r="E71" s="33">
        <f t="shared" si="8"/>
        <v>1867</v>
      </c>
      <c r="F71" s="34">
        <f t="shared" si="10"/>
        <v>15.983220614673401</v>
      </c>
      <c r="G71" s="32">
        <v>1626</v>
      </c>
      <c r="H71" s="32">
        <v>241</v>
      </c>
      <c r="I71" s="33">
        <f t="shared" si="9"/>
        <v>9814</v>
      </c>
      <c r="J71" s="34">
        <f t="shared" si="11"/>
        <v>84.0167793853266</v>
      </c>
      <c r="K71" s="32">
        <v>8596</v>
      </c>
      <c r="L71" s="34">
        <f t="shared" si="12"/>
        <v>73.58958993236881</v>
      </c>
      <c r="M71" s="32">
        <v>642</v>
      </c>
      <c r="N71" s="34">
        <f t="shared" si="13"/>
        <v>5.496104785549182</v>
      </c>
      <c r="O71" s="32">
        <v>576</v>
      </c>
      <c r="P71" s="32">
        <v>196</v>
      </c>
      <c r="Q71" s="34">
        <f t="shared" si="14"/>
        <v>4.931084667408612</v>
      </c>
      <c r="R71" s="32" t="s">
        <v>124</v>
      </c>
      <c r="S71" s="32"/>
      <c r="T71" s="32"/>
      <c r="U71" s="32"/>
    </row>
    <row r="72" spans="1:21" ht="13.5">
      <c r="A72" s="55" t="s">
        <v>129</v>
      </c>
      <c r="B72" s="56" t="s">
        <v>253</v>
      </c>
      <c r="C72" s="31" t="s">
        <v>254</v>
      </c>
      <c r="D72" s="32">
        <f t="shared" si="15"/>
        <v>8592</v>
      </c>
      <c r="E72" s="33">
        <f t="shared" si="8"/>
        <v>1001</v>
      </c>
      <c r="F72" s="34">
        <f t="shared" si="10"/>
        <v>11.650372439478584</v>
      </c>
      <c r="G72" s="32">
        <v>882</v>
      </c>
      <c r="H72" s="32">
        <v>119</v>
      </c>
      <c r="I72" s="33">
        <f t="shared" si="9"/>
        <v>7591</v>
      </c>
      <c r="J72" s="34">
        <f t="shared" si="11"/>
        <v>88.34962756052141</v>
      </c>
      <c r="K72" s="32">
        <v>3623</v>
      </c>
      <c r="L72" s="34">
        <f t="shared" si="12"/>
        <v>42.1671322160149</v>
      </c>
      <c r="M72" s="32">
        <v>2978</v>
      </c>
      <c r="N72" s="34">
        <f t="shared" si="13"/>
        <v>34.66014897579143</v>
      </c>
      <c r="O72" s="32">
        <v>990</v>
      </c>
      <c r="P72" s="32">
        <v>845</v>
      </c>
      <c r="Q72" s="34">
        <f t="shared" si="14"/>
        <v>11.522346368715084</v>
      </c>
      <c r="R72" s="32" t="s">
        <v>124</v>
      </c>
      <c r="S72" s="32"/>
      <c r="T72" s="32"/>
      <c r="U72" s="32"/>
    </row>
    <row r="73" spans="1:21" ht="13.5">
      <c r="A73" s="55" t="s">
        <v>129</v>
      </c>
      <c r="B73" s="56" t="s">
        <v>255</v>
      </c>
      <c r="C73" s="31" t="s">
        <v>256</v>
      </c>
      <c r="D73" s="32">
        <f t="shared" si="15"/>
        <v>4557</v>
      </c>
      <c r="E73" s="33">
        <f t="shared" si="8"/>
        <v>380</v>
      </c>
      <c r="F73" s="34">
        <f t="shared" si="10"/>
        <v>8.338819398727233</v>
      </c>
      <c r="G73" s="32">
        <v>281</v>
      </c>
      <c r="H73" s="32">
        <v>99</v>
      </c>
      <c r="I73" s="33">
        <f t="shared" si="9"/>
        <v>4177</v>
      </c>
      <c r="J73" s="34">
        <f t="shared" si="11"/>
        <v>91.66118060127276</v>
      </c>
      <c r="K73" s="32">
        <v>3240</v>
      </c>
      <c r="L73" s="34">
        <f t="shared" si="12"/>
        <v>71.09940750493746</v>
      </c>
      <c r="M73" s="32">
        <v>678</v>
      </c>
      <c r="N73" s="34">
        <f t="shared" si="13"/>
        <v>14.87820934825543</v>
      </c>
      <c r="O73" s="32">
        <v>259</v>
      </c>
      <c r="P73" s="32">
        <v>189</v>
      </c>
      <c r="Q73" s="34">
        <f t="shared" si="14"/>
        <v>5.683563748079877</v>
      </c>
      <c r="R73" s="32" t="s">
        <v>124</v>
      </c>
      <c r="S73" s="32"/>
      <c r="T73" s="32"/>
      <c r="U73" s="32"/>
    </row>
    <row r="74" spans="1:21" ht="13.5">
      <c r="A74" s="55" t="s">
        <v>129</v>
      </c>
      <c r="B74" s="56" t="s">
        <v>257</v>
      </c>
      <c r="C74" s="31" t="s">
        <v>258</v>
      </c>
      <c r="D74" s="32">
        <f t="shared" si="15"/>
        <v>4446</v>
      </c>
      <c r="E74" s="33">
        <f t="shared" si="8"/>
        <v>487</v>
      </c>
      <c r="F74" s="34">
        <f t="shared" si="10"/>
        <v>10.953666216824113</v>
      </c>
      <c r="G74" s="32">
        <v>429</v>
      </c>
      <c r="H74" s="32">
        <v>58</v>
      </c>
      <c r="I74" s="33">
        <f t="shared" si="9"/>
        <v>3959</v>
      </c>
      <c r="J74" s="34">
        <f t="shared" si="11"/>
        <v>89.0463337831759</v>
      </c>
      <c r="K74" s="32">
        <v>3342</v>
      </c>
      <c r="L74" s="34">
        <f t="shared" si="12"/>
        <v>75.16869095816465</v>
      </c>
      <c r="M74" s="32">
        <v>276</v>
      </c>
      <c r="N74" s="34">
        <f t="shared" si="13"/>
        <v>6.207827260458839</v>
      </c>
      <c r="O74" s="32">
        <v>341</v>
      </c>
      <c r="P74" s="32">
        <v>62</v>
      </c>
      <c r="Q74" s="34">
        <f t="shared" si="14"/>
        <v>7.669815564552406</v>
      </c>
      <c r="R74" s="32" t="s">
        <v>124</v>
      </c>
      <c r="S74" s="32"/>
      <c r="T74" s="32"/>
      <c r="U74" s="32"/>
    </row>
    <row r="75" spans="1:21" ht="13.5">
      <c r="A75" s="55" t="s">
        <v>129</v>
      </c>
      <c r="B75" s="56" t="s">
        <v>259</v>
      </c>
      <c r="C75" s="31" t="s">
        <v>260</v>
      </c>
      <c r="D75" s="32">
        <f t="shared" si="15"/>
        <v>4947</v>
      </c>
      <c r="E75" s="33">
        <f t="shared" si="8"/>
        <v>526</v>
      </c>
      <c r="F75" s="34">
        <f t="shared" si="10"/>
        <v>10.632706690923792</v>
      </c>
      <c r="G75" s="32">
        <v>526</v>
      </c>
      <c r="H75" s="32">
        <v>0</v>
      </c>
      <c r="I75" s="33">
        <f t="shared" si="9"/>
        <v>4421</v>
      </c>
      <c r="J75" s="34">
        <f t="shared" si="11"/>
        <v>89.36729330907622</v>
      </c>
      <c r="K75" s="32">
        <v>3116</v>
      </c>
      <c r="L75" s="34">
        <f t="shared" si="12"/>
        <v>62.98766929452193</v>
      </c>
      <c r="M75" s="32">
        <v>184</v>
      </c>
      <c r="N75" s="34">
        <f t="shared" si="13"/>
        <v>3.7194259146957753</v>
      </c>
      <c r="O75" s="32">
        <v>1121</v>
      </c>
      <c r="P75" s="32">
        <v>1111</v>
      </c>
      <c r="Q75" s="34">
        <f t="shared" si="14"/>
        <v>22.6601980998585</v>
      </c>
      <c r="R75" s="32" t="s">
        <v>124</v>
      </c>
      <c r="S75" s="32"/>
      <c r="T75" s="32"/>
      <c r="U75" s="32"/>
    </row>
    <row r="76" spans="1:21" ht="13.5">
      <c r="A76" s="55" t="s">
        <v>129</v>
      </c>
      <c r="B76" s="56" t="s">
        <v>261</v>
      </c>
      <c r="C76" s="31" t="s">
        <v>0</v>
      </c>
      <c r="D76" s="32">
        <f t="shared" si="15"/>
        <v>17491</v>
      </c>
      <c r="E76" s="33">
        <f t="shared" si="8"/>
        <v>1612</v>
      </c>
      <c r="F76" s="34">
        <f t="shared" si="10"/>
        <v>9.216168315133496</v>
      </c>
      <c r="G76" s="32">
        <v>1612</v>
      </c>
      <c r="H76" s="32">
        <v>0</v>
      </c>
      <c r="I76" s="33">
        <f t="shared" si="9"/>
        <v>15879</v>
      </c>
      <c r="J76" s="34">
        <f t="shared" si="11"/>
        <v>90.7838316848665</v>
      </c>
      <c r="K76" s="32">
        <v>6418</v>
      </c>
      <c r="L76" s="34">
        <f t="shared" si="12"/>
        <v>36.69315648047567</v>
      </c>
      <c r="M76" s="32">
        <v>7865</v>
      </c>
      <c r="N76" s="34">
        <f t="shared" si="13"/>
        <v>44.96598250528843</v>
      </c>
      <c r="O76" s="32">
        <v>1596</v>
      </c>
      <c r="P76" s="32">
        <v>1556</v>
      </c>
      <c r="Q76" s="34">
        <f t="shared" si="14"/>
        <v>9.124692699102395</v>
      </c>
      <c r="R76" s="32" t="s">
        <v>124</v>
      </c>
      <c r="S76" s="32"/>
      <c r="T76" s="32"/>
      <c r="U76" s="32"/>
    </row>
    <row r="77" spans="1:21" ht="13.5">
      <c r="A77" s="55" t="s">
        <v>129</v>
      </c>
      <c r="B77" s="56" t="s">
        <v>1</v>
      </c>
      <c r="C77" s="31" t="s">
        <v>127</v>
      </c>
      <c r="D77" s="32">
        <f t="shared" si="15"/>
        <v>6519</v>
      </c>
      <c r="E77" s="33">
        <f t="shared" si="8"/>
        <v>347</v>
      </c>
      <c r="F77" s="34">
        <f t="shared" si="10"/>
        <v>5.32290228562663</v>
      </c>
      <c r="G77" s="32">
        <v>347</v>
      </c>
      <c r="H77" s="32">
        <v>0</v>
      </c>
      <c r="I77" s="33">
        <f t="shared" si="9"/>
        <v>6172</v>
      </c>
      <c r="J77" s="34">
        <f t="shared" si="11"/>
        <v>94.67709771437337</v>
      </c>
      <c r="K77" s="32">
        <v>1567</v>
      </c>
      <c r="L77" s="34">
        <f t="shared" si="12"/>
        <v>24.03742905353582</v>
      </c>
      <c r="M77" s="32">
        <v>123</v>
      </c>
      <c r="N77" s="34">
        <f t="shared" si="13"/>
        <v>1.8867924528301887</v>
      </c>
      <c r="O77" s="32">
        <v>4482</v>
      </c>
      <c r="P77" s="32">
        <v>4482</v>
      </c>
      <c r="Q77" s="34">
        <f t="shared" si="14"/>
        <v>68.75287620800736</v>
      </c>
      <c r="R77" s="32" t="s">
        <v>124</v>
      </c>
      <c r="S77" s="32"/>
      <c r="T77" s="32"/>
      <c r="U77" s="32"/>
    </row>
    <row r="78" spans="1:21" ht="13.5">
      <c r="A78" s="55" t="s">
        <v>129</v>
      </c>
      <c r="B78" s="56" t="s">
        <v>2</v>
      </c>
      <c r="C78" s="31" t="s">
        <v>3</v>
      </c>
      <c r="D78" s="32">
        <f t="shared" si="15"/>
        <v>7285</v>
      </c>
      <c r="E78" s="33">
        <f t="shared" si="8"/>
        <v>633</v>
      </c>
      <c r="F78" s="34">
        <f t="shared" si="10"/>
        <v>8.689087165408374</v>
      </c>
      <c r="G78" s="32">
        <v>633</v>
      </c>
      <c r="H78" s="32">
        <v>0</v>
      </c>
      <c r="I78" s="33">
        <f t="shared" si="9"/>
        <v>6652</v>
      </c>
      <c r="J78" s="34">
        <f t="shared" si="11"/>
        <v>91.31091283459163</v>
      </c>
      <c r="K78" s="32">
        <v>2194</v>
      </c>
      <c r="L78" s="34">
        <f t="shared" si="12"/>
        <v>30.116678105696636</v>
      </c>
      <c r="M78" s="32">
        <v>958</v>
      </c>
      <c r="N78" s="34">
        <f t="shared" si="13"/>
        <v>13.150308853809198</v>
      </c>
      <c r="O78" s="32">
        <v>3500</v>
      </c>
      <c r="P78" s="32">
        <v>2985</v>
      </c>
      <c r="Q78" s="34">
        <f t="shared" si="14"/>
        <v>48.04392587508579</v>
      </c>
      <c r="R78" s="32" t="s">
        <v>124</v>
      </c>
      <c r="S78" s="32"/>
      <c r="T78" s="32"/>
      <c r="U78" s="32"/>
    </row>
    <row r="79" spans="1:21" ht="13.5">
      <c r="A79" s="55" t="s">
        <v>129</v>
      </c>
      <c r="B79" s="56" t="s">
        <v>4</v>
      </c>
      <c r="C79" s="31" t="s">
        <v>5</v>
      </c>
      <c r="D79" s="32">
        <f t="shared" si="15"/>
        <v>10180</v>
      </c>
      <c r="E79" s="33">
        <f t="shared" si="8"/>
        <v>1934</v>
      </c>
      <c r="F79" s="34">
        <f t="shared" si="10"/>
        <v>18.99803536345776</v>
      </c>
      <c r="G79" s="32">
        <v>1934</v>
      </c>
      <c r="H79" s="32">
        <v>0</v>
      </c>
      <c r="I79" s="33">
        <f t="shared" si="9"/>
        <v>8246</v>
      </c>
      <c r="J79" s="34">
        <f t="shared" si="11"/>
        <v>81.00196463654224</v>
      </c>
      <c r="K79" s="32">
        <v>6413</v>
      </c>
      <c r="L79" s="34">
        <f t="shared" si="12"/>
        <v>62.99607072691552</v>
      </c>
      <c r="M79" s="32">
        <v>0</v>
      </c>
      <c r="N79" s="34">
        <f t="shared" si="13"/>
        <v>0</v>
      </c>
      <c r="O79" s="32">
        <v>1833</v>
      </c>
      <c r="P79" s="32">
        <v>1098</v>
      </c>
      <c r="Q79" s="34">
        <f t="shared" si="14"/>
        <v>18.005893909626717</v>
      </c>
      <c r="R79" s="32" t="s">
        <v>124</v>
      </c>
      <c r="S79" s="32"/>
      <c r="T79" s="32"/>
      <c r="U79" s="32"/>
    </row>
    <row r="80" spans="1:21" ht="13.5">
      <c r="A80" s="55" t="s">
        <v>129</v>
      </c>
      <c r="B80" s="56" t="s">
        <v>6</v>
      </c>
      <c r="C80" s="31" t="s">
        <v>7</v>
      </c>
      <c r="D80" s="32">
        <f t="shared" si="15"/>
        <v>19310</v>
      </c>
      <c r="E80" s="33">
        <f t="shared" si="8"/>
        <v>2093</v>
      </c>
      <c r="F80" s="34">
        <f t="shared" si="10"/>
        <v>10.838943552563439</v>
      </c>
      <c r="G80" s="32">
        <v>2093</v>
      </c>
      <c r="H80" s="32">
        <v>0</v>
      </c>
      <c r="I80" s="33">
        <f t="shared" si="9"/>
        <v>17217</v>
      </c>
      <c r="J80" s="34">
        <f t="shared" si="11"/>
        <v>89.16105644743656</v>
      </c>
      <c r="K80" s="32">
        <v>10688</v>
      </c>
      <c r="L80" s="34">
        <f t="shared" si="12"/>
        <v>55.34955981356809</v>
      </c>
      <c r="M80" s="32">
        <v>1719</v>
      </c>
      <c r="N80" s="34">
        <f t="shared" si="13"/>
        <v>8.902123252200932</v>
      </c>
      <c r="O80" s="32">
        <v>4810</v>
      </c>
      <c r="P80" s="32">
        <v>4100</v>
      </c>
      <c r="Q80" s="34">
        <f t="shared" si="14"/>
        <v>24.90937338166753</v>
      </c>
      <c r="R80" s="32" t="s">
        <v>124</v>
      </c>
      <c r="S80" s="32"/>
      <c r="T80" s="32"/>
      <c r="U80" s="32"/>
    </row>
    <row r="81" spans="1:21" ht="13.5">
      <c r="A81" s="55" t="s">
        <v>129</v>
      </c>
      <c r="B81" s="56" t="s">
        <v>8</v>
      </c>
      <c r="C81" s="31" t="s">
        <v>9</v>
      </c>
      <c r="D81" s="32">
        <f t="shared" si="15"/>
        <v>7517</v>
      </c>
      <c r="E81" s="33">
        <f t="shared" si="8"/>
        <v>1284</v>
      </c>
      <c r="F81" s="34">
        <f t="shared" si="10"/>
        <v>17.081282426499932</v>
      </c>
      <c r="G81" s="32">
        <v>1155</v>
      </c>
      <c r="H81" s="32">
        <v>129</v>
      </c>
      <c r="I81" s="33">
        <f t="shared" si="9"/>
        <v>6233</v>
      </c>
      <c r="J81" s="34">
        <f t="shared" si="11"/>
        <v>82.91871757350006</v>
      </c>
      <c r="K81" s="32">
        <v>0</v>
      </c>
      <c r="L81" s="34">
        <f t="shared" si="12"/>
        <v>0</v>
      </c>
      <c r="M81" s="32">
        <v>0</v>
      </c>
      <c r="N81" s="34">
        <f t="shared" si="13"/>
        <v>0</v>
      </c>
      <c r="O81" s="32">
        <v>6233</v>
      </c>
      <c r="P81" s="32">
        <v>6203</v>
      </c>
      <c r="Q81" s="34">
        <f t="shared" si="14"/>
        <v>82.91871757350006</v>
      </c>
      <c r="R81" s="32" t="s">
        <v>124</v>
      </c>
      <c r="S81" s="32"/>
      <c r="T81" s="32"/>
      <c r="U81" s="32"/>
    </row>
    <row r="82" spans="1:21" ht="13.5">
      <c r="A82" s="55" t="s">
        <v>129</v>
      </c>
      <c r="B82" s="56" t="s">
        <v>10</v>
      </c>
      <c r="C82" s="31" t="s">
        <v>123</v>
      </c>
      <c r="D82" s="32">
        <f t="shared" si="15"/>
        <v>12706</v>
      </c>
      <c r="E82" s="33">
        <f t="shared" si="8"/>
        <v>3150</v>
      </c>
      <c r="F82" s="34">
        <f t="shared" si="10"/>
        <v>24.791437116323</v>
      </c>
      <c r="G82" s="32">
        <v>3100</v>
      </c>
      <c r="H82" s="32">
        <v>50</v>
      </c>
      <c r="I82" s="33">
        <f t="shared" si="9"/>
        <v>9556</v>
      </c>
      <c r="J82" s="34">
        <f t="shared" si="11"/>
        <v>75.208562883677</v>
      </c>
      <c r="K82" s="32">
        <v>1890</v>
      </c>
      <c r="L82" s="34">
        <f t="shared" si="12"/>
        <v>14.874862269793798</v>
      </c>
      <c r="M82" s="32">
        <v>910</v>
      </c>
      <c r="N82" s="34">
        <f t="shared" si="13"/>
        <v>7.161970722493311</v>
      </c>
      <c r="O82" s="32">
        <v>6756</v>
      </c>
      <c r="P82" s="32">
        <v>6556</v>
      </c>
      <c r="Q82" s="34">
        <f t="shared" si="14"/>
        <v>53.171729891389894</v>
      </c>
      <c r="R82" s="32" t="s">
        <v>124</v>
      </c>
      <c r="S82" s="32"/>
      <c r="T82" s="32"/>
      <c r="U82" s="32"/>
    </row>
    <row r="83" spans="1:21" ht="13.5">
      <c r="A83" s="55" t="s">
        <v>129</v>
      </c>
      <c r="B83" s="56" t="s">
        <v>11</v>
      </c>
      <c r="C83" s="31" t="s">
        <v>12</v>
      </c>
      <c r="D83" s="32">
        <f t="shared" si="15"/>
        <v>13666</v>
      </c>
      <c r="E83" s="33">
        <f t="shared" si="8"/>
        <v>2560</v>
      </c>
      <c r="F83" s="34">
        <f t="shared" si="10"/>
        <v>18.73262110346846</v>
      </c>
      <c r="G83" s="32">
        <v>2511</v>
      </c>
      <c r="H83" s="32">
        <v>49</v>
      </c>
      <c r="I83" s="33">
        <f t="shared" si="9"/>
        <v>11106</v>
      </c>
      <c r="J83" s="34">
        <f t="shared" si="11"/>
        <v>81.26737889653154</v>
      </c>
      <c r="K83" s="32">
        <v>3947</v>
      </c>
      <c r="L83" s="34">
        <f t="shared" si="12"/>
        <v>28.881896677886726</v>
      </c>
      <c r="M83" s="32">
        <v>0</v>
      </c>
      <c r="N83" s="34">
        <f t="shared" si="13"/>
        <v>0</v>
      </c>
      <c r="O83" s="32">
        <v>7159</v>
      </c>
      <c r="P83" s="32">
        <v>7030</v>
      </c>
      <c r="Q83" s="34">
        <f t="shared" si="14"/>
        <v>52.38548221864481</v>
      </c>
      <c r="R83" s="32" t="s">
        <v>124</v>
      </c>
      <c r="S83" s="32"/>
      <c r="T83" s="32"/>
      <c r="U83" s="32"/>
    </row>
    <row r="84" spans="1:21" ht="13.5">
      <c r="A84" s="55" t="s">
        <v>129</v>
      </c>
      <c r="B84" s="56" t="s">
        <v>13</v>
      </c>
      <c r="C84" s="31" t="s">
        <v>14</v>
      </c>
      <c r="D84" s="32">
        <f t="shared" si="15"/>
        <v>10527</v>
      </c>
      <c r="E84" s="33">
        <f t="shared" si="8"/>
        <v>2329</v>
      </c>
      <c r="F84" s="34">
        <f t="shared" si="10"/>
        <v>22.12406193597416</v>
      </c>
      <c r="G84" s="32">
        <v>2329</v>
      </c>
      <c r="H84" s="32">
        <v>0</v>
      </c>
      <c r="I84" s="33">
        <f t="shared" si="9"/>
        <v>8198</v>
      </c>
      <c r="J84" s="34">
        <f t="shared" si="11"/>
        <v>77.87593806402585</v>
      </c>
      <c r="K84" s="32">
        <v>3436</v>
      </c>
      <c r="L84" s="34">
        <f t="shared" si="12"/>
        <v>32.63987840790349</v>
      </c>
      <c r="M84" s="32">
        <v>0</v>
      </c>
      <c r="N84" s="34">
        <f t="shared" si="13"/>
        <v>0</v>
      </c>
      <c r="O84" s="32">
        <v>4762</v>
      </c>
      <c r="P84" s="32">
        <v>4509</v>
      </c>
      <c r="Q84" s="34">
        <f t="shared" si="14"/>
        <v>45.23605965612235</v>
      </c>
      <c r="R84" s="32" t="s">
        <v>124</v>
      </c>
      <c r="S84" s="32"/>
      <c r="T84" s="32"/>
      <c r="U84" s="32"/>
    </row>
    <row r="85" spans="1:21" ht="13.5">
      <c r="A85" s="55" t="s">
        <v>129</v>
      </c>
      <c r="B85" s="56" t="s">
        <v>15</v>
      </c>
      <c r="C85" s="31" t="s">
        <v>16</v>
      </c>
      <c r="D85" s="32">
        <f t="shared" si="15"/>
        <v>17016</v>
      </c>
      <c r="E85" s="33">
        <f t="shared" si="8"/>
        <v>3355</v>
      </c>
      <c r="F85" s="34">
        <f t="shared" si="10"/>
        <v>19.716737188528445</v>
      </c>
      <c r="G85" s="32">
        <v>3355</v>
      </c>
      <c r="H85" s="32">
        <v>0</v>
      </c>
      <c r="I85" s="33">
        <f t="shared" si="9"/>
        <v>13661</v>
      </c>
      <c r="J85" s="34">
        <f t="shared" si="11"/>
        <v>80.28326281147156</v>
      </c>
      <c r="K85" s="32">
        <v>1257</v>
      </c>
      <c r="L85" s="34">
        <f t="shared" si="12"/>
        <v>7.387165021156558</v>
      </c>
      <c r="M85" s="32">
        <v>640</v>
      </c>
      <c r="N85" s="34">
        <f t="shared" si="13"/>
        <v>3.7611659614480484</v>
      </c>
      <c r="O85" s="32">
        <v>11764</v>
      </c>
      <c r="P85" s="32">
        <v>4353</v>
      </c>
      <c r="Q85" s="34">
        <f t="shared" si="14"/>
        <v>69.13493182886695</v>
      </c>
      <c r="R85" s="32"/>
      <c r="S85" s="32"/>
      <c r="T85" s="32"/>
      <c r="U85" s="32" t="s">
        <v>124</v>
      </c>
    </row>
    <row r="86" spans="1:21" ht="13.5">
      <c r="A86" s="55" t="s">
        <v>129</v>
      </c>
      <c r="B86" s="56" t="s">
        <v>17</v>
      </c>
      <c r="C86" s="31" t="s">
        <v>18</v>
      </c>
      <c r="D86" s="32">
        <f t="shared" si="15"/>
        <v>6925</v>
      </c>
      <c r="E86" s="33">
        <f t="shared" si="8"/>
        <v>556</v>
      </c>
      <c r="F86" s="34">
        <f t="shared" si="10"/>
        <v>8.028880866425993</v>
      </c>
      <c r="G86" s="32">
        <v>556</v>
      </c>
      <c r="H86" s="32">
        <v>0</v>
      </c>
      <c r="I86" s="33">
        <f t="shared" si="9"/>
        <v>6369</v>
      </c>
      <c r="J86" s="34">
        <f t="shared" si="11"/>
        <v>91.971119133574</v>
      </c>
      <c r="K86" s="32">
        <v>3691</v>
      </c>
      <c r="L86" s="34">
        <f t="shared" si="12"/>
        <v>53.29963898916967</v>
      </c>
      <c r="M86" s="32">
        <v>0</v>
      </c>
      <c r="N86" s="34">
        <f t="shared" si="13"/>
        <v>0</v>
      </c>
      <c r="O86" s="32">
        <v>2678</v>
      </c>
      <c r="P86" s="32">
        <v>297</v>
      </c>
      <c r="Q86" s="34">
        <f t="shared" si="14"/>
        <v>38.67148014440433</v>
      </c>
      <c r="R86" s="32" t="s">
        <v>124</v>
      </c>
      <c r="S86" s="32"/>
      <c r="T86" s="32"/>
      <c r="U86" s="32"/>
    </row>
    <row r="87" spans="1:21" ht="13.5">
      <c r="A87" s="55" t="s">
        <v>129</v>
      </c>
      <c r="B87" s="56" t="s">
        <v>19</v>
      </c>
      <c r="C87" s="31" t="s">
        <v>20</v>
      </c>
      <c r="D87" s="32">
        <f t="shared" si="15"/>
        <v>10465</v>
      </c>
      <c r="E87" s="33">
        <f t="shared" si="8"/>
        <v>3344</v>
      </c>
      <c r="F87" s="34">
        <f t="shared" si="10"/>
        <v>31.95413282369804</v>
      </c>
      <c r="G87" s="32">
        <v>3260</v>
      </c>
      <c r="H87" s="32">
        <v>84</v>
      </c>
      <c r="I87" s="33">
        <f t="shared" si="9"/>
        <v>7121</v>
      </c>
      <c r="J87" s="34">
        <f t="shared" si="11"/>
        <v>68.04586717630195</v>
      </c>
      <c r="K87" s="32">
        <v>0</v>
      </c>
      <c r="L87" s="34">
        <f t="shared" si="12"/>
        <v>0</v>
      </c>
      <c r="M87" s="32">
        <v>0</v>
      </c>
      <c r="N87" s="34">
        <f t="shared" si="13"/>
        <v>0</v>
      </c>
      <c r="O87" s="32">
        <v>7121</v>
      </c>
      <c r="P87" s="32">
        <v>3229</v>
      </c>
      <c r="Q87" s="34">
        <f t="shared" si="14"/>
        <v>68.04586717630195</v>
      </c>
      <c r="R87" s="32" t="s">
        <v>124</v>
      </c>
      <c r="S87" s="32"/>
      <c r="T87" s="32"/>
      <c r="U87" s="32"/>
    </row>
    <row r="88" spans="1:21" ht="13.5">
      <c r="A88" s="55" t="s">
        <v>129</v>
      </c>
      <c r="B88" s="56" t="s">
        <v>21</v>
      </c>
      <c r="C88" s="31" t="s">
        <v>121</v>
      </c>
      <c r="D88" s="32">
        <f t="shared" si="15"/>
        <v>9471</v>
      </c>
      <c r="E88" s="33">
        <f t="shared" si="8"/>
        <v>3505</v>
      </c>
      <c r="F88" s="34">
        <f t="shared" si="10"/>
        <v>37.00770773941506</v>
      </c>
      <c r="G88" s="32">
        <v>3505</v>
      </c>
      <c r="H88" s="32">
        <v>0</v>
      </c>
      <c r="I88" s="33">
        <f t="shared" si="9"/>
        <v>5966</v>
      </c>
      <c r="J88" s="34">
        <f t="shared" si="11"/>
        <v>62.99229226058495</v>
      </c>
      <c r="K88" s="32">
        <v>0</v>
      </c>
      <c r="L88" s="34">
        <f t="shared" si="12"/>
        <v>0</v>
      </c>
      <c r="M88" s="32">
        <v>181</v>
      </c>
      <c r="N88" s="34">
        <f t="shared" si="13"/>
        <v>1.9110970330482524</v>
      </c>
      <c r="O88" s="32">
        <v>5785</v>
      </c>
      <c r="P88" s="32">
        <v>3598</v>
      </c>
      <c r="Q88" s="34">
        <f t="shared" si="14"/>
        <v>61.08119522753669</v>
      </c>
      <c r="R88" s="32" t="s">
        <v>124</v>
      </c>
      <c r="S88" s="32"/>
      <c r="T88" s="32"/>
      <c r="U88" s="32"/>
    </row>
    <row r="89" spans="1:21" ht="13.5">
      <c r="A89" s="55" t="s">
        <v>129</v>
      </c>
      <c r="B89" s="56" t="s">
        <v>22</v>
      </c>
      <c r="C89" s="31" t="s">
        <v>23</v>
      </c>
      <c r="D89" s="32">
        <f t="shared" si="15"/>
        <v>11506</v>
      </c>
      <c r="E89" s="33">
        <f t="shared" si="8"/>
        <v>1445</v>
      </c>
      <c r="F89" s="34">
        <f t="shared" si="10"/>
        <v>12.558665044324698</v>
      </c>
      <c r="G89" s="32">
        <v>1445</v>
      </c>
      <c r="H89" s="32">
        <v>0</v>
      </c>
      <c r="I89" s="33">
        <f t="shared" si="9"/>
        <v>10061</v>
      </c>
      <c r="J89" s="34">
        <f t="shared" si="11"/>
        <v>87.4413349556753</v>
      </c>
      <c r="K89" s="32">
        <v>1650</v>
      </c>
      <c r="L89" s="34">
        <f t="shared" si="12"/>
        <v>14.340344168260039</v>
      </c>
      <c r="M89" s="32">
        <v>821</v>
      </c>
      <c r="N89" s="34">
        <f t="shared" si="13"/>
        <v>7.135407613419085</v>
      </c>
      <c r="O89" s="32">
        <v>7590</v>
      </c>
      <c r="P89" s="32">
        <v>5920</v>
      </c>
      <c r="Q89" s="34">
        <f t="shared" si="14"/>
        <v>65.96558317399618</v>
      </c>
      <c r="R89" s="32" t="s">
        <v>124</v>
      </c>
      <c r="S89" s="32"/>
      <c r="T89" s="32"/>
      <c r="U89" s="32"/>
    </row>
    <row r="90" spans="1:21" ht="13.5">
      <c r="A90" s="55" t="s">
        <v>129</v>
      </c>
      <c r="B90" s="56" t="s">
        <v>24</v>
      </c>
      <c r="C90" s="31" t="s">
        <v>125</v>
      </c>
      <c r="D90" s="32">
        <f t="shared" si="15"/>
        <v>8721</v>
      </c>
      <c r="E90" s="33">
        <f t="shared" si="8"/>
        <v>3016</v>
      </c>
      <c r="F90" s="34">
        <f t="shared" si="10"/>
        <v>34.583190001146654</v>
      </c>
      <c r="G90" s="32">
        <v>2956</v>
      </c>
      <c r="H90" s="32">
        <v>60</v>
      </c>
      <c r="I90" s="33">
        <f t="shared" si="9"/>
        <v>5705</v>
      </c>
      <c r="J90" s="34">
        <f t="shared" si="11"/>
        <v>65.41680999885334</v>
      </c>
      <c r="K90" s="32">
        <v>2950</v>
      </c>
      <c r="L90" s="34">
        <f t="shared" si="12"/>
        <v>33.82639605549822</v>
      </c>
      <c r="M90" s="32">
        <v>0</v>
      </c>
      <c r="N90" s="34">
        <f t="shared" si="13"/>
        <v>0</v>
      </c>
      <c r="O90" s="32">
        <v>2755</v>
      </c>
      <c r="P90" s="32">
        <v>1650</v>
      </c>
      <c r="Q90" s="34">
        <f t="shared" si="14"/>
        <v>31.590413943355124</v>
      </c>
      <c r="R90" s="32" t="s">
        <v>124</v>
      </c>
      <c r="S90" s="32"/>
      <c r="T90" s="32"/>
      <c r="U90" s="32"/>
    </row>
    <row r="91" spans="1:21" ht="13.5">
      <c r="A91" s="55" t="s">
        <v>129</v>
      </c>
      <c r="B91" s="56" t="s">
        <v>25</v>
      </c>
      <c r="C91" s="31" t="s">
        <v>26</v>
      </c>
      <c r="D91" s="32">
        <f t="shared" si="15"/>
        <v>6202</v>
      </c>
      <c r="E91" s="33">
        <f t="shared" si="8"/>
        <v>2073</v>
      </c>
      <c r="F91" s="34">
        <f t="shared" si="10"/>
        <v>33.42470170912609</v>
      </c>
      <c r="G91" s="32">
        <v>2063</v>
      </c>
      <c r="H91" s="32">
        <v>10</v>
      </c>
      <c r="I91" s="33">
        <f t="shared" si="9"/>
        <v>4129</v>
      </c>
      <c r="J91" s="34">
        <f t="shared" si="11"/>
        <v>66.5752982908739</v>
      </c>
      <c r="K91" s="32">
        <v>0</v>
      </c>
      <c r="L91" s="34">
        <f t="shared" si="12"/>
        <v>0</v>
      </c>
      <c r="M91" s="32">
        <v>0</v>
      </c>
      <c r="N91" s="34">
        <f t="shared" si="13"/>
        <v>0</v>
      </c>
      <c r="O91" s="32">
        <v>4129</v>
      </c>
      <c r="P91" s="32">
        <v>1619</v>
      </c>
      <c r="Q91" s="34">
        <f t="shared" si="14"/>
        <v>66.5752982908739</v>
      </c>
      <c r="R91" s="32" t="s">
        <v>124</v>
      </c>
      <c r="S91" s="32"/>
      <c r="T91" s="32"/>
      <c r="U91" s="32"/>
    </row>
    <row r="92" spans="1:21" ht="13.5">
      <c r="A92" s="55" t="s">
        <v>129</v>
      </c>
      <c r="B92" s="56" t="s">
        <v>27</v>
      </c>
      <c r="C92" s="31" t="s">
        <v>28</v>
      </c>
      <c r="D92" s="32">
        <f t="shared" si="15"/>
        <v>12480</v>
      </c>
      <c r="E92" s="33">
        <f t="shared" si="8"/>
        <v>1718</v>
      </c>
      <c r="F92" s="34">
        <f t="shared" si="10"/>
        <v>13.766025641025642</v>
      </c>
      <c r="G92" s="32">
        <v>1718</v>
      </c>
      <c r="H92" s="32">
        <v>0</v>
      </c>
      <c r="I92" s="33">
        <f t="shared" si="9"/>
        <v>10762</v>
      </c>
      <c r="J92" s="34">
        <f t="shared" si="11"/>
        <v>86.23397435897436</v>
      </c>
      <c r="K92" s="32">
        <v>0</v>
      </c>
      <c r="L92" s="34">
        <f t="shared" si="12"/>
        <v>0</v>
      </c>
      <c r="M92" s="32">
        <v>0</v>
      </c>
      <c r="N92" s="34">
        <f t="shared" si="13"/>
        <v>0</v>
      </c>
      <c r="O92" s="32">
        <v>10762</v>
      </c>
      <c r="P92" s="32">
        <v>1539</v>
      </c>
      <c r="Q92" s="34">
        <f t="shared" si="14"/>
        <v>86.23397435897436</v>
      </c>
      <c r="R92" s="32" t="s">
        <v>124</v>
      </c>
      <c r="S92" s="32"/>
      <c r="T92" s="32"/>
      <c r="U92" s="32"/>
    </row>
    <row r="93" spans="1:21" ht="13.5">
      <c r="A93" s="55" t="s">
        <v>129</v>
      </c>
      <c r="B93" s="56" t="s">
        <v>29</v>
      </c>
      <c r="C93" s="31" t="s">
        <v>30</v>
      </c>
      <c r="D93" s="32">
        <f t="shared" si="15"/>
        <v>16692</v>
      </c>
      <c r="E93" s="33">
        <f t="shared" si="8"/>
        <v>8335</v>
      </c>
      <c r="F93" s="34">
        <f t="shared" si="10"/>
        <v>49.93410016774503</v>
      </c>
      <c r="G93" s="32">
        <v>8335</v>
      </c>
      <c r="H93" s="32">
        <v>0</v>
      </c>
      <c r="I93" s="33">
        <f t="shared" si="9"/>
        <v>8357</v>
      </c>
      <c r="J93" s="34">
        <f t="shared" si="11"/>
        <v>50.06589983225497</v>
      </c>
      <c r="K93" s="32">
        <v>0</v>
      </c>
      <c r="L93" s="34">
        <f t="shared" si="12"/>
        <v>0</v>
      </c>
      <c r="M93" s="32">
        <v>0</v>
      </c>
      <c r="N93" s="34">
        <f t="shared" si="13"/>
        <v>0</v>
      </c>
      <c r="O93" s="32">
        <v>8357</v>
      </c>
      <c r="P93" s="32">
        <v>419</v>
      </c>
      <c r="Q93" s="34">
        <f t="shared" si="14"/>
        <v>50.06589983225497</v>
      </c>
      <c r="R93" s="32" t="s">
        <v>124</v>
      </c>
      <c r="S93" s="32"/>
      <c r="T93" s="32"/>
      <c r="U93" s="32"/>
    </row>
    <row r="94" spans="1:21" ht="13.5">
      <c r="A94" s="55" t="s">
        <v>129</v>
      </c>
      <c r="B94" s="56" t="s">
        <v>31</v>
      </c>
      <c r="C94" s="31" t="s">
        <v>32</v>
      </c>
      <c r="D94" s="32">
        <f t="shared" si="15"/>
        <v>19861</v>
      </c>
      <c r="E94" s="33">
        <f>G94+H94</f>
        <v>10744</v>
      </c>
      <c r="F94" s="34">
        <f t="shared" si="10"/>
        <v>54.095966970444586</v>
      </c>
      <c r="G94" s="32">
        <v>10744</v>
      </c>
      <c r="H94" s="32">
        <v>0</v>
      </c>
      <c r="I94" s="33">
        <f>K94+M94+O94</f>
        <v>9117</v>
      </c>
      <c r="J94" s="34">
        <f t="shared" si="11"/>
        <v>45.90403302955541</v>
      </c>
      <c r="K94" s="32">
        <v>471</v>
      </c>
      <c r="L94" s="34">
        <f t="shared" si="12"/>
        <v>2.371481798499572</v>
      </c>
      <c r="M94" s="32">
        <v>185</v>
      </c>
      <c r="N94" s="34">
        <f t="shared" si="13"/>
        <v>0.9314737425104476</v>
      </c>
      <c r="O94" s="32">
        <v>8461</v>
      </c>
      <c r="P94" s="32">
        <v>1541</v>
      </c>
      <c r="Q94" s="34">
        <f t="shared" si="14"/>
        <v>42.60107748854539</v>
      </c>
      <c r="R94" s="32" t="s">
        <v>124</v>
      </c>
      <c r="S94" s="32"/>
      <c r="T94" s="32"/>
      <c r="U94" s="32"/>
    </row>
    <row r="95" spans="1:21" ht="13.5">
      <c r="A95" s="62" t="s">
        <v>35</v>
      </c>
      <c r="B95" s="63"/>
      <c r="C95" s="63"/>
      <c r="D95" s="32">
        <f>SUM(D7:D94)</f>
        <v>5638001</v>
      </c>
      <c r="E95" s="32">
        <f aca="true" t="shared" si="16" ref="E95:P95">SUM(E7:E94)</f>
        <v>394824</v>
      </c>
      <c r="F95" s="34">
        <f t="shared" si="10"/>
        <v>7.002907590828736</v>
      </c>
      <c r="G95" s="32">
        <f t="shared" si="16"/>
        <v>391544</v>
      </c>
      <c r="H95" s="32">
        <f t="shared" si="16"/>
        <v>3280</v>
      </c>
      <c r="I95" s="32">
        <f t="shared" si="16"/>
        <v>5243177</v>
      </c>
      <c r="J95" s="34">
        <f t="shared" si="11"/>
        <v>92.99709240917127</v>
      </c>
      <c r="K95" s="32">
        <f t="shared" si="16"/>
        <v>4594648</v>
      </c>
      <c r="L95" s="34">
        <f t="shared" si="12"/>
        <v>81.4942743004125</v>
      </c>
      <c r="M95" s="32">
        <f t="shared" si="16"/>
        <v>62560</v>
      </c>
      <c r="N95" s="34">
        <f t="shared" si="13"/>
        <v>1.1096131412534338</v>
      </c>
      <c r="O95" s="32">
        <f t="shared" si="16"/>
        <v>585969</v>
      </c>
      <c r="P95" s="32">
        <f t="shared" si="16"/>
        <v>312367</v>
      </c>
      <c r="Q95" s="34">
        <f t="shared" si="14"/>
        <v>10.393204967505326</v>
      </c>
      <c r="R95" s="32">
        <f>COUNTIF(R7:R94,"○")</f>
        <v>78</v>
      </c>
      <c r="S95" s="32">
        <f>COUNTIF(S7:S94,"○")</f>
        <v>7</v>
      </c>
      <c r="T95" s="32">
        <f>COUNTIF(T7:T94,"○")</f>
        <v>2</v>
      </c>
      <c r="U95" s="32">
        <f>COUNTIF(U7:U94,"○")</f>
        <v>1</v>
      </c>
    </row>
  </sheetData>
  <mergeCells count="19"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  <mergeCell ref="Q4:Q5"/>
    <mergeCell ref="R4:R6"/>
    <mergeCell ref="S4:S6"/>
    <mergeCell ref="T4:T6"/>
    <mergeCell ref="H4:H5"/>
    <mergeCell ref="J4:J5"/>
    <mergeCell ref="K4:K5"/>
    <mergeCell ref="L4:L5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95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34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61" t="s">
        <v>37</v>
      </c>
      <c r="B2" s="72" t="s">
        <v>109</v>
      </c>
      <c r="C2" s="75" t="s">
        <v>110</v>
      </c>
      <c r="D2" s="14" t="s">
        <v>38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111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70"/>
      <c r="B3" s="86"/>
      <c r="C3" s="88"/>
      <c r="D3" s="26" t="s">
        <v>39</v>
      </c>
      <c r="E3" s="60" t="s">
        <v>40</v>
      </c>
      <c r="F3" s="90"/>
      <c r="G3" s="91"/>
      <c r="H3" s="57" t="s">
        <v>41</v>
      </c>
      <c r="I3" s="58"/>
      <c r="J3" s="59"/>
      <c r="K3" s="60" t="s">
        <v>42</v>
      </c>
      <c r="L3" s="58"/>
      <c r="M3" s="59"/>
      <c r="N3" s="26" t="s">
        <v>39</v>
      </c>
      <c r="O3" s="17" t="s">
        <v>43</v>
      </c>
      <c r="P3" s="24"/>
      <c r="Q3" s="24"/>
      <c r="R3" s="24"/>
      <c r="S3" s="24"/>
      <c r="T3" s="25"/>
      <c r="U3" s="17" t="s">
        <v>44</v>
      </c>
      <c r="V3" s="24"/>
      <c r="W3" s="24"/>
      <c r="X3" s="24"/>
      <c r="Y3" s="24"/>
      <c r="Z3" s="25"/>
      <c r="AA3" s="17" t="s">
        <v>45</v>
      </c>
      <c r="AB3" s="24"/>
      <c r="AC3" s="25"/>
    </row>
    <row r="4" spans="1:29" s="30" customFormat="1" ht="22.5" customHeight="1">
      <c r="A4" s="70"/>
      <c r="B4" s="86"/>
      <c r="C4" s="88"/>
      <c r="D4" s="27"/>
      <c r="E4" s="26" t="s">
        <v>39</v>
      </c>
      <c r="F4" s="18" t="s">
        <v>112</v>
      </c>
      <c r="G4" s="18" t="s">
        <v>113</v>
      </c>
      <c r="H4" s="26" t="s">
        <v>39</v>
      </c>
      <c r="I4" s="18" t="s">
        <v>112</v>
      </c>
      <c r="J4" s="18" t="s">
        <v>113</v>
      </c>
      <c r="K4" s="26" t="s">
        <v>39</v>
      </c>
      <c r="L4" s="18" t="s">
        <v>112</v>
      </c>
      <c r="M4" s="18" t="s">
        <v>113</v>
      </c>
      <c r="N4" s="27"/>
      <c r="O4" s="26" t="s">
        <v>39</v>
      </c>
      <c r="P4" s="18" t="s">
        <v>114</v>
      </c>
      <c r="Q4" s="18" t="s">
        <v>115</v>
      </c>
      <c r="R4" s="18" t="s">
        <v>116</v>
      </c>
      <c r="S4" s="18" t="s">
        <v>117</v>
      </c>
      <c r="T4" s="18" t="s">
        <v>118</v>
      </c>
      <c r="U4" s="26" t="s">
        <v>39</v>
      </c>
      <c r="V4" s="18" t="s">
        <v>114</v>
      </c>
      <c r="W4" s="18" t="s">
        <v>115</v>
      </c>
      <c r="X4" s="18" t="s">
        <v>116</v>
      </c>
      <c r="Y4" s="18" t="s">
        <v>117</v>
      </c>
      <c r="Z4" s="18" t="s">
        <v>118</v>
      </c>
      <c r="AA4" s="26" t="s">
        <v>39</v>
      </c>
      <c r="AB4" s="18" t="s">
        <v>112</v>
      </c>
      <c r="AC4" s="18" t="s">
        <v>113</v>
      </c>
    </row>
    <row r="5" spans="1:29" s="30" customFormat="1" ht="22.5" customHeight="1">
      <c r="A5" s="70"/>
      <c r="B5" s="86"/>
      <c r="C5" s="8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71"/>
      <c r="B6" s="87"/>
      <c r="C6" s="89"/>
      <c r="D6" s="19" t="s">
        <v>119</v>
      </c>
      <c r="E6" s="19" t="s">
        <v>119</v>
      </c>
      <c r="F6" s="19" t="s">
        <v>119</v>
      </c>
      <c r="G6" s="19" t="s">
        <v>119</v>
      </c>
      <c r="H6" s="19" t="s">
        <v>119</v>
      </c>
      <c r="I6" s="19" t="s">
        <v>119</v>
      </c>
      <c r="J6" s="19" t="s">
        <v>119</v>
      </c>
      <c r="K6" s="19" t="s">
        <v>119</v>
      </c>
      <c r="L6" s="19" t="s">
        <v>119</v>
      </c>
      <c r="M6" s="19" t="s">
        <v>119</v>
      </c>
      <c r="N6" s="19" t="s">
        <v>119</v>
      </c>
      <c r="O6" s="19" t="s">
        <v>119</v>
      </c>
      <c r="P6" s="19" t="s">
        <v>119</v>
      </c>
      <c r="Q6" s="19" t="s">
        <v>119</v>
      </c>
      <c r="R6" s="19" t="s">
        <v>119</v>
      </c>
      <c r="S6" s="19" t="s">
        <v>119</v>
      </c>
      <c r="T6" s="19" t="s">
        <v>119</v>
      </c>
      <c r="U6" s="19" t="s">
        <v>119</v>
      </c>
      <c r="V6" s="19" t="s">
        <v>119</v>
      </c>
      <c r="W6" s="19" t="s">
        <v>119</v>
      </c>
      <c r="X6" s="19" t="s">
        <v>119</v>
      </c>
      <c r="Y6" s="19" t="s">
        <v>119</v>
      </c>
      <c r="Z6" s="19" t="s">
        <v>119</v>
      </c>
      <c r="AA6" s="19" t="s">
        <v>119</v>
      </c>
      <c r="AB6" s="19" t="s">
        <v>119</v>
      </c>
      <c r="AC6" s="19" t="s">
        <v>119</v>
      </c>
    </row>
    <row r="7" spans="1:29" ht="13.5">
      <c r="A7" s="55" t="s">
        <v>129</v>
      </c>
      <c r="B7" s="56" t="s">
        <v>130</v>
      </c>
      <c r="C7" s="31" t="s">
        <v>131</v>
      </c>
      <c r="D7" s="32">
        <f aca="true" t="shared" si="0" ref="D7:D70">E7+H7+K7</f>
        <v>30568</v>
      </c>
      <c r="E7" s="32">
        <f aca="true" t="shared" si="1" ref="E7:E70">F7+G7</f>
        <v>7960</v>
      </c>
      <c r="F7" s="32">
        <v>7960</v>
      </c>
      <c r="G7" s="32">
        <v>0</v>
      </c>
      <c r="H7" s="32">
        <f aca="true" t="shared" si="2" ref="H7:H70">I7+J7</f>
        <v>1151</v>
      </c>
      <c r="I7" s="32">
        <v>1151</v>
      </c>
      <c r="J7" s="32">
        <v>0</v>
      </c>
      <c r="K7" s="32">
        <f aca="true" t="shared" si="3" ref="K7:K70">L7+M7</f>
        <v>21457</v>
      </c>
      <c r="L7" s="32">
        <v>0</v>
      </c>
      <c r="M7" s="32">
        <v>21457</v>
      </c>
      <c r="N7" s="32">
        <f aca="true" t="shared" si="4" ref="N7:N70">O7+U7+AA7</f>
        <v>30804</v>
      </c>
      <c r="O7" s="32">
        <f aca="true" t="shared" si="5" ref="O7:O70">SUM(P7:T7)</f>
        <v>9111</v>
      </c>
      <c r="P7" s="32">
        <v>0</v>
      </c>
      <c r="Q7" s="32">
        <v>9111</v>
      </c>
      <c r="R7" s="32">
        <v>0</v>
      </c>
      <c r="S7" s="32">
        <v>0</v>
      </c>
      <c r="T7" s="32">
        <v>0</v>
      </c>
      <c r="U7" s="32">
        <f aca="true" t="shared" si="6" ref="U7:U70">SUM(V7:Z7)</f>
        <v>21457</v>
      </c>
      <c r="V7" s="32">
        <v>0</v>
      </c>
      <c r="W7" s="32">
        <v>21457</v>
      </c>
      <c r="X7" s="32">
        <v>0</v>
      </c>
      <c r="Y7" s="32">
        <v>0</v>
      </c>
      <c r="Z7" s="32">
        <v>0</v>
      </c>
      <c r="AA7" s="32">
        <f aca="true" t="shared" si="7" ref="AA7:AA70">AB7+AC7</f>
        <v>236</v>
      </c>
      <c r="AB7" s="32">
        <v>236</v>
      </c>
      <c r="AC7" s="32">
        <v>0</v>
      </c>
    </row>
    <row r="8" spans="1:29" ht="13.5">
      <c r="A8" s="55" t="s">
        <v>129</v>
      </c>
      <c r="B8" s="56" t="s">
        <v>132</v>
      </c>
      <c r="C8" s="31" t="s">
        <v>133</v>
      </c>
      <c r="D8" s="32">
        <f t="shared" si="0"/>
        <v>58184</v>
      </c>
      <c r="E8" s="32">
        <f t="shared" si="1"/>
        <v>8621</v>
      </c>
      <c r="F8" s="32">
        <v>8621</v>
      </c>
      <c r="G8" s="32">
        <v>0</v>
      </c>
      <c r="H8" s="32">
        <f t="shared" si="2"/>
        <v>24731</v>
      </c>
      <c r="I8" s="32">
        <v>24731</v>
      </c>
      <c r="J8" s="32">
        <v>0</v>
      </c>
      <c r="K8" s="32">
        <f t="shared" si="3"/>
        <v>24832</v>
      </c>
      <c r="L8" s="32">
        <v>0</v>
      </c>
      <c r="M8" s="32">
        <v>24832</v>
      </c>
      <c r="N8" s="32">
        <f t="shared" si="4"/>
        <v>58184</v>
      </c>
      <c r="O8" s="32">
        <f t="shared" si="5"/>
        <v>33352</v>
      </c>
      <c r="P8" s="32">
        <v>33352</v>
      </c>
      <c r="Q8" s="32">
        <v>0</v>
      </c>
      <c r="R8" s="32">
        <v>0</v>
      </c>
      <c r="S8" s="32">
        <v>0</v>
      </c>
      <c r="T8" s="32">
        <v>0</v>
      </c>
      <c r="U8" s="32">
        <f t="shared" si="6"/>
        <v>24832</v>
      </c>
      <c r="V8" s="32">
        <v>24832</v>
      </c>
      <c r="W8" s="32">
        <v>0</v>
      </c>
      <c r="X8" s="32">
        <v>0</v>
      </c>
      <c r="Y8" s="32">
        <v>0</v>
      </c>
      <c r="Z8" s="32">
        <v>0</v>
      </c>
      <c r="AA8" s="32">
        <f t="shared" si="7"/>
        <v>0</v>
      </c>
      <c r="AB8" s="32">
        <v>0</v>
      </c>
      <c r="AC8" s="32">
        <v>0</v>
      </c>
    </row>
    <row r="9" spans="1:29" ht="13.5">
      <c r="A9" s="55" t="s">
        <v>129</v>
      </c>
      <c r="B9" s="56" t="s">
        <v>134</v>
      </c>
      <c r="C9" s="31" t="s">
        <v>135</v>
      </c>
      <c r="D9" s="32">
        <f t="shared" si="0"/>
        <v>6631</v>
      </c>
      <c r="E9" s="32">
        <f t="shared" si="1"/>
        <v>0</v>
      </c>
      <c r="F9" s="32">
        <v>0</v>
      </c>
      <c r="G9" s="32">
        <v>0</v>
      </c>
      <c r="H9" s="32">
        <f t="shared" si="2"/>
        <v>1802</v>
      </c>
      <c r="I9" s="32">
        <v>1802</v>
      </c>
      <c r="J9" s="32">
        <v>0</v>
      </c>
      <c r="K9" s="32">
        <f t="shared" si="3"/>
        <v>4829</v>
      </c>
      <c r="L9" s="32">
        <v>0</v>
      </c>
      <c r="M9" s="32">
        <v>4829</v>
      </c>
      <c r="N9" s="32">
        <f t="shared" si="4"/>
        <v>6631</v>
      </c>
      <c r="O9" s="32">
        <f t="shared" si="5"/>
        <v>1802</v>
      </c>
      <c r="P9" s="32">
        <v>1802</v>
      </c>
      <c r="Q9" s="32">
        <v>0</v>
      </c>
      <c r="R9" s="32">
        <v>0</v>
      </c>
      <c r="S9" s="32">
        <v>0</v>
      </c>
      <c r="T9" s="32">
        <v>0</v>
      </c>
      <c r="U9" s="32">
        <f t="shared" si="6"/>
        <v>4829</v>
      </c>
      <c r="V9" s="32">
        <v>4829</v>
      </c>
      <c r="W9" s="32">
        <v>0</v>
      </c>
      <c r="X9" s="32">
        <v>0</v>
      </c>
      <c r="Y9" s="32">
        <v>0</v>
      </c>
      <c r="Z9" s="32">
        <v>0</v>
      </c>
      <c r="AA9" s="32">
        <f t="shared" si="7"/>
        <v>0</v>
      </c>
      <c r="AB9" s="32">
        <v>0</v>
      </c>
      <c r="AC9" s="32">
        <v>0</v>
      </c>
    </row>
    <row r="10" spans="1:29" ht="13.5">
      <c r="A10" s="55" t="s">
        <v>129</v>
      </c>
      <c r="B10" s="56" t="s">
        <v>136</v>
      </c>
      <c r="C10" s="31" t="s">
        <v>137</v>
      </c>
      <c r="D10" s="32">
        <f t="shared" si="0"/>
        <v>28453</v>
      </c>
      <c r="E10" s="32">
        <f t="shared" si="1"/>
        <v>7202</v>
      </c>
      <c r="F10" s="32">
        <v>7202</v>
      </c>
      <c r="G10" s="32">
        <v>0</v>
      </c>
      <c r="H10" s="32">
        <f t="shared" si="2"/>
        <v>3666</v>
      </c>
      <c r="I10" s="32">
        <v>3666</v>
      </c>
      <c r="J10" s="32">
        <v>0</v>
      </c>
      <c r="K10" s="32">
        <f t="shared" si="3"/>
        <v>17585</v>
      </c>
      <c r="L10" s="32">
        <v>0</v>
      </c>
      <c r="M10" s="32">
        <v>17585</v>
      </c>
      <c r="N10" s="32">
        <f t="shared" si="4"/>
        <v>28453</v>
      </c>
      <c r="O10" s="32">
        <f t="shared" si="5"/>
        <v>10868</v>
      </c>
      <c r="P10" s="32">
        <v>10868</v>
      </c>
      <c r="Q10" s="32">
        <v>0</v>
      </c>
      <c r="R10" s="32">
        <v>0</v>
      </c>
      <c r="S10" s="32">
        <v>0</v>
      </c>
      <c r="T10" s="32">
        <v>0</v>
      </c>
      <c r="U10" s="32">
        <f t="shared" si="6"/>
        <v>17585</v>
      </c>
      <c r="V10" s="32">
        <v>17585</v>
      </c>
      <c r="W10" s="32">
        <v>0</v>
      </c>
      <c r="X10" s="32">
        <v>0</v>
      </c>
      <c r="Y10" s="32">
        <v>0</v>
      </c>
      <c r="Z10" s="32">
        <v>0</v>
      </c>
      <c r="AA10" s="32">
        <f t="shared" si="7"/>
        <v>0</v>
      </c>
      <c r="AB10" s="32">
        <v>0</v>
      </c>
      <c r="AC10" s="32">
        <v>0</v>
      </c>
    </row>
    <row r="11" spans="1:29" ht="13.5">
      <c r="A11" s="55" t="s">
        <v>129</v>
      </c>
      <c r="B11" s="56" t="s">
        <v>138</v>
      </c>
      <c r="C11" s="31" t="s">
        <v>139</v>
      </c>
      <c r="D11" s="32">
        <f t="shared" si="0"/>
        <v>5490</v>
      </c>
      <c r="E11" s="32">
        <f t="shared" si="1"/>
        <v>0</v>
      </c>
      <c r="F11" s="32">
        <v>0</v>
      </c>
      <c r="G11" s="32">
        <v>0</v>
      </c>
      <c r="H11" s="32">
        <f t="shared" si="2"/>
        <v>2138</v>
      </c>
      <c r="I11" s="32">
        <v>2138</v>
      </c>
      <c r="J11" s="32">
        <v>0</v>
      </c>
      <c r="K11" s="32">
        <f t="shared" si="3"/>
        <v>3352</v>
      </c>
      <c r="L11" s="32">
        <v>446</v>
      </c>
      <c r="M11" s="32">
        <v>2906</v>
      </c>
      <c r="N11" s="32">
        <f t="shared" si="4"/>
        <v>5490</v>
      </c>
      <c r="O11" s="32">
        <f t="shared" si="5"/>
        <v>2584</v>
      </c>
      <c r="P11" s="32">
        <v>0</v>
      </c>
      <c r="Q11" s="32">
        <v>2584</v>
      </c>
      <c r="R11" s="32">
        <v>0</v>
      </c>
      <c r="S11" s="32">
        <v>0</v>
      </c>
      <c r="T11" s="32">
        <v>0</v>
      </c>
      <c r="U11" s="32">
        <f t="shared" si="6"/>
        <v>2906</v>
      </c>
      <c r="V11" s="32">
        <v>0</v>
      </c>
      <c r="W11" s="32">
        <v>2906</v>
      </c>
      <c r="X11" s="32">
        <v>0</v>
      </c>
      <c r="Y11" s="32">
        <v>0</v>
      </c>
      <c r="Z11" s="32">
        <v>0</v>
      </c>
      <c r="AA11" s="32">
        <f t="shared" si="7"/>
        <v>0</v>
      </c>
      <c r="AB11" s="32">
        <v>0</v>
      </c>
      <c r="AC11" s="32">
        <v>0</v>
      </c>
    </row>
    <row r="12" spans="1:29" ht="13.5">
      <c r="A12" s="55" t="s">
        <v>129</v>
      </c>
      <c r="B12" s="56" t="s">
        <v>140</v>
      </c>
      <c r="C12" s="31" t="s">
        <v>141</v>
      </c>
      <c r="D12" s="32">
        <f t="shared" si="0"/>
        <v>13898</v>
      </c>
      <c r="E12" s="32">
        <f t="shared" si="1"/>
        <v>0</v>
      </c>
      <c r="F12" s="32">
        <v>0</v>
      </c>
      <c r="G12" s="32">
        <v>0</v>
      </c>
      <c r="H12" s="32">
        <f t="shared" si="2"/>
        <v>8171</v>
      </c>
      <c r="I12" s="32">
        <v>8171</v>
      </c>
      <c r="J12" s="32">
        <v>0</v>
      </c>
      <c r="K12" s="32">
        <f t="shared" si="3"/>
        <v>5727</v>
      </c>
      <c r="L12" s="32">
        <v>0</v>
      </c>
      <c r="M12" s="32">
        <v>5727</v>
      </c>
      <c r="N12" s="32">
        <f t="shared" si="4"/>
        <v>13934</v>
      </c>
      <c r="O12" s="32">
        <f t="shared" si="5"/>
        <v>8171</v>
      </c>
      <c r="P12" s="32">
        <v>8171</v>
      </c>
      <c r="Q12" s="32">
        <v>0</v>
      </c>
      <c r="R12" s="32">
        <v>0</v>
      </c>
      <c r="S12" s="32">
        <v>0</v>
      </c>
      <c r="T12" s="32">
        <v>0</v>
      </c>
      <c r="U12" s="32">
        <f t="shared" si="6"/>
        <v>5727</v>
      </c>
      <c r="V12" s="32">
        <v>5727</v>
      </c>
      <c r="W12" s="32">
        <v>0</v>
      </c>
      <c r="X12" s="32">
        <v>0</v>
      </c>
      <c r="Y12" s="32">
        <v>0</v>
      </c>
      <c r="Z12" s="32">
        <v>0</v>
      </c>
      <c r="AA12" s="32">
        <f t="shared" si="7"/>
        <v>36</v>
      </c>
      <c r="AB12" s="32">
        <v>36</v>
      </c>
      <c r="AC12" s="32">
        <v>0</v>
      </c>
    </row>
    <row r="13" spans="1:29" ht="13.5">
      <c r="A13" s="55" t="s">
        <v>129</v>
      </c>
      <c r="B13" s="56" t="s">
        <v>142</v>
      </c>
      <c r="C13" s="31" t="s">
        <v>143</v>
      </c>
      <c r="D13" s="32">
        <f t="shared" si="0"/>
        <v>511</v>
      </c>
      <c r="E13" s="32">
        <f t="shared" si="1"/>
        <v>0</v>
      </c>
      <c r="F13" s="32">
        <v>0</v>
      </c>
      <c r="G13" s="32">
        <v>0</v>
      </c>
      <c r="H13" s="32">
        <f t="shared" si="2"/>
        <v>42</v>
      </c>
      <c r="I13" s="32">
        <v>42</v>
      </c>
      <c r="J13" s="32">
        <v>0</v>
      </c>
      <c r="K13" s="32">
        <f t="shared" si="3"/>
        <v>469</v>
      </c>
      <c r="L13" s="32">
        <v>0</v>
      </c>
      <c r="M13" s="32">
        <v>469</v>
      </c>
      <c r="N13" s="32">
        <f t="shared" si="4"/>
        <v>511</v>
      </c>
      <c r="O13" s="32">
        <f t="shared" si="5"/>
        <v>42</v>
      </c>
      <c r="P13" s="32">
        <v>0</v>
      </c>
      <c r="Q13" s="32">
        <v>42</v>
      </c>
      <c r="R13" s="32">
        <v>0</v>
      </c>
      <c r="S13" s="32">
        <v>0</v>
      </c>
      <c r="T13" s="32">
        <v>0</v>
      </c>
      <c r="U13" s="32">
        <f t="shared" si="6"/>
        <v>469</v>
      </c>
      <c r="V13" s="32">
        <v>0</v>
      </c>
      <c r="W13" s="32">
        <v>469</v>
      </c>
      <c r="X13" s="32">
        <v>0</v>
      </c>
      <c r="Y13" s="32">
        <v>0</v>
      </c>
      <c r="Z13" s="32">
        <v>0</v>
      </c>
      <c r="AA13" s="32">
        <f t="shared" si="7"/>
        <v>0</v>
      </c>
      <c r="AB13" s="32">
        <v>0</v>
      </c>
      <c r="AC13" s="32">
        <v>0</v>
      </c>
    </row>
    <row r="14" spans="1:29" ht="13.5">
      <c r="A14" s="55" t="s">
        <v>129</v>
      </c>
      <c r="B14" s="56" t="s">
        <v>144</v>
      </c>
      <c r="C14" s="31" t="s">
        <v>145</v>
      </c>
      <c r="D14" s="32">
        <f t="shared" si="0"/>
        <v>3152</v>
      </c>
      <c r="E14" s="32">
        <f t="shared" si="1"/>
        <v>2268</v>
      </c>
      <c r="F14" s="32">
        <v>2268</v>
      </c>
      <c r="G14" s="32">
        <v>0</v>
      </c>
      <c r="H14" s="32">
        <f t="shared" si="2"/>
        <v>0</v>
      </c>
      <c r="I14" s="32">
        <v>0</v>
      </c>
      <c r="J14" s="32">
        <v>0</v>
      </c>
      <c r="K14" s="32">
        <f t="shared" si="3"/>
        <v>884</v>
      </c>
      <c r="L14" s="32">
        <v>0</v>
      </c>
      <c r="M14" s="32">
        <v>884</v>
      </c>
      <c r="N14" s="32">
        <f t="shared" si="4"/>
        <v>3152</v>
      </c>
      <c r="O14" s="32">
        <f t="shared" si="5"/>
        <v>2268</v>
      </c>
      <c r="P14" s="32">
        <v>0</v>
      </c>
      <c r="Q14" s="32">
        <v>2268</v>
      </c>
      <c r="R14" s="32">
        <v>0</v>
      </c>
      <c r="S14" s="32">
        <v>0</v>
      </c>
      <c r="T14" s="32">
        <v>0</v>
      </c>
      <c r="U14" s="32">
        <f t="shared" si="6"/>
        <v>884</v>
      </c>
      <c r="V14" s="32">
        <v>0</v>
      </c>
      <c r="W14" s="32">
        <v>884</v>
      </c>
      <c r="X14" s="32">
        <v>0</v>
      </c>
      <c r="Y14" s="32">
        <v>0</v>
      </c>
      <c r="Z14" s="32">
        <v>0</v>
      </c>
      <c r="AA14" s="32">
        <f t="shared" si="7"/>
        <v>0</v>
      </c>
      <c r="AB14" s="32">
        <v>0</v>
      </c>
      <c r="AC14" s="32">
        <v>0</v>
      </c>
    </row>
    <row r="15" spans="1:29" ht="13.5">
      <c r="A15" s="55" t="s">
        <v>129</v>
      </c>
      <c r="B15" s="56" t="s">
        <v>146</v>
      </c>
      <c r="C15" s="31" t="s">
        <v>147</v>
      </c>
      <c r="D15" s="32">
        <f t="shared" si="0"/>
        <v>3036</v>
      </c>
      <c r="E15" s="32">
        <f t="shared" si="1"/>
        <v>1711</v>
      </c>
      <c r="F15" s="32">
        <v>1711</v>
      </c>
      <c r="G15" s="32">
        <v>0</v>
      </c>
      <c r="H15" s="32">
        <f t="shared" si="2"/>
        <v>0</v>
      </c>
      <c r="I15" s="32">
        <v>0</v>
      </c>
      <c r="J15" s="32">
        <v>0</v>
      </c>
      <c r="K15" s="32">
        <f t="shared" si="3"/>
        <v>1325</v>
      </c>
      <c r="L15" s="32">
        <v>0</v>
      </c>
      <c r="M15" s="32">
        <v>1325</v>
      </c>
      <c r="N15" s="32">
        <f t="shared" si="4"/>
        <v>3036</v>
      </c>
      <c r="O15" s="32">
        <f t="shared" si="5"/>
        <v>1711</v>
      </c>
      <c r="P15" s="32">
        <v>1711</v>
      </c>
      <c r="Q15" s="32">
        <v>0</v>
      </c>
      <c r="R15" s="32">
        <v>0</v>
      </c>
      <c r="S15" s="32">
        <v>0</v>
      </c>
      <c r="T15" s="32">
        <v>0</v>
      </c>
      <c r="U15" s="32">
        <f t="shared" si="6"/>
        <v>1325</v>
      </c>
      <c r="V15" s="32">
        <v>1325</v>
      </c>
      <c r="W15" s="32">
        <v>0</v>
      </c>
      <c r="X15" s="32">
        <v>0</v>
      </c>
      <c r="Y15" s="32">
        <v>0</v>
      </c>
      <c r="Z15" s="32">
        <v>0</v>
      </c>
      <c r="AA15" s="32">
        <f t="shared" si="7"/>
        <v>0</v>
      </c>
      <c r="AB15" s="32">
        <v>0</v>
      </c>
      <c r="AC15" s="32">
        <v>0</v>
      </c>
    </row>
    <row r="16" spans="1:29" ht="13.5">
      <c r="A16" s="55" t="s">
        <v>129</v>
      </c>
      <c r="B16" s="56" t="s">
        <v>148</v>
      </c>
      <c r="C16" s="31" t="s">
        <v>149</v>
      </c>
      <c r="D16" s="32">
        <f t="shared" si="0"/>
        <v>10028</v>
      </c>
      <c r="E16" s="32">
        <f t="shared" si="1"/>
        <v>0</v>
      </c>
      <c r="F16" s="32">
        <v>0</v>
      </c>
      <c r="G16" s="32">
        <v>0</v>
      </c>
      <c r="H16" s="32">
        <f t="shared" si="2"/>
        <v>5944</v>
      </c>
      <c r="I16" s="32">
        <v>5944</v>
      </c>
      <c r="J16" s="32">
        <v>0</v>
      </c>
      <c r="K16" s="32">
        <f t="shared" si="3"/>
        <v>4084</v>
      </c>
      <c r="L16" s="32">
        <v>0</v>
      </c>
      <c r="M16" s="32">
        <v>4084</v>
      </c>
      <c r="N16" s="32">
        <f t="shared" si="4"/>
        <v>10392</v>
      </c>
      <c r="O16" s="32">
        <f t="shared" si="5"/>
        <v>5944</v>
      </c>
      <c r="P16" s="32">
        <v>5944</v>
      </c>
      <c r="Q16" s="32">
        <v>0</v>
      </c>
      <c r="R16" s="32">
        <v>0</v>
      </c>
      <c r="S16" s="32">
        <v>0</v>
      </c>
      <c r="T16" s="32">
        <v>0</v>
      </c>
      <c r="U16" s="32">
        <f t="shared" si="6"/>
        <v>4084</v>
      </c>
      <c r="V16" s="32">
        <v>4084</v>
      </c>
      <c r="W16" s="32">
        <v>0</v>
      </c>
      <c r="X16" s="32">
        <v>0</v>
      </c>
      <c r="Y16" s="32">
        <v>0</v>
      </c>
      <c r="Z16" s="32">
        <v>0</v>
      </c>
      <c r="AA16" s="32">
        <f t="shared" si="7"/>
        <v>364</v>
      </c>
      <c r="AB16" s="32">
        <v>364</v>
      </c>
      <c r="AC16" s="32">
        <v>0</v>
      </c>
    </row>
    <row r="17" spans="1:29" ht="13.5">
      <c r="A17" s="55" t="s">
        <v>129</v>
      </c>
      <c r="B17" s="56" t="s">
        <v>150</v>
      </c>
      <c r="C17" s="31" t="s">
        <v>151</v>
      </c>
      <c r="D17" s="32">
        <f t="shared" si="0"/>
        <v>70198</v>
      </c>
      <c r="E17" s="32">
        <f t="shared" si="1"/>
        <v>22004</v>
      </c>
      <c r="F17" s="32">
        <v>22004</v>
      </c>
      <c r="G17" s="32">
        <v>0</v>
      </c>
      <c r="H17" s="32">
        <f t="shared" si="2"/>
        <v>30401</v>
      </c>
      <c r="I17" s="32">
        <v>30401</v>
      </c>
      <c r="J17" s="32">
        <v>0</v>
      </c>
      <c r="K17" s="32">
        <f t="shared" si="3"/>
        <v>17793</v>
      </c>
      <c r="L17" s="32">
        <v>0</v>
      </c>
      <c r="M17" s="32">
        <v>17793</v>
      </c>
      <c r="N17" s="32">
        <f t="shared" si="4"/>
        <v>70198</v>
      </c>
      <c r="O17" s="32">
        <f t="shared" si="5"/>
        <v>52405</v>
      </c>
      <c r="P17" s="32">
        <v>52405</v>
      </c>
      <c r="Q17" s="32">
        <v>0</v>
      </c>
      <c r="R17" s="32">
        <v>0</v>
      </c>
      <c r="S17" s="32">
        <v>0</v>
      </c>
      <c r="T17" s="32">
        <v>0</v>
      </c>
      <c r="U17" s="32">
        <f t="shared" si="6"/>
        <v>17793</v>
      </c>
      <c r="V17" s="32">
        <v>17793</v>
      </c>
      <c r="W17" s="32">
        <v>0</v>
      </c>
      <c r="X17" s="32">
        <v>0</v>
      </c>
      <c r="Y17" s="32">
        <v>0</v>
      </c>
      <c r="Z17" s="32">
        <v>0</v>
      </c>
      <c r="AA17" s="32">
        <f t="shared" si="7"/>
        <v>0</v>
      </c>
      <c r="AB17" s="32">
        <v>0</v>
      </c>
      <c r="AC17" s="32">
        <v>0</v>
      </c>
    </row>
    <row r="18" spans="1:29" ht="13.5">
      <c r="A18" s="55" t="s">
        <v>129</v>
      </c>
      <c r="B18" s="56" t="s">
        <v>152</v>
      </c>
      <c r="C18" s="31" t="s">
        <v>153</v>
      </c>
      <c r="D18" s="32">
        <f t="shared" si="0"/>
        <v>9626</v>
      </c>
      <c r="E18" s="32">
        <f t="shared" si="1"/>
        <v>0</v>
      </c>
      <c r="F18" s="32">
        <v>0</v>
      </c>
      <c r="G18" s="32">
        <v>0</v>
      </c>
      <c r="H18" s="32">
        <f t="shared" si="2"/>
        <v>0</v>
      </c>
      <c r="I18" s="32">
        <v>0</v>
      </c>
      <c r="J18" s="32">
        <v>0</v>
      </c>
      <c r="K18" s="32">
        <f t="shared" si="3"/>
        <v>9626</v>
      </c>
      <c r="L18" s="32">
        <v>4585</v>
      </c>
      <c r="M18" s="32">
        <v>5041</v>
      </c>
      <c r="N18" s="32">
        <f t="shared" si="4"/>
        <v>9733</v>
      </c>
      <c r="O18" s="32">
        <f t="shared" si="5"/>
        <v>4585</v>
      </c>
      <c r="P18" s="32">
        <v>4585</v>
      </c>
      <c r="Q18" s="32">
        <v>0</v>
      </c>
      <c r="R18" s="32">
        <v>0</v>
      </c>
      <c r="S18" s="32">
        <v>0</v>
      </c>
      <c r="T18" s="32">
        <v>0</v>
      </c>
      <c r="U18" s="32">
        <f t="shared" si="6"/>
        <v>5041</v>
      </c>
      <c r="V18" s="32">
        <v>5041</v>
      </c>
      <c r="W18" s="32">
        <v>0</v>
      </c>
      <c r="X18" s="32">
        <v>0</v>
      </c>
      <c r="Y18" s="32">
        <v>0</v>
      </c>
      <c r="Z18" s="32">
        <v>0</v>
      </c>
      <c r="AA18" s="32">
        <f t="shared" si="7"/>
        <v>107</v>
      </c>
      <c r="AB18" s="32">
        <v>107</v>
      </c>
      <c r="AC18" s="32">
        <v>0</v>
      </c>
    </row>
    <row r="19" spans="1:29" ht="13.5">
      <c r="A19" s="55" t="s">
        <v>129</v>
      </c>
      <c r="B19" s="56" t="s">
        <v>154</v>
      </c>
      <c r="C19" s="31" t="s">
        <v>155</v>
      </c>
      <c r="D19" s="32">
        <f t="shared" si="0"/>
        <v>3262</v>
      </c>
      <c r="E19" s="32">
        <f t="shared" si="1"/>
        <v>1564</v>
      </c>
      <c r="F19" s="32">
        <v>1564</v>
      </c>
      <c r="G19" s="32">
        <v>0</v>
      </c>
      <c r="H19" s="32">
        <f t="shared" si="2"/>
        <v>0</v>
      </c>
      <c r="I19" s="32">
        <v>0</v>
      </c>
      <c r="J19" s="32">
        <v>0</v>
      </c>
      <c r="K19" s="32">
        <f t="shared" si="3"/>
        <v>1698</v>
      </c>
      <c r="L19" s="32">
        <v>0</v>
      </c>
      <c r="M19" s="32">
        <v>1698</v>
      </c>
      <c r="N19" s="32">
        <f t="shared" si="4"/>
        <v>3262</v>
      </c>
      <c r="O19" s="32">
        <f t="shared" si="5"/>
        <v>1564</v>
      </c>
      <c r="P19" s="32">
        <v>0</v>
      </c>
      <c r="Q19" s="32">
        <v>1564</v>
      </c>
      <c r="R19" s="32">
        <v>0</v>
      </c>
      <c r="S19" s="32">
        <v>0</v>
      </c>
      <c r="T19" s="32">
        <v>0</v>
      </c>
      <c r="U19" s="32">
        <f t="shared" si="6"/>
        <v>1698</v>
      </c>
      <c r="V19" s="32">
        <v>0</v>
      </c>
      <c r="W19" s="32">
        <v>1698</v>
      </c>
      <c r="X19" s="32">
        <v>0</v>
      </c>
      <c r="Y19" s="32">
        <v>0</v>
      </c>
      <c r="Z19" s="32">
        <v>0</v>
      </c>
      <c r="AA19" s="32">
        <f t="shared" si="7"/>
        <v>0</v>
      </c>
      <c r="AB19" s="32">
        <v>0</v>
      </c>
      <c r="AC19" s="32">
        <v>0</v>
      </c>
    </row>
    <row r="20" spans="1:29" ht="13.5">
      <c r="A20" s="55" t="s">
        <v>129</v>
      </c>
      <c r="B20" s="56" t="s">
        <v>156</v>
      </c>
      <c r="C20" s="31" t="s">
        <v>157</v>
      </c>
      <c r="D20" s="32">
        <f t="shared" si="0"/>
        <v>17440</v>
      </c>
      <c r="E20" s="32">
        <f t="shared" si="1"/>
        <v>0</v>
      </c>
      <c r="F20" s="32">
        <v>0</v>
      </c>
      <c r="G20" s="32">
        <v>0</v>
      </c>
      <c r="H20" s="32">
        <f t="shared" si="2"/>
        <v>17440</v>
      </c>
      <c r="I20" s="32">
        <v>12259</v>
      </c>
      <c r="J20" s="32">
        <v>5181</v>
      </c>
      <c r="K20" s="32">
        <f t="shared" si="3"/>
        <v>0</v>
      </c>
      <c r="L20" s="32">
        <v>0</v>
      </c>
      <c r="M20" s="32">
        <v>0</v>
      </c>
      <c r="N20" s="32">
        <f t="shared" si="4"/>
        <v>17440</v>
      </c>
      <c r="O20" s="32">
        <f t="shared" si="5"/>
        <v>12259</v>
      </c>
      <c r="P20" s="32">
        <v>12259</v>
      </c>
      <c r="Q20" s="32">
        <v>0</v>
      </c>
      <c r="R20" s="32">
        <v>0</v>
      </c>
      <c r="S20" s="32">
        <v>0</v>
      </c>
      <c r="T20" s="32">
        <v>0</v>
      </c>
      <c r="U20" s="32">
        <f t="shared" si="6"/>
        <v>5181</v>
      </c>
      <c r="V20" s="32">
        <v>5181</v>
      </c>
      <c r="W20" s="32">
        <v>0</v>
      </c>
      <c r="X20" s="32">
        <v>0</v>
      </c>
      <c r="Y20" s="32">
        <v>0</v>
      </c>
      <c r="Z20" s="32">
        <v>0</v>
      </c>
      <c r="AA20" s="32">
        <f t="shared" si="7"/>
        <v>0</v>
      </c>
      <c r="AB20" s="32">
        <v>0</v>
      </c>
      <c r="AC20" s="32">
        <v>0</v>
      </c>
    </row>
    <row r="21" spans="1:29" ht="13.5">
      <c r="A21" s="55" t="s">
        <v>129</v>
      </c>
      <c r="B21" s="56" t="s">
        <v>158</v>
      </c>
      <c r="C21" s="31" t="s">
        <v>159</v>
      </c>
      <c r="D21" s="32">
        <f t="shared" si="0"/>
        <v>5321</v>
      </c>
      <c r="E21" s="32">
        <f t="shared" si="1"/>
        <v>0</v>
      </c>
      <c r="F21" s="32">
        <v>0</v>
      </c>
      <c r="G21" s="32">
        <v>0</v>
      </c>
      <c r="H21" s="32">
        <f t="shared" si="2"/>
        <v>2572</v>
      </c>
      <c r="I21" s="32">
        <v>2572</v>
      </c>
      <c r="J21" s="32">
        <v>0</v>
      </c>
      <c r="K21" s="32">
        <f t="shared" si="3"/>
        <v>2749</v>
      </c>
      <c r="L21" s="32">
        <v>0</v>
      </c>
      <c r="M21" s="32">
        <v>2749</v>
      </c>
      <c r="N21" s="32">
        <f t="shared" si="4"/>
        <v>5321</v>
      </c>
      <c r="O21" s="32">
        <f t="shared" si="5"/>
        <v>2572</v>
      </c>
      <c r="P21" s="32">
        <v>2572</v>
      </c>
      <c r="Q21" s="32">
        <v>0</v>
      </c>
      <c r="R21" s="32">
        <v>0</v>
      </c>
      <c r="S21" s="32">
        <v>0</v>
      </c>
      <c r="T21" s="32">
        <v>0</v>
      </c>
      <c r="U21" s="32">
        <f t="shared" si="6"/>
        <v>2749</v>
      </c>
      <c r="V21" s="32">
        <v>2749</v>
      </c>
      <c r="W21" s="32">
        <v>0</v>
      </c>
      <c r="X21" s="32">
        <v>0</v>
      </c>
      <c r="Y21" s="32">
        <v>0</v>
      </c>
      <c r="Z21" s="32">
        <v>0</v>
      </c>
      <c r="AA21" s="32">
        <f t="shared" si="7"/>
        <v>0</v>
      </c>
      <c r="AB21" s="32">
        <v>0</v>
      </c>
      <c r="AC21" s="32">
        <v>0</v>
      </c>
    </row>
    <row r="22" spans="1:29" ht="13.5">
      <c r="A22" s="55" t="s">
        <v>129</v>
      </c>
      <c r="B22" s="56" t="s">
        <v>160</v>
      </c>
      <c r="C22" s="31" t="s">
        <v>161</v>
      </c>
      <c r="D22" s="32">
        <f t="shared" si="0"/>
        <v>22712</v>
      </c>
      <c r="E22" s="32">
        <f t="shared" si="1"/>
        <v>0</v>
      </c>
      <c r="F22" s="32">
        <v>0</v>
      </c>
      <c r="G22" s="32">
        <v>0</v>
      </c>
      <c r="H22" s="32">
        <f t="shared" si="2"/>
        <v>0</v>
      </c>
      <c r="I22" s="32">
        <v>0</v>
      </c>
      <c r="J22" s="32">
        <v>0</v>
      </c>
      <c r="K22" s="32">
        <f t="shared" si="3"/>
        <v>22712</v>
      </c>
      <c r="L22" s="32">
        <v>11743</v>
      </c>
      <c r="M22" s="32">
        <v>10969</v>
      </c>
      <c r="N22" s="32">
        <f t="shared" si="4"/>
        <v>22712</v>
      </c>
      <c r="O22" s="32">
        <f t="shared" si="5"/>
        <v>11743</v>
      </c>
      <c r="P22" s="32">
        <v>11743</v>
      </c>
      <c r="Q22" s="32">
        <v>0</v>
      </c>
      <c r="R22" s="32">
        <v>0</v>
      </c>
      <c r="S22" s="32">
        <v>0</v>
      </c>
      <c r="T22" s="32">
        <v>0</v>
      </c>
      <c r="U22" s="32">
        <f t="shared" si="6"/>
        <v>10969</v>
      </c>
      <c r="V22" s="32">
        <v>10969</v>
      </c>
      <c r="W22" s="32">
        <v>0</v>
      </c>
      <c r="X22" s="32">
        <v>0</v>
      </c>
      <c r="Y22" s="32">
        <v>0</v>
      </c>
      <c r="Z22" s="32">
        <v>0</v>
      </c>
      <c r="AA22" s="32">
        <f t="shared" si="7"/>
        <v>0</v>
      </c>
      <c r="AB22" s="32">
        <v>0</v>
      </c>
      <c r="AC22" s="32">
        <v>0</v>
      </c>
    </row>
    <row r="23" spans="1:29" ht="13.5">
      <c r="A23" s="55" t="s">
        <v>129</v>
      </c>
      <c r="B23" s="56" t="s">
        <v>162</v>
      </c>
      <c r="C23" s="31" t="s">
        <v>163</v>
      </c>
      <c r="D23" s="32">
        <f t="shared" si="0"/>
        <v>26711</v>
      </c>
      <c r="E23" s="32">
        <f t="shared" si="1"/>
        <v>2765</v>
      </c>
      <c r="F23" s="32">
        <v>2765</v>
      </c>
      <c r="G23" s="32">
        <v>0</v>
      </c>
      <c r="H23" s="32">
        <f t="shared" si="2"/>
        <v>10395</v>
      </c>
      <c r="I23" s="32">
        <v>10395</v>
      </c>
      <c r="J23" s="32">
        <v>0</v>
      </c>
      <c r="K23" s="32">
        <f t="shared" si="3"/>
        <v>13551</v>
      </c>
      <c r="L23" s="32">
        <v>0</v>
      </c>
      <c r="M23" s="32">
        <v>13551</v>
      </c>
      <c r="N23" s="32">
        <f t="shared" si="4"/>
        <v>26711</v>
      </c>
      <c r="O23" s="32">
        <f t="shared" si="5"/>
        <v>13160</v>
      </c>
      <c r="P23" s="32">
        <v>13160</v>
      </c>
      <c r="Q23" s="32">
        <v>0</v>
      </c>
      <c r="R23" s="32">
        <v>0</v>
      </c>
      <c r="S23" s="32">
        <v>0</v>
      </c>
      <c r="T23" s="32">
        <v>0</v>
      </c>
      <c r="U23" s="32">
        <f t="shared" si="6"/>
        <v>13551</v>
      </c>
      <c r="V23" s="32">
        <v>13551</v>
      </c>
      <c r="W23" s="32">
        <v>0</v>
      </c>
      <c r="X23" s="32">
        <v>0</v>
      </c>
      <c r="Y23" s="32">
        <v>0</v>
      </c>
      <c r="Z23" s="32">
        <v>0</v>
      </c>
      <c r="AA23" s="32">
        <f t="shared" si="7"/>
        <v>0</v>
      </c>
      <c r="AB23" s="32">
        <v>0</v>
      </c>
      <c r="AC23" s="32">
        <v>0</v>
      </c>
    </row>
    <row r="24" spans="1:29" ht="13.5">
      <c r="A24" s="55" t="s">
        <v>129</v>
      </c>
      <c r="B24" s="56" t="s">
        <v>164</v>
      </c>
      <c r="C24" s="31" t="s">
        <v>165</v>
      </c>
      <c r="D24" s="32">
        <f t="shared" si="0"/>
        <v>5996</v>
      </c>
      <c r="E24" s="32">
        <f t="shared" si="1"/>
        <v>0</v>
      </c>
      <c r="F24" s="32">
        <v>0</v>
      </c>
      <c r="G24" s="32">
        <v>0</v>
      </c>
      <c r="H24" s="32">
        <f t="shared" si="2"/>
        <v>4211</v>
      </c>
      <c r="I24" s="32">
        <v>4211</v>
      </c>
      <c r="J24" s="32">
        <v>0</v>
      </c>
      <c r="K24" s="32">
        <f t="shared" si="3"/>
        <v>1785</v>
      </c>
      <c r="L24" s="32">
        <v>0</v>
      </c>
      <c r="M24" s="32">
        <v>1785</v>
      </c>
      <c r="N24" s="32">
        <f t="shared" si="4"/>
        <v>6036</v>
      </c>
      <c r="O24" s="32">
        <f t="shared" si="5"/>
        <v>4211</v>
      </c>
      <c r="P24" s="32">
        <v>0</v>
      </c>
      <c r="Q24" s="32">
        <v>4211</v>
      </c>
      <c r="R24" s="32">
        <v>0</v>
      </c>
      <c r="S24" s="32">
        <v>0</v>
      </c>
      <c r="T24" s="32">
        <v>0</v>
      </c>
      <c r="U24" s="32">
        <f t="shared" si="6"/>
        <v>1785</v>
      </c>
      <c r="V24" s="32">
        <v>0</v>
      </c>
      <c r="W24" s="32">
        <v>1785</v>
      </c>
      <c r="X24" s="32">
        <v>0</v>
      </c>
      <c r="Y24" s="32">
        <v>0</v>
      </c>
      <c r="Z24" s="32">
        <v>0</v>
      </c>
      <c r="AA24" s="32">
        <f t="shared" si="7"/>
        <v>40</v>
      </c>
      <c r="AB24" s="32">
        <v>40</v>
      </c>
      <c r="AC24" s="32">
        <v>0</v>
      </c>
    </row>
    <row r="25" spans="1:29" ht="13.5">
      <c r="A25" s="55" t="s">
        <v>129</v>
      </c>
      <c r="B25" s="56" t="s">
        <v>166</v>
      </c>
      <c r="C25" s="31" t="s">
        <v>167</v>
      </c>
      <c r="D25" s="32">
        <f t="shared" si="0"/>
        <v>13627</v>
      </c>
      <c r="E25" s="32">
        <f t="shared" si="1"/>
        <v>6712</v>
      </c>
      <c r="F25" s="32">
        <v>6712</v>
      </c>
      <c r="G25" s="32">
        <v>0</v>
      </c>
      <c r="H25" s="32">
        <f t="shared" si="2"/>
        <v>1734</v>
      </c>
      <c r="I25" s="32">
        <v>1734</v>
      </c>
      <c r="J25" s="32">
        <v>0</v>
      </c>
      <c r="K25" s="32">
        <f t="shared" si="3"/>
        <v>5181</v>
      </c>
      <c r="L25" s="32">
        <v>0</v>
      </c>
      <c r="M25" s="32">
        <v>5181</v>
      </c>
      <c r="N25" s="32">
        <f t="shared" si="4"/>
        <v>13650</v>
      </c>
      <c r="O25" s="32">
        <f t="shared" si="5"/>
        <v>8446</v>
      </c>
      <c r="P25" s="32">
        <v>8446</v>
      </c>
      <c r="Q25" s="32">
        <v>0</v>
      </c>
      <c r="R25" s="32">
        <v>0</v>
      </c>
      <c r="S25" s="32">
        <v>0</v>
      </c>
      <c r="T25" s="32">
        <v>0</v>
      </c>
      <c r="U25" s="32">
        <f t="shared" si="6"/>
        <v>5181</v>
      </c>
      <c r="V25" s="32">
        <v>5181</v>
      </c>
      <c r="W25" s="32">
        <v>0</v>
      </c>
      <c r="X25" s="32">
        <v>0</v>
      </c>
      <c r="Y25" s="32">
        <v>0</v>
      </c>
      <c r="Z25" s="32">
        <v>0</v>
      </c>
      <c r="AA25" s="32">
        <f t="shared" si="7"/>
        <v>23</v>
      </c>
      <c r="AB25" s="32">
        <v>23</v>
      </c>
      <c r="AC25" s="32">
        <v>0</v>
      </c>
    </row>
    <row r="26" spans="1:29" ht="13.5">
      <c r="A26" s="55" t="s">
        <v>129</v>
      </c>
      <c r="B26" s="56" t="s">
        <v>168</v>
      </c>
      <c r="C26" s="31" t="s">
        <v>169</v>
      </c>
      <c r="D26" s="32">
        <f t="shared" si="0"/>
        <v>14478</v>
      </c>
      <c r="E26" s="32">
        <f t="shared" si="1"/>
        <v>4726</v>
      </c>
      <c r="F26" s="32">
        <v>4726</v>
      </c>
      <c r="G26" s="32">
        <v>0</v>
      </c>
      <c r="H26" s="32">
        <f t="shared" si="2"/>
        <v>0</v>
      </c>
      <c r="I26" s="32">
        <v>0</v>
      </c>
      <c r="J26" s="32">
        <v>0</v>
      </c>
      <c r="K26" s="32">
        <f t="shared" si="3"/>
        <v>9752</v>
      </c>
      <c r="L26" s="32">
        <v>0</v>
      </c>
      <c r="M26" s="32">
        <v>9752</v>
      </c>
      <c r="N26" s="32">
        <f t="shared" si="4"/>
        <v>14574</v>
      </c>
      <c r="O26" s="32">
        <f t="shared" si="5"/>
        <v>4726</v>
      </c>
      <c r="P26" s="32">
        <v>4726</v>
      </c>
      <c r="Q26" s="32">
        <v>0</v>
      </c>
      <c r="R26" s="32">
        <v>0</v>
      </c>
      <c r="S26" s="32">
        <v>0</v>
      </c>
      <c r="T26" s="32">
        <v>0</v>
      </c>
      <c r="U26" s="32">
        <f t="shared" si="6"/>
        <v>9752</v>
      </c>
      <c r="V26" s="32">
        <v>9752</v>
      </c>
      <c r="W26" s="32">
        <v>0</v>
      </c>
      <c r="X26" s="32">
        <v>0</v>
      </c>
      <c r="Y26" s="32">
        <v>0</v>
      </c>
      <c r="Z26" s="32">
        <v>0</v>
      </c>
      <c r="AA26" s="32">
        <f t="shared" si="7"/>
        <v>96</v>
      </c>
      <c r="AB26" s="32">
        <v>96</v>
      </c>
      <c r="AC26" s="32">
        <v>0</v>
      </c>
    </row>
    <row r="27" spans="1:29" ht="13.5">
      <c r="A27" s="55" t="s">
        <v>129</v>
      </c>
      <c r="B27" s="56" t="s">
        <v>170</v>
      </c>
      <c r="C27" s="31" t="s">
        <v>171</v>
      </c>
      <c r="D27" s="32">
        <f t="shared" si="0"/>
        <v>25629</v>
      </c>
      <c r="E27" s="32">
        <f t="shared" si="1"/>
        <v>15955</v>
      </c>
      <c r="F27" s="32">
        <v>15955</v>
      </c>
      <c r="G27" s="32">
        <v>0</v>
      </c>
      <c r="H27" s="32">
        <f t="shared" si="2"/>
        <v>2786</v>
      </c>
      <c r="I27" s="32">
        <v>2786</v>
      </c>
      <c r="J27" s="32">
        <v>0</v>
      </c>
      <c r="K27" s="32">
        <f t="shared" si="3"/>
        <v>6888</v>
      </c>
      <c r="L27" s="32">
        <v>0</v>
      </c>
      <c r="M27" s="32">
        <v>6888</v>
      </c>
      <c r="N27" s="32">
        <f t="shared" si="4"/>
        <v>25629</v>
      </c>
      <c r="O27" s="32">
        <f t="shared" si="5"/>
        <v>18741</v>
      </c>
      <c r="P27" s="32">
        <v>18741</v>
      </c>
      <c r="Q27" s="32">
        <v>0</v>
      </c>
      <c r="R27" s="32">
        <v>0</v>
      </c>
      <c r="S27" s="32">
        <v>0</v>
      </c>
      <c r="T27" s="32">
        <v>0</v>
      </c>
      <c r="U27" s="32">
        <f t="shared" si="6"/>
        <v>6888</v>
      </c>
      <c r="V27" s="32">
        <v>6888</v>
      </c>
      <c r="W27" s="32">
        <v>0</v>
      </c>
      <c r="X27" s="32">
        <v>0</v>
      </c>
      <c r="Y27" s="32">
        <v>0</v>
      </c>
      <c r="Z27" s="32">
        <v>0</v>
      </c>
      <c r="AA27" s="32">
        <f t="shared" si="7"/>
        <v>0</v>
      </c>
      <c r="AB27" s="32">
        <v>0</v>
      </c>
      <c r="AC27" s="32">
        <v>0</v>
      </c>
    </row>
    <row r="28" spans="1:29" ht="13.5">
      <c r="A28" s="55" t="s">
        <v>129</v>
      </c>
      <c r="B28" s="56" t="s">
        <v>172</v>
      </c>
      <c r="C28" s="31" t="s">
        <v>173</v>
      </c>
      <c r="D28" s="32">
        <f t="shared" si="0"/>
        <v>16818</v>
      </c>
      <c r="E28" s="32">
        <f t="shared" si="1"/>
        <v>7171</v>
      </c>
      <c r="F28" s="32">
        <v>7171</v>
      </c>
      <c r="G28" s="32">
        <v>0</v>
      </c>
      <c r="H28" s="32">
        <f t="shared" si="2"/>
        <v>0</v>
      </c>
      <c r="I28" s="32">
        <v>0</v>
      </c>
      <c r="J28" s="32">
        <v>0</v>
      </c>
      <c r="K28" s="32">
        <f t="shared" si="3"/>
        <v>9647</v>
      </c>
      <c r="L28" s="32">
        <v>0</v>
      </c>
      <c r="M28" s="32">
        <v>9647</v>
      </c>
      <c r="N28" s="32">
        <f t="shared" si="4"/>
        <v>16818</v>
      </c>
      <c r="O28" s="32">
        <f t="shared" si="5"/>
        <v>7171</v>
      </c>
      <c r="P28" s="32">
        <v>7171</v>
      </c>
      <c r="Q28" s="32">
        <v>0</v>
      </c>
      <c r="R28" s="32">
        <v>0</v>
      </c>
      <c r="S28" s="32">
        <v>0</v>
      </c>
      <c r="T28" s="32">
        <v>0</v>
      </c>
      <c r="U28" s="32">
        <f t="shared" si="6"/>
        <v>9647</v>
      </c>
      <c r="V28" s="32">
        <v>9647</v>
      </c>
      <c r="W28" s="32">
        <v>0</v>
      </c>
      <c r="X28" s="32">
        <v>0</v>
      </c>
      <c r="Y28" s="32">
        <v>0</v>
      </c>
      <c r="Z28" s="32">
        <v>0</v>
      </c>
      <c r="AA28" s="32">
        <f t="shared" si="7"/>
        <v>0</v>
      </c>
      <c r="AB28" s="32">
        <v>0</v>
      </c>
      <c r="AC28" s="32">
        <v>0</v>
      </c>
    </row>
    <row r="29" spans="1:29" ht="13.5">
      <c r="A29" s="55" t="s">
        <v>129</v>
      </c>
      <c r="B29" s="56" t="s">
        <v>174</v>
      </c>
      <c r="C29" s="31" t="s">
        <v>175</v>
      </c>
      <c r="D29" s="32">
        <f t="shared" si="0"/>
        <v>1497</v>
      </c>
      <c r="E29" s="32">
        <f t="shared" si="1"/>
        <v>0</v>
      </c>
      <c r="F29" s="32">
        <v>0</v>
      </c>
      <c r="G29" s="32">
        <v>0</v>
      </c>
      <c r="H29" s="32">
        <f t="shared" si="2"/>
        <v>890</v>
      </c>
      <c r="I29" s="32">
        <v>890</v>
      </c>
      <c r="J29" s="32">
        <v>0</v>
      </c>
      <c r="K29" s="32">
        <f t="shared" si="3"/>
        <v>607</v>
      </c>
      <c r="L29" s="32">
        <v>0</v>
      </c>
      <c r="M29" s="32">
        <v>607</v>
      </c>
      <c r="N29" s="32">
        <f t="shared" si="4"/>
        <v>1497</v>
      </c>
      <c r="O29" s="32">
        <f t="shared" si="5"/>
        <v>890</v>
      </c>
      <c r="P29" s="32">
        <v>890</v>
      </c>
      <c r="Q29" s="32">
        <v>0</v>
      </c>
      <c r="R29" s="32">
        <v>0</v>
      </c>
      <c r="S29" s="32">
        <v>0</v>
      </c>
      <c r="T29" s="32">
        <v>0</v>
      </c>
      <c r="U29" s="32">
        <f t="shared" si="6"/>
        <v>607</v>
      </c>
      <c r="V29" s="32">
        <v>607</v>
      </c>
      <c r="W29" s="32">
        <v>0</v>
      </c>
      <c r="X29" s="32">
        <v>0</v>
      </c>
      <c r="Y29" s="32">
        <v>0</v>
      </c>
      <c r="Z29" s="32">
        <v>0</v>
      </c>
      <c r="AA29" s="32">
        <f t="shared" si="7"/>
        <v>0</v>
      </c>
      <c r="AB29" s="32">
        <v>0</v>
      </c>
      <c r="AC29" s="32">
        <v>0</v>
      </c>
    </row>
    <row r="30" spans="1:29" ht="13.5">
      <c r="A30" s="55" t="s">
        <v>129</v>
      </c>
      <c r="B30" s="56" t="s">
        <v>176</v>
      </c>
      <c r="C30" s="31" t="s">
        <v>122</v>
      </c>
      <c r="D30" s="32">
        <f t="shared" si="0"/>
        <v>4368</v>
      </c>
      <c r="E30" s="32">
        <f t="shared" si="1"/>
        <v>0</v>
      </c>
      <c r="F30" s="32">
        <v>0</v>
      </c>
      <c r="G30" s="32">
        <v>0</v>
      </c>
      <c r="H30" s="32">
        <f t="shared" si="2"/>
        <v>4368</v>
      </c>
      <c r="I30" s="32">
        <v>1413</v>
      </c>
      <c r="J30" s="32">
        <v>2955</v>
      </c>
      <c r="K30" s="32">
        <f t="shared" si="3"/>
        <v>0</v>
      </c>
      <c r="L30" s="32">
        <v>0</v>
      </c>
      <c r="M30" s="32">
        <v>0</v>
      </c>
      <c r="N30" s="32">
        <f t="shared" si="4"/>
        <v>4368</v>
      </c>
      <c r="O30" s="32">
        <f t="shared" si="5"/>
        <v>1413</v>
      </c>
      <c r="P30" s="32">
        <v>1413</v>
      </c>
      <c r="Q30" s="32">
        <v>0</v>
      </c>
      <c r="R30" s="32">
        <v>0</v>
      </c>
      <c r="S30" s="32">
        <v>0</v>
      </c>
      <c r="T30" s="32">
        <v>0</v>
      </c>
      <c r="U30" s="32">
        <f t="shared" si="6"/>
        <v>2955</v>
      </c>
      <c r="V30" s="32">
        <v>2955</v>
      </c>
      <c r="W30" s="32">
        <v>0</v>
      </c>
      <c r="X30" s="32">
        <v>0</v>
      </c>
      <c r="Y30" s="32">
        <v>0</v>
      </c>
      <c r="Z30" s="32">
        <v>0</v>
      </c>
      <c r="AA30" s="32">
        <f t="shared" si="7"/>
        <v>0</v>
      </c>
      <c r="AB30" s="32">
        <v>0</v>
      </c>
      <c r="AC30" s="32">
        <v>0</v>
      </c>
    </row>
    <row r="31" spans="1:29" ht="13.5">
      <c r="A31" s="55" t="s">
        <v>129</v>
      </c>
      <c r="B31" s="56" t="s">
        <v>177</v>
      </c>
      <c r="C31" s="31" t="s">
        <v>178</v>
      </c>
      <c r="D31" s="32">
        <f t="shared" si="0"/>
        <v>8036</v>
      </c>
      <c r="E31" s="32">
        <f t="shared" si="1"/>
        <v>0</v>
      </c>
      <c r="F31" s="32">
        <v>0</v>
      </c>
      <c r="G31" s="32">
        <v>0</v>
      </c>
      <c r="H31" s="32">
        <f t="shared" si="2"/>
        <v>4945</v>
      </c>
      <c r="I31" s="32">
        <v>4945</v>
      </c>
      <c r="J31" s="32">
        <v>0</v>
      </c>
      <c r="K31" s="32">
        <f t="shared" si="3"/>
        <v>3091</v>
      </c>
      <c r="L31" s="32">
        <v>0</v>
      </c>
      <c r="M31" s="32">
        <v>3091</v>
      </c>
      <c r="N31" s="32">
        <f t="shared" si="4"/>
        <v>8036</v>
      </c>
      <c r="O31" s="32">
        <f t="shared" si="5"/>
        <v>4945</v>
      </c>
      <c r="P31" s="32">
        <v>4945</v>
      </c>
      <c r="Q31" s="32">
        <v>0</v>
      </c>
      <c r="R31" s="32">
        <v>0</v>
      </c>
      <c r="S31" s="32">
        <v>0</v>
      </c>
      <c r="T31" s="32">
        <v>0</v>
      </c>
      <c r="U31" s="32">
        <f t="shared" si="6"/>
        <v>3091</v>
      </c>
      <c r="V31" s="32">
        <v>3091</v>
      </c>
      <c r="W31" s="32">
        <v>0</v>
      </c>
      <c r="X31" s="32">
        <v>0</v>
      </c>
      <c r="Y31" s="32">
        <v>0</v>
      </c>
      <c r="Z31" s="32">
        <v>0</v>
      </c>
      <c r="AA31" s="32">
        <f t="shared" si="7"/>
        <v>0</v>
      </c>
      <c r="AB31" s="32">
        <v>0</v>
      </c>
      <c r="AC31" s="32">
        <v>0</v>
      </c>
    </row>
    <row r="32" spans="1:29" ht="13.5">
      <c r="A32" s="55" t="s">
        <v>129</v>
      </c>
      <c r="B32" s="56" t="s">
        <v>179</v>
      </c>
      <c r="C32" s="31" t="s">
        <v>180</v>
      </c>
      <c r="D32" s="32">
        <f t="shared" si="0"/>
        <v>1742</v>
      </c>
      <c r="E32" s="32">
        <f t="shared" si="1"/>
        <v>0</v>
      </c>
      <c r="F32" s="32">
        <v>0</v>
      </c>
      <c r="G32" s="32">
        <v>0</v>
      </c>
      <c r="H32" s="32">
        <f t="shared" si="2"/>
        <v>1376</v>
      </c>
      <c r="I32" s="32">
        <v>1376</v>
      </c>
      <c r="J32" s="32">
        <v>0</v>
      </c>
      <c r="K32" s="32">
        <f t="shared" si="3"/>
        <v>366</v>
      </c>
      <c r="L32" s="32">
        <v>0</v>
      </c>
      <c r="M32" s="32">
        <v>366</v>
      </c>
      <c r="N32" s="32">
        <f t="shared" si="4"/>
        <v>1742</v>
      </c>
      <c r="O32" s="32">
        <f t="shared" si="5"/>
        <v>1376</v>
      </c>
      <c r="P32" s="32">
        <v>1376</v>
      </c>
      <c r="Q32" s="32">
        <v>0</v>
      </c>
      <c r="R32" s="32">
        <v>0</v>
      </c>
      <c r="S32" s="32">
        <v>0</v>
      </c>
      <c r="T32" s="32">
        <v>0</v>
      </c>
      <c r="U32" s="32">
        <f t="shared" si="6"/>
        <v>366</v>
      </c>
      <c r="V32" s="32">
        <v>0</v>
      </c>
      <c r="W32" s="32">
        <v>366</v>
      </c>
      <c r="X32" s="32">
        <v>0</v>
      </c>
      <c r="Y32" s="32">
        <v>0</v>
      </c>
      <c r="Z32" s="32">
        <v>0</v>
      </c>
      <c r="AA32" s="32">
        <f t="shared" si="7"/>
        <v>0</v>
      </c>
      <c r="AB32" s="32">
        <v>0</v>
      </c>
      <c r="AC32" s="32">
        <v>0</v>
      </c>
    </row>
    <row r="33" spans="1:29" ht="13.5">
      <c r="A33" s="55" t="s">
        <v>129</v>
      </c>
      <c r="B33" s="56" t="s">
        <v>181</v>
      </c>
      <c r="C33" s="31" t="s">
        <v>182</v>
      </c>
      <c r="D33" s="32">
        <f t="shared" si="0"/>
        <v>4551</v>
      </c>
      <c r="E33" s="32">
        <f t="shared" si="1"/>
        <v>0</v>
      </c>
      <c r="F33" s="32">
        <v>0</v>
      </c>
      <c r="G33" s="32">
        <v>0</v>
      </c>
      <c r="H33" s="32">
        <f t="shared" si="2"/>
        <v>0</v>
      </c>
      <c r="I33" s="32">
        <v>0</v>
      </c>
      <c r="J33" s="32">
        <v>0</v>
      </c>
      <c r="K33" s="32">
        <f t="shared" si="3"/>
        <v>4551</v>
      </c>
      <c r="L33" s="32">
        <v>2306</v>
      </c>
      <c r="M33" s="32">
        <v>2245</v>
      </c>
      <c r="N33" s="32">
        <f t="shared" si="4"/>
        <v>4551</v>
      </c>
      <c r="O33" s="32">
        <f t="shared" si="5"/>
        <v>2306</v>
      </c>
      <c r="P33" s="32">
        <v>2306</v>
      </c>
      <c r="Q33" s="32">
        <v>0</v>
      </c>
      <c r="R33" s="32">
        <v>0</v>
      </c>
      <c r="S33" s="32">
        <v>0</v>
      </c>
      <c r="T33" s="32">
        <v>0</v>
      </c>
      <c r="U33" s="32">
        <f t="shared" si="6"/>
        <v>2245</v>
      </c>
      <c r="V33" s="32">
        <v>2245</v>
      </c>
      <c r="W33" s="32">
        <v>0</v>
      </c>
      <c r="X33" s="32">
        <v>0</v>
      </c>
      <c r="Y33" s="32">
        <v>0</v>
      </c>
      <c r="Z33" s="32">
        <v>0</v>
      </c>
      <c r="AA33" s="32">
        <f t="shared" si="7"/>
        <v>0</v>
      </c>
      <c r="AB33" s="32">
        <v>0</v>
      </c>
      <c r="AC33" s="32">
        <v>0</v>
      </c>
    </row>
    <row r="34" spans="1:29" ht="13.5">
      <c r="A34" s="55" t="s">
        <v>129</v>
      </c>
      <c r="B34" s="56" t="s">
        <v>183</v>
      </c>
      <c r="C34" s="31" t="s">
        <v>184</v>
      </c>
      <c r="D34" s="32">
        <f t="shared" si="0"/>
        <v>3664</v>
      </c>
      <c r="E34" s="32">
        <f t="shared" si="1"/>
        <v>0</v>
      </c>
      <c r="F34" s="32">
        <v>0</v>
      </c>
      <c r="G34" s="32">
        <v>0</v>
      </c>
      <c r="H34" s="32">
        <f t="shared" si="2"/>
        <v>3664</v>
      </c>
      <c r="I34" s="32">
        <v>2122</v>
      </c>
      <c r="J34" s="32">
        <v>1542</v>
      </c>
      <c r="K34" s="32">
        <f t="shared" si="3"/>
        <v>0</v>
      </c>
      <c r="L34" s="32">
        <v>0</v>
      </c>
      <c r="M34" s="32">
        <v>0</v>
      </c>
      <c r="N34" s="32">
        <f t="shared" si="4"/>
        <v>3664</v>
      </c>
      <c r="O34" s="32">
        <f t="shared" si="5"/>
        <v>2122</v>
      </c>
      <c r="P34" s="32">
        <v>2122</v>
      </c>
      <c r="Q34" s="32">
        <v>0</v>
      </c>
      <c r="R34" s="32">
        <v>0</v>
      </c>
      <c r="S34" s="32">
        <v>0</v>
      </c>
      <c r="T34" s="32">
        <v>0</v>
      </c>
      <c r="U34" s="32">
        <f t="shared" si="6"/>
        <v>1542</v>
      </c>
      <c r="V34" s="32">
        <v>1542</v>
      </c>
      <c r="W34" s="32">
        <v>0</v>
      </c>
      <c r="X34" s="32">
        <v>0</v>
      </c>
      <c r="Y34" s="32">
        <v>0</v>
      </c>
      <c r="Z34" s="32">
        <v>0</v>
      </c>
      <c r="AA34" s="32">
        <f t="shared" si="7"/>
        <v>0</v>
      </c>
      <c r="AB34" s="32">
        <v>0</v>
      </c>
      <c r="AC34" s="32">
        <v>0</v>
      </c>
    </row>
    <row r="35" spans="1:29" ht="13.5">
      <c r="A35" s="55" t="s">
        <v>129</v>
      </c>
      <c r="B35" s="56" t="s">
        <v>185</v>
      </c>
      <c r="C35" s="31" t="s">
        <v>186</v>
      </c>
      <c r="D35" s="32">
        <f t="shared" si="0"/>
        <v>3502</v>
      </c>
      <c r="E35" s="32">
        <f t="shared" si="1"/>
        <v>0</v>
      </c>
      <c r="F35" s="32">
        <v>0</v>
      </c>
      <c r="G35" s="32">
        <v>0</v>
      </c>
      <c r="H35" s="32">
        <f t="shared" si="2"/>
        <v>3502</v>
      </c>
      <c r="I35" s="32">
        <v>283</v>
      </c>
      <c r="J35" s="32">
        <v>3219</v>
      </c>
      <c r="K35" s="32">
        <f t="shared" si="3"/>
        <v>0</v>
      </c>
      <c r="L35" s="32">
        <v>0</v>
      </c>
      <c r="M35" s="32">
        <v>0</v>
      </c>
      <c r="N35" s="32">
        <f t="shared" si="4"/>
        <v>3502</v>
      </c>
      <c r="O35" s="32">
        <f t="shared" si="5"/>
        <v>282</v>
      </c>
      <c r="P35" s="32">
        <v>74</v>
      </c>
      <c r="Q35" s="32">
        <v>0</v>
      </c>
      <c r="R35" s="32">
        <v>0</v>
      </c>
      <c r="S35" s="32">
        <v>4</v>
      </c>
      <c r="T35" s="32">
        <v>204</v>
      </c>
      <c r="U35" s="32">
        <f t="shared" si="6"/>
        <v>3220</v>
      </c>
      <c r="V35" s="32">
        <v>844</v>
      </c>
      <c r="W35" s="32">
        <v>0</v>
      </c>
      <c r="X35" s="32">
        <v>0</v>
      </c>
      <c r="Y35" s="32">
        <v>48</v>
      </c>
      <c r="Z35" s="32">
        <v>2328</v>
      </c>
      <c r="AA35" s="32">
        <f t="shared" si="7"/>
        <v>0</v>
      </c>
      <c r="AB35" s="32">
        <v>0</v>
      </c>
      <c r="AC35" s="32">
        <v>0</v>
      </c>
    </row>
    <row r="36" spans="1:29" ht="13.5">
      <c r="A36" s="55" t="s">
        <v>129</v>
      </c>
      <c r="B36" s="56" t="s">
        <v>187</v>
      </c>
      <c r="C36" s="31" t="s">
        <v>94</v>
      </c>
      <c r="D36" s="32">
        <f t="shared" si="0"/>
        <v>2509</v>
      </c>
      <c r="E36" s="32">
        <f t="shared" si="1"/>
        <v>0</v>
      </c>
      <c r="F36" s="32">
        <v>0</v>
      </c>
      <c r="G36" s="32">
        <v>0</v>
      </c>
      <c r="H36" s="32">
        <f t="shared" si="2"/>
        <v>0</v>
      </c>
      <c r="I36" s="32">
        <v>0</v>
      </c>
      <c r="J36" s="32">
        <v>0</v>
      </c>
      <c r="K36" s="32">
        <f t="shared" si="3"/>
        <v>2509</v>
      </c>
      <c r="L36" s="32">
        <v>668</v>
      </c>
      <c r="M36" s="32">
        <v>1841</v>
      </c>
      <c r="N36" s="32">
        <f t="shared" si="4"/>
        <v>2509</v>
      </c>
      <c r="O36" s="32">
        <f t="shared" si="5"/>
        <v>668</v>
      </c>
      <c r="P36" s="32">
        <v>668</v>
      </c>
      <c r="Q36" s="32">
        <v>0</v>
      </c>
      <c r="R36" s="32">
        <v>0</v>
      </c>
      <c r="S36" s="32">
        <v>0</v>
      </c>
      <c r="T36" s="32">
        <v>0</v>
      </c>
      <c r="U36" s="32">
        <f t="shared" si="6"/>
        <v>1841</v>
      </c>
      <c r="V36" s="32">
        <v>1841</v>
      </c>
      <c r="W36" s="32">
        <v>0</v>
      </c>
      <c r="X36" s="32">
        <v>0</v>
      </c>
      <c r="Y36" s="32">
        <v>0</v>
      </c>
      <c r="Z36" s="32">
        <v>0</v>
      </c>
      <c r="AA36" s="32">
        <f t="shared" si="7"/>
        <v>0</v>
      </c>
      <c r="AB36" s="32">
        <v>0</v>
      </c>
      <c r="AC36" s="32">
        <v>0</v>
      </c>
    </row>
    <row r="37" spans="1:29" ht="13.5">
      <c r="A37" s="55" t="s">
        <v>129</v>
      </c>
      <c r="B37" s="56" t="s">
        <v>188</v>
      </c>
      <c r="C37" s="31" t="s">
        <v>189</v>
      </c>
      <c r="D37" s="32">
        <f t="shared" si="0"/>
        <v>1935</v>
      </c>
      <c r="E37" s="32">
        <f t="shared" si="1"/>
        <v>0</v>
      </c>
      <c r="F37" s="32">
        <v>0</v>
      </c>
      <c r="G37" s="32">
        <v>0</v>
      </c>
      <c r="H37" s="32">
        <f t="shared" si="2"/>
        <v>0</v>
      </c>
      <c r="I37" s="32">
        <v>0</v>
      </c>
      <c r="J37" s="32">
        <v>0</v>
      </c>
      <c r="K37" s="32">
        <f t="shared" si="3"/>
        <v>1935</v>
      </c>
      <c r="L37" s="32">
        <v>1043</v>
      </c>
      <c r="M37" s="32">
        <v>892</v>
      </c>
      <c r="N37" s="32">
        <f t="shared" si="4"/>
        <v>1935</v>
      </c>
      <c r="O37" s="32">
        <f t="shared" si="5"/>
        <v>1043</v>
      </c>
      <c r="P37" s="32">
        <v>1043</v>
      </c>
      <c r="Q37" s="32">
        <v>0</v>
      </c>
      <c r="R37" s="32">
        <v>0</v>
      </c>
      <c r="S37" s="32">
        <v>0</v>
      </c>
      <c r="T37" s="32">
        <v>0</v>
      </c>
      <c r="U37" s="32">
        <f t="shared" si="6"/>
        <v>892</v>
      </c>
      <c r="V37" s="32">
        <v>892</v>
      </c>
      <c r="W37" s="32">
        <v>0</v>
      </c>
      <c r="X37" s="32">
        <v>0</v>
      </c>
      <c r="Y37" s="32">
        <v>0</v>
      </c>
      <c r="Z37" s="32">
        <v>0</v>
      </c>
      <c r="AA37" s="32">
        <f t="shared" si="7"/>
        <v>0</v>
      </c>
      <c r="AB37" s="32">
        <v>0</v>
      </c>
      <c r="AC37" s="32">
        <v>0</v>
      </c>
    </row>
    <row r="38" spans="1:29" ht="13.5">
      <c r="A38" s="55" t="s">
        <v>129</v>
      </c>
      <c r="B38" s="56" t="s">
        <v>190</v>
      </c>
      <c r="C38" s="31" t="s">
        <v>191</v>
      </c>
      <c r="D38" s="32">
        <f t="shared" si="0"/>
        <v>16165</v>
      </c>
      <c r="E38" s="32">
        <f t="shared" si="1"/>
        <v>0</v>
      </c>
      <c r="F38" s="32">
        <v>0</v>
      </c>
      <c r="G38" s="32">
        <v>0</v>
      </c>
      <c r="H38" s="32">
        <f t="shared" si="2"/>
        <v>11752</v>
      </c>
      <c r="I38" s="32">
        <v>11752</v>
      </c>
      <c r="J38" s="32">
        <v>0</v>
      </c>
      <c r="K38" s="32">
        <f t="shared" si="3"/>
        <v>4413</v>
      </c>
      <c r="L38" s="32">
        <v>0</v>
      </c>
      <c r="M38" s="32">
        <v>4413</v>
      </c>
      <c r="N38" s="32">
        <f t="shared" si="4"/>
        <v>16165</v>
      </c>
      <c r="O38" s="32">
        <f t="shared" si="5"/>
        <v>11752</v>
      </c>
      <c r="P38" s="32">
        <v>11752</v>
      </c>
      <c r="Q38" s="32">
        <v>0</v>
      </c>
      <c r="R38" s="32">
        <v>0</v>
      </c>
      <c r="S38" s="32">
        <v>0</v>
      </c>
      <c r="T38" s="32">
        <v>0</v>
      </c>
      <c r="U38" s="32">
        <f t="shared" si="6"/>
        <v>4413</v>
      </c>
      <c r="V38" s="32">
        <v>4413</v>
      </c>
      <c r="W38" s="32">
        <v>0</v>
      </c>
      <c r="X38" s="32">
        <v>0</v>
      </c>
      <c r="Y38" s="32">
        <v>0</v>
      </c>
      <c r="Z38" s="32">
        <v>0</v>
      </c>
      <c r="AA38" s="32">
        <f t="shared" si="7"/>
        <v>0</v>
      </c>
      <c r="AB38" s="32">
        <v>0</v>
      </c>
      <c r="AC38" s="32">
        <v>0</v>
      </c>
    </row>
    <row r="39" spans="1:29" ht="13.5">
      <c r="A39" s="55" t="s">
        <v>129</v>
      </c>
      <c r="B39" s="56" t="s">
        <v>192</v>
      </c>
      <c r="C39" s="31" t="s">
        <v>193</v>
      </c>
      <c r="D39" s="32">
        <f t="shared" si="0"/>
        <v>7899</v>
      </c>
      <c r="E39" s="32">
        <f t="shared" si="1"/>
        <v>0</v>
      </c>
      <c r="F39" s="32">
        <v>0</v>
      </c>
      <c r="G39" s="32">
        <v>0</v>
      </c>
      <c r="H39" s="32">
        <f t="shared" si="2"/>
        <v>3012</v>
      </c>
      <c r="I39" s="32">
        <v>3012</v>
      </c>
      <c r="J39" s="32">
        <v>0</v>
      </c>
      <c r="K39" s="32">
        <f t="shared" si="3"/>
        <v>4887</v>
      </c>
      <c r="L39" s="32">
        <v>0</v>
      </c>
      <c r="M39" s="32">
        <v>4887</v>
      </c>
      <c r="N39" s="32">
        <f t="shared" si="4"/>
        <v>7899</v>
      </c>
      <c r="O39" s="32">
        <f t="shared" si="5"/>
        <v>3012</v>
      </c>
      <c r="P39" s="32">
        <v>3012</v>
      </c>
      <c r="Q39" s="32">
        <v>0</v>
      </c>
      <c r="R39" s="32">
        <v>0</v>
      </c>
      <c r="S39" s="32">
        <v>0</v>
      </c>
      <c r="T39" s="32">
        <v>0</v>
      </c>
      <c r="U39" s="32">
        <f t="shared" si="6"/>
        <v>4887</v>
      </c>
      <c r="V39" s="32">
        <v>4887</v>
      </c>
      <c r="W39" s="32">
        <v>0</v>
      </c>
      <c r="X39" s="32">
        <v>0</v>
      </c>
      <c r="Y39" s="32">
        <v>0</v>
      </c>
      <c r="Z39" s="32">
        <v>0</v>
      </c>
      <c r="AA39" s="32">
        <f t="shared" si="7"/>
        <v>0</v>
      </c>
      <c r="AB39" s="32">
        <v>0</v>
      </c>
      <c r="AC39" s="32">
        <v>0</v>
      </c>
    </row>
    <row r="40" spans="1:29" ht="13.5">
      <c r="A40" s="55" t="s">
        <v>129</v>
      </c>
      <c r="B40" s="56" t="s">
        <v>194</v>
      </c>
      <c r="C40" s="31" t="s">
        <v>195</v>
      </c>
      <c r="D40" s="32">
        <f t="shared" si="0"/>
        <v>460</v>
      </c>
      <c r="E40" s="32">
        <f t="shared" si="1"/>
        <v>0</v>
      </c>
      <c r="F40" s="32">
        <v>0</v>
      </c>
      <c r="G40" s="32">
        <v>0</v>
      </c>
      <c r="H40" s="32">
        <f t="shared" si="2"/>
        <v>0</v>
      </c>
      <c r="I40" s="32">
        <v>0</v>
      </c>
      <c r="J40" s="32">
        <v>0</v>
      </c>
      <c r="K40" s="32">
        <f t="shared" si="3"/>
        <v>460</v>
      </c>
      <c r="L40" s="32">
        <v>110</v>
      </c>
      <c r="M40" s="32">
        <v>350</v>
      </c>
      <c r="N40" s="32">
        <f t="shared" si="4"/>
        <v>460</v>
      </c>
      <c r="O40" s="32">
        <f t="shared" si="5"/>
        <v>110</v>
      </c>
      <c r="P40" s="32">
        <v>110</v>
      </c>
      <c r="Q40" s="32">
        <v>0</v>
      </c>
      <c r="R40" s="32">
        <v>0</v>
      </c>
      <c r="S40" s="32">
        <v>0</v>
      </c>
      <c r="T40" s="32">
        <v>0</v>
      </c>
      <c r="U40" s="32">
        <f t="shared" si="6"/>
        <v>350</v>
      </c>
      <c r="V40" s="32">
        <v>350</v>
      </c>
      <c r="W40" s="32">
        <v>0</v>
      </c>
      <c r="X40" s="32">
        <v>0</v>
      </c>
      <c r="Y40" s="32">
        <v>0</v>
      </c>
      <c r="Z40" s="32">
        <v>0</v>
      </c>
      <c r="AA40" s="32">
        <f t="shared" si="7"/>
        <v>0</v>
      </c>
      <c r="AB40" s="32">
        <v>0</v>
      </c>
      <c r="AC40" s="32">
        <v>0</v>
      </c>
    </row>
    <row r="41" spans="1:29" ht="13.5">
      <c r="A41" s="55" t="s">
        <v>129</v>
      </c>
      <c r="B41" s="56" t="s">
        <v>196</v>
      </c>
      <c r="C41" s="31" t="s">
        <v>197</v>
      </c>
      <c r="D41" s="32">
        <f t="shared" si="0"/>
        <v>5131</v>
      </c>
      <c r="E41" s="32">
        <f t="shared" si="1"/>
        <v>0</v>
      </c>
      <c r="F41" s="32">
        <v>0</v>
      </c>
      <c r="G41" s="32">
        <v>0</v>
      </c>
      <c r="H41" s="32">
        <f t="shared" si="2"/>
        <v>3518</v>
      </c>
      <c r="I41" s="32">
        <v>3518</v>
      </c>
      <c r="J41" s="32">
        <v>0</v>
      </c>
      <c r="K41" s="32">
        <f t="shared" si="3"/>
        <v>1613</v>
      </c>
      <c r="L41" s="32">
        <v>0</v>
      </c>
      <c r="M41" s="32">
        <v>1613</v>
      </c>
      <c r="N41" s="32">
        <f t="shared" si="4"/>
        <v>5141</v>
      </c>
      <c r="O41" s="32">
        <f t="shared" si="5"/>
        <v>3518</v>
      </c>
      <c r="P41" s="32">
        <v>3518</v>
      </c>
      <c r="Q41" s="32">
        <v>0</v>
      </c>
      <c r="R41" s="32">
        <v>0</v>
      </c>
      <c r="S41" s="32">
        <v>0</v>
      </c>
      <c r="T41" s="32">
        <v>0</v>
      </c>
      <c r="U41" s="32">
        <f t="shared" si="6"/>
        <v>1613</v>
      </c>
      <c r="V41" s="32">
        <v>1613</v>
      </c>
      <c r="W41" s="32">
        <v>0</v>
      </c>
      <c r="X41" s="32">
        <v>0</v>
      </c>
      <c r="Y41" s="32">
        <v>0</v>
      </c>
      <c r="Z41" s="32">
        <v>0</v>
      </c>
      <c r="AA41" s="32">
        <f t="shared" si="7"/>
        <v>10</v>
      </c>
      <c r="AB41" s="32">
        <v>10</v>
      </c>
      <c r="AC41" s="32">
        <v>0</v>
      </c>
    </row>
    <row r="42" spans="1:29" ht="13.5">
      <c r="A42" s="55" t="s">
        <v>129</v>
      </c>
      <c r="B42" s="56" t="s">
        <v>198</v>
      </c>
      <c r="C42" s="31" t="s">
        <v>120</v>
      </c>
      <c r="D42" s="32">
        <f t="shared" si="0"/>
        <v>6965</v>
      </c>
      <c r="E42" s="32">
        <f t="shared" si="1"/>
        <v>0</v>
      </c>
      <c r="F42" s="32">
        <v>0</v>
      </c>
      <c r="G42" s="32">
        <v>0</v>
      </c>
      <c r="H42" s="32">
        <f t="shared" si="2"/>
        <v>225</v>
      </c>
      <c r="I42" s="32">
        <v>225</v>
      </c>
      <c r="J42" s="32">
        <v>0</v>
      </c>
      <c r="K42" s="32">
        <f t="shared" si="3"/>
        <v>6740</v>
      </c>
      <c r="L42" s="32">
        <v>0</v>
      </c>
      <c r="M42" s="32">
        <v>6740</v>
      </c>
      <c r="N42" s="32">
        <f t="shared" si="4"/>
        <v>6975</v>
      </c>
      <c r="O42" s="32">
        <f t="shared" si="5"/>
        <v>225</v>
      </c>
      <c r="P42" s="32">
        <v>225</v>
      </c>
      <c r="Q42" s="32">
        <v>0</v>
      </c>
      <c r="R42" s="32">
        <v>0</v>
      </c>
      <c r="S42" s="32">
        <v>0</v>
      </c>
      <c r="T42" s="32">
        <v>0</v>
      </c>
      <c r="U42" s="32">
        <f t="shared" si="6"/>
        <v>6740</v>
      </c>
      <c r="V42" s="32">
        <v>6740</v>
      </c>
      <c r="W42" s="32">
        <v>0</v>
      </c>
      <c r="X42" s="32">
        <v>0</v>
      </c>
      <c r="Y42" s="32">
        <v>0</v>
      </c>
      <c r="Z42" s="32">
        <v>0</v>
      </c>
      <c r="AA42" s="32">
        <f t="shared" si="7"/>
        <v>10</v>
      </c>
      <c r="AB42" s="32">
        <v>10</v>
      </c>
      <c r="AC42" s="32">
        <v>0</v>
      </c>
    </row>
    <row r="43" spans="1:29" ht="13.5">
      <c r="A43" s="55" t="s">
        <v>129</v>
      </c>
      <c r="B43" s="56" t="s">
        <v>199</v>
      </c>
      <c r="C43" s="31" t="s">
        <v>200</v>
      </c>
      <c r="D43" s="32">
        <f t="shared" si="0"/>
        <v>9470</v>
      </c>
      <c r="E43" s="32">
        <f t="shared" si="1"/>
        <v>0</v>
      </c>
      <c r="F43" s="32">
        <v>0</v>
      </c>
      <c r="G43" s="32">
        <v>0</v>
      </c>
      <c r="H43" s="32">
        <f t="shared" si="2"/>
        <v>3432</v>
      </c>
      <c r="I43" s="32">
        <v>3432</v>
      </c>
      <c r="J43" s="32">
        <v>0</v>
      </c>
      <c r="K43" s="32">
        <f t="shared" si="3"/>
        <v>6038</v>
      </c>
      <c r="L43" s="32">
        <v>0</v>
      </c>
      <c r="M43" s="32">
        <v>6038</v>
      </c>
      <c r="N43" s="32">
        <f t="shared" si="4"/>
        <v>9480</v>
      </c>
      <c r="O43" s="32">
        <f t="shared" si="5"/>
        <v>3432</v>
      </c>
      <c r="P43" s="32">
        <v>3432</v>
      </c>
      <c r="Q43" s="32">
        <v>0</v>
      </c>
      <c r="R43" s="32">
        <v>0</v>
      </c>
      <c r="S43" s="32">
        <v>0</v>
      </c>
      <c r="T43" s="32">
        <v>0</v>
      </c>
      <c r="U43" s="32">
        <f t="shared" si="6"/>
        <v>6038</v>
      </c>
      <c r="V43" s="32">
        <v>6038</v>
      </c>
      <c r="W43" s="32">
        <v>0</v>
      </c>
      <c r="X43" s="32">
        <v>0</v>
      </c>
      <c r="Y43" s="32">
        <v>0</v>
      </c>
      <c r="Z43" s="32">
        <v>0</v>
      </c>
      <c r="AA43" s="32">
        <f t="shared" si="7"/>
        <v>10</v>
      </c>
      <c r="AB43" s="32">
        <v>10</v>
      </c>
      <c r="AC43" s="32">
        <v>0</v>
      </c>
    </row>
    <row r="44" spans="1:29" ht="13.5">
      <c r="A44" s="55" t="s">
        <v>129</v>
      </c>
      <c r="B44" s="56" t="s">
        <v>201</v>
      </c>
      <c r="C44" s="31" t="s">
        <v>202</v>
      </c>
      <c r="D44" s="32">
        <f t="shared" si="0"/>
        <v>13372</v>
      </c>
      <c r="E44" s="32">
        <f t="shared" si="1"/>
        <v>0</v>
      </c>
      <c r="F44" s="32">
        <v>0</v>
      </c>
      <c r="G44" s="32">
        <v>0</v>
      </c>
      <c r="H44" s="32">
        <f t="shared" si="2"/>
        <v>6658</v>
      </c>
      <c r="I44" s="32">
        <v>6658</v>
      </c>
      <c r="J44" s="32">
        <v>0</v>
      </c>
      <c r="K44" s="32">
        <f t="shared" si="3"/>
        <v>6714</v>
      </c>
      <c r="L44" s="32">
        <v>0</v>
      </c>
      <c r="M44" s="32">
        <v>6714</v>
      </c>
      <c r="N44" s="32">
        <f t="shared" si="4"/>
        <v>13379</v>
      </c>
      <c r="O44" s="32">
        <f t="shared" si="5"/>
        <v>6658</v>
      </c>
      <c r="P44" s="32">
        <v>6658</v>
      </c>
      <c r="Q44" s="32">
        <v>0</v>
      </c>
      <c r="R44" s="32">
        <v>0</v>
      </c>
      <c r="S44" s="32">
        <v>0</v>
      </c>
      <c r="T44" s="32">
        <v>0</v>
      </c>
      <c r="U44" s="32">
        <f t="shared" si="6"/>
        <v>6714</v>
      </c>
      <c r="V44" s="32">
        <v>6714</v>
      </c>
      <c r="W44" s="32">
        <v>0</v>
      </c>
      <c r="X44" s="32">
        <v>0</v>
      </c>
      <c r="Y44" s="32">
        <v>0</v>
      </c>
      <c r="Z44" s="32">
        <v>0</v>
      </c>
      <c r="AA44" s="32">
        <f t="shared" si="7"/>
        <v>7</v>
      </c>
      <c r="AB44" s="32">
        <v>7</v>
      </c>
      <c r="AC44" s="32">
        <v>0</v>
      </c>
    </row>
    <row r="45" spans="1:29" ht="13.5">
      <c r="A45" s="55" t="s">
        <v>129</v>
      </c>
      <c r="B45" s="56" t="s">
        <v>203</v>
      </c>
      <c r="C45" s="31" t="s">
        <v>204</v>
      </c>
      <c r="D45" s="32">
        <f t="shared" si="0"/>
        <v>8092</v>
      </c>
      <c r="E45" s="32">
        <f t="shared" si="1"/>
        <v>0</v>
      </c>
      <c r="F45" s="32">
        <v>0</v>
      </c>
      <c r="G45" s="32">
        <v>0</v>
      </c>
      <c r="H45" s="32">
        <f t="shared" si="2"/>
        <v>3654</v>
      </c>
      <c r="I45" s="32">
        <v>3654</v>
      </c>
      <c r="J45" s="32">
        <v>0</v>
      </c>
      <c r="K45" s="32">
        <f t="shared" si="3"/>
        <v>4438</v>
      </c>
      <c r="L45" s="32">
        <v>0</v>
      </c>
      <c r="M45" s="32">
        <v>4438</v>
      </c>
      <c r="N45" s="32">
        <f t="shared" si="4"/>
        <v>8097</v>
      </c>
      <c r="O45" s="32">
        <f t="shared" si="5"/>
        <v>3654</v>
      </c>
      <c r="P45" s="32">
        <v>3654</v>
      </c>
      <c r="Q45" s="32">
        <v>0</v>
      </c>
      <c r="R45" s="32">
        <v>0</v>
      </c>
      <c r="S45" s="32">
        <v>0</v>
      </c>
      <c r="T45" s="32">
        <v>0</v>
      </c>
      <c r="U45" s="32">
        <f t="shared" si="6"/>
        <v>4438</v>
      </c>
      <c r="V45" s="32">
        <v>4438</v>
      </c>
      <c r="W45" s="32">
        <v>0</v>
      </c>
      <c r="X45" s="32">
        <v>0</v>
      </c>
      <c r="Y45" s="32">
        <v>0</v>
      </c>
      <c r="Z45" s="32">
        <v>0</v>
      </c>
      <c r="AA45" s="32">
        <f t="shared" si="7"/>
        <v>5</v>
      </c>
      <c r="AB45" s="32">
        <v>5</v>
      </c>
      <c r="AC45" s="32">
        <v>0</v>
      </c>
    </row>
    <row r="46" spans="1:29" ht="13.5">
      <c r="A46" s="55" t="s">
        <v>129</v>
      </c>
      <c r="B46" s="56" t="s">
        <v>205</v>
      </c>
      <c r="C46" s="31" t="s">
        <v>206</v>
      </c>
      <c r="D46" s="32">
        <f t="shared" si="0"/>
        <v>2892</v>
      </c>
      <c r="E46" s="32">
        <f t="shared" si="1"/>
        <v>0</v>
      </c>
      <c r="F46" s="32">
        <v>0</v>
      </c>
      <c r="G46" s="32">
        <v>0</v>
      </c>
      <c r="H46" s="32">
        <f t="shared" si="2"/>
        <v>108</v>
      </c>
      <c r="I46" s="32">
        <v>108</v>
      </c>
      <c r="J46" s="32">
        <v>0</v>
      </c>
      <c r="K46" s="32">
        <f t="shared" si="3"/>
        <v>2784</v>
      </c>
      <c r="L46" s="32">
        <v>0</v>
      </c>
      <c r="M46" s="32">
        <v>2784</v>
      </c>
      <c r="N46" s="32">
        <f t="shared" si="4"/>
        <v>2902</v>
      </c>
      <c r="O46" s="32">
        <f t="shared" si="5"/>
        <v>108</v>
      </c>
      <c r="P46" s="32">
        <v>108</v>
      </c>
      <c r="Q46" s="32">
        <v>0</v>
      </c>
      <c r="R46" s="32">
        <v>0</v>
      </c>
      <c r="S46" s="32">
        <v>0</v>
      </c>
      <c r="T46" s="32">
        <v>0</v>
      </c>
      <c r="U46" s="32">
        <f t="shared" si="6"/>
        <v>2784</v>
      </c>
      <c r="V46" s="32">
        <v>2784</v>
      </c>
      <c r="W46" s="32">
        <v>0</v>
      </c>
      <c r="X46" s="32">
        <v>0</v>
      </c>
      <c r="Y46" s="32">
        <v>0</v>
      </c>
      <c r="Z46" s="32">
        <v>0</v>
      </c>
      <c r="AA46" s="32">
        <f t="shared" si="7"/>
        <v>10</v>
      </c>
      <c r="AB46" s="32">
        <v>10</v>
      </c>
      <c r="AC46" s="32">
        <v>0</v>
      </c>
    </row>
    <row r="47" spans="1:29" ht="13.5">
      <c r="A47" s="55" t="s">
        <v>129</v>
      </c>
      <c r="B47" s="56" t="s">
        <v>207</v>
      </c>
      <c r="C47" s="31" t="s">
        <v>208</v>
      </c>
      <c r="D47" s="32">
        <f t="shared" si="0"/>
        <v>4566</v>
      </c>
      <c r="E47" s="32">
        <f t="shared" si="1"/>
        <v>0</v>
      </c>
      <c r="F47" s="32">
        <v>0</v>
      </c>
      <c r="G47" s="32">
        <v>0</v>
      </c>
      <c r="H47" s="32">
        <f t="shared" si="2"/>
        <v>1675</v>
      </c>
      <c r="I47" s="32">
        <v>1675</v>
      </c>
      <c r="J47" s="32">
        <v>0</v>
      </c>
      <c r="K47" s="32">
        <f t="shared" si="3"/>
        <v>2891</v>
      </c>
      <c r="L47" s="32">
        <v>0</v>
      </c>
      <c r="M47" s="32">
        <v>2891</v>
      </c>
      <c r="N47" s="32">
        <f t="shared" si="4"/>
        <v>4756</v>
      </c>
      <c r="O47" s="32">
        <f t="shared" si="5"/>
        <v>1675</v>
      </c>
      <c r="P47" s="32">
        <v>1675</v>
      </c>
      <c r="Q47" s="32">
        <v>0</v>
      </c>
      <c r="R47" s="32">
        <v>0</v>
      </c>
      <c r="S47" s="32">
        <v>0</v>
      </c>
      <c r="T47" s="32">
        <v>0</v>
      </c>
      <c r="U47" s="32">
        <f t="shared" si="6"/>
        <v>2891</v>
      </c>
      <c r="V47" s="32">
        <v>2891</v>
      </c>
      <c r="W47" s="32">
        <v>0</v>
      </c>
      <c r="X47" s="32">
        <v>0</v>
      </c>
      <c r="Y47" s="32">
        <v>0</v>
      </c>
      <c r="Z47" s="32">
        <v>0</v>
      </c>
      <c r="AA47" s="32">
        <f t="shared" si="7"/>
        <v>190</v>
      </c>
      <c r="AB47" s="32">
        <v>190</v>
      </c>
      <c r="AC47" s="32">
        <v>0</v>
      </c>
    </row>
    <row r="48" spans="1:29" ht="13.5">
      <c r="A48" s="55" t="s">
        <v>129</v>
      </c>
      <c r="B48" s="56" t="s">
        <v>209</v>
      </c>
      <c r="C48" s="31" t="s">
        <v>210</v>
      </c>
      <c r="D48" s="32">
        <f t="shared" si="0"/>
        <v>2387</v>
      </c>
      <c r="E48" s="32">
        <f t="shared" si="1"/>
        <v>0</v>
      </c>
      <c r="F48" s="32">
        <v>0</v>
      </c>
      <c r="G48" s="32">
        <v>0</v>
      </c>
      <c r="H48" s="32">
        <f t="shared" si="2"/>
        <v>1508</v>
      </c>
      <c r="I48" s="32">
        <v>1508</v>
      </c>
      <c r="J48" s="32">
        <v>0</v>
      </c>
      <c r="K48" s="32">
        <f t="shared" si="3"/>
        <v>879</v>
      </c>
      <c r="L48" s="32">
        <v>0</v>
      </c>
      <c r="M48" s="32">
        <v>879</v>
      </c>
      <c r="N48" s="32">
        <f t="shared" si="4"/>
        <v>2406</v>
      </c>
      <c r="O48" s="32">
        <f t="shared" si="5"/>
        <v>1508</v>
      </c>
      <c r="P48" s="32">
        <v>1508</v>
      </c>
      <c r="Q48" s="32">
        <v>0</v>
      </c>
      <c r="R48" s="32">
        <v>0</v>
      </c>
      <c r="S48" s="32">
        <v>0</v>
      </c>
      <c r="T48" s="32">
        <v>0</v>
      </c>
      <c r="U48" s="32">
        <f t="shared" si="6"/>
        <v>879</v>
      </c>
      <c r="V48" s="32">
        <v>879</v>
      </c>
      <c r="W48" s="32">
        <v>0</v>
      </c>
      <c r="X48" s="32">
        <v>0</v>
      </c>
      <c r="Y48" s="32">
        <v>0</v>
      </c>
      <c r="Z48" s="32">
        <v>0</v>
      </c>
      <c r="AA48" s="32">
        <f t="shared" si="7"/>
        <v>19</v>
      </c>
      <c r="AB48" s="32">
        <v>19</v>
      </c>
      <c r="AC48" s="32">
        <v>0</v>
      </c>
    </row>
    <row r="49" spans="1:29" ht="13.5">
      <c r="A49" s="55" t="s">
        <v>129</v>
      </c>
      <c r="B49" s="56" t="s">
        <v>211</v>
      </c>
      <c r="C49" s="31" t="s">
        <v>126</v>
      </c>
      <c r="D49" s="32">
        <f t="shared" si="0"/>
        <v>1913</v>
      </c>
      <c r="E49" s="32">
        <f t="shared" si="1"/>
        <v>0</v>
      </c>
      <c r="F49" s="32">
        <v>0</v>
      </c>
      <c r="G49" s="32">
        <v>0</v>
      </c>
      <c r="H49" s="32">
        <f t="shared" si="2"/>
        <v>1289</v>
      </c>
      <c r="I49" s="32">
        <v>1289</v>
      </c>
      <c r="J49" s="32">
        <v>0</v>
      </c>
      <c r="K49" s="32">
        <f t="shared" si="3"/>
        <v>624</v>
      </c>
      <c r="L49" s="32">
        <v>0</v>
      </c>
      <c r="M49" s="32">
        <v>624</v>
      </c>
      <c r="N49" s="32">
        <f t="shared" si="4"/>
        <v>1927</v>
      </c>
      <c r="O49" s="32">
        <f t="shared" si="5"/>
        <v>1289</v>
      </c>
      <c r="P49" s="32">
        <v>1289</v>
      </c>
      <c r="Q49" s="32">
        <v>0</v>
      </c>
      <c r="R49" s="32">
        <v>0</v>
      </c>
      <c r="S49" s="32">
        <v>0</v>
      </c>
      <c r="T49" s="32">
        <v>0</v>
      </c>
      <c r="U49" s="32">
        <f t="shared" si="6"/>
        <v>624</v>
      </c>
      <c r="V49" s="32">
        <v>624</v>
      </c>
      <c r="W49" s="32">
        <v>0</v>
      </c>
      <c r="X49" s="32">
        <v>0</v>
      </c>
      <c r="Y49" s="32">
        <v>0</v>
      </c>
      <c r="Z49" s="32">
        <v>0</v>
      </c>
      <c r="AA49" s="32">
        <f t="shared" si="7"/>
        <v>14</v>
      </c>
      <c r="AB49" s="32">
        <v>14</v>
      </c>
      <c r="AC49" s="32">
        <v>0</v>
      </c>
    </row>
    <row r="50" spans="1:29" ht="13.5">
      <c r="A50" s="55" t="s">
        <v>129</v>
      </c>
      <c r="B50" s="56" t="s">
        <v>212</v>
      </c>
      <c r="C50" s="31" t="s">
        <v>128</v>
      </c>
      <c r="D50" s="32">
        <f t="shared" si="0"/>
        <v>7731</v>
      </c>
      <c r="E50" s="32">
        <f t="shared" si="1"/>
        <v>3692</v>
      </c>
      <c r="F50" s="32">
        <v>3692</v>
      </c>
      <c r="G50" s="32">
        <v>0</v>
      </c>
      <c r="H50" s="32">
        <f t="shared" si="2"/>
        <v>0</v>
      </c>
      <c r="I50" s="32">
        <v>0</v>
      </c>
      <c r="J50" s="32">
        <v>0</v>
      </c>
      <c r="K50" s="32">
        <f t="shared" si="3"/>
        <v>4039</v>
      </c>
      <c r="L50" s="32">
        <v>0</v>
      </c>
      <c r="M50" s="32">
        <v>4039</v>
      </c>
      <c r="N50" s="32">
        <f t="shared" si="4"/>
        <v>7769</v>
      </c>
      <c r="O50" s="32">
        <f t="shared" si="5"/>
        <v>3692</v>
      </c>
      <c r="P50" s="32">
        <v>3692</v>
      </c>
      <c r="Q50" s="32">
        <v>0</v>
      </c>
      <c r="R50" s="32">
        <v>0</v>
      </c>
      <c r="S50" s="32">
        <v>0</v>
      </c>
      <c r="T50" s="32">
        <v>0</v>
      </c>
      <c r="U50" s="32">
        <f t="shared" si="6"/>
        <v>4039</v>
      </c>
      <c r="V50" s="32">
        <v>4039</v>
      </c>
      <c r="W50" s="32">
        <v>0</v>
      </c>
      <c r="X50" s="32">
        <v>0</v>
      </c>
      <c r="Y50" s="32">
        <v>0</v>
      </c>
      <c r="Z50" s="32">
        <v>0</v>
      </c>
      <c r="AA50" s="32">
        <f t="shared" si="7"/>
        <v>38</v>
      </c>
      <c r="AB50" s="32">
        <v>38</v>
      </c>
      <c r="AC50" s="32">
        <v>0</v>
      </c>
    </row>
    <row r="51" spans="1:29" ht="13.5">
      <c r="A51" s="55" t="s">
        <v>129</v>
      </c>
      <c r="B51" s="56" t="s">
        <v>213</v>
      </c>
      <c r="C51" s="31" t="s">
        <v>214</v>
      </c>
      <c r="D51" s="32">
        <f t="shared" si="0"/>
        <v>11189</v>
      </c>
      <c r="E51" s="32">
        <f t="shared" si="1"/>
        <v>0</v>
      </c>
      <c r="F51" s="32">
        <v>0</v>
      </c>
      <c r="G51" s="32">
        <v>0</v>
      </c>
      <c r="H51" s="32">
        <f t="shared" si="2"/>
        <v>4308</v>
      </c>
      <c r="I51" s="32">
        <v>4308</v>
      </c>
      <c r="J51" s="32">
        <v>0</v>
      </c>
      <c r="K51" s="32">
        <f t="shared" si="3"/>
        <v>6881</v>
      </c>
      <c r="L51" s="32">
        <v>0</v>
      </c>
      <c r="M51" s="32">
        <v>6881</v>
      </c>
      <c r="N51" s="32">
        <f t="shared" si="4"/>
        <v>11215</v>
      </c>
      <c r="O51" s="32">
        <f t="shared" si="5"/>
        <v>4308</v>
      </c>
      <c r="P51" s="32">
        <v>4308</v>
      </c>
      <c r="Q51" s="32">
        <v>0</v>
      </c>
      <c r="R51" s="32">
        <v>0</v>
      </c>
      <c r="S51" s="32">
        <v>0</v>
      </c>
      <c r="T51" s="32">
        <v>0</v>
      </c>
      <c r="U51" s="32">
        <f t="shared" si="6"/>
        <v>6881</v>
      </c>
      <c r="V51" s="32">
        <v>6881</v>
      </c>
      <c r="W51" s="32">
        <v>0</v>
      </c>
      <c r="X51" s="32">
        <v>0</v>
      </c>
      <c r="Y51" s="32">
        <v>0</v>
      </c>
      <c r="Z51" s="32">
        <v>0</v>
      </c>
      <c r="AA51" s="32">
        <f t="shared" si="7"/>
        <v>26</v>
      </c>
      <c r="AB51" s="32">
        <v>26</v>
      </c>
      <c r="AC51" s="32">
        <v>0</v>
      </c>
    </row>
    <row r="52" spans="1:29" ht="13.5">
      <c r="A52" s="55" t="s">
        <v>129</v>
      </c>
      <c r="B52" s="56" t="s">
        <v>215</v>
      </c>
      <c r="C52" s="31" t="s">
        <v>216</v>
      </c>
      <c r="D52" s="32">
        <f t="shared" si="0"/>
        <v>3303</v>
      </c>
      <c r="E52" s="32">
        <f t="shared" si="1"/>
        <v>0</v>
      </c>
      <c r="F52" s="32">
        <v>0</v>
      </c>
      <c r="G52" s="32">
        <v>0</v>
      </c>
      <c r="H52" s="32">
        <f t="shared" si="2"/>
        <v>1213</v>
      </c>
      <c r="I52" s="32">
        <v>1213</v>
      </c>
      <c r="J52" s="32">
        <v>0</v>
      </c>
      <c r="K52" s="32">
        <f t="shared" si="3"/>
        <v>2090</v>
      </c>
      <c r="L52" s="32">
        <v>0</v>
      </c>
      <c r="M52" s="32">
        <v>2090</v>
      </c>
      <c r="N52" s="32">
        <f t="shared" si="4"/>
        <v>3303</v>
      </c>
      <c r="O52" s="32">
        <f t="shared" si="5"/>
        <v>1213</v>
      </c>
      <c r="P52" s="32">
        <v>1213</v>
      </c>
      <c r="Q52" s="32">
        <v>0</v>
      </c>
      <c r="R52" s="32">
        <v>0</v>
      </c>
      <c r="S52" s="32">
        <v>0</v>
      </c>
      <c r="T52" s="32">
        <v>0</v>
      </c>
      <c r="U52" s="32">
        <f t="shared" si="6"/>
        <v>2090</v>
      </c>
      <c r="V52" s="32">
        <v>2090</v>
      </c>
      <c r="W52" s="32">
        <v>0</v>
      </c>
      <c r="X52" s="32">
        <v>0</v>
      </c>
      <c r="Y52" s="32">
        <v>0</v>
      </c>
      <c r="Z52" s="32">
        <v>0</v>
      </c>
      <c r="AA52" s="32">
        <f t="shared" si="7"/>
        <v>0</v>
      </c>
      <c r="AB52" s="32">
        <v>0</v>
      </c>
      <c r="AC52" s="32">
        <v>0</v>
      </c>
    </row>
    <row r="53" spans="1:29" ht="13.5">
      <c r="A53" s="55" t="s">
        <v>129</v>
      </c>
      <c r="B53" s="56" t="s">
        <v>217</v>
      </c>
      <c r="C53" s="31" t="s">
        <v>218</v>
      </c>
      <c r="D53" s="32">
        <f t="shared" si="0"/>
        <v>2349</v>
      </c>
      <c r="E53" s="32">
        <f t="shared" si="1"/>
        <v>0</v>
      </c>
      <c r="F53" s="32">
        <v>0</v>
      </c>
      <c r="G53" s="32">
        <v>0</v>
      </c>
      <c r="H53" s="32">
        <f t="shared" si="2"/>
        <v>353</v>
      </c>
      <c r="I53" s="32">
        <v>353</v>
      </c>
      <c r="J53" s="32">
        <v>0</v>
      </c>
      <c r="K53" s="32">
        <f t="shared" si="3"/>
        <v>1996</v>
      </c>
      <c r="L53" s="32">
        <v>0</v>
      </c>
      <c r="M53" s="32">
        <v>1996</v>
      </c>
      <c r="N53" s="32">
        <f t="shared" si="4"/>
        <v>2349</v>
      </c>
      <c r="O53" s="32">
        <f t="shared" si="5"/>
        <v>353</v>
      </c>
      <c r="P53" s="32">
        <v>353</v>
      </c>
      <c r="Q53" s="32">
        <v>0</v>
      </c>
      <c r="R53" s="32">
        <v>0</v>
      </c>
      <c r="S53" s="32">
        <v>0</v>
      </c>
      <c r="T53" s="32">
        <v>0</v>
      </c>
      <c r="U53" s="32">
        <f t="shared" si="6"/>
        <v>1996</v>
      </c>
      <c r="V53" s="32">
        <v>1996</v>
      </c>
      <c r="W53" s="32">
        <v>0</v>
      </c>
      <c r="X53" s="32">
        <v>0</v>
      </c>
      <c r="Y53" s="32">
        <v>0</v>
      </c>
      <c r="Z53" s="32">
        <v>0</v>
      </c>
      <c r="AA53" s="32">
        <f t="shared" si="7"/>
        <v>0</v>
      </c>
      <c r="AB53" s="32">
        <v>0</v>
      </c>
      <c r="AC53" s="32">
        <v>0</v>
      </c>
    </row>
    <row r="54" spans="1:29" ht="13.5">
      <c r="A54" s="55" t="s">
        <v>129</v>
      </c>
      <c r="B54" s="56" t="s">
        <v>219</v>
      </c>
      <c r="C54" s="31" t="s">
        <v>220</v>
      </c>
      <c r="D54" s="32">
        <f t="shared" si="0"/>
        <v>1297</v>
      </c>
      <c r="E54" s="32">
        <f t="shared" si="1"/>
        <v>0</v>
      </c>
      <c r="F54" s="32">
        <v>0</v>
      </c>
      <c r="G54" s="32">
        <v>0</v>
      </c>
      <c r="H54" s="32">
        <f t="shared" si="2"/>
        <v>414</v>
      </c>
      <c r="I54" s="32">
        <v>414</v>
      </c>
      <c r="J54" s="32">
        <v>0</v>
      </c>
      <c r="K54" s="32">
        <f t="shared" si="3"/>
        <v>883</v>
      </c>
      <c r="L54" s="32">
        <v>0</v>
      </c>
      <c r="M54" s="32">
        <v>883</v>
      </c>
      <c r="N54" s="32">
        <f t="shared" si="4"/>
        <v>1297</v>
      </c>
      <c r="O54" s="32">
        <f t="shared" si="5"/>
        <v>414</v>
      </c>
      <c r="P54" s="32">
        <v>414</v>
      </c>
      <c r="Q54" s="32">
        <v>0</v>
      </c>
      <c r="R54" s="32">
        <v>0</v>
      </c>
      <c r="S54" s="32">
        <v>0</v>
      </c>
      <c r="T54" s="32">
        <v>0</v>
      </c>
      <c r="U54" s="32">
        <f t="shared" si="6"/>
        <v>883</v>
      </c>
      <c r="V54" s="32">
        <v>883</v>
      </c>
      <c r="W54" s="32">
        <v>0</v>
      </c>
      <c r="X54" s="32">
        <v>0</v>
      </c>
      <c r="Y54" s="32">
        <v>0</v>
      </c>
      <c r="Z54" s="32">
        <v>0</v>
      </c>
      <c r="AA54" s="32">
        <f t="shared" si="7"/>
        <v>0</v>
      </c>
      <c r="AB54" s="32">
        <v>0</v>
      </c>
      <c r="AC54" s="32">
        <v>0</v>
      </c>
    </row>
    <row r="55" spans="1:29" ht="13.5">
      <c r="A55" s="55" t="s">
        <v>129</v>
      </c>
      <c r="B55" s="56" t="s">
        <v>221</v>
      </c>
      <c r="C55" s="31" t="s">
        <v>222</v>
      </c>
      <c r="D55" s="32">
        <f t="shared" si="0"/>
        <v>320</v>
      </c>
      <c r="E55" s="32">
        <f t="shared" si="1"/>
        <v>0</v>
      </c>
      <c r="F55" s="32">
        <v>0</v>
      </c>
      <c r="G55" s="32">
        <v>0</v>
      </c>
      <c r="H55" s="32">
        <f t="shared" si="2"/>
        <v>174</v>
      </c>
      <c r="I55" s="32">
        <v>174</v>
      </c>
      <c r="J55" s="32">
        <v>0</v>
      </c>
      <c r="K55" s="32">
        <f t="shared" si="3"/>
        <v>146</v>
      </c>
      <c r="L55" s="32">
        <v>0</v>
      </c>
      <c r="M55" s="32">
        <v>146</v>
      </c>
      <c r="N55" s="32">
        <f t="shared" si="4"/>
        <v>320</v>
      </c>
      <c r="O55" s="32">
        <f t="shared" si="5"/>
        <v>174</v>
      </c>
      <c r="P55" s="32">
        <v>174</v>
      </c>
      <c r="Q55" s="32">
        <v>0</v>
      </c>
      <c r="R55" s="32">
        <v>0</v>
      </c>
      <c r="S55" s="32">
        <v>0</v>
      </c>
      <c r="T55" s="32">
        <v>0</v>
      </c>
      <c r="U55" s="32">
        <f t="shared" si="6"/>
        <v>146</v>
      </c>
      <c r="V55" s="32">
        <v>146</v>
      </c>
      <c r="W55" s="32">
        <v>0</v>
      </c>
      <c r="X55" s="32">
        <v>0</v>
      </c>
      <c r="Y55" s="32">
        <v>0</v>
      </c>
      <c r="Z55" s="32">
        <v>0</v>
      </c>
      <c r="AA55" s="32">
        <f t="shared" si="7"/>
        <v>0</v>
      </c>
      <c r="AB55" s="32">
        <v>0</v>
      </c>
      <c r="AC55" s="32">
        <v>0</v>
      </c>
    </row>
    <row r="56" spans="1:29" ht="13.5">
      <c r="A56" s="55" t="s">
        <v>129</v>
      </c>
      <c r="B56" s="56" t="s">
        <v>223</v>
      </c>
      <c r="C56" s="31" t="s">
        <v>224</v>
      </c>
      <c r="D56" s="32">
        <f t="shared" si="0"/>
        <v>8275</v>
      </c>
      <c r="E56" s="32">
        <f t="shared" si="1"/>
        <v>1306</v>
      </c>
      <c r="F56" s="32">
        <v>354</v>
      </c>
      <c r="G56" s="32">
        <v>952</v>
      </c>
      <c r="H56" s="32">
        <f t="shared" si="2"/>
        <v>6969</v>
      </c>
      <c r="I56" s="32">
        <v>4568</v>
      </c>
      <c r="J56" s="32">
        <v>2401</v>
      </c>
      <c r="K56" s="32">
        <f t="shared" si="3"/>
        <v>0</v>
      </c>
      <c r="L56" s="32">
        <v>0</v>
      </c>
      <c r="M56" s="32">
        <v>0</v>
      </c>
      <c r="N56" s="32">
        <f t="shared" si="4"/>
        <v>8396</v>
      </c>
      <c r="O56" s="32">
        <f t="shared" si="5"/>
        <v>4922</v>
      </c>
      <c r="P56" s="32">
        <v>4922</v>
      </c>
      <c r="Q56" s="32">
        <v>0</v>
      </c>
      <c r="R56" s="32">
        <v>0</v>
      </c>
      <c r="S56" s="32">
        <v>0</v>
      </c>
      <c r="T56" s="32">
        <v>0</v>
      </c>
      <c r="U56" s="32">
        <f t="shared" si="6"/>
        <v>3353</v>
      </c>
      <c r="V56" s="32">
        <v>3353</v>
      </c>
      <c r="W56" s="32">
        <v>0</v>
      </c>
      <c r="X56" s="32">
        <v>0</v>
      </c>
      <c r="Y56" s="32">
        <v>0</v>
      </c>
      <c r="Z56" s="32">
        <v>0</v>
      </c>
      <c r="AA56" s="32">
        <f t="shared" si="7"/>
        <v>121</v>
      </c>
      <c r="AB56" s="32">
        <v>121</v>
      </c>
      <c r="AC56" s="32">
        <v>0</v>
      </c>
    </row>
    <row r="57" spans="1:29" ht="13.5">
      <c r="A57" s="55" t="s">
        <v>129</v>
      </c>
      <c r="B57" s="56" t="s">
        <v>225</v>
      </c>
      <c r="C57" s="31" t="s">
        <v>226</v>
      </c>
      <c r="D57" s="32">
        <f t="shared" si="0"/>
        <v>2841</v>
      </c>
      <c r="E57" s="32">
        <f t="shared" si="1"/>
        <v>3</v>
      </c>
      <c r="F57" s="32">
        <v>0</v>
      </c>
      <c r="G57" s="32">
        <v>3</v>
      </c>
      <c r="H57" s="32">
        <f t="shared" si="2"/>
        <v>802</v>
      </c>
      <c r="I57" s="32">
        <v>802</v>
      </c>
      <c r="J57" s="32">
        <v>0</v>
      </c>
      <c r="K57" s="32">
        <f t="shared" si="3"/>
        <v>2036</v>
      </c>
      <c r="L57" s="32">
        <v>0</v>
      </c>
      <c r="M57" s="32">
        <v>2036</v>
      </c>
      <c r="N57" s="32">
        <f t="shared" si="4"/>
        <v>2964</v>
      </c>
      <c r="O57" s="32">
        <f t="shared" si="5"/>
        <v>802</v>
      </c>
      <c r="P57" s="32">
        <v>802</v>
      </c>
      <c r="Q57" s="32">
        <v>0</v>
      </c>
      <c r="R57" s="32">
        <v>0</v>
      </c>
      <c r="S57" s="32">
        <v>0</v>
      </c>
      <c r="T57" s="32">
        <v>0</v>
      </c>
      <c r="U57" s="32">
        <f t="shared" si="6"/>
        <v>2039</v>
      </c>
      <c r="V57" s="32">
        <v>2039</v>
      </c>
      <c r="W57" s="32">
        <v>0</v>
      </c>
      <c r="X57" s="32">
        <v>0</v>
      </c>
      <c r="Y57" s="32">
        <v>0</v>
      </c>
      <c r="Z57" s="32">
        <v>0</v>
      </c>
      <c r="AA57" s="32">
        <f t="shared" si="7"/>
        <v>123</v>
      </c>
      <c r="AB57" s="32">
        <v>123</v>
      </c>
      <c r="AC57" s="32">
        <v>0</v>
      </c>
    </row>
    <row r="58" spans="1:29" ht="13.5">
      <c r="A58" s="55" t="s">
        <v>129</v>
      </c>
      <c r="B58" s="56" t="s">
        <v>227</v>
      </c>
      <c r="C58" s="31" t="s">
        <v>121</v>
      </c>
      <c r="D58" s="32">
        <f t="shared" si="0"/>
        <v>2856</v>
      </c>
      <c r="E58" s="32">
        <f t="shared" si="1"/>
        <v>0</v>
      </c>
      <c r="F58" s="32">
        <v>0</v>
      </c>
      <c r="G58" s="32">
        <v>0</v>
      </c>
      <c r="H58" s="32">
        <f t="shared" si="2"/>
        <v>1503</v>
      </c>
      <c r="I58" s="32">
        <v>1156</v>
      </c>
      <c r="J58" s="32">
        <v>347</v>
      </c>
      <c r="K58" s="32">
        <f t="shared" si="3"/>
        <v>1353</v>
      </c>
      <c r="L58" s="32">
        <v>0</v>
      </c>
      <c r="M58" s="32">
        <v>1353</v>
      </c>
      <c r="N58" s="32">
        <f t="shared" si="4"/>
        <v>2856</v>
      </c>
      <c r="O58" s="32">
        <f t="shared" si="5"/>
        <v>1156</v>
      </c>
      <c r="P58" s="32">
        <v>1156</v>
      </c>
      <c r="Q58" s="32">
        <v>0</v>
      </c>
      <c r="R58" s="32">
        <v>0</v>
      </c>
      <c r="S58" s="32">
        <v>0</v>
      </c>
      <c r="T58" s="32">
        <v>0</v>
      </c>
      <c r="U58" s="32">
        <f t="shared" si="6"/>
        <v>1700</v>
      </c>
      <c r="V58" s="32">
        <v>1700</v>
      </c>
      <c r="W58" s="32">
        <v>0</v>
      </c>
      <c r="X58" s="32">
        <v>0</v>
      </c>
      <c r="Y58" s="32">
        <v>0</v>
      </c>
      <c r="Z58" s="32">
        <v>0</v>
      </c>
      <c r="AA58" s="32">
        <f t="shared" si="7"/>
        <v>0</v>
      </c>
      <c r="AB58" s="32">
        <v>0</v>
      </c>
      <c r="AC58" s="32">
        <v>0</v>
      </c>
    </row>
    <row r="59" spans="1:29" ht="13.5">
      <c r="A59" s="55" t="s">
        <v>129</v>
      </c>
      <c r="B59" s="56" t="s">
        <v>228</v>
      </c>
      <c r="C59" s="31" t="s">
        <v>229</v>
      </c>
      <c r="D59" s="32">
        <f t="shared" si="0"/>
        <v>1678</v>
      </c>
      <c r="E59" s="32">
        <f t="shared" si="1"/>
        <v>0</v>
      </c>
      <c r="F59" s="32">
        <v>0</v>
      </c>
      <c r="G59" s="32">
        <v>0</v>
      </c>
      <c r="H59" s="32">
        <f t="shared" si="2"/>
        <v>159</v>
      </c>
      <c r="I59" s="32">
        <v>159</v>
      </c>
      <c r="J59" s="32">
        <v>0</v>
      </c>
      <c r="K59" s="32">
        <f t="shared" si="3"/>
        <v>1519</v>
      </c>
      <c r="L59" s="32">
        <v>0</v>
      </c>
      <c r="M59" s="32">
        <v>1519</v>
      </c>
      <c r="N59" s="32">
        <f t="shared" si="4"/>
        <v>1681</v>
      </c>
      <c r="O59" s="32">
        <f t="shared" si="5"/>
        <v>159</v>
      </c>
      <c r="P59" s="32">
        <v>159</v>
      </c>
      <c r="Q59" s="32">
        <v>0</v>
      </c>
      <c r="R59" s="32">
        <v>0</v>
      </c>
      <c r="S59" s="32">
        <v>0</v>
      </c>
      <c r="T59" s="32">
        <v>0</v>
      </c>
      <c r="U59" s="32">
        <f t="shared" si="6"/>
        <v>1519</v>
      </c>
      <c r="V59" s="32">
        <v>1519</v>
      </c>
      <c r="W59" s="32">
        <v>0</v>
      </c>
      <c r="X59" s="32">
        <v>0</v>
      </c>
      <c r="Y59" s="32">
        <v>0</v>
      </c>
      <c r="Z59" s="32">
        <v>0</v>
      </c>
      <c r="AA59" s="32">
        <f t="shared" si="7"/>
        <v>3</v>
      </c>
      <c r="AB59" s="32">
        <v>3</v>
      </c>
      <c r="AC59" s="32">
        <v>0</v>
      </c>
    </row>
    <row r="60" spans="1:29" ht="13.5">
      <c r="A60" s="55" t="s">
        <v>129</v>
      </c>
      <c r="B60" s="56" t="s">
        <v>230</v>
      </c>
      <c r="C60" s="31" t="s">
        <v>231</v>
      </c>
      <c r="D60" s="32">
        <f t="shared" si="0"/>
        <v>2636</v>
      </c>
      <c r="E60" s="32">
        <f t="shared" si="1"/>
        <v>0</v>
      </c>
      <c r="F60" s="32">
        <v>0</v>
      </c>
      <c r="G60" s="32">
        <v>0</v>
      </c>
      <c r="H60" s="32">
        <f t="shared" si="2"/>
        <v>529</v>
      </c>
      <c r="I60" s="32">
        <v>529</v>
      </c>
      <c r="J60" s="32">
        <v>0</v>
      </c>
      <c r="K60" s="32">
        <f t="shared" si="3"/>
        <v>2107</v>
      </c>
      <c r="L60" s="32">
        <v>0</v>
      </c>
      <c r="M60" s="32">
        <v>2107</v>
      </c>
      <c r="N60" s="32">
        <f t="shared" si="4"/>
        <v>2636</v>
      </c>
      <c r="O60" s="32">
        <f t="shared" si="5"/>
        <v>529</v>
      </c>
      <c r="P60" s="32">
        <v>529</v>
      </c>
      <c r="Q60" s="32">
        <v>0</v>
      </c>
      <c r="R60" s="32">
        <v>0</v>
      </c>
      <c r="S60" s="32">
        <v>0</v>
      </c>
      <c r="T60" s="32">
        <v>0</v>
      </c>
      <c r="U60" s="32">
        <f t="shared" si="6"/>
        <v>2107</v>
      </c>
      <c r="V60" s="32">
        <v>2107</v>
      </c>
      <c r="W60" s="32">
        <v>0</v>
      </c>
      <c r="X60" s="32">
        <v>0</v>
      </c>
      <c r="Y60" s="32">
        <v>0</v>
      </c>
      <c r="Z60" s="32">
        <v>0</v>
      </c>
      <c r="AA60" s="32">
        <f t="shared" si="7"/>
        <v>0</v>
      </c>
      <c r="AB60" s="32">
        <v>0</v>
      </c>
      <c r="AC60" s="32">
        <v>0</v>
      </c>
    </row>
    <row r="61" spans="1:29" ht="13.5">
      <c r="A61" s="55" t="s">
        <v>129</v>
      </c>
      <c r="B61" s="56" t="s">
        <v>232</v>
      </c>
      <c r="C61" s="31" t="s">
        <v>233</v>
      </c>
      <c r="D61" s="32">
        <f t="shared" si="0"/>
        <v>5017</v>
      </c>
      <c r="E61" s="32">
        <f t="shared" si="1"/>
        <v>0</v>
      </c>
      <c r="F61" s="32">
        <v>0</v>
      </c>
      <c r="G61" s="32">
        <v>0</v>
      </c>
      <c r="H61" s="32">
        <f t="shared" si="2"/>
        <v>956</v>
      </c>
      <c r="I61" s="32">
        <v>956</v>
      </c>
      <c r="J61" s="32">
        <v>0</v>
      </c>
      <c r="K61" s="32">
        <f t="shared" si="3"/>
        <v>4061</v>
      </c>
      <c r="L61" s="32">
        <v>0</v>
      </c>
      <c r="M61" s="32">
        <v>4061</v>
      </c>
      <c r="N61" s="32">
        <f t="shared" si="4"/>
        <v>5017</v>
      </c>
      <c r="O61" s="32">
        <f t="shared" si="5"/>
        <v>956</v>
      </c>
      <c r="P61" s="32">
        <v>956</v>
      </c>
      <c r="Q61" s="32">
        <v>0</v>
      </c>
      <c r="R61" s="32">
        <v>0</v>
      </c>
      <c r="S61" s="32">
        <v>0</v>
      </c>
      <c r="T61" s="32">
        <v>0</v>
      </c>
      <c r="U61" s="32">
        <f t="shared" si="6"/>
        <v>4061</v>
      </c>
      <c r="V61" s="32">
        <v>4061</v>
      </c>
      <c r="W61" s="32">
        <v>0</v>
      </c>
      <c r="X61" s="32">
        <v>0</v>
      </c>
      <c r="Y61" s="32">
        <v>0</v>
      </c>
      <c r="Z61" s="32">
        <v>0</v>
      </c>
      <c r="AA61" s="32">
        <f t="shared" si="7"/>
        <v>0</v>
      </c>
      <c r="AB61" s="32">
        <v>0</v>
      </c>
      <c r="AC61" s="32">
        <v>0</v>
      </c>
    </row>
    <row r="62" spans="1:29" ht="13.5">
      <c r="A62" s="55" t="s">
        <v>129</v>
      </c>
      <c r="B62" s="56" t="s">
        <v>234</v>
      </c>
      <c r="C62" s="31" t="s">
        <v>235</v>
      </c>
      <c r="D62" s="32">
        <f t="shared" si="0"/>
        <v>1169</v>
      </c>
      <c r="E62" s="32">
        <f t="shared" si="1"/>
        <v>0</v>
      </c>
      <c r="F62" s="32">
        <v>0</v>
      </c>
      <c r="G62" s="32">
        <v>0</v>
      </c>
      <c r="H62" s="32">
        <f t="shared" si="2"/>
        <v>727</v>
      </c>
      <c r="I62" s="32">
        <v>727</v>
      </c>
      <c r="J62" s="32">
        <v>0</v>
      </c>
      <c r="K62" s="32">
        <f t="shared" si="3"/>
        <v>442</v>
      </c>
      <c r="L62" s="32">
        <v>0</v>
      </c>
      <c r="M62" s="32">
        <v>442</v>
      </c>
      <c r="N62" s="32">
        <f t="shared" si="4"/>
        <v>1191</v>
      </c>
      <c r="O62" s="32">
        <f t="shared" si="5"/>
        <v>727</v>
      </c>
      <c r="P62" s="32">
        <v>727</v>
      </c>
      <c r="Q62" s="32">
        <v>0</v>
      </c>
      <c r="R62" s="32">
        <v>0</v>
      </c>
      <c r="S62" s="32">
        <v>0</v>
      </c>
      <c r="T62" s="32">
        <v>0</v>
      </c>
      <c r="U62" s="32">
        <f t="shared" si="6"/>
        <v>442</v>
      </c>
      <c r="V62" s="32">
        <v>442</v>
      </c>
      <c r="W62" s="32">
        <v>0</v>
      </c>
      <c r="X62" s="32">
        <v>0</v>
      </c>
      <c r="Y62" s="32">
        <v>0</v>
      </c>
      <c r="Z62" s="32">
        <v>0</v>
      </c>
      <c r="AA62" s="32">
        <f t="shared" si="7"/>
        <v>22</v>
      </c>
      <c r="AB62" s="32">
        <v>22</v>
      </c>
      <c r="AC62" s="32">
        <v>0</v>
      </c>
    </row>
    <row r="63" spans="1:29" ht="13.5">
      <c r="A63" s="55" t="s">
        <v>129</v>
      </c>
      <c r="B63" s="56" t="s">
        <v>236</v>
      </c>
      <c r="C63" s="31" t="s">
        <v>237</v>
      </c>
      <c r="D63" s="32">
        <f t="shared" si="0"/>
        <v>6322</v>
      </c>
      <c r="E63" s="32">
        <f t="shared" si="1"/>
        <v>3350</v>
      </c>
      <c r="F63" s="32">
        <v>3350</v>
      </c>
      <c r="G63" s="32">
        <v>0</v>
      </c>
      <c r="H63" s="32">
        <f t="shared" si="2"/>
        <v>0</v>
      </c>
      <c r="I63" s="32">
        <v>0</v>
      </c>
      <c r="J63" s="32">
        <v>0</v>
      </c>
      <c r="K63" s="32">
        <f t="shared" si="3"/>
        <v>2972</v>
      </c>
      <c r="L63" s="32">
        <v>0</v>
      </c>
      <c r="M63" s="32">
        <v>2972</v>
      </c>
      <c r="N63" s="32">
        <f t="shared" si="4"/>
        <v>6322</v>
      </c>
      <c r="O63" s="32">
        <f t="shared" si="5"/>
        <v>3350</v>
      </c>
      <c r="P63" s="32">
        <v>3350</v>
      </c>
      <c r="Q63" s="32">
        <v>0</v>
      </c>
      <c r="R63" s="32">
        <v>0</v>
      </c>
      <c r="S63" s="32">
        <v>0</v>
      </c>
      <c r="T63" s="32">
        <v>0</v>
      </c>
      <c r="U63" s="32">
        <f t="shared" si="6"/>
        <v>2972</v>
      </c>
      <c r="V63" s="32">
        <v>0</v>
      </c>
      <c r="W63" s="32">
        <v>2972</v>
      </c>
      <c r="X63" s="32">
        <v>0</v>
      </c>
      <c r="Y63" s="32">
        <v>0</v>
      </c>
      <c r="Z63" s="32">
        <v>0</v>
      </c>
      <c r="AA63" s="32">
        <f t="shared" si="7"/>
        <v>0</v>
      </c>
      <c r="AB63" s="32">
        <v>0</v>
      </c>
      <c r="AC63" s="32">
        <v>0</v>
      </c>
    </row>
    <row r="64" spans="1:29" ht="13.5">
      <c r="A64" s="55" t="s">
        <v>129</v>
      </c>
      <c r="B64" s="56" t="s">
        <v>238</v>
      </c>
      <c r="C64" s="31" t="s">
        <v>93</v>
      </c>
      <c r="D64" s="32">
        <f t="shared" si="0"/>
        <v>6795</v>
      </c>
      <c r="E64" s="32">
        <f t="shared" si="1"/>
        <v>0</v>
      </c>
      <c r="F64" s="32">
        <v>0</v>
      </c>
      <c r="G64" s="32">
        <v>0</v>
      </c>
      <c r="H64" s="32">
        <f t="shared" si="2"/>
        <v>4868</v>
      </c>
      <c r="I64" s="32">
        <v>4868</v>
      </c>
      <c r="J64" s="32">
        <v>0</v>
      </c>
      <c r="K64" s="32">
        <f t="shared" si="3"/>
        <v>1927</v>
      </c>
      <c r="L64" s="32">
        <v>0</v>
      </c>
      <c r="M64" s="32">
        <v>1927</v>
      </c>
      <c r="N64" s="32">
        <f t="shared" si="4"/>
        <v>6815</v>
      </c>
      <c r="O64" s="32">
        <f t="shared" si="5"/>
        <v>4868</v>
      </c>
      <c r="P64" s="32">
        <v>4868</v>
      </c>
      <c r="Q64" s="32">
        <v>0</v>
      </c>
      <c r="R64" s="32">
        <v>0</v>
      </c>
      <c r="S64" s="32">
        <v>0</v>
      </c>
      <c r="T64" s="32">
        <v>0</v>
      </c>
      <c r="U64" s="32">
        <f t="shared" si="6"/>
        <v>1927</v>
      </c>
      <c r="V64" s="32">
        <v>1927</v>
      </c>
      <c r="W64" s="32">
        <v>0</v>
      </c>
      <c r="X64" s="32">
        <v>0</v>
      </c>
      <c r="Y64" s="32">
        <v>0</v>
      </c>
      <c r="Z64" s="32">
        <v>0</v>
      </c>
      <c r="AA64" s="32">
        <f t="shared" si="7"/>
        <v>20</v>
      </c>
      <c r="AB64" s="32">
        <v>20</v>
      </c>
      <c r="AC64" s="32">
        <v>0</v>
      </c>
    </row>
    <row r="65" spans="1:29" ht="13.5">
      <c r="A65" s="55" t="s">
        <v>129</v>
      </c>
      <c r="B65" s="56" t="s">
        <v>239</v>
      </c>
      <c r="C65" s="31" t="s">
        <v>240</v>
      </c>
      <c r="D65" s="32">
        <f t="shared" si="0"/>
        <v>2561</v>
      </c>
      <c r="E65" s="32">
        <f t="shared" si="1"/>
        <v>0</v>
      </c>
      <c r="F65" s="32">
        <v>0</v>
      </c>
      <c r="G65" s="32">
        <v>0</v>
      </c>
      <c r="H65" s="32">
        <f t="shared" si="2"/>
        <v>1634</v>
      </c>
      <c r="I65" s="32">
        <v>1634</v>
      </c>
      <c r="J65" s="32">
        <v>0</v>
      </c>
      <c r="K65" s="32">
        <f t="shared" si="3"/>
        <v>927</v>
      </c>
      <c r="L65" s="32">
        <v>0</v>
      </c>
      <c r="M65" s="32">
        <v>927</v>
      </c>
      <c r="N65" s="32">
        <f t="shared" si="4"/>
        <v>2561</v>
      </c>
      <c r="O65" s="32">
        <f t="shared" si="5"/>
        <v>1634</v>
      </c>
      <c r="P65" s="32">
        <v>1634</v>
      </c>
      <c r="Q65" s="32">
        <v>0</v>
      </c>
      <c r="R65" s="32">
        <v>0</v>
      </c>
      <c r="S65" s="32">
        <v>0</v>
      </c>
      <c r="T65" s="32">
        <v>0</v>
      </c>
      <c r="U65" s="32">
        <f t="shared" si="6"/>
        <v>927</v>
      </c>
      <c r="V65" s="32">
        <v>927</v>
      </c>
      <c r="W65" s="32">
        <v>0</v>
      </c>
      <c r="X65" s="32">
        <v>0</v>
      </c>
      <c r="Y65" s="32">
        <v>0</v>
      </c>
      <c r="Z65" s="32">
        <v>0</v>
      </c>
      <c r="AA65" s="32">
        <f t="shared" si="7"/>
        <v>0</v>
      </c>
      <c r="AB65" s="32">
        <v>0</v>
      </c>
      <c r="AC65" s="32">
        <v>0</v>
      </c>
    </row>
    <row r="66" spans="1:29" ht="13.5">
      <c r="A66" s="55" t="s">
        <v>129</v>
      </c>
      <c r="B66" s="56" t="s">
        <v>241</v>
      </c>
      <c r="C66" s="31" t="s">
        <v>242</v>
      </c>
      <c r="D66" s="32">
        <f t="shared" si="0"/>
        <v>1308</v>
      </c>
      <c r="E66" s="32">
        <f t="shared" si="1"/>
        <v>0</v>
      </c>
      <c r="F66" s="32">
        <v>0</v>
      </c>
      <c r="G66" s="32">
        <v>0</v>
      </c>
      <c r="H66" s="32">
        <f t="shared" si="2"/>
        <v>730</v>
      </c>
      <c r="I66" s="32">
        <v>730</v>
      </c>
      <c r="J66" s="32">
        <v>0</v>
      </c>
      <c r="K66" s="32">
        <f t="shared" si="3"/>
        <v>578</v>
      </c>
      <c r="L66" s="32">
        <v>0</v>
      </c>
      <c r="M66" s="32">
        <v>578</v>
      </c>
      <c r="N66" s="32">
        <f t="shared" si="4"/>
        <v>1338</v>
      </c>
      <c r="O66" s="32">
        <f t="shared" si="5"/>
        <v>730</v>
      </c>
      <c r="P66" s="32">
        <v>730</v>
      </c>
      <c r="Q66" s="32">
        <v>0</v>
      </c>
      <c r="R66" s="32">
        <v>0</v>
      </c>
      <c r="S66" s="32">
        <v>0</v>
      </c>
      <c r="T66" s="32">
        <v>0</v>
      </c>
      <c r="U66" s="32">
        <f t="shared" si="6"/>
        <v>578</v>
      </c>
      <c r="V66" s="32">
        <v>578</v>
      </c>
      <c r="W66" s="32">
        <v>0</v>
      </c>
      <c r="X66" s="32">
        <v>0</v>
      </c>
      <c r="Y66" s="32">
        <v>0</v>
      </c>
      <c r="Z66" s="32">
        <v>0</v>
      </c>
      <c r="AA66" s="32">
        <f t="shared" si="7"/>
        <v>30</v>
      </c>
      <c r="AB66" s="32">
        <v>30</v>
      </c>
      <c r="AC66" s="32">
        <v>0</v>
      </c>
    </row>
    <row r="67" spans="1:29" ht="13.5">
      <c r="A67" s="55" t="s">
        <v>129</v>
      </c>
      <c r="B67" s="56" t="s">
        <v>243</v>
      </c>
      <c r="C67" s="31" t="s">
        <v>244</v>
      </c>
      <c r="D67" s="32">
        <f t="shared" si="0"/>
        <v>1527</v>
      </c>
      <c r="E67" s="32">
        <f t="shared" si="1"/>
        <v>1092</v>
      </c>
      <c r="F67" s="32">
        <v>1092</v>
      </c>
      <c r="G67" s="32">
        <v>0</v>
      </c>
      <c r="H67" s="32">
        <f t="shared" si="2"/>
        <v>0</v>
      </c>
      <c r="I67" s="32">
        <v>0</v>
      </c>
      <c r="J67" s="32">
        <v>0</v>
      </c>
      <c r="K67" s="32">
        <f t="shared" si="3"/>
        <v>435</v>
      </c>
      <c r="L67" s="32">
        <v>0</v>
      </c>
      <c r="M67" s="32">
        <v>435</v>
      </c>
      <c r="N67" s="32">
        <f t="shared" si="4"/>
        <v>1567</v>
      </c>
      <c r="O67" s="32">
        <f t="shared" si="5"/>
        <v>1092</v>
      </c>
      <c r="P67" s="32">
        <v>1092</v>
      </c>
      <c r="Q67" s="32">
        <v>0</v>
      </c>
      <c r="R67" s="32">
        <v>0</v>
      </c>
      <c r="S67" s="32">
        <v>0</v>
      </c>
      <c r="T67" s="32">
        <v>0</v>
      </c>
      <c r="U67" s="32">
        <f t="shared" si="6"/>
        <v>435</v>
      </c>
      <c r="V67" s="32">
        <v>435</v>
      </c>
      <c r="W67" s="32">
        <v>0</v>
      </c>
      <c r="X67" s="32">
        <v>0</v>
      </c>
      <c r="Y67" s="32">
        <v>0</v>
      </c>
      <c r="Z67" s="32">
        <v>0</v>
      </c>
      <c r="AA67" s="32">
        <f t="shared" si="7"/>
        <v>40</v>
      </c>
      <c r="AB67" s="32">
        <v>40</v>
      </c>
      <c r="AC67" s="32">
        <v>0</v>
      </c>
    </row>
    <row r="68" spans="1:29" ht="13.5">
      <c r="A68" s="55" t="s">
        <v>129</v>
      </c>
      <c r="B68" s="56" t="s">
        <v>245</v>
      </c>
      <c r="C68" s="31" t="s">
        <v>246</v>
      </c>
      <c r="D68" s="32">
        <f t="shared" si="0"/>
        <v>3882</v>
      </c>
      <c r="E68" s="32">
        <f t="shared" si="1"/>
        <v>0</v>
      </c>
      <c r="F68" s="32">
        <v>0</v>
      </c>
      <c r="G68" s="32">
        <v>0</v>
      </c>
      <c r="H68" s="32">
        <f t="shared" si="2"/>
        <v>0</v>
      </c>
      <c r="I68" s="32">
        <v>0</v>
      </c>
      <c r="J68" s="32">
        <v>0</v>
      </c>
      <c r="K68" s="32">
        <f t="shared" si="3"/>
        <v>3882</v>
      </c>
      <c r="L68" s="32">
        <v>2183</v>
      </c>
      <c r="M68" s="32">
        <v>1699</v>
      </c>
      <c r="N68" s="32">
        <f t="shared" si="4"/>
        <v>3882</v>
      </c>
      <c r="O68" s="32">
        <f t="shared" si="5"/>
        <v>2183</v>
      </c>
      <c r="P68" s="32">
        <v>2183</v>
      </c>
      <c r="Q68" s="32">
        <v>0</v>
      </c>
      <c r="R68" s="32">
        <v>0</v>
      </c>
      <c r="S68" s="32">
        <v>0</v>
      </c>
      <c r="T68" s="32">
        <v>0</v>
      </c>
      <c r="U68" s="32">
        <f t="shared" si="6"/>
        <v>1699</v>
      </c>
      <c r="V68" s="32">
        <v>1699</v>
      </c>
      <c r="W68" s="32">
        <v>0</v>
      </c>
      <c r="X68" s="32">
        <v>0</v>
      </c>
      <c r="Y68" s="32">
        <v>0</v>
      </c>
      <c r="Z68" s="32">
        <v>0</v>
      </c>
      <c r="AA68" s="32">
        <f t="shared" si="7"/>
        <v>0</v>
      </c>
      <c r="AB68" s="32">
        <v>0</v>
      </c>
      <c r="AC68" s="32">
        <v>0</v>
      </c>
    </row>
    <row r="69" spans="1:29" ht="13.5">
      <c r="A69" s="55" t="s">
        <v>129</v>
      </c>
      <c r="B69" s="56" t="s">
        <v>247</v>
      </c>
      <c r="C69" s="31" t="s">
        <v>248</v>
      </c>
      <c r="D69" s="32">
        <f t="shared" si="0"/>
        <v>1199</v>
      </c>
      <c r="E69" s="32">
        <f t="shared" si="1"/>
        <v>904</v>
      </c>
      <c r="F69" s="32">
        <v>904</v>
      </c>
      <c r="G69" s="32">
        <v>0</v>
      </c>
      <c r="H69" s="32">
        <f t="shared" si="2"/>
        <v>0</v>
      </c>
      <c r="I69" s="32">
        <v>0</v>
      </c>
      <c r="J69" s="32">
        <v>0</v>
      </c>
      <c r="K69" s="32">
        <f t="shared" si="3"/>
        <v>295</v>
      </c>
      <c r="L69" s="32">
        <v>0</v>
      </c>
      <c r="M69" s="32">
        <v>295</v>
      </c>
      <c r="N69" s="32">
        <f t="shared" si="4"/>
        <v>1274</v>
      </c>
      <c r="O69" s="32">
        <f t="shared" si="5"/>
        <v>904</v>
      </c>
      <c r="P69" s="32">
        <v>904</v>
      </c>
      <c r="Q69" s="32">
        <v>0</v>
      </c>
      <c r="R69" s="32">
        <v>0</v>
      </c>
      <c r="S69" s="32">
        <v>0</v>
      </c>
      <c r="T69" s="32">
        <v>0</v>
      </c>
      <c r="U69" s="32">
        <f t="shared" si="6"/>
        <v>295</v>
      </c>
      <c r="V69" s="32">
        <v>295</v>
      </c>
      <c r="W69" s="32">
        <v>0</v>
      </c>
      <c r="X69" s="32">
        <v>0</v>
      </c>
      <c r="Y69" s="32">
        <v>0</v>
      </c>
      <c r="Z69" s="32">
        <v>0</v>
      </c>
      <c r="AA69" s="32">
        <f t="shared" si="7"/>
        <v>75</v>
      </c>
      <c r="AB69" s="32">
        <v>75</v>
      </c>
      <c r="AC69" s="32">
        <v>0</v>
      </c>
    </row>
    <row r="70" spans="1:29" ht="13.5">
      <c r="A70" s="55" t="s">
        <v>129</v>
      </c>
      <c r="B70" s="56" t="s">
        <v>249</v>
      </c>
      <c r="C70" s="31" t="s">
        <v>250</v>
      </c>
      <c r="D70" s="32">
        <f t="shared" si="0"/>
        <v>3731</v>
      </c>
      <c r="E70" s="32">
        <f t="shared" si="1"/>
        <v>1871</v>
      </c>
      <c r="F70" s="32">
        <v>1841</v>
      </c>
      <c r="G70" s="32">
        <v>30</v>
      </c>
      <c r="H70" s="32">
        <f t="shared" si="2"/>
        <v>0</v>
      </c>
      <c r="I70" s="32">
        <v>0</v>
      </c>
      <c r="J70" s="32">
        <v>0</v>
      </c>
      <c r="K70" s="32">
        <f t="shared" si="3"/>
        <v>1860</v>
      </c>
      <c r="L70" s="32">
        <v>0</v>
      </c>
      <c r="M70" s="32">
        <v>1860</v>
      </c>
      <c r="N70" s="32">
        <f t="shared" si="4"/>
        <v>3731</v>
      </c>
      <c r="O70" s="32">
        <f t="shared" si="5"/>
        <v>1841</v>
      </c>
      <c r="P70" s="32">
        <v>1841</v>
      </c>
      <c r="Q70" s="32">
        <v>0</v>
      </c>
      <c r="R70" s="32">
        <v>0</v>
      </c>
      <c r="S70" s="32">
        <v>0</v>
      </c>
      <c r="T70" s="32">
        <v>0</v>
      </c>
      <c r="U70" s="32">
        <f t="shared" si="6"/>
        <v>1890</v>
      </c>
      <c r="V70" s="32">
        <v>1890</v>
      </c>
      <c r="W70" s="32">
        <v>0</v>
      </c>
      <c r="X70" s="32">
        <v>0</v>
      </c>
      <c r="Y70" s="32">
        <v>0</v>
      </c>
      <c r="Z70" s="32">
        <v>0</v>
      </c>
      <c r="AA70" s="32">
        <f t="shared" si="7"/>
        <v>0</v>
      </c>
      <c r="AB70" s="32">
        <v>0</v>
      </c>
      <c r="AC70" s="32">
        <v>0</v>
      </c>
    </row>
    <row r="71" spans="1:29" ht="13.5">
      <c r="A71" s="55" t="s">
        <v>129</v>
      </c>
      <c r="B71" s="56" t="s">
        <v>251</v>
      </c>
      <c r="C71" s="31" t="s">
        <v>252</v>
      </c>
      <c r="D71" s="32">
        <f aca="true" t="shared" si="8" ref="D71:D94">E71+H71+K71</f>
        <v>1660</v>
      </c>
      <c r="E71" s="32">
        <f aca="true" t="shared" si="9" ref="E71:E94">F71+G71</f>
        <v>1660</v>
      </c>
      <c r="F71" s="32">
        <v>853</v>
      </c>
      <c r="G71" s="32">
        <v>807</v>
      </c>
      <c r="H71" s="32">
        <f aca="true" t="shared" si="10" ref="H71:H94">I71+J71</f>
        <v>0</v>
      </c>
      <c r="I71" s="32">
        <v>0</v>
      </c>
      <c r="J71" s="32">
        <v>0</v>
      </c>
      <c r="K71" s="32">
        <f aca="true" t="shared" si="11" ref="K71:K94">L71+M71</f>
        <v>0</v>
      </c>
      <c r="L71" s="32">
        <v>0</v>
      </c>
      <c r="M71" s="32">
        <v>0</v>
      </c>
      <c r="N71" s="32">
        <f aca="true" t="shared" si="12" ref="N71:N94">O71+U71+AA71</f>
        <v>1783</v>
      </c>
      <c r="O71" s="32">
        <f aca="true" t="shared" si="13" ref="O71:O94">SUM(P71:T71)</f>
        <v>853</v>
      </c>
      <c r="P71" s="32">
        <v>853</v>
      </c>
      <c r="Q71" s="32">
        <v>0</v>
      </c>
      <c r="R71" s="32">
        <v>0</v>
      </c>
      <c r="S71" s="32">
        <v>0</v>
      </c>
      <c r="T71" s="32">
        <v>0</v>
      </c>
      <c r="U71" s="32">
        <f aca="true" t="shared" si="14" ref="U71:U94">SUM(V71:Z71)</f>
        <v>807</v>
      </c>
      <c r="V71" s="32">
        <v>807</v>
      </c>
      <c r="W71" s="32">
        <v>0</v>
      </c>
      <c r="X71" s="32">
        <v>0</v>
      </c>
      <c r="Y71" s="32">
        <v>0</v>
      </c>
      <c r="Z71" s="32">
        <v>0</v>
      </c>
      <c r="AA71" s="32">
        <f aca="true" t="shared" si="15" ref="AA71:AA94">AB71+AC71</f>
        <v>123</v>
      </c>
      <c r="AB71" s="32">
        <v>123</v>
      </c>
      <c r="AC71" s="32">
        <v>0</v>
      </c>
    </row>
    <row r="72" spans="1:29" ht="13.5">
      <c r="A72" s="55" t="s">
        <v>129</v>
      </c>
      <c r="B72" s="56" t="s">
        <v>253</v>
      </c>
      <c r="C72" s="31" t="s">
        <v>254</v>
      </c>
      <c r="D72" s="32">
        <f t="shared" si="8"/>
        <v>1064</v>
      </c>
      <c r="E72" s="32">
        <f t="shared" si="9"/>
        <v>1064</v>
      </c>
      <c r="F72" s="32">
        <v>526</v>
      </c>
      <c r="G72" s="32">
        <v>538</v>
      </c>
      <c r="H72" s="32">
        <f t="shared" si="10"/>
        <v>0</v>
      </c>
      <c r="I72" s="32">
        <v>0</v>
      </c>
      <c r="J72" s="32">
        <v>0</v>
      </c>
      <c r="K72" s="32">
        <f t="shared" si="11"/>
        <v>0</v>
      </c>
      <c r="L72" s="32">
        <v>0</v>
      </c>
      <c r="M72" s="32">
        <v>0</v>
      </c>
      <c r="N72" s="32">
        <f t="shared" si="12"/>
        <v>1125</v>
      </c>
      <c r="O72" s="32">
        <f t="shared" si="13"/>
        <v>526</v>
      </c>
      <c r="P72" s="32">
        <v>526</v>
      </c>
      <c r="Q72" s="32">
        <v>0</v>
      </c>
      <c r="R72" s="32">
        <v>0</v>
      </c>
      <c r="S72" s="32">
        <v>0</v>
      </c>
      <c r="T72" s="32">
        <v>0</v>
      </c>
      <c r="U72" s="32">
        <f t="shared" si="14"/>
        <v>538</v>
      </c>
      <c r="V72" s="32">
        <v>538</v>
      </c>
      <c r="W72" s="32">
        <v>0</v>
      </c>
      <c r="X72" s="32">
        <v>0</v>
      </c>
      <c r="Y72" s="32">
        <v>0</v>
      </c>
      <c r="Z72" s="32">
        <v>0</v>
      </c>
      <c r="AA72" s="32">
        <f t="shared" si="15"/>
        <v>61</v>
      </c>
      <c r="AB72" s="32">
        <v>61</v>
      </c>
      <c r="AC72" s="32">
        <v>0</v>
      </c>
    </row>
    <row r="73" spans="1:29" ht="13.5">
      <c r="A73" s="55" t="s">
        <v>129</v>
      </c>
      <c r="B73" s="56" t="s">
        <v>255</v>
      </c>
      <c r="C73" s="31" t="s">
        <v>256</v>
      </c>
      <c r="D73" s="32">
        <f t="shared" si="8"/>
        <v>431</v>
      </c>
      <c r="E73" s="32">
        <f t="shared" si="9"/>
        <v>431</v>
      </c>
      <c r="F73" s="32">
        <v>290</v>
      </c>
      <c r="G73" s="32">
        <v>141</v>
      </c>
      <c r="H73" s="32">
        <f t="shared" si="10"/>
        <v>0</v>
      </c>
      <c r="I73" s="32">
        <v>0</v>
      </c>
      <c r="J73" s="32">
        <v>0</v>
      </c>
      <c r="K73" s="32">
        <f t="shared" si="11"/>
        <v>0</v>
      </c>
      <c r="L73" s="32">
        <v>0</v>
      </c>
      <c r="M73" s="32">
        <v>0</v>
      </c>
      <c r="N73" s="32">
        <f t="shared" si="12"/>
        <v>454</v>
      </c>
      <c r="O73" s="32">
        <f t="shared" si="13"/>
        <v>290</v>
      </c>
      <c r="P73" s="32">
        <v>290</v>
      </c>
      <c r="Q73" s="32">
        <v>0</v>
      </c>
      <c r="R73" s="32">
        <v>0</v>
      </c>
      <c r="S73" s="32">
        <v>0</v>
      </c>
      <c r="T73" s="32">
        <v>0</v>
      </c>
      <c r="U73" s="32">
        <f t="shared" si="14"/>
        <v>141</v>
      </c>
      <c r="V73" s="32">
        <v>141</v>
      </c>
      <c r="W73" s="32">
        <v>0</v>
      </c>
      <c r="X73" s="32">
        <v>0</v>
      </c>
      <c r="Y73" s="32">
        <v>0</v>
      </c>
      <c r="Z73" s="32">
        <v>0</v>
      </c>
      <c r="AA73" s="32">
        <f t="shared" si="15"/>
        <v>23</v>
      </c>
      <c r="AB73" s="32">
        <v>23</v>
      </c>
      <c r="AC73" s="32">
        <v>0</v>
      </c>
    </row>
    <row r="74" spans="1:29" ht="13.5">
      <c r="A74" s="55" t="s">
        <v>129</v>
      </c>
      <c r="B74" s="56" t="s">
        <v>257</v>
      </c>
      <c r="C74" s="31" t="s">
        <v>258</v>
      </c>
      <c r="D74" s="32">
        <f t="shared" si="8"/>
        <v>610</v>
      </c>
      <c r="E74" s="32">
        <f t="shared" si="9"/>
        <v>610</v>
      </c>
      <c r="F74" s="32">
        <v>434</v>
      </c>
      <c r="G74" s="32">
        <v>176</v>
      </c>
      <c r="H74" s="32">
        <f t="shared" si="10"/>
        <v>0</v>
      </c>
      <c r="I74" s="32">
        <v>0</v>
      </c>
      <c r="J74" s="32">
        <v>0</v>
      </c>
      <c r="K74" s="32">
        <f t="shared" si="11"/>
        <v>0</v>
      </c>
      <c r="L74" s="32">
        <v>0</v>
      </c>
      <c r="M74" s="32">
        <v>0</v>
      </c>
      <c r="N74" s="32">
        <f t="shared" si="12"/>
        <v>640</v>
      </c>
      <c r="O74" s="32">
        <f t="shared" si="13"/>
        <v>434</v>
      </c>
      <c r="P74" s="32">
        <v>434</v>
      </c>
      <c r="Q74" s="32">
        <v>0</v>
      </c>
      <c r="R74" s="32">
        <v>0</v>
      </c>
      <c r="S74" s="32">
        <v>0</v>
      </c>
      <c r="T74" s="32">
        <v>0</v>
      </c>
      <c r="U74" s="32">
        <f t="shared" si="14"/>
        <v>176</v>
      </c>
      <c r="V74" s="32">
        <v>176</v>
      </c>
      <c r="W74" s="32">
        <v>0</v>
      </c>
      <c r="X74" s="32">
        <v>0</v>
      </c>
      <c r="Y74" s="32">
        <v>0</v>
      </c>
      <c r="Z74" s="32">
        <v>0</v>
      </c>
      <c r="AA74" s="32">
        <f t="shared" si="15"/>
        <v>30</v>
      </c>
      <c r="AB74" s="32">
        <v>30</v>
      </c>
      <c r="AC74" s="32">
        <v>0</v>
      </c>
    </row>
    <row r="75" spans="1:29" ht="13.5">
      <c r="A75" s="55" t="s">
        <v>129</v>
      </c>
      <c r="B75" s="56" t="s">
        <v>259</v>
      </c>
      <c r="C75" s="31" t="s">
        <v>260</v>
      </c>
      <c r="D75" s="32">
        <f t="shared" si="8"/>
        <v>1242</v>
      </c>
      <c r="E75" s="32">
        <f t="shared" si="9"/>
        <v>1242</v>
      </c>
      <c r="F75" s="32">
        <v>374</v>
      </c>
      <c r="G75" s="32">
        <v>868</v>
      </c>
      <c r="H75" s="32">
        <f t="shared" si="10"/>
        <v>0</v>
      </c>
      <c r="I75" s="32">
        <v>0</v>
      </c>
      <c r="J75" s="32">
        <v>0</v>
      </c>
      <c r="K75" s="32">
        <f t="shared" si="11"/>
        <v>0</v>
      </c>
      <c r="L75" s="32">
        <v>0</v>
      </c>
      <c r="M75" s="32">
        <v>0</v>
      </c>
      <c r="N75" s="32">
        <f t="shared" si="12"/>
        <v>1242</v>
      </c>
      <c r="O75" s="32">
        <f t="shared" si="13"/>
        <v>374</v>
      </c>
      <c r="P75" s="32">
        <v>374</v>
      </c>
      <c r="Q75" s="32">
        <v>0</v>
      </c>
      <c r="R75" s="32">
        <v>0</v>
      </c>
      <c r="S75" s="32">
        <v>0</v>
      </c>
      <c r="T75" s="32">
        <v>0</v>
      </c>
      <c r="U75" s="32">
        <f t="shared" si="14"/>
        <v>868</v>
      </c>
      <c r="V75" s="32">
        <v>868</v>
      </c>
      <c r="W75" s="32">
        <v>0</v>
      </c>
      <c r="X75" s="32">
        <v>0</v>
      </c>
      <c r="Y75" s="32">
        <v>0</v>
      </c>
      <c r="Z75" s="32">
        <v>0</v>
      </c>
      <c r="AA75" s="32">
        <f t="shared" si="15"/>
        <v>0</v>
      </c>
      <c r="AB75" s="32">
        <v>0</v>
      </c>
      <c r="AC75" s="32">
        <v>0</v>
      </c>
    </row>
    <row r="76" spans="1:29" ht="13.5">
      <c r="A76" s="55" t="s">
        <v>129</v>
      </c>
      <c r="B76" s="56" t="s">
        <v>261</v>
      </c>
      <c r="C76" s="31" t="s">
        <v>0</v>
      </c>
      <c r="D76" s="32">
        <f t="shared" si="8"/>
        <v>2272</v>
      </c>
      <c r="E76" s="32">
        <f t="shared" si="9"/>
        <v>2272</v>
      </c>
      <c r="F76" s="32">
        <v>856</v>
      </c>
      <c r="G76" s="32">
        <v>1416</v>
      </c>
      <c r="H76" s="32">
        <f t="shared" si="10"/>
        <v>0</v>
      </c>
      <c r="I76" s="32">
        <v>0</v>
      </c>
      <c r="J76" s="32">
        <v>0</v>
      </c>
      <c r="K76" s="32">
        <f t="shared" si="11"/>
        <v>0</v>
      </c>
      <c r="L76" s="32">
        <v>0</v>
      </c>
      <c r="M76" s="32">
        <v>0</v>
      </c>
      <c r="N76" s="32">
        <f t="shared" si="12"/>
        <v>2272</v>
      </c>
      <c r="O76" s="32">
        <f t="shared" si="13"/>
        <v>856</v>
      </c>
      <c r="P76" s="32">
        <v>856</v>
      </c>
      <c r="Q76" s="32">
        <v>0</v>
      </c>
      <c r="R76" s="32">
        <v>0</v>
      </c>
      <c r="S76" s="32">
        <v>0</v>
      </c>
      <c r="T76" s="32">
        <v>0</v>
      </c>
      <c r="U76" s="32">
        <f t="shared" si="14"/>
        <v>1416</v>
      </c>
      <c r="V76" s="32">
        <v>1416</v>
      </c>
      <c r="W76" s="32">
        <v>0</v>
      </c>
      <c r="X76" s="32">
        <v>0</v>
      </c>
      <c r="Y76" s="32">
        <v>0</v>
      </c>
      <c r="Z76" s="32">
        <v>0</v>
      </c>
      <c r="AA76" s="32">
        <f t="shared" si="15"/>
        <v>0</v>
      </c>
      <c r="AB76" s="32">
        <v>0</v>
      </c>
      <c r="AC76" s="32">
        <v>0</v>
      </c>
    </row>
    <row r="77" spans="1:29" ht="13.5">
      <c r="A77" s="55" t="s">
        <v>129</v>
      </c>
      <c r="B77" s="56" t="s">
        <v>1</v>
      </c>
      <c r="C77" s="31" t="s">
        <v>127</v>
      </c>
      <c r="D77" s="32">
        <f t="shared" si="8"/>
        <v>1290</v>
      </c>
      <c r="E77" s="32">
        <f t="shared" si="9"/>
        <v>1290</v>
      </c>
      <c r="F77" s="32">
        <v>269</v>
      </c>
      <c r="G77" s="32">
        <v>1021</v>
      </c>
      <c r="H77" s="32">
        <f t="shared" si="10"/>
        <v>0</v>
      </c>
      <c r="I77" s="32">
        <v>0</v>
      </c>
      <c r="J77" s="32">
        <v>0</v>
      </c>
      <c r="K77" s="32">
        <f t="shared" si="11"/>
        <v>0</v>
      </c>
      <c r="L77" s="32">
        <v>0</v>
      </c>
      <c r="M77" s="32">
        <v>0</v>
      </c>
      <c r="N77" s="32">
        <f t="shared" si="12"/>
        <v>1290</v>
      </c>
      <c r="O77" s="32">
        <f t="shared" si="13"/>
        <v>269</v>
      </c>
      <c r="P77" s="32">
        <v>269</v>
      </c>
      <c r="Q77" s="32">
        <v>0</v>
      </c>
      <c r="R77" s="32">
        <v>0</v>
      </c>
      <c r="S77" s="32">
        <v>0</v>
      </c>
      <c r="T77" s="32">
        <v>0</v>
      </c>
      <c r="U77" s="32">
        <f t="shared" si="14"/>
        <v>1021</v>
      </c>
      <c r="V77" s="32">
        <v>1021</v>
      </c>
      <c r="W77" s="32">
        <v>0</v>
      </c>
      <c r="X77" s="32">
        <v>0</v>
      </c>
      <c r="Y77" s="32">
        <v>0</v>
      </c>
      <c r="Z77" s="32">
        <v>0</v>
      </c>
      <c r="AA77" s="32">
        <f t="shared" si="15"/>
        <v>0</v>
      </c>
      <c r="AB77" s="32">
        <v>0</v>
      </c>
      <c r="AC77" s="32">
        <v>0</v>
      </c>
    </row>
    <row r="78" spans="1:29" ht="13.5">
      <c r="A78" s="55" t="s">
        <v>129</v>
      </c>
      <c r="B78" s="56" t="s">
        <v>2</v>
      </c>
      <c r="C78" s="31" t="s">
        <v>3</v>
      </c>
      <c r="D78" s="32">
        <f t="shared" si="8"/>
        <v>1519</v>
      </c>
      <c r="E78" s="32">
        <f t="shared" si="9"/>
        <v>1519</v>
      </c>
      <c r="F78" s="32">
        <v>321</v>
      </c>
      <c r="G78" s="32">
        <v>1198</v>
      </c>
      <c r="H78" s="32">
        <f t="shared" si="10"/>
        <v>0</v>
      </c>
      <c r="I78" s="32">
        <v>0</v>
      </c>
      <c r="J78" s="32">
        <v>0</v>
      </c>
      <c r="K78" s="32">
        <f t="shared" si="11"/>
        <v>0</v>
      </c>
      <c r="L78" s="32">
        <v>0</v>
      </c>
      <c r="M78" s="32">
        <v>0</v>
      </c>
      <c r="N78" s="32">
        <f t="shared" si="12"/>
        <v>1519</v>
      </c>
      <c r="O78" s="32">
        <f t="shared" si="13"/>
        <v>321</v>
      </c>
      <c r="P78" s="32">
        <v>321</v>
      </c>
      <c r="Q78" s="32">
        <v>0</v>
      </c>
      <c r="R78" s="32">
        <v>0</v>
      </c>
      <c r="S78" s="32">
        <v>0</v>
      </c>
      <c r="T78" s="32">
        <v>0</v>
      </c>
      <c r="U78" s="32">
        <f t="shared" si="14"/>
        <v>1198</v>
      </c>
      <c r="V78" s="32">
        <v>1198</v>
      </c>
      <c r="W78" s="32">
        <v>0</v>
      </c>
      <c r="X78" s="32">
        <v>0</v>
      </c>
      <c r="Y78" s="32">
        <v>0</v>
      </c>
      <c r="Z78" s="32">
        <v>0</v>
      </c>
      <c r="AA78" s="32">
        <f t="shared" si="15"/>
        <v>0</v>
      </c>
      <c r="AB78" s="32">
        <v>0</v>
      </c>
      <c r="AC78" s="32">
        <v>0</v>
      </c>
    </row>
    <row r="79" spans="1:29" ht="13.5">
      <c r="A79" s="55" t="s">
        <v>129</v>
      </c>
      <c r="B79" s="56" t="s">
        <v>4</v>
      </c>
      <c r="C79" s="31" t="s">
        <v>5</v>
      </c>
      <c r="D79" s="32">
        <f t="shared" si="8"/>
        <v>2213</v>
      </c>
      <c r="E79" s="32">
        <f t="shared" si="9"/>
        <v>1151</v>
      </c>
      <c r="F79" s="32">
        <v>0</v>
      </c>
      <c r="G79" s="32">
        <v>1151</v>
      </c>
      <c r="H79" s="32">
        <f t="shared" si="10"/>
        <v>0</v>
      </c>
      <c r="I79" s="32">
        <v>0</v>
      </c>
      <c r="J79" s="32">
        <v>0</v>
      </c>
      <c r="K79" s="32">
        <f t="shared" si="11"/>
        <v>1062</v>
      </c>
      <c r="L79" s="32">
        <v>1062</v>
      </c>
      <c r="M79" s="32">
        <v>0</v>
      </c>
      <c r="N79" s="32">
        <f t="shared" si="12"/>
        <v>2213</v>
      </c>
      <c r="O79" s="32">
        <f t="shared" si="13"/>
        <v>1062</v>
      </c>
      <c r="P79" s="32">
        <v>1062</v>
      </c>
      <c r="Q79" s="32">
        <v>0</v>
      </c>
      <c r="R79" s="32">
        <v>0</v>
      </c>
      <c r="S79" s="32">
        <v>0</v>
      </c>
      <c r="T79" s="32">
        <v>0</v>
      </c>
      <c r="U79" s="32">
        <f t="shared" si="14"/>
        <v>1151</v>
      </c>
      <c r="V79" s="32">
        <v>1151</v>
      </c>
      <c r="W79" s="32">
        <v>0</v>
      </c>
      <c r="X79" s="32">
        <v>0</v>
      </c>
      <c r="Y79" s="32">
        <v>0</v>
      </c>
      <c r="Z79" s="32">
        <v>0</v>
      </c>
      <c r="AA79" s="32">
        <f t="shared" si="15"/>
        <v>0</v>
      </c>
      <c r="AB79" s="32">
        <v>0</v>
      </c>
      <c r="AC79" s="32">
        <v>0</v>
      </c>
    </row>
    <row r="80" spans="1:29" ht="13.5">
      <c r="A80" s="55" t="s">
        <v>129</v>
      </c>
      <c r="B80" s="56" t="s">
        <v>6</v>
      </c>
      <c r="C80" s="31" t="s">
        <v>7</v>
      </c>
      <c r="D80" s="32">
        <f t="shared" si="8"/>
        <v>4088</v>
      </c>
      <c r="E80" s="32">
        <f t="shared" si="9"/>
        <v>2804</v>
      </c>
      <c r="F80" s="32">
        <v>0</v>
      </c>
      <c r="G80" s="32">
        <v>2804</v>
      </c>
      <c r="H80" s="32">
        <f t="shared" si="10"/>
        <v>0</v>
      </c>
      <c r="I80" s="32">
        <v>0</v>
      </c>
      <c r="J80" s="32">
        <v>0</v>
      </c>
      <c r="K80" s="32">
        <f t="shared" si="11"/>
        <v>1284</v>
      </c>
      <c r="L80" s="32">
        <v>1284</v>
      </c>
      <c r="M80" s="32">
        <v>0</v>
      </c>
      <c r="N80" s="32">
        <f t="shared" si="12"/>
        <v>4088</v>
      </c>
      <c r="O80" s="32">
        <f t="shared" si="13"/>
        <v>1284</v>
      </c>
      <c r="P80" s="32">
        <v>1284</v>
      </c>
      <c r="Q80" s="32">
        <v>0</v>
      </c>
      <c r="R80" s="32">
        <v>0</v>
      </c>
      <c r="S80" s="32">
        <v>0</v>
      </c>
      <c r="T80" s="32">
        <v>0</v>
      </c>
      <c r="U80" s="32">
        <f t="shared" si="14"/>
        <v>2804</v>
      </c>
      <c r="V80" s="32">
        <v>2804</v>
      </c>
      <c r="W80" s="32">
        <v>0</v>
      </c>
      <c r="X80" s="32">
        <v>0</v>
      </c>
      <c r="Y80" s="32">
        <v>0</v>
      </c>
      <c r="Z80" s="32">
        <v>0</v>
      </c>
      <c r="AA80" s="32">
        <f t="shared" si="15"/>
        <v>0</v>
      </c>
      <c r="AB80" s="32">
        <v>0</v>
      </c>
      <c r="AC80" s="32">
        <v>0</v>
      </c>
    </row>
    <row r="81" spans="1:29" ht="13.5">
      <c r="A81" s="55" t="s">
        <v>129</v>
      </c>
      <c r="B81" s="56" t="s">
        <v>8</v>
      </c>
      <c r="C81" s="31" t="s">
        <v>9</v>
      </c>
      <c r="D81" s="32">
        <f t="shared" si="8"/>
        <v>3739</v>
      </c>
      <c r="E81" s="32">
        <f t="shared" si="9"/>
        <v>2663</v>
      </c>
      <c r="F81" s="32">
        <v>0</v>
      </c>
      <c r="G81" s="32">
        <v>2663</v>
      </c>
      <c r="H81" s="32">
        <f t="shared" si="10"/>
        <v>1076</v>
      </c>
      <c r="I81" s="32">
        <v>1076</v>
      </c>
      <c r="J81" s="32">
        <v>0</v>
      </c>
      <c r="K81" s="32">
        <f t="shared" si="11"/>
        <v>0</v>
      </c>
      <c r="L81" s="32">
        <v>0</v>
      </c>
      <c r="M81" s="32">
        <v>0</v>
      </c>
      <c r="N81" s="32">
        <f t="shared" si="12"/>
        <v>3859</v>
      </c>
      <c r="O81" s="32">
        <f t="shared" si="13"/>
        <v>1076</v>
      </c>
      <c r="P81" s="32">
        <v>1076</v>
      </c>
      <c r="Q81" s="32">
        <v>0</v>
      </c>
      <c r="R81" s="32">
        <v>0</v>
      </c>
      <c r="S81" s="32">
        <v>0</v>
      </c>
      <c r="T81" s="32">
        <v>0</v>
      </c>
      <c r="U81" s="32">
        <f t="shared" si="14"/>
        <v>2663</v>
      </c>
      <c r="V81" s="32">
        <v>2663</v>
      </c>
      <c r="W81" s="32">
        <v>0</v>
      </c>
      <c r="X81" s="32">
        <v>0</v>
      </c>
      <c r="Y81" s="32">
        <v>0</v>
      </c>
      <c r="Z81" s="32">
        <v>0</v>
      </c>
      <c r="AA81" s="32">
        <f t="shared" si="15"/>
        <v>120</v>
      </c>
      <c r="AB81" s="32">
        <v>120</v>
      </c>
      <c r="AC81" s="32">
        <v>0</v>
      </c>
    </row>
    <row r="82" spans="1:29" ht="13.5">
      <c r="A82" s="55" t="s">
        <v>129</v>
      </c>
      <c r="B82" s="56" t="s">
        <v>10</v>
      </c>
      <c r="C82" s="31" t="s">
        <v>123</v>
      </c>
      <c r="D82" s="32">
        <f t="shared" si="8"/>
        <v>5509</v>
      </c>
      <c r="E82" s="32">
        <f t="shared" si="9"/>
        <v>4534</v>
      </c>
      <c r="F82" s="32">
        <v>0</v>
      </c>
      <c r="G82" s="32">
        <v>4534</v>
      </c>
      <c r="H82" s="32">
        <f t="shared" si="10"/>
        <v>0</v>
      </c>
      <c r="I82" s="32">
        <v>0</v>
      </c>
      <c r="J82" s="32">
        <v>0</v>
      </c>
      <c r="K82" s="32">
        <f t="shared" si="11"/>
        <v>975</v>
      </c>
      <c r="L82" s="32">
        <v>975</v>
      </c>
      <c r="M82" s="32">
        <v>0</v>
      </c>
      <c r="N82" s="32">
        <f t="shared" si="12"/>
        <v>5546</v>
      </c>
      <c r="O82" s="32">
        <f t="shared" si="13"/>
        <v>975</v>
      </c>
      <c r="P82" s="32">
        <v>975</v>
      </c>
      <c r="Q82" s="32">
        <v>0</v>
      </c>
      <c r="R82" s="32">
        <v>0</v>
      </c>
      <c r="S82" s="32">
        <v>0</v>
      </c>
      <c r="T82" s="32">
        <v>0</v>
      </c>
      <c r="U82" s="32">
        <f t="shared" si="14"/>
        <v>4534</v>
      </c>
      <c r="V82" s="32">
        <v>4534</v>
      </c>
      <c r="W82" s="32">
        <v>0</v>
      </c>
      <c r="X82" s="32">
        <v>0</v>
      </c>
      <c r="Y82" s="32">
        <v>0</v>
      </c>
      <c r="Z82" s="32">
        <v>0</v>
      </c>
      <c r="AA82" s="32">
        <f t="shared" si="15"/>
        <v>37</v>
      </c>
      <c r="AB82" s="32">
        <v>37</v>
      </c>
      <c r="AC82" s="32">
        <v>0</v>
      </c>
    </row>
    <row r="83" spans="1:29" ht="13.5">
      <c r="A83" s="55" t="s">
        <v>129</v>
      </c>
      <c r="B83" s="56" t="s">
        <v>11</v>
      </c>
      <c r="C83" s="31" t="s">
        <v>12</v>
      </c>
      <c r="D83" s="32">
        <f t="shared" si="8"/>
        <v>4523</v>
      </c>
      <c r="E83" s="32">
        <f t="shared" si="9"/>
        <v>1743</v>
      </c>
      <c r="F83" s="32">
        <v>0</v>
      </c>
      <c r="G83" s="32">
        <v>1743</v>
      </c>
      <c r="H83" s="32">
        <f t="shared" si="10"/>
        <v>1083</v>
      </c>
      <c r="I83" s="32">
        <v>0</v>
      </c>
      <c r="J83" s="32">
        <v>1083</v>
      </c>
      <c r="K83" s="32">
        <f t="shared" si="11"/>
        <v>1697</v>
      </c>
      <c r="L83" s="32">
        <v>1697</v>
      </c>
      <c r="M83" s="32">
        <v>0</v>
      </c>
      <c r="N83" s="32">
        <f t="shared" si="12"/>
        <v>4557</v>
      </c>
      <c r="O83" s="32">
        <f t="shared" si="13"/>
        <v>1697</v>
      </c>
      <c r="P83" s="32">
        <v>1697</v>
      </c>
      <c r="Q83" s="32">
        <v>0</v>
      </c>
      <c r="R83" s="32">
        <v>0</v>
      </c>
      <c r="S83" s="32">
        <v>0</v>
      </c>
      <c r="T83" s="32">
        <v>0</v>
      </c>
      <c r="U83" s="32">
        <f t="shared" si="14"/>
        <v>2826</v>
      </c>
      <c r="V83" s="32">
        <v>2826</v>
      </c>
      <c r="W83" s="32">
        <v>0</v>
      </c>
      <c r="X83" s="32">
        <v>0</v>
      </c>
      <c r="Y83" s="32">
        <v>0</v>
      </c>
      <c r="Z83" s="32">
        <v>0</v>
      </c>
      <c r="AA83" s="32">
        <f t="shared" si="15"/>
        <v>34</v>
      </c>
      <c r="AB83" s="32">
        <v>34</v>
      </c>
      <c r="AC83" s="32">
        <v>0</v>
      </c>
    </row>
    <row r="84" spans="1:29" ht="13.5">
      <c r="A84" s="55" t="s">
        <v>129</v>
      </c>
      <c r="B84" s="56" t="s">
        <v>13</v>
      </c>
      <c r="C84" s="31" t="s">
        <v>14</v>
      </c>
      <c r="D84" s="32">
        <f t="shared" si="8"/>
        <v>2825</v>
      </c>
      <c r="E84" s="32">
        <f t="shared" si="9"/>
        <v>1970</v>
      </c>
      <c r="F84" s="32">
        <v>0</v>
      </c>
      <c r="G84" s="32">
        <v>1970</v>
      </c>
      <c r="H84" s="32">
        <f t="shared" si="10"/>
        <v>855</v>
      </c>
      <c r="I84" s="32">
        <v>855</v>
      </c>
      <c r="J84" s="32">
        <v>0</v>
      </c>
      <c r="K84" s="32">
        <f t="shared" si="11"/>
        <v>0</v>
      </c>
      <c r="L84" s="32">
        <v>0</v>
      </c>
      <c r="M84" s="32">
        <v>0</v>
      </c>
      <c r="N84" s="32">
        <f t="shared" si="12"/>
        <v>2825</v>
      </c>
      <c r="O84" s="32">
        <f t="shared" si="13"/>
        <v>855</v>
      </c>
      <c r="P84" s="32">
        <v>855</v>
      </c>
      <c r="Q84" s="32">
        <v>0</v>
      </c>
      <c r="R84" s="32">
        <v>0</v>
      </c>
      <c r="S84" s="32">
        <v>0</v>
      </c>
      <c r="T84" s="32">
        <v>0</v>
      </c>
      <c r="U84" s="32">
        <f t="shared" si="14"/>
        <v>1970</v>
      </c>
      <c r="V84" s="32">
        <v>1970</v>
      </c>
      <c r="W84" s="32">
        <v>0</v>
      </c>
      <c r="X84" s="32">
        <v>0</v>
      </c>
      <c r="Y84" s="32">
        <v>0</v>
      </c>
      <c r="Z84" s="32">
        <v>0</v>
      </c>
      <c r="AA84" s="32">
        <f t="shared" si="15"/>
        <v>0</v>
      </c>
      <c r="AB84" s="32">
        <v>0</v>
      </c>
      <c r="AC84" s="32">
        <v>0</v>
      </c>
    </row>
    <row r="85" spans="1:29" ht="13.5">
      <c r="A85" s="55" t="s">
        <v>129</v>
      </c>
      <c r="B85" s="56" t="s">
        <v>15</v>
      </c>
      <c r="C85" s="31" t="s">
        <v>16</v>
      </c>
      <c r="D85" s="32">
        <f t="shared" si="8"/>
        <v>5720</v>
      </c>
      <c r="E85" s="32">
        <f t="shared" si="9"/>
        <v>0</v>
      </c>
      <c r="F85" s="32">
        <v>0</v>
      </c>
      <c r="G85" s="32">
        <v>0</v>
      </c>
      <c r="H85" s="32">
        <f t="shared" si="10"/>
        <v>0</v>
      </c>
      <c r="I85" s="32">
        <v>0</v>
      </c>
      <c r="J85" s="32">
        <v>0</v>
      </c>
      <c r="K85" s="32">
        <f t="shared" si="11"/>
        <v>5720</v>
      </c>
      <c r="L85" s="32">
        <v>2658</v>
      </c>
      <c r="M85" s="32">
        <v>3062</v>
      </c>
      <c r="N85" s="32">
        <f t="shared" si="12"/>
        <v>5720</v>
      </c>
      <c r="O85" s="32">
        <f t="shared" si="13"/>
        <v>2658</v>
      </c>
      <c r="P85" s="32">
        <v>0</v>
      </c>
      <c r="Q85" s="32">
        <v>0</v>
      </c>
      <c r="R85" s="32">
        <v>2658</v>
      </c>
      <c r="S85" s="32">
        <v>0</v>
      </c>
      <c r="T85" s="32">
        <v>0</v>
      </c>
      <c r="U85" s="32">
        <f t="shared" si="14"/>
        <v>3062</v>
      </c>
      <c r="V85" s="32">
        <v>0</v>
      </c>
      <c r="W85" s="32">
        <v>0</v>
      </c>
      <c r="X85" s="32">
        <v>3062</v>
      </c>
      <c r="Y85" s="32">
        <v>0</v>
      </c>
      <c r="Z85" s="32">
        <v>0</v>
      </c>
      <c r="AA85" s="32">
        <f t="shared" si="15"/>
        <v>0</v>
      </c>
      <c r="AB85" s="32">
        <v>0</v>
      </c>
      <c r="AC85" s="32">
        <v>0</v>
      </c>
    </row>
    <row r="86" spans="1:29" ht="13.5">
      <c r="A86" s="55" t="s">
        <v>129</v>
      </c>
      <c r="B86" s="56" t="s">
        <v>17</v>
      </c>
      <c r="C86" s="31" t="s">
        <v>18</v>
      </c>
      <c r="D86" s="32">
        <f t="shared" si="8"/>
        <v>1361</v>
      </c>
      <c r="E86" s="32">
        <f t="shared" si="9"/>
        <v>0</v>
      </c>
      <c r="F86" s="32">
        <v>0</v>
      </c>
      <c r="G86" s="32">
        <v>0</v>
      </c>
      <c r="H86" s="32">
        <f t="shared" si="10"/>
        <v>0</v>
      </c>
      <c r="I86" s="32">
        <v>0</v>
      </c>
      <c r="J86" s="32">
        <v>0</v>
      </c>
      <c r="K86" s="32">
        <f t="shared" si="11"/>
        <v>1361</v>
      </c>
      <c r="L86" s="32">
        <v>518</v>
      </c>
      <c r="M86" s="32">
        <v>843</v>
      </c>
      <c r="N86" s="32">
        <f t="shared" si="12"/>
        <v>1361</v>
      </c>
      <c r="O86" s="32">
        <f t="shared" si="13"/>
        <v>518</v>
      </c>
      <c r="P86" s="32">
        <v>518</v>
      </c>
      <c r="Q86" s="32">
        <v>0</v>
      </c>
      <c r="R86" s="32">
        <v>0</v>
      </c>
      <c r="S86" s="32">
        <v>0</v>
      </c>
      <c r="T86" s="32">
        <v>0</v>
      </c>
      <c r="U86" s="32">
        <f t="shared" si="14"/>
        <v>843</v>
      </c>
      <c r="V86" s="32">
        <v>843</v>
      </c>
      <c r="W86" s="32">
        <v>0</v>
      </c>
      <c r="X86" s="32">
        <v>0</v>
      </c>
      <c r="Y86" s="32">
        <v>0</v>
      </c>
      <c r="Z86" s="32">
        <v>0</v>
      </c>
      <c r="AA86" s="32">
        <f t="shared" si="15"/>
        <v>0</v>
      </c>
      <c r="AB86" s="32">
        <v>0</v>
      </c>
      <c r="AC86" s="32">
        <v>0</v>
      </c>
    </row>
    <row r="87" spans="1:29" ht="13.5">
      <c r="A87" s="55" t="s">
        <v>129</v>
      </c>
      <c r="B87" s="56" t="s">
        <v>19</v>
      </c>
      <c r="C87" s="31" t="s">
        <v>20</v>
      </c>
      <c r="D87" s="32">
        <f t="shared" si="8"/>
        <v>3605</v>
      </c>
      <c r="E87" s="32">
        <f t="shared" si="9"/>
        <v>0</v>
      </c>
      <c r="F87" s="32">
        <v>0</v>
      </c>
      <c r="G87" s="32">
        <v>0</v>
      </c>
      <c r="H87" s="32">
        <f t="shared" si="10"/>
        <v>996</v>
      </c>
      <c r="I87" s="32">
        <v>996</v>
      </c>
      <c r="J87" s="32">
        <v>0</v>
      </c>
      <c r="K87" s="32">
        <f t="shared" si="11"/>
        <v>2609</v>
      </c>
      <c r="L87" s="32">
        <v>0</v>
      </c>
      <c r="M87" s="32">
        <v>2609</v>
      </c>
      <c r="N87" s="32">
        <f t="shared" si="12"/>
        <v>3725</v>
      </c>
      <c r="O87" s="32">
        <f t="shared" si="13"/>
        <v>996</v>
      </c>
      <c r="P87" s="32">
        <v>0</v>
      </c>
      <c r="Q87" s="32">
        <v>0</v>
      </c>
      <c r="R87" s="32">
        <v>996</v>
      </c>
      <c r="S87" s="32">
        <v>0</v>
      </c>
      <c r="T87" s="32">
        <v>0</v>
      </c>
      <c r="U87" s="32">
        <f t="shared" si="14"/>
        <v>2609</v>
      </c>
      <c r="V87" s="32">
        <v>0</v>
      </c>
      <c r="W87" s="32">
        <v>0</v>
      </c>
      <c r="X87" s="32">
        <v>2609</v>
      </c>
      <c r="Y87" s="32">
        <v>0</v>
      </c>
      <c r="Z87" s="32">
        <v>0</v>
      </c>
      <c r="AA87" s="32">
        <f t="shared" si="15"/>
        <v>120</v>
      </c>
      <c r="AB87" s="32">
        <v>120</v>
      </c>
      <c r="AC87" s="32">
        <v>0</v>
      </c>
    </row>
    <row r="88" spans="1:29" ht="13.5">
      <c r="A88" s="55" t="s">
        <v>129</v>
      </c>
      <c r="B88" s="56" t="s">
        <v>21</v>
      </c>
      <c r="C88" s="31" t="s">
        <v>121</v>
      </c>
      <c r="D88" s="32">
        <f t="shared" si="8"/>
        <v>4470</v>
      </c>
      <c r="E88" s="32">
        <f t="shared" si="9"/>
        <v>0</v>
      </c>
      <c r="F88" s="32">
        <v>0</v>
      </c>
      <c r="G88" s="32">
        <v>0</v>
      </c>
      <c r="H88" s="32">
        <f t="shared" si="10"/>
        <v>0</v>
      </c>
      <c r="I88" s="32">
        <v>0</v>
      </c>
      <c r="J88" s="32">
        <v>0</v>
      </c>
      <c r="K88" s="32">
        <f t="shared" si="11"/>
        <v>4470</v>
      </c>
      <c r="L88" s="32">
        <v>1301</v>
      </c>
      <c r="M88" s="32">
        <v>3169</v>
      </c>
      <c r="N88" s="32">
        <f t="shared" si="12"/>
        <v>4470</v>
      </c>
      <c r="O88" s="32">
        <f t="shared" si="13"/>
        <v>1301</v>
      </c>
      <c r="P88" s="32">
        <v>0</v>
      </c>
      <c r="Q88" s="32">
        <v>0</v>
      </c>
      <c r="R88" s="32">
        <v>1301</v>
      </c>
      <c r="S88" s="32">
        <v>0</v>
      </c>
      <c r="T88" s="32">
        <v>0</v>
      </c>
      <c r="U88" s="32">
        <f t="shared" si="14"/>
        <v>3169</v>
      </c>
      <c r="V88" s="32">
        <v>0</v>
      </c>
      <c r="W88" s="32">
        <v>0</v>
      </c>
      <c r="X88" s="32">
        <v>3169</v>
      </c>
      <c r="Y88" s="32">
        <v>0</v>
      </c>
      <c r="Z88" s="32">
        <v>0</v>
      </c>
      <c r="AA88" s="32">
        <f t="shared" si="15"/>
        <v>0</v>
      </c>
      <c r="AB88" s="32">
        <v>0</v>
      </c>
      <c r="AC88" s="32">
        <v>0</v>
      </c>
    </row>
    <row r="89" spans="1:29" ht="13.5">
      <c r="A89" s="55" t="s">
        <v>129</v>
      </c>
      <c r="B89" s="56" t="s">
        <v>22</v>
      </c>
      <c r="C89" s="31" t="s">
        <v>23</v>
      </c>
      <c r="D89" s="32">
        <f t="shared" si="8"/>
        <v>3573</v>
      </c>
      <c r="E89" s="32">
        <f t="shared" si="9"/>
        <v>0</v>
      </c>
      <c r="F89" s="32">
        <v>0</v>
      </c>
      <c r="G89" s="32">
        <v>0</v>
      </c>
      <c r="H89" s="32">
        <f t="shared" si="10"/>
        <v>0</v>
      </c>
      <c r="I89" s="32">
        <v>0</v>
      </c>
      <c r="J89" s="32">
        <v>0</v>
      </c>
      <c r="K89" s="32">
        <f t="shared" si="11"/>
        <v>3573</v>
      </c>
      <c r="L89" s="32">
        <v>1359</v>
      </c>
      <c r="M89" s="32">
        <v>2214</v>
      </c>
      <c r="N89" s="32">
        <f t="shared" si="12"/>
        <v>3573</v>
      </c>
      <c r="O89" s="32">
        <f t="shared" si="13"/>
        <v>1359</v>
      </c>
      <c r="P89" s="32">
        <v>0</v>
      </c>
      <c r="Q89" s="32">
        <v>0</v>
      </c>
      <c r="R89" s="32">
        <v>1359</v>
      </c>
      <c r="S89" s="32">
        <v>0</v>
      </c>
      <c r="T89" s="32">
        <v>0</v>
      </c>
      <c r="U89" s="32">
        <f t="shared" si="14"/>
        <v>2214</v>
      </c>
      <c r="V89" s="32">
        <v>0</v>
      </c>
      <c r="W89" s="32">
        <v>0</v>
      </c>
      <c r="X89" s="32">
        <v>2214</v>
      </c>
      <c r="Y89" s="32">
        <v>0</v>
      </c>
      <c r="Z89" s="32">
        <v>0</v>
      </c>
      <c r="AA89" s="32">
        <f t="shared" si="15"/>
        <v>0</v>
      </c>
      <c r="AB89" s="32">
        <v>0</v>
      </c>
      <c r="AC89" s="32">
        <v>0</v>
      </c>
    </row>
    <row r="90" spans="1:29" ht="13.5">
      <c r="A90" s="55" t="s">
        <v>129</v>
      </c>
      <c r="B90" s="56" t="s">
        <v>24</v>
      </c>
      <c r="C90" s="31" t="s">
        <v>125</v>
      </c>
      <c r="D90" s="32">
        <f t="shared" si="8"/>
        <v>5529</v>
      </c>
      <c r="E90" s="32">
        <f t="shared" si="9"/>
        <v>0</v>
      </c>
      <c r="F90" s="32">
        <v>0</v>
      </c>
      <c r="G90" s="32">
        <v>0</v>
      </c>
      <c r="H90" s="32">
        <f t="shared" si="10"/>
        <v>5529</v>
      </c>
      <c r="I90" s="32">
        <v>1638</v>
      </c>
      <c r="J90" s="32">
        <v>3891</v>
      </c>
      <c r="K90" s="32">
        <f t="shared" si="11"/>
        <v>0</v>
      </c>
      <c r="L90" s="32">
        <v>0</v>
      </c>
      <c r="M90" s="32">
        <v>0</v>
      </c>
      <c r="N90" s="32">
        <f t="shared" si="12"/>
        <v>5609</v>
      </c>
      <c r="O90" s="32">
        <f t="shared" si="13"/>
        <v>1638</v>
      </c>
      <c r="P90" s="32">
        <v>0</v>
      </c>
      <c r="Q90" s="32">
        <v>1638</v>
      </c>
      <c r="R90" s="32">
        <v>0</v>
      </c>
      <c r="S90" s="32">
        <v>0</v>
      </c>
      <c r="T90" s="32">
        <v>0</v>
      </c>
      <c r="U90" s="32">
        <f t="shared" si="14"/>
        <v>3891</v>
      </c>
      <c r="V90" s="32">
        <v>0</v>
      </c>
      <c r="W90" s="32">
        <v>3891</v>
      </c>
      <c r="X90" s="32">
        <v>0</v>
      </c>
      <c r="Y90" s="32">
        <v>0</v>
      </c>
      <c r="Z90" s="32">
        <v>0</v>
      </c>
      <c r="AA90" s="32">
        <f t="shared" si="15"/>
        <v>80</v>
      </c>
      <c r="AB90" s="32">
        <v>80</v>
      </c>
      <c r="AC90" s="32">
        <v>0</v>
      </c>
    </row>
    <row r="91" spans="1:29" ht="13.5">
      <c r="A91" s="55" t="s">
        <v>129</v>
      </c>
      <c r="B91" s="56" t="s">
        <v>25</v>
      </c>
      <c r="C91" s="31" t="s">
        <v>26</v>
      </c>
      <c r="D91" s="32">
        <f t="shared" si="8"/>
        <v>2294</v>
      </c>
      <c r="E91" s="32">
        <f t="shared" si="9"/>
        <v>0</v>
      </c>
      <c r="F91" s="32">
        <v>0</v>
      </c>
      <c r="G91" s="32">
        <v>0</v>
      </c>
      <c r="H91" s="32">
        <f t="shared" si="10"/>
        <v>0</v>
      </c>
      <c r="I91" s="32">
        <v>0</v>
      </c>
      <c r="J91" s="32">
        <v>0</v>
      </c>
      <c r="K91" s="32">
        <f t="shared" si="11"/>
        <v>2294</v>
      </c>
      <c r="L91" s="32">
        <v>1122</v>
      </c>
      <c r="M91" s="32">
        <v>1172</v>
      </c>
      <c r="N91" s="32">
        <f t="shared" si="12"/>
        <v>2299</v>
      </c>
      <c r="O91" s="32">
        <f t="shared" si="13"/>
        <v>1122</v>
      </c>
      <c r="P91" s="32">
        <v>1122</v>
      </c>
      <c r="Q91" s="32">
        <v>0</v>
      </c>
      <c r="R91" s="32">
        <v>0</v>
      </c>
      <c r="S91" s="32">
        <v>0</v>
      </c>
      <c r="T91" s="32">
        <v>0</v>
      </c>
      <c r="U91" s="32">
        <f t="shared" si="14"/>
        <v>1172</v>
      </c>
      <c r="V91" s="32">
        <v>1172</v>
      </c>
      <c r="W91" s="32">
        <v>0</v>
      </c>
      <c r="X91" s="32">
        <v>0</v>
      </c>
      <c r="Y91" s="32">
        <v>0</v>
      </c>
      <c r="Z91" s="32">
        <v>0</v>
      </c>
      <c r="AA91" s="32">
        <f t="shared" si="15"/>
        <v>5</v>
      </c>
      <c r="AB91" s="32">
        <v>5</v>
      </c>
      <c r="AC91" s="32">
        <v>0</v>
      </c>
    </row>
    <row r="92" spans="1:29" ht="13.5">
      <c r="A92" s="55" t="s">
        <v>129</v>
      </c>
      <c r="B92" s="56" t="s">
        <v>27</v>
      </c>
      <c r="C92" s="31" t="s">
        <v>28</v>
      </c>
      <c r="D92" s="32">
        <f t="shared" si="8"/>
        <v>3966</v>
      </c>
      <c r="E92" s="32">
        <f t="shared" si="9"/>
        <v>0</v>
      </c>
      <c r="F92" s="32">
        <v>0</v>
      </c>
      <c r="G92" s="32">
        <v>0</v>
      </c>
      <c r="H92" s="32">
        <f t="shared" si="10"/>
        <v>0</v>
      </c>
      <c r="I92" s="32">
        <v>0</v>
      </c>
      <c r="J92" s="32">
        <v>0</v>
      </c>
      <c r="K92" s="32">
        <f t="shared" si="11"/>
        <v>3966</v>
      </c>
      <c r="L92" s="32">
        <v>2556</v>
      </c>
      <c r="M92" s="32">
        <v>1410</v>
      </c>
      <c r="N92" s="32">
        <f t="shared" si="12"/>
        <v>3966</v>
      </c>
      <c r="O92" s="32">
        <f t="shared" si="13"/>
        <v>2556</v>
      </c>
      <c r="P92" s="32">
        <v>2556</v>
      </c>
      <c r="Q92" s="32">
        <v>0</v>
      </c>
      <c r="R92" s="32">
        <v>0</v>
      </c>
      <c r="S92" s="32">
        <v>0</v>
      </c>
      <c r="T92" s="32">
        <v>0</v>
      </c>
      <c r="U92" s="32">
        <f t="shared" si="14"/>
        <v>1410</v>
      </c>
      <c r="V92" s="32">
        <v>1410</v>
      </c>
      <c r="W92" s="32">
        <v>0</v>
      </c>
      <c r="X92" s="32">
        <v>0</v>
      </c>
      <c r="Y92" s="32">
        <v>0</v>
      </c>
      <c r="Z92" s="32">
        <v>0</v>
      </c>
      <c r="AA92" s="32">
        <f t="shared" si="15"/>
        <v>0</v>
      </c>
      <c r="AB92" s="32">
        <v>0</v>
      </c>
      <c r="AC92" s="32">
        <v>0</v>
      </c>
    </row>
    <row r="93" spans="1:29" ht="13.5">
      <c r="A93" s="55" t="s">
        <v>129</v>
      </c>
      <c r="B93" s="56" t="s">
        <v>29</v>
      </c>
      <c r="C93" s="31" t="s">
        <v>30</v>
      </c>
      <c r="D93" s="32">
        <f t="shared" si="8"/>
        <v>6650</v>
      </c>
      <c r="E93" s="32">
        <f t="shared" si="9"/>
        <v>0</v>
      </c>
      <c r="F93" s="32">
        <v>0</v>
      </c>
      <c r="G93" s="32">
        <v>0</v>
      </c>
      <c r="H93" s="32">
        <f t="shared" si="10"/>
        <v>0</v>
      </c>
      <c r="I93" s="32">
        <v>0</v>
      </c>
      <c r="J93" s="32">
        <v>0</v>
      </c>
      <c r="K93" s="32">
        <f t="shared" si="11"/>
        <v>6650</v>
      </c>
      <c r="L93" s="32">
        <v>3966</v>
      </c>
      <c r="M93" s="32">
        <v>2684</v>
      </c>
      <c r="N93" s="32">
        <f t="shared" si="12"/>
        <v>6650</v>
      </c>
      <c r="O93" s="32">
        <f t="shared" si="13"/>
        <v>3966</v>
      </c>
      <c r="P93" s="32">
        <v>3966</v>
      </c>
      <c r="Q93" s="32">
        <v>0</v>
      </c>
      <c r="R93" s="32">
        <v>0</v>
      </c>
      <c r="S93" s="32">
        <v>0</v>
      </c>
      <c r="T93" s="32">
        <v>0</v>
      </c>
      <c r="U93" s="32">
        <f t="shared" si="14"/>
        <v>2684</v>
      </c>
      <c r="V93" s="32">
        <v>2684</v>
      </c>
      <c r="W93" s="32">
        <v>0</v>
      </c>
      <c r="X93" s="32">
        <v>0</v>
      </c>
      <c r="Y93" s="32">
        <v>0</v>
      </c>
      <c r="Z93" s="32">
        <v>0</v>
      </c>
      <c r="AA93" s="32">
        <f t="shared" si="15"/>
        <v>0</v>
      </c>
      <c r="AB93" s="32">
        <v>0</v>
      </c>
      <c r="AC93" s="32">
        <v>0</v>
      </c>
    </row>
    <row r="94" spans="1:29" ht="13.5">
      <c r="A94" s="55" t="s">
        <v>129</v>
      </c>
      <c r="B94" s="56" t="s">
        <v>31</v>
      </c>
      <c r="C94" s="31" t="s">
        <v>32</v>
      </c>
      <c r="D94" s="32">
        <f t="shared" si="8"/>
        <v>8970</v>
      </c>
      <c r="E94" s="32">
        <f t="shared" si="9"/>
        <v>0</v>
      </c>
      <c r="F94" s="32">
        <v>0</v>
      </c>
      <c r="G94" s="32">
        <v>0</v>
      </c>
      <c r="H94" s="32">
        <f t="shared" si="10"/>
        <v>0</v>
      </c>
      <c r="I94" s="32">
        <v>0</v>
      </c>
      <c r="J94" s="32">
        <v>0</v>
      </c>
      <c r="K94" s="32">
        <f t="shared" si="11"/>
        <v>8970</v>
      </c>
      <c r="L94" s="32">
        <v>5419</v>
      </c>
      <c r="M94" s="32">
        <v>3551</v>
      </c>
      <c r="N94" s="32">
        <f t="shared" si="12"/>
        <v>8970</v>
      </c>
      <c r="O94" s="32">
        <f t="shared" si="13"/>
        <v>5419</v>
      </c>
      <c r="P94" s="32">
        <v>5419</v>
      </c>
      <c r="Q94" s="32">
        <v>0</v>
      </c>
      <c r="R94" s="32">
        <v>0</v>
      </c>
      <c r="S94" s="32">
        <v>0</v>
      </c>
      <c r="T94" s="32">
        <v>0</v>
      </c>
      <c r="U94" s="32">
        <f t="shared" si="14"/>
        <v>3551</v>
      </c>
      <c r="V94" s="32">
        <v>3551</v>
      </c>
      <c r="W94" s="32">
        <v>0</v>
      </c>
      <c r="X94" s="32">
        <v>0</v>
      </c>
      <c r="Y94" s="32">
        <v>0</v>
      </c>
      <c r="Z94" s="32">
        <v>0</v>
      </c>
      <c r="AA94" s="32">
        <f t="shared" si="15"/>
        <v>0</v>
      </c>
      <c r="AB94" s="32">
        <v>0</v>
      </c>
      <c r="AC94" s="32">
        <v>0</v>
      </c>
    </row>
    <row r="95" spans="1:29" ht="13.5">
      <c r="A95" s="62" t="s">
        <v>36</v>
      </c>
      <c r="B95" s="63"/>
      <c r="C95" s="63"/>
      <c r="D95" s="32">
        <f>SUM(D7:D94)</f>
        <v>659994</v>
      </c>
      <c r="E95" s="32">
        <f aca="true" t="shared" si="16" ref="E95:AC95">SUM(E7:E94)</f>
        <v>125830</v>
      </c>
      <c r="F95" s="32">
        <f t="shared" si="16"/>
        <v>103815</v>
      </c>
      <c r="G95" s="32">
        <f t="shared" si="16"/>
        <v>22015</v>
      </c>
      <c r="H95" s="32">
        <f t="shared" si="16"/>
        <v>207638</v>
      </c>
      <c r="I95" s="32">
        <f t="shared" si="16"/>
        <v>187019</v>
      </c>
      <c r="J95" s="32">
        <f t="shared" si="16"/>
        <v>20619</v>
      </c>
      <c r="K95" s="32">
        <f t="shared" si="16"/>
        <v>326526</v>
      </c>
      <c r="L95" s="32">
        <f t="shared" si="16"/>
        <v>47001</v>
      </c>
      <c r="M95" s="32">
        <f t="shared" si="16"/>
        <v>279525</v>
      </c>
      <c r="N95" s="32">
        <f t="shared" si="16"/>
        <v>662302</v>
      </c>
      <c r="O95" s="32">
        <f t="shared" si="16"/>
        <v>337834</v>
      </c>
      <c r="P95" s="32">
        <f t="shared" si="16"/>
        <v>309894</v>
      </c>
      <c r="Q95" s="32">
        <f t="shared" si="16"/>
        <v>21418</v>
      </c>
      <c r="R95" s="32">
        <f t="shared" si="16"/>
        <v>6314</v>
      </c>
      <c r="S95" s="32">
        <f t="shared" si="16"/>
        <v>4</v>
      </c>
      <c r="T95" s="32">
        <f t="shared" si="16"/>
        <v>204</v>
      </c>
      <c r="U95" s="32">
        <f t="shared" si="16"/>
        <v>322160</v>
      </c>
      <c r="V95" s="32">
        <f t="shared" si="16"/>
        <v>272302</v>
      </c>
      <c r="W95" s="32">
        <f t="shared" si="16"/>
        <v>36428</v>
      </c>
      <c r="X95" s="32">
        <f t="shared" si="16"/>
        <v>11054</v>
      </c>
      <c r="Y95" s="32">
        <f t="shared" si="16"/>
        <v>48</v>
      </c>
      <c r="Z95" s="32">
        <f t="shared" si="16"/>
        <v>2328</v>
      </c>
      <c r="AA95" s="32">
        <f t="shared" si="16"/>
        <v>2308</v>
      </c>
      <c r="AB95" s="32">
        <f t="shared" si="16"/>
        <v>2308</v>
      </c>
      <c r="AC95" s="32">
        <f t="shared" si="16"/>
        <v>0</v>
      </c>
    </row>
  </sheetData>
  <mergeCells count="7">
    <mergeCell ref="H3:J3"/>
    <mergeCell ref="K3:M3"/>
    <mergeCell ref="A2:A6"/>
    <mergeCell ref="B2:B6"/>
    <mergeCell ref="C2:C6"/>
    <mergeCell ref="E3:G3"/>
    <mergeCell ref="A95:C9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&amp;L&amp;16し尿処理の状況（平成１５年度実績）&amp;R&amp;D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23"/>
  <sheetViews>
    <sheetView workbookViewId="0" topLeftCell="A1">
      <selection activeCell="A1" sqref="A1:B1"/>
    </sheetView>
  </sheetViews>
  <sheetFormatPr defaultColWidth="9.00390625" defaultRowHeight="13.5"/>
  <cols>
    <col min="1" max="1" width="4.75390625" style="37" customWidth="1"/>
    <col min="2" max="2" width="4.875" style="37" customWidth="1"/>
    <col min="3" max="3" width="13.375" style="37" customWidth="1"/>
    <col min="4" max="4" width="13.75390625" style="37" customWidth="1"/>
    <col min="5" max="5" width="3.375" style="37" customWidth="1"/>
    <col min="6" max="6" width="3.875" style="37" customWidth="1"/>
    <col min="7" max="9" width="13.00390625" style="37" customWidth="1"/>
    <col min="10" max="10" width="12.875" style="37" customWidth="1"/>
    <col min="11" max="16384" width="8.00390625" style="37" customWidth="1"/>
  </cols>
  <sheetData>
    <row r="1" spans="1:3" s="36" customFormat="1" ht="21" customHeight="1">
      <c r="A1" s="104" t="s">
        <v>92</v>
      </c>
      <c r="B1" s="97"/>
      <c r="C1" s="35" t="s">
        <v>57</v>
      </c>
    </row>
    <row r="2" ht="18" customHeight="1">
      <c r="J2" s="38" t="s">
        <v>58</v>
      </c>
    </row>
    <row r="3" spans="6:11" s="39" customFormat="1" ht="19.5" customHeight="1">
      <c r="F3" s="94" t="s">
        <v>59</v>
      </c>
      <c r="G3" s="94"/>
      <c r="H3" s="40" t="s">
        <v>60</v>
      </c>
      <c r="I3" s="40" t="s">
        <v>61</v>
      </c>
      <c r="J3" s="40" t="s">
        <v>50</v>
      </c>
      <c r="K3" s="40" t="s">
        <v>62</v>
      </c>
    </row>
    <row r="4" spans="2:11" s="39" customFormat="1" ht="19.5" customHeight="1">
      <c r="B4" s="98" t="s">
        <v>63</v>
      </c>
      <c r="C4" s="41" t="s">
        <v>64</v>
      </c>
      <c r="D4" s="42">
        <f>SUMIF('水洗化人口等'!$A$7:$C$95,$A$1,'水洗化人口等'!$G$7:$G$95)</f>
        <v>391544</v>
      </c>
      <c r="F4" s="95" t="s">
        <v>65</v>
      </c>
      <c r="G4" s="41" t="s">
        <v>66</v>
      </c>
      <c r="H4" s="42">
        <f>SUMIF('し尿処理の状況'!$A$7:$C$95,$A$1,'し尿処理の状況'!$P$7:$P$95)</f>
        <v>309894</v>
      </c>
      <c r="I4" s="42">
        <f>SUMIF('し尿処理の状況'!$A$7:$C$95,$A$1,'し尿処理の状況'!$V$7:$V$95)</f>
        <v>272302</v>
      </c>
      <c r="J4" s="42">
        <f aca="true" t="shared" si="0" ref="J4:J11">H4+I4</f>
        <v>582196</v>
      </c>
      <c r="K4" s="43">
        <f aca="true" t="shared" si="1" ref="K4:K9">J4/$J$9</f>
        <v>0.8821231708167044</v>
      </c>
    </row>
    <row r="5" spans="2:11" s="39" customFormat="1" ht="19.5" customHeight="1">
      <c r="B5" s="99"/>
      <c r="C5" s="41" t="s">
        <v>67</v>
      </c>
      <c r="D5" s="42">
        <f>SUMIF('水洗化人口等'!$A$7:$C$95,$A$1,'水洗化人口等'!$H$7:$H$95)</f>
        <v>3280</v>
      </c>
      <c r="F5" s="96"/>
      <c r="G5" s="41" t="s">
        <v>68</v>
      </c>
      <c r="H5" s="42">
        <f>SUMIF('し尿処理の状況'!$A$7:$C$95,$A$1,'し尿処理の状況'!$Q$7:$Q$95)</f>
        <v>21418</v>
      </c>
      <c r="I5" s="42">
        <f>SUMIF('し尿処理の状況'!$A$7:$C$95,$A$1,'し尿処理の状況'!$W$7:$W$95)</f>
        <v>36428</v>
      </c>
      <c r="J5" s="42">
        <f t="shared" si="0"/>
        <v>57846</v>
      </c>
      <c r="K5" s="43">
        <f t="shared" si="1"/>
        <v>0.08764625132955754</v>
      </c>
    </row>
    <row r="6" spans="2:11" s="39" customFormat="1" ht="19.5" customHeight="1">
      <c r="B6" s="100"/>
      <c r="C6" s="44" t="s">
        <v>69</v>
      </c>
      <c r="D6" s="45">
        <f>SUM(D4:D5)</f>
        <v>394824</v>
      </c>
      <c r="F6" s="96"/>
      <c r="G6" s="41" t="s">
        <v>70</v>
      </c>
      <c r="H6" s="42">
        <f>SUMIF('し尿処理の状況'!$A$7:$C$95,$A$1,'し尿処理の状況'!$R$7:$R$95)</f>
        <v>6314</v>
      </c>
      <c r="I6" s="42">
        <f>SUMIF('し尿処理の状況'!$A$7:$C$95,$A$1,'し尿処理の状況'!$X$7:$X$95)</f>
        <v>11054</v>
      </c>
      <c r="J6" s="42">
        <f t="shared" si="0"/>
        <v>17368</v>
      </c>
      <c r="K6" s="43">
        <f t="shared" si="1"/>
        <v>0.02631539074597648</v>
      </c>
    </row>
    <row r="7" spans="2:11" s="39" customFormat="1" ht="19.5" customHeight="1">
      <c r="B7" s="101" t="s">
        <v>71</v>
      </c>
      <c r="C7" s="46" t="s">
        <v>72</v>
      </c>
      <c r="D7" s="42">
        <f>SUMIF('水洗化人口等'!$A$7:$C$95,$A$1,'水洗化人口等'!$K$7:$K$95)</f>
        <v>4594648</v>
      </c>
      <c r="F7" s="96"/>
      <c r="G7" s="41" t="s">
        <v>73</v>
      </c>
      <c r="H7" s="42">
        <f>SUMIF('し尿処理の状況'!$A$7:$C$95,$A$1,'し尿処理の状況'!$S$7:$S$95)</f>
        <v>4</v>
      </c>
      <c r="I7" s="42">
        <f>SUMIF('し尿処理の状況'!$A$7:$C$95,$A$1,'し尿処理の状況'!$Y$7:$Y$95)</f>
        <v>48</v>
      </c>
      <c r="J7" s="42">
        <f t="shared" si="0"/>
        <v>52</v>
      </c>
      <c r="K7" s="43">
        <f t="shared" si="1"/>
        <v>7.878859504783377E-05</v>
      </c>
    </row>
    <row r="8" spans="2:11" s="39" customFormat="1" ht="19.5" customHeight="1">
      <c r="B8" s="102"/>
      <c r="C8" s="41" t="s">
        <v>74</v>
      </c>
      <c r="D8" s="42">
        <f>SUMIF('水洗化人口等'!$A$7:$C$95,$A$1,'水洗化人口等'!$M$7:$M$95)</f>
        <v>62560</v>
      </c>
      <c r="F8" s="96"/>
      <c r="G8" s="41" t="s">
        <v>75</v>
      </c>
      <c r="H8" s="42">
        <f>SUMIF('し尿処理の状況'!$A$7:$C$95,$A$1,'し尿処理の状況'!$T$7:$T$95)</f>
        <v>204</v>
      </c>
      <c r="I8" s="42">
        <f>SUMIF('し尿処理の状況'!$A$7:$C$95,$A$1,'し尿処理の状況'!$Z$7:$Z$95)</f>
        <v>2328</v>
      </c>
      <c r="J8" s="42">
        <f t="shared" si="0"/>
        <v>2532</v>
      </c>
      <c r="K8" s="43">
        <f t="shared" si="1"/>
        <v>0.003836398512713752</v>
      </c>
    </row>
    <row r="9" spans="2:11" s="39" customFormat="1" ht="19.5" customHeight="1">
      <c r="B9" s="102"/>
      <c r="C9" s="41" t="s">
        <v>76</v>
      </c>
      <c r="D9" s="42">
        <f>SUMIF('水洗化人口等'!$A$7:$C$95,$A$1,'水洗化人口等'!$O$7:$O$95)</f>
        <v>585969</v>
      </c>
      <c r="F9" s="96"/>
      <c r="G9" s="41" t="s">
        <v>69</v>
      </c>
      <c r="H9" s="42">
        <f>SUM(H4:H8)</f>
        <v>337834</v>
      </c>
      <c r="I9" s="42">
        <f>SUM(I4:I8)</f>
        <v>322160</v>
      </c>
      <c r="J9" s="42">
        <f t="shared" si="0"/>
        <v>659994</v>
      </c>
      <c r="K9" s="43">
        <f t="shared" si="1"/>
        <v>1</v>
      </c>
    </row>
    <row r="10" spans="2:10" s="39" customFormat="1" ht="19.5" customHeight="1">
      <c r="B10" s="103"/>
      <c r="C10" s="44" t="s">
        <v>69</v>
      </c>
      <c r="D10" s="45">
        <f>SUM(D7:D9)</f>
        <v>5243177</v>
      </c>
      <c r="F10" s="94" t="s">
        <v>77</v>
      </c>
      <c r="G10" s="94"/>
      <c r="H10" s="42">
        <f>SUMIF('し尿処理の状況'!$A$7:$C$95,$A$1,'し尿処理の状況'!$AB$7:$AB$95)</f>
        <v>2308</v>
      </c>
      <c r="I10" s="42">
        <f>SUMIF('し尿処理の状況'!$A$7:$C$95,$A$1,'し尿処理の状況'!$AC$7:$AC$95)</f>
        <v>0</v>
      </c>
      <c r="J10" s="42">
        <f t="shared" si="0"/>
        <v>2308</v>
      </c>
    </row>
    <row r="11" spans="2:10" s="39" customFormat="1" ht="19.5" customHeight="1">
      <c r="B11" s="92" t="s">
        <v>78</v>
      </c>
      <c r="C11" s="93"/>
      <c r="D11" s="45">
        <f>D6+D10</f>
        <v>5638001</v>
      </c>
      <c r="F11" s="94" t="s">
        <v>50</v>
      </c>
      <c r="G11" s="94"/>
      <c r="H11" s="42">
        <f>H9+H10</f>
        <v>340142</v>
      </c>
      <c r="I11" s="42">
        <f>I9+I10</f>
        <v>322160</v>
      </c>
      <c r="J11" s="42">
        <f t="shared" si="0"/>
        <v>662302</v>
      </c>
    </row>
    <row r="12" spans="6:10" s="39" customFormat="1" ht="19.5" customHeight="1">
      <c r="F12" s="47"/>
      <c r="G12" s="47"/>
      <c r="H12" s="48"/>
      <c r="I12" s="48"/>
      <c r="J12" s="48"/>
    </row>
    <row r="13" spans="2:10" s="39" customFormat="1" ht="19.5" customHeight="1">
      <c r="B13" s="49" t="s">
        <v>79</v>
      </c>
      <c r="J13" s="38" t="s">
        <v>58</v>
      </c>
    </row>
    <row r="14" spans="3:10" s="39" customFormat="1" ht="19.5" customHeight="1">
      <c r="C14" s="42">
        <f>SUMIF('水洗化人口等'!$A$7:$C$95,$A$1,'水洗化人口等'!$P$7:$P$95)</f>
        <v>312367</v>
      </c>
      <c r="D14" s="39" t="s">
        <v>80</v>
      </c>
      <c r="F14" s="94" t="s">
        <v>81</v>
      </c>
      <c r="G14" s="94"/>
      <c r="H14" s="40" t="s">
        <v>60</v>
      </c>
      <c r="I14" s="40" t="s">
        <v>61</v>
      </c>
      <c r="J14" s="40" t="s">
        <v>50</v>
      </c>
    </row>
    <row r="15" spans="6:10" s="39" customFormat="1" ht="15.75" customHeight="1">
      <c r="F15" s="94" t="s">
        <v>82</v>
      </c>
      <c r="G15" s="94"/>
      <c r="H15" s="42">
        <f>SUMIF('し尿処理の状況'!$A$7:$C$95,$A$1,'し尿処理の状況'!$F$7:$F$95)</f>
        <v>103815</v>
      </c>
      <c r="I15" s="42">
        <f>SUMIF('し尿処理の状況'!$A$7:$C$95,$A$1,'し尿処理の状況'!$G$7:$G$95)</f>
        <v>22015</v>
      </c>
      <c r="J15" s="42">
        <f>H15+I15</f>
        <v>125830</v>
      </c>
    </row>
    <row r="16" spans="3:10" s="39" customFormat="1" ht="15.75" customHeight="1">
      <c r="C16" s="39" t="s">
        <v>83</v>
      </c>
      <c r="D16" s="50">
        <f>D10/D11</f>
        <v>0.9299709240917127</v>
      </c>
      <c r="F16" s="94" t="s">
        <v>84</v>
      </c>
      <c r="G16" s="94"/>
      <c r="H16" s="42">
        <f>SUMIF('し尿処理の状況'!$A$7:$C$95,$A$1,'し尿処理の状況'!$I$7:$I$95)</f>
        <v>187019</v>
      </c>
      <c r="I16" s="42">
        <f>SUMIF('し尿処理の状況'!$A$7:$C$95,$A$1,'し尿処理の状況'!$J$7:$J$95)</f>
        <v>20619</v>
      </c>
      <c r="J16" s="42">
        <f>H16+I16</f>
        <v>207638</v>
      </c>
    </row>
    <row r="17" spans="3:10" s="39" customFormat="1" ht="15.75" customHeight="1">
      <c r="C17" s="39" t="s">
        <v>85</v>
      </c>
      <c r="D17" s="50">
        <f>D6/D11</f>
        <v>0.07002907590828736</v>
      </c>
      <c r="F17" s="94" t="s">
        <v>86</v>
      </c>
      <c r="G17" s="94"/>
      <c r="H17" s="42">
        <f>SUMIF('し尿処理の状況'!$A$7:$C$95,$A$1,'し尿処理の状況'!$L$7:$L$95)</f>
        <v>47001</v>
      </c>
      <c r="I17" s="42">
        <f>SUMIF('し尿処理の状況'!$A$7:$C$95,$A$1,'し尿処理の状況'!$M$7:$M$95)</f>
        <v>279525</v>
      </c>
      <c r="J17" s="42">
        <f>H17+I17</f>
        <v>326526</v>
      </c>
    </row>
    <row r="18" spans="3:10" s="39" customFormat="1" ht="15.75" customHeight="1">
      <c r="C18" s="51" t="s">
        <v>87</v>
      </c>
      <c r="D18" s="50">
        <f>D7/D11</f>
        <v>0.8149427430041251</v>
      </c>
      <c r="F18" s="94" t="s">
        <v>50</v>
      </c>
      <c r="G18" s="94"/>
      <c r="H18" s="42">
        <f>SUM(H15:H17)</f>
        <v>337835</v>
      </c>
      <c r="I18" s="42">
        <f>SUM(I15:I17)</f>
        <v>322159</v>
      </c>
      <c r="J18" s="42">
        <f>SUM(J15:J17)</f>
        <v>659994</v>
      </c>
    </row>
    <row r="19" spans="3:10" ht="15.75" customHeight="1">
      <c r="C19" s="37" t="s">
        <v>88</v>
      </c>
      <c r="D19" s="50">
        <f>(D8+D9)/D11</f>
        <v>0.11502818108758761</v>
      </c>
      <c r="J19" s="52"/>
    </row>
    <row r="20" spans="3:10" ht="15.75" customHeight="1">
      <c r="C20" s="37" t="s">
        <v>89</v>
      </c>
      <c r="D20" s="50">
        <f>C14/D11</f>
        <v>0.055403856792505</v>
      </c>
      <c r="J20" s="53"/>
    </row>
    <row r="21" spans="3:10" ht="15.75" customHeight="1">
      <c r="C21" s="37" t="s">
        <v>90</v>
      </c>
      <c r="D21" s="50">
        <f>D4/D6</f>
        <v>0.9916925009624542</v>
      </c>
      <c r="F21" s="54"/>
      <c r="J21" s="53"/>
    </row>
    <row r="22" spans="3:10" ht="15.75" customHeight="1">
      <c r="C22" s="37" t="s">
        <v>91</v>
      </c>
      <c r="D22" s="50">
        <f>D5/D6</f>
        <v>0.008307499037545843</v>
      </c>
      <c r="F22" s="54"/>
      <c r="J22" s="53"/>
    </row>
    <row r="23" spans="6:10" ht="15" customHeight="1">
      <c r="F23" s="54"/>
      <c r="J23" s="53"/>
    </row>
    <row r="24" ht="15" customHeight="1"/>
    <row r="25" ht="15" customHeight="1"/>
  </sheetData>
  <mergeCells count="13">
    <mergeCell ref="F14:G14"/>
    <mergeCell ref="F17:G17"/>
    <mergeCell ref="F18:G18"/>
    <mergeCell ref="F15:G15"/>
    <mergeCell ref="F16:G16"/>
    <mergeCell ref="A1:B1"/>
    <mergeCell ref="F3:G3"/>
    <mergeCell ref="B4:B6"/>
    <mergeCell ref="B7:B10"/>
    <mergeCell ref="B11:C11"/>
    <mergeCell ref="F10:G10"/>
    <mergeCell ref="F4:F9"/>
    <mergeCell ref="F11:G11"/>
  </mergeCells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110" r:id="rId1"/>
  <headerFooter alignWithMargins="0">
    <oddHeader>&amp;R&amp;F　　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2005-09-21T06:45:15Z</cp:lastPrinted>
  <dcterms:created xsi:type="dcterms:W3CDTF">2002-10-23T07:25:09Z</dcterms:created>
  <dcterms:modified xsi:type="dcterms:W3CDTF">2005-09-29T03:10:14Z</dcterms:modified>
  <cp:category/>
  <cp:version/>
  <cp:contentType/>
  <cp:contentStatus/>
</cp:coreProperties>
</file>