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'し尿処理の状況'!$A$2:$AC$57</definedName>
    <definedName name="_xlnm.Print_Area" localSheetId="0">'水洗化人口等'!$A$2:$U$57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<sst xmlns="http://schemas.openxmlformats.org/spreadsheetml/2006/main" count="500" uniqueCount="187">
  <si>
    <t>25208</t>
  </si>
  <si>
    <t>栗東市</t>
  </si>
  <si>
    <t>水洗化人口等（平成１５年度実績）</t>
  </si>
  <si>
    <t>し尿処理の状況（平成１５年度実績）</t>
  </si>
  <si>
    <t>滋賀県合計</t>
  </si>
  <si>
    <t>滋賀県合計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</si>
  <si>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</si>
  <si>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</si>
  <si>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</si>
  <si>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</si>
  <si>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</si>
  <si>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</si>
  <si>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</si>
  <si>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</si>
  <si>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</si>
  <si>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</si>
  <si>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</si>
  <si>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</si>
  <si>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</si>
  <si>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</si>
  <si>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</si>
  <si>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</si>
  <si>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</si>
  <si>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</si>
  <si>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</si>
  <si>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</si>
  <si>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</si>
  <si>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</si>
  <si>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</si>
  <si>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</si>
  <si>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</si>
  <si>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</si>
  <si>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</si>
  <si>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</si>
  <si>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</si>
  <si>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</si>
  <si>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</si>
  <si>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</si>
  <si>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</si>
  <si>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</si>
  <si>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</si>
  <si>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</si>
  <si>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</si>
  <si>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</si>
  <si>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</si>
  <si>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</si>
  <si>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</si>
  <si>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</si>
  <si>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</si>
  <si>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</si>
  <si>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</si>
  <si>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</si>
  <si>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</si>
  <si>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</si>
  <si>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</si>
  <si>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</si>
  <si>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</si>
  <si>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</si>
  <si>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</si>
  <si>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</si>
  <si>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</si>
  <si>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滋賀県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</si>
  <si>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</si>
  <si>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</si>
  <si>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</si>
  <si>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</si>
  <si>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</si>
  <si>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</si>
  <si>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</si>
  <si>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</si>
  <si>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</si>
  <si>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</si>
  <si>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</si>
  <si>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</si>
  <si>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</si>
  <si>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</si>
  <si>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</si>
  <si>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</si>
  <si>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</si>
  <si>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</si>
  <si>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</si>
  <si>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</si>
  <si>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</si>
  <si>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</si>
  <si>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</si>
  <si>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</si>
  <si>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</si>
  <si>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志賀町</t>
  </si>
  <si>
    <t>竜王町</t>
  </si>
  <si>
    <t>甲西町</t>
  </si>
  <si>
    <t>○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</si>
  <si>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</si>
  <si>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</si>
  <si>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</si>
  <si>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</si>
  <si>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</si>
  <si>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</si>
  <si>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</si>
  <si>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</si>
  <si>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</si>
  <si>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25205</t>
  </si>
  <si>
    <t>八日市市</t>
  </si>
  <si>
    <t>25206</t>
  </si>
  <si>
    <t>草津市</t>
  </si>
  <si>
    <t>25207</t>
  </si>
  <si>
    <t>守山市</t>
  </si>
  <si>
    <t>25301</t>
  </si>
  <si>
    <t>25342</t>
  </si>
  <si>
    <t>中主町</t>
  </si>
  <si>
    <t>25343</t>
  </si>
  <si>
    <t>野洲町</t>
  </si>
  <si>
    <t>25361</t>
  </si>
  <si>
    <t>石部町</t>
  </si>
  <si>
    <t>25362</t>
  </si>
  <si>
    <t>25363</t>
  </si>
  <si>
    <t>水口町</t>
  </si>
  <si>
    <t>25364</t>
  </si>
  <si>
    <t>土山町</t>
  </si>
  <si>
    <t>25365</t>
  </si>
  <si>
    <t>甲賀町</t>
  </si>
  <si>
    <t>25366</t>
  </si>
  <si>
    <t>甲南町</t>
  </si>
  <si>
    <t>25367</t>
  </si>
  <si>
    <t>信楽町</t>
  </si>
  <si>
    <t>25381</t>
  </si>
  <si>
    <t>安土町</t>
  </si>
  <si>
    <t>25382</t>
  </si>
  <si>
    <t>蒲生町</t>
  </si>
  <si>
    <t>25383</t>
  </si>
  <si>
    <t>日野町</t>
  </si>
  <si>
    <t>25384</t>
  </si>
  <si>
    <t>25401</t>
  </si>
  <si>
    <t>永源寺町</t>
  </si>
  <si>
    <t>25402</t>
  </si>
  <si>
    <t>五個荘町</t>
  </si>
  <si>
    <t>25403</t>
  </si>
  <si>
    <t>能登川町</t>
  </si>
  <si>
    <t>25421</t>
  </si>
  <si>
    <t>愛東町</t>
  </si>
  <si>
    <t>25422</t>
  </si>
  <si>
    <t>湖東町</t>
  </si>
  <si>
    <t>25423</t>
  </si>
  <si>
    <t>秦荘町</t>
  </si>
  <si>
    <t>25424</t>
  </si>
  <si>
    <t>愛知川町</t>
  </si>
  <si>
    <t>25441</t>
  </si>
  <si>
    <t>豊郷町</t>
  </si>
  <si>
    <t>25442</t>
  </si>
  <si>
    <t>甲良町</t>
  </si>
  <si>
    <t>25443</t>
  </si>
  <si>
    <t>多賀町</t>
  </si>
  <si>
    <t>25461</t>
  </si>
  <si>
    <t>山東町</t>
  </si>
  <si>
    <t>25462</t>
  </si>
  <si>
    <t>伊吹町</t>
  </si>
  <si>
    <t>25463</t>
  </si>
  <si>
    <t>米原町</t>
  </si>
  <si>
    <t>25464</t>
  </si>
  <si>
    <t>近江町</t>
  </si>
  <si>
    <t>25481</t>
  </si>
  <si>
    <t>浅井町</t>
  </si>
  <si>
    <t>25482</t>
  </si>
  <si>
    <t>虎姫町</t>
  </si>
  <si>
    <t>25483</t>
  </si>
  <si>
    <t>湖北町</t>
  </si>
  <si>
    <t>25484</t>
  </si>
  <si>
    <t>びわ町</t>
  </si>
  <si>
    <t>25501</t>
  </si>
  <si>
    <t>高月町</t>
  </si>
  <si>
    <t>25502</t>
  </si>
  <si>
    <t>木之本町</t>
  </si>
  <si>
    <t>25503</t>
  </si>
  <si>
    <t>余呉町</t>
  </si>
  <si>
    <t>25504</t>
  </si>
  <si>
    <t>西浅井町</t>
  </si>
  <si>
    <t>25521</t>
  </si>
  <si>
    <t>マキノ町</t>
  </si>
  <si>
    <t>25522</t>
  </si>
  <si>
    <t>今津町</t>
  </si>
  <si>
    <t>25523</t>
  </si>
  <si>
    <t>朽木村</t>
  </si>
  <si>
    <t>25524</t>
  </si>
  <si>
    <t>安曇川町</t>
  </si>
  <si>
    <t>25525</t>
  </si>
  <si>
    <t>高島町</t>
  </si>
  <si>
    <t>25526</t>
  </si>
  <si>
    <t>新旭町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</si>
</sst>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7" xfId="25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49" fontId="7" fillId="0" borderId="7" xfId="25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13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標準_全項目データ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5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7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9" t="s">
        <v>15</v>
      </c>
      <c r="B2" s="72" t="s">
        <v>62</v>
      </c>
      <c r="C2" s="75" t="s">
        <v>63</v>
      </c>
      <c r="D2" s="5" t="s">
        <v>16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8" t="s">
        <v>17</v>
      </c>
      <c r="S2" s="79"/>
      <c r="T2" s="79"/>
      <c r="U2" s="80"/>
    </row>
    <row r="3" spans="1:21" s="30" customFormat="1" ht="22.5" customHeight="1">
      <c r="A3" s="70"/>
      <c r="B3" s="73"/>
      <c r="C3" s="76"/>
      <c r="D3" s="22"/>
      <c r="E3" s="7" t="s">
        <v>18</v>
      </c>
      <c r="F3" s="20"/>
      <c r="G3" s="20"/>
      <c r="H3" s="23"/>
      <c r="I3" s="7" t="s">
        <v>64</v>
      </c>
      <c r="J3" s="20"/>
      <c r="K3" s="20"/>
      <c r="L3" s="20"/>
      <c r="M3" s="20"/>
      <c r="N3" s="20"/>
      <c r="O3" s="20"/>
      <c r="P3" s="20"/>
      <c r="Q3" s="21"/>
      <c r="R3" s="81"/>
      <c r="S3" s="82"/>
      <c r="T3" s="82"/>
      <c r="U3" s="83"/>
    </row>
    <row r="4" spans="1:21" s="30" customFormat="1" ht="22.5" customHeight="1">
      <c r="A4" s="70"/>
      <c r="B4" s="73"/>
      <c r="C4" s="76"/>
      <c r="D4" s="22"/>
      <c r="E4" s="6" t="s">
        <v>19</v>
      </c>
      <c r="F4" s="64" t="s">
        <v>65</v>
      </c>
      <c r="G4" s="64" t="s">
        <v>66</v>
      </c>
      <c r="H4" s="64" t="s">
        <v>67</v>
      </c>
      <c r="I4" s="6" t="s">
        <v>19</v>
      </c>
      <c r="J4" s="64" t="s">
        <v>68</v>
      </c>
      <c r="K4" s="64" t="s">
        <v>69</v>
      </c>
      <c r="L4" s="64" t="s">
        <v>70</v>
      </c>
      <c r="M4" s="64" t="s">
        <v>71</v>
      </c>
      <c r="N4" s="64" t="s">
        <v>72</v>
      </c>
      <c r="O4" s="85" t="s">
        <v>73</v>
      </c>
      <c r="P4" s="8"/>
      <c r="Q4" s="64" t="s">
        <v>74</v>
      </c>
      <c r="R4" s="64" t="s">
        <v>20</v>
      </c>
      <c r="S4" s="64" t="s">
        <v>21</v>
      </c>
      <c r="T4" s="68" t="s">
        <v>22</v>
      </c>
      <c r="U4" s="68" t="s">
        <v>23</v>
      </c>
    </row>
    <row r="5" spans="1:21" s="30" customFormat="1" ht="22.5" customHeight="1">
      <c r="A5" s="70"/>
      <c r="B5" s="73"/>
      <c r="C5" s="76"/>
      <c r="D5" s="22"/>
      <c r="E5" s="6"/>
      <c r="F5" s="65"/>
      <c r="G5" s="65"/>
      <c r="H5" s="65"/>
      <c r="I5" s="6"/>
      <c r="J5" s="65"/>
      <c r="K5" s="65"/>
      <c r="L5" s="65"/>
      <c r="M5" s="65"/>
      <c r="N5" s="65"/>
      <c r="O5" s="65"/>
      <c r="P5" s="9" t="s">
        <v>24</v>
      </c>
      <c r="Q5" s="65"/>
      <c r="R5" s="66"/>
      <c r="S5" s="66"/>
      <c r="T5" s="66"/>
      <c r="U5" s="65"/>
    </row>
    <row r="6" spans="1:21" s="30" customFormat="1" ht="22.5" customHeight="1">
      <c r="A6" s="71"/>
      <c r="B6" s="74"/>
      <c r="C6" s="77"/>
      <c r="D6" s="10" t="s">
        <v>25</v>
      </c>
      <c r="E6" s="10" t="s">
        <v>25</v>
      </c>
      <c r="F6" s="11" t="s">
        <v>75</v>
      </c>
      <c r="G6" s="10" t="s">
        <v>25</v>
      </c>
      <c r="H6" s="10" t="s">
        <v>25</v>
      </c>
      <c r="I6" s="10" t="s">
        <v>25</v>
      </c>
      <c r="J6" s="11" t="s">
        <v>75</v>
      </c>
      <c r="K6" s="10" t="s">
        <v>25</v>
      </c>
      <c r="L6" s="11" t="s">
        <v>75</v>
      </c>
      <c r="M6" s="10" t="s">
        <v>25</v>
      </c>
      <c r="N6" s="11" t="s">
        <v>75</v>
      </c>
      <c r="O6" s="10" t="s">
        <v>25</v>
      </c>
      <c r="P6" s="10" t="s">
        <v>25</v>
      </c>
      <c r="Q6" s="11" t="s">
        <v>75</v>
      </c>
      <c r="R6" s="67"/>
      <c r="S6" s="67"/>
      <c r="T6" s="67"/>
      <c r="U6" s="84"/>
    </row>
    <row r="7" spans="1:21" ht="13.5">
      <c r="A7" s="55" t="s">
        <v>91</v>
      </c>
      <c r="B7" s="56" t="s">
        <v>92</v>
      </c>
      <c r="C7" s="31" t="s">
        <v>93</v>
      </c>
      <c r="D7" s="32">
        <f aca="true" t="shared" si="0" ref="D7:D56">E7+I7</f>
        <v>296194</v>
      </c>
      <c r="E7" s="33">
        <f aca="true" t="shared" si="1" ref="E7:E42">G7+H7</f>
        <v>16918</v>
      </c>
      <c r="F7" s="34">
        <f aca="true" t="shared" si="2" ref="F7:F18">E7/D7*100</f>
        <v>5.71179699791353</v>
      </c>
      <c r="G7" s="32">
        <v>16822</v>
      </c>
      <c r="H7" s="32">
        <v>96</v>
      </c>
      <c r="I7" s="33">
        <f aca="true" t="shared" si="3" ref="I7:I42">K7+M7+O7</f>
        <v>279276</v>
      </c>
      <c r="J7" s="34">
        <f aca="true" t="shared" si="4" ref="J7:J18">I7/D7*100</f>
        <v>94.28820300208646</v>
      </c>
      <c r="K7" s="32">
        <v>247668</v>
      </c>
      <c r="L7" s="34">
        <f aca="true" t="shared" si="5" ref="L7:L18">K7/D7*100</f>
        <v>83.61681870665846</v>
      </c>
      <c r="M7" s="32">
        <v>0</v>
      </c>
      <c r="N7" s="34">
        <f aca="true" t="shared" si="6" ref="N7:N18">M7/D7*100</f>
        <v>0</v>
      </c>
      <c r="O7" s="32">
        <v>31608</v>
      </c>
      <c r="P7" s="32">
        <v>10183</v>
      </c>
      <c r="Q7" s="34">
        <f aca="true" t="shared" si="7" ref="Q7:Q18">O7/D7*100</f>
        <v>10.671384295427996</v>
      </c>
      <c r="R7" s="32"/>
      <c r="S7" s="32" t="s">
        <v>90</v>
      </c>
      <c r="T7" s="32"/>
      <c r="U7" s="32"/>
    </row>
    <row r="8" spans="1:21" ht="13.5">
      <c r="A8" s="55" t="s">
        <v>91</v>
      </c>
      <c r="B8" s="56" t="s">
        <v>94</v>
      </c>
      <c r="C8" s="31" t="s">
        <v>95</v>
      </c>
      <c r="D8" s="32">
        <f t="shared" si="0"/>
        <v>107421</v>
      </c>
      <c r="E8" s="33">
        <f t="shared" si="1"/>
        <v>24681</v>
      </c>
      <c r="F8" s="34">
        <f t="shared" si="2"/>
        <v>22.97595442231966</v>
      </c>
      <c r="G8" s="32">
        <v>23806</v>
      </c>
      <c r="H8" s="32">
        <v>875</v>
      </c>
      <c r="I8" s="33">
        <f t="shared" si="3"/>
        <v>82740</v>
      </c>
      <c r="J8" s="34">
        <f t="shared" si="4"/>
        <v>77.02404557768034</v>
      </c>
      <c r="K8" s="32">
        <v>46804</v>
      </c>
      <c r="L8" s="34">
        <f t="shared" si="5"/>
        <v>43.57062399344635</v>
      </c>
      <c r="M8" s="32">
        <v>0</v>
      </c>
      <c r="N8" s="34">
        <f t="shared" si="6"/>
        <v>0</v>
      </c>
      <c r="O8" s="32">
        <v>35936</v>
      </c>
      <c r="P8" s="32">
        <v>18684</v>
      </c>
      <c r="Q8" s="34">
        <f t="shared" si="7"/>
        <v>33.45342158423399</v>
      </c>
      <c r="R8" s="32" t="s">
        <v>90</v>
      </c>
      <c r="S8" s="32"/>
      <c r="T8" s="32"/>
      <c r="U8" s="32"/>
    </row>
    <row r="9" spans="1:21" ht="13.5">
      <c r="A9" s="55" t="s">
        <v>91</v>
      </c>
      <c r="B9" s="56" t="s">
        <v>96</v>
      </c>
      <c r="C9" s="31" t="s">
        <v>97</v>
      </c>
      <c r="D9" s="32">
        <f t="shared" si="0"/>
        <v>58691</v>
      </c>
      <c r="E9" s="33">
        <f t="shared" si="1"/>
        <v>7991</v>
      </c>
      <c r="F9" s="34">
        <f t="shared" si="2"/>
        <v>13.615375440868277</v>
      </c>
      <c r="G9" s="32">
        <v>7124</v>
      </c>
      <c r="H9" s="32">
        <v>867</v>
      </c>
      <c r="I9" s="33">
        <f t="shared" si="3"/>
        <v>50700</v>
      </c>
      <c r="J9" s="34">
        <f t="shared" si="4"/>
        <v>86.38462455913172</v>
      </c>
      <c r="K9" s="32">
        <v>36426</v>
      </c>
      <c r="L9" s="34">
        <f t="shared" si="5"/>
        <v>62.064030260176175</v>
      </c>
      <c r="M9" s="32">
        <v>0</v>
      </c>
      <c r="N9" s="34">
        <f t="shared" si="6"/>
        <v>0</v>
      </c>
      <c r="O9" s="32">
        <v>14274</v>
      </c>
      <c r="P9" s="32">
        <v>3339</v>
      </c>
      <c r="Q9" s="34">
        <f t="shared" si="7"/>
        <v>24.320594298955548</v>
      </c>
      <c r="R9" s="32" t="s">
        <v>90</v>
      </c>
      <c r="S9" s="32"/>
      <c r="T9" s="32"/>
      <c r="U9" s="32"/>
    </row>
    <row r="10" spans="1:21" ht="13.5">
      <c r="A10" s="55" t="s">
        <v>91</v>
      </c>
      <c r="B10" s="56" t="s">
        <v>98</v>
      </c>
      <c r="C10" s="31" t="s">
        <v>99</v>
      </c>
      <c r="D10" s="32">
        <f t="shared" si="0"/>
        <v>67670</v>
      </c>
      <c r="E10" s="33">
        <f t="shared" si="1"/>
        <v>8965</v>
      </c>
      <c r="F10" s="34">
        <f t="shared" si="2"/>
        <v>13.248115856361755</v>
      </c>
      <c r="G10" s="32">
        <v>8765</v>
      </c>
      <c r="H10" s="32">
        <v>200</v>
      </c>
      <c r="I10" s="33">
        <f t="shared" si="3"/>
        <v>58705</v>
      </c>
      <c r="J10" s="34">
        <f t="shared" si="4"/>
        <v>86.75188414363825</v>
      </c>
      <c r="K10" s="32">
        <v>36316</v>
      </c>
      <c r="L10" s="34">
        <f t="shared" si="5"/>
        <v>53.666321856066205</v>
      </c>
      <c r="M10" s="32">
        <v>0</v>
      </c>
      <c r="N10" s="34">
        <f t="shared" si="6"/>
        <v>0</v>
      </c>
      <c r="O10" s="32">
        <v>22389</v>
      </c>
      <c r="P10" s="32">
        <v>20645</v>
      </c>
      <c r="Q10" s="34">
        <f t="shared" si="7"/>
        <v>33.08556228757204</v>
      </c>
      <c r="R10" s="32" t="s">
        <v>90</v>
      </c>
      <c r="S10" s="32"/>
      <c r="T10" s="32"/>
      <c r="U10" s="32"/>
    </row>
    <row r="11" spans="1:21" ht="13.5">
      <c r="A11" s="55" t="s">
        <v>91</v>
      </c>
      <c r="B11" s="56" t="s">
        <v>100</v>
      </c>
      <c r="C11" s="31" t="s">
        <v>101</v>
      </c>
      <c r="D11" s="32">
        <f t="shared" si="0"/>
        <v>43314</v>
      </c>
      <c r="E11" s="33">
        <f t="shared" si="1"/>
        <v>12801</v>
      </c>
      <c r="F11" s="34">
        <f t="shared" si="2"/>
        <v>29.553954841390773</v>
      </c>
      <c r="G11" s="32">
        <v>12690</v>
      </c>
      <c r="H11" s="32">
        <v>111</v>
      </c>
      <c r="I11" s="33">
        <f t="shared" si="3"/>
        <v>30513</v>
      </c>
      <c r="J11" s="34">
        <f t="shared" si="4"/>
        <v>70.44604515860922</v>
      </c>
      <c r="K11" s="32">
        <v>22669</v>
      </c>
      <c r="L11" s="34">
        <f t="shared" si="5"/>
        <v>52.336427021286426</v>
      </c>
      <c r="M11" s="32">
        <v>0</v>
      </c>
      <c r="N11" s="34">
        <f t="shared" si="6"/>
        <v>0</v>
      </c>
      <c r="O11" s="32">
        <v>7844</v>
      </c>
      <c r="P11" s="32">
        <v>6275</v>
      </c>
      <c r="Q11" s="34">
        <f t="shared" si="7"/>
        <v>18.109618137322805</v>
      </c>
      <c r="R11" s="32" t="s">
        <v>90</v>
      </c>
      <c r="S11" s="32"/>
      <c r="T11" s="32"/>
      <c r="U11" s="32"/>
    </row>
    <row r="12" spans="1:21" ht="13.5">
      <c r="A12" s="55" t="s">
        <v>91</v>
      </c>
      <c r="B12" s="56" t="s">
        <v>102</v>
      </c>
      <c r="C12" s="31" t="s">
        <v>103</v>
      </c>
      <c r="D12" s="32">
        <f t="shared" si="0"/>
        <v>112411</v>
      </c>
      <c r="E12" s="33">
        <f t="shared" si="1"/>
        <v>5603</v>
      </c>
      <c r="F12" s="34">
        <f t="shared" si="2"/>
        <v>4.98438764889557</v>
      </c>
      <c r="G12" s="32">
        <v>5549</v>
      </c>
      <c r="H12" s="32">
        <v>54</v>
      </c>
      <c r="I12" s="33">
        <f t="shared" si="3"/>
        <v>106808</v>
      </c>
      <c r="J12" s="34">
        <f t="shared" si="4"/>
        <v>95.01561235110442</v>
      </c>
      <c r="K12" s="32">
        <v>90640</v>
      </c>
      <c r="L12" s="34">
        <f t="shared" si="5"/>
        <v>80.63267829660799</v>
      </c>
      <c r="M12" s="32">
        <v>0</v>
      </c>
      <c r="N12" s="34">
        <f t="shared" si="6"/>
        <v>0</v>
      </c>
      <c r="O12" s="32">
        <v>16168</v>
      </c>
      <c r="P12" s="32">
        <v>14588</v>
      </c>
      <c r="Q12" s="34">
        <f t="shared" si="7"/>
        <v>14.382934054496447</v>
      </c>
      <c r="R12" s="32" t="s">
        <v>90</v>
      </c>
      <c r="S12" s="32"/>
      <c r="T12" s="32"/>
      <c r="U12" s="32"/>
    </row>
    <row r="13" spans="1:21" ht="13.5">
      <c r="A13" s="55" t="s">
        <v>91</v>
      </c>
      <c r="B13" s="56" t="s">
        <v>104</v>
      </c>
      <c r="C13" s="31" t="s">
        <v>105</v>
      </c>
      <c r="D13" s="32">
        <f t="shared" si="0"/>
        <v>68812</v>
      </c>
      <c r="E13" s="33">
        <f t="shared" si="1"/>
        <v>1639</v>
      </c>
      <c r="F13" s="34">
        <f t="shared" si="2"/>
        <v>2.3818520025576935</v>
      </c>
      <c r="G13" s="32">
        <v>1554</v>
      </c>
      <c r="H13" s="32">
        <v>85</v>
      </c>
      <c r="I13" s="33">
        <f t="shared" si="3"/>
        <v>67173</v>
      </c>
      <c r="J13" s="34">
        <f t="shared" si="4"/>
        <v>97.6181479974423</v>
      </c>
      <c r="K13" s="32">
        <v>54704</v>
      </c>
      <c r="L13" s="34">
        <f t="shared" si="5"/>
        <v>79.49776201825263</v>
      </c>
      <c r="M13" s="32">
        <v>0</v>
      </c>
      <c r="N13" s="34">
        <f t="shared" si="6"/>
        <v>0</v>
      </c>
      <c r="O13" s="32">
        <v>12469</v>
      </c>
      <c r="P13" s="32">
        <v>9620</v>
      </c>
      <c r="Q13" s="34">
        <f t="shared" si="7"/>
        <v>18.120385979189678</v>
      </c>
      <c r="R13" s="32" t="s">
        <v>90</v>
      </c>
      <c r="S13" s="32"/>
      <c r="T13" s="32"/>
      <c r="U13" s="32"/>
    </row>
    <row r="14" spans="1:21" ht="13.5">
      <c r="A14" s="55" t="s">
        <v>91</v>
      </c>
      <c r="B14" s="56" t="s">
        <v>0</v>
      </c>
      <c r="C14" s="31" t="s">
        <v>1</v>
      </c>
      <c r="D14" s="32">
        <f t="shared" si="0"/>
        <v>57436</v>
      </c>
      <c r="E14" s="33">
        <f t="shared" si="1"/>
        <v>4463</v>
      </c>
      <c r="F14" s="34">
        <f t="shared" si="2"/>
        <v>7.770387910021589</v>
      </c>
      <c r="G14" s="32">
        <v>4400</v>
      </c>
      <c r="H14" s="32">
        <v>63</v>
      </c>
      <c r="I14" s="33">
        <f t="shared" si="3"/>
        <v>52973</v>
      </c>
      <c r="J14" s="34">
        <f t="shared" si="4"/>
        <v>92.2296120899784</v>
      </c>
      <c r="K14" s="32">
        <v>46264</v>
      </c>
      <c r="L14" s="34">
        <f t="shared" si="5"/>
        <v>80.54878473431297</v>
      </c>
      <c r="M14" s="32">
        <v>0</v>
      </c>
      <c r="N14" s="34">
        <f t="shared" si="6"/>
        <v>0</v>
      </c>
      <c r="O14" s="32">
        <v>6709</v>
      </c>
      <c r="P14" s="32">
        <v>4224</v>
      </c>
      <c r="Q14" s="34">
        <f t="shared" si="7"/>
        <v>11.680827355665437</v>
      </c>
      <c r="R14" s="32" t="s">
        <v>90</v>
      </c>
      <c r="S14" s="32"/>
      <c r="T14" s="32"/>
      <c r="U14" s="32"/>
    </row>
    <row r="15" spans="1:21" ht="13.5">
      <c r="A15" s="55" t="s">
        <v>91</v>
      </c>
      <c r="B15" s="56" t="s">
        <v>106</v>
      </c>
      <c r="C15" s="31" t="s">
        <v>87</v>
      </c>
      <c r="D15" s="32">
        <f t="shared" si="0"/>
        <v>22664</v>
      </c>
      <c r="E15" s="33">
        <f t="shared" si="1"/>
        <v>4115</v>
      </c>
      <c r="F15" s="34">
        <f t="shared" si="2"/>
        <v>18.156547829156374</v>
      </c>
      <c r="G15" s="32">
        <v>3806</v>
      </c>
      <c r="H15" s="32">
        <v>309</v>
      </c>
      <c r="I15" s="33">
        <f t="shared" si="3"/>
        <v>18549</v>
      </c>
      <c r="J15" s="34">
        <f t="shared" si="4"/>
        <v>81.84345217084363</v>
      </c>
      <c r="K15" s="32">
        <v>15973</v>
      </c>
      <c r="L15" s="34">
        <f t="shared" si="5"/>
        <v>70.47740910695376</v>
      </c>
      <c r="M15" s="32">
        <v>0</v>
      </c>
      <c r="N15" s="34">
        <f t="shared" si="6"/>
        <v>0</v>
      </c>
      <c r="O15" s="32">
        <v>2576</v>
      </c>
      <c r="P15" s="32">
        <v>1221</v>
      </c>
      <c r="Q15" s="34">
        <f t="shared" si="7"/>
        <v>11.366043063889869</v>
      </c>
      <c r="R15" s="32" t="s">
        <v>90</v>
      </c>
      <c r="S15" s="32"/>
      <c r="T15" s="32"/>
      <c r="U15" s="32"/>
    </row>
    <row r="16" spans="1:21" ht="13.5">
      <c r="A16" s="55" t="s">
        <v>91</v>
      </c>
      <c r="B16" s="56" t="s">
        <v>107</v>
      </c>
      <c r="C16" s="31" t="s">
        <v>108</v>
      </c>
      <c r="D16" s="32">
        <f t="shared" si="0"/>
        <v>12146</v>
      </c>
      <c r="E16" s="33">
        <f t="shared" si="1"/>
        <v>514</v>
      </c>
      <c r="F16" s="34">
        <f t="shared" si="2"/>
        <v>4.231845875185246</v>
      </c>
      <c r="G16" s="32">
        <v>460</v>
      </c>
      <c r="H16" s="32">
        <v>54</v>
      </c>
      <c r="I16" s="33">
        <f t="shared" si="3"/>
        <v>11632</v>
      </c>
      <c r="J16" s="34">
        <f t="shared" si="4"/>
        <v>95.76815412481476</v>
      </c>
      <c r="K16" s="32">
        <v>8273</v>
      </c>
      <c r="L16" s="34">
        <f t="shared" si="5"/>
        <v>68.11295899884736</v>
      </c>
      <c r="M16" s="32">
        <v>0</v>
      </c>
      <c r="N16" s="34">
        <f t="shared" si="6"/>
        <v>0</v>
      </c>
      <c r="O16" s="32">
        <v>3359</v>
      </c>
      <c r="P16" s="32">
        <v>3241</v>
      </c>
      <c r="Q16" s="34">
        <f t="shared" si="7"/>
        <v>27.655195125967396</v>
      </c>
      <c r="R16" s="32" t="s">
        <v>90</v>
      </c>
      <c r="S16" s="32"/>
      <c r="T16" s="32"/>
      <c r="U16" s="32"/>
    </row>
    <row r="17" spans="1:21" ht="13.5">
      <c r="A17" s="55" t="s">
        <v>91</v>
      </c>
      <c r="B17" s="56" t="s">
        <v>109</v>
      </c>
      <c r="C17" s="31" t="s">
        <v>110</v>
      </c>
      <c r="D17" s="32">
        <f t="shared" si="0"/>
        <v>36708</v>
      </c>
      <c r="E17" s="33">
        <f t="shared" si="1"/>
        <v>1246</v>
      </c>
      <c r="F17" s="34">
        <f t="shared" si="2"/>
        <v>3.3943554538520218</v>
      </c>
      <c r="G17" s="32">
        <v>1219</v>
      </c>
      <c r="H17" s="32">
        <v>27</v>
      </c>
      <c r="I17" s="33">
        <f t="shared" si="3"/>
        <v>35462</v>
      </c>
      <c r="J17" s="34">
        <f t="shared" si="4"/>
        <v>96.60564454614799</v>
      </c>
      <c r="K17" s="32">
        <v>34103</v>
      </c>
      <c r="L17" s="34">
        <f t="shared" si="5"/>
        <v>92.90345428789365</v>
      </c>
      <c r="M17" s="32">
        <v>0</v>
      </c>
      <c r="N17" s="34">
        <f t="shared" si="6"/>
        <v>0</v>
      </c>
      <c r="O17" s="32">
        <v>1359</v>
      </c>
      <c r="P17" s="32">
        <v>396</v>
      </c>
      <c r="Q17" s="34">
        <f t="shared" si="7"/>
        <v>3.7021902582543316</v>
      </c>
      <c r="R17" s="32" t="s">
        <v>90</v>
      </c>
      <c r="S17" s="32"/>
      <c r="T17" s="32"/>
      <c r="U17" s="32"/>
    </row>
    <row r="18" spans="1:21" ht="13.5">
      <c r="A18" s="55" t="s">
        <v>91</v>
      </c>
      <c r="B18" s="56" t="s">
        <v>111</v>
      </c>
      <c r="C18" s="31" t="s">
        <v>112</v>
      </c>
      <c r="D18" s="32">
        <f t="shared" si="0"/>
        <v>11901</v>
      </c>
      <c r="E18" s="33">
        <f t="shared" si="1"/>
        <v>1013</v>
      </c>
      <c r="F18" s="34">
        <f t="shared" si="2"/>
        <v>8.511889757163264</v>
      </c>
      <c r="G18" s="32">
        <v>897</v>
      </c>
      <c r="H18" s="32">
        <v>116</v>
      </c>
      <c r="I18" s="33">
        <f t="shared" si="3"/>
        <v>10888</v>
      </c>
      <c r="J18" s="34">
        <f t="shared" si="4"/>
        <v>91.48811024283674</v>
      </c>
      <c r="K18" s="32">
        <v>9588</v>
      </c>
      <c r="L18" s="34">
        <f t="shared" si="5"/>
        <v>80.56465843206453</v>
      </c>
      <c r="M18" s="32">
        <v>0</v>
      </c>
      <c r="N18" s="34">
        <f t="shared" si="6"/>
        <v>0</v>
      </c>
      <c r="O18" s="32">
        <v>1300</v>
      </c>
      <c r="P18" s="32">
        <v>120</v>
      </c>
      <c r="Q18" s="34">
        <f t="shared" si="7"/>
        <v>10.923451810772205</v>
      </c>
      <c r="R18" s="32" t="s">
        <v>90</v>
      </c>
      <c r="S18" s="32"/>
      <c r="T18" s="32"/>
      <c r="U18" s="32"/>
    </row>
    <row r="19" spans="1:21" ht="13.5">
      <c r="A19" s="55" t="s">
        <v>91</v>
      </c>
      <c r="B19" s="56" t="s">
        <v>113</v>
      </c>
      <c r="C19" s="31" t="s">
        <v>89</v>
      </c>
      <c r="D19" s="32">
        <f t="shared" si="0"/>
        <v>41280</v>
      </c>
      <c r="E19" s="33">
        <f t="shared" si="1"/>
        <v>4923</v>
      </c>
      <c r="F19" s="34">
        <f aca="true" t="shared" si="8" ref="F19:F57">E19/D19*100</f>
        <v>11.925872093023255</v>
      </c>
      <c r="G19" s="32">
        <v>4912</v>
      </c>
      <c r="H19" s="32">
        <v>11</v>
      </c>
      <c r="I19" s="33">
        <f t="shared" si="3"/>
        <v>36357</v>
      </c>
      <c r="J19" s="34">
        <f aca="true" t="shared" si="9" ref="J19:J57">I19/D19*100</f>
        <v>88.07412790697674</v>
      </c>
      <c r="K19" s="32">
        <v>27162</v>
      </c>
      <c r="L19" s="34">
        <f aca="true" t="shared" si="10" ref="L19:L57">K19/D19*100</f>
        <v>65.79941860465117</v>
      </c>
      <c r="M19" s="32">
        <v>0</v>
      </c>
      <c r="N19" s="34">
        <f aca="true" t="shared" si="11" ref="N19:N57">M19/D19*100</f>
        <v>0</v>
      </c>
      <c r="O19" s="32">
        <v>9195</v>
      </c>
      <c r="P19" s="32">
        <v>6716</v>
      </c>
      <c r="Q19" s="34">
        <f aca="true" t="shared" si="12" ref="Q19:Q57">O19/D19*100</f>
        <v>22.274709302325583</v>
      </c>
      <c r="R19" s="32" t="s">
        <v>90</v>
      </c>
      <c r="S19" s="32"/>
      <c r="T19" s="32"/>
      <c r="U19" s="32"/>
    </row>
    <row r="20" spans="1:21" ht="13.5">
      <c r="A20" s="55" t="s">
        <v>91</v>
      </c>
      <c r="B20" s="56" t="s">
        <v>114</v>
      </c>
      <c r="C20" s="31" t="s">
        <v>115</v>
      </c>
      <c r="D20" s="32">
        <f t="shared" si="0"/>
        <v>37044</v>
      </c>
      <c r="E20" s="33">
        <f t="shared" si="1"/>
        <v>13467</v>
      </c>
      <c r="F20" s="34">
        <f t="shared" si="8"/>
        <v>36.35406543569809</v>
      </c>
      <c r="G20" s="32">
        <v>13264</v>
      </c>
      <c r="H20" s="32">
        <v>203</v>
      </c>
      <c r="I20" s="33">
        <f t="shared" si="3"/>
        <v>23577</v>
      </c>
      <c r="J20" s="34">
        <f t="shared" si="9"/>
        <v>63.64593456430191</v>
      </c>
      <c r="K20" s="32">
        <v>12216</v>
      </c>
      <c r="L20" s="34">
        <f t="shared" si="10"/>
        <v>32.9770003239391</v>
      </c>
      <c r="M20" s="32">
        <v>0</v>
      </c>
      <c r="N20" s="34">
        <f t="shared" si="11"/>
        <v>0</v>
      </c>
      <c r="O20" s="32">
        <v>11361</v>
      </c>
      <c r="P20" s="32">
        <v>9710</v>
      </c>
      <c r="Q20" s="34">
        <f t="shared" si="12"/>
        <v>30.66893424036281</v>
      </c>
      <c r="R20" s="32" t="s">
        <v>90</v>
      </c>
      <c r="S20" s="32"/>
      <c r="T20" s="32"/>
      <c r="U20" s="32"/>
    </row>
    <row r="21" spans="1:21" ht="13.5">
      <c r="A21" s="55" t="s">
        <v>91</v>
      </c>
      <c r="B21" s="56" t="s">
        <v>116</v>
      </c>
      <c r="C21" s="31" t="s">
        <v>117</v>
      </c>
      <c r="D21" s="32">
        <f t="shared" si="0"/>
        <v>9229</v>
      </c>
      <c r="E21" s="33">
        <f t="shared" si="1"/>
        <v>3016</v>
      </c>
      <c r="F21" s="34">
        <f t="shared" si="8"/>
        <v>32.67959692274353</v>
      </c>
      <c r="G21" s="32">
        <v>2724</v>
      </c>
      <c r="H21" s="32">
        <v>292</v>
      </c>
      <c r="I21" s="33">
        <f t="shared" si="3"/>
        <v>6213</v>
      </c>
      <c r="J21" s="34">
        <f t="shared" si="9"/>
        <v>67.32040307725647</v>
      </c>
      <c r="K21" s="32">
        <v>3720</v>
      </c>
      <c r="L21" s="34">
        <f t="shared" si="10"/>
        <v>40.30772564741575</v>
      </c>
      <c r="M21" s="32">
        <v>0</v>
      </c>
      <c r="N21" s="34">
        <f t="shared" si="11"/>
        <v>0</v>
      </c>
      <c r="O21" s="32">
        <v>2493</v>
      </c>
      <c r="P21" s="32">
        <v>2131</v>
      </c>
      <c r="Q21" s="34">
        <f t="shared" si="12"/>
        <v>27.01267742984072</v>
      </c>
      <c r="R21" s="32" t="s">
        <v>90</v>
      </c>
      <c r="S21" s="32"/>
      <c r="T21" s="32"/>
      <c r="U21" s="32"/>
    </row>
    <row r="22" spans="1:21" ht="13.5">
      <c r="A22" s="55" t="s">
        <v>91</v>
      </c>
      <c r="B22" s="56" t="s">
        <v>118</v>
      </c>
      <c r="C22" s="31" t="s">
        <v>119</v>
      </c>
      <c r="D22" s="32">
        <f t="shared" si="0"/>
        <v>11880</v>
      </c>
      <c r="E22" s="33">
        <f t="shared" si="1"/>
        <v>2241</v>
      </c>
      <c r="F22" s="34">
        <f t="shared" si="8"/>
        <v>18.863636363636363</v>
      </c>
      <c r="G22" s="32">
        <v>1439</v>
      </c>
      <c r="H22" s="32">
        <v>802</v>
      </c>
      <c r="I22" s="33">
        <f t="shared" si="3"/>
        <v>9639</v>
      </c>
      <c r="J22" s="34">
        <f t="shared" si="9"/>
        <v>81.13636363636364</v>
      </c>
      <c r="K22" s="32">
        <v>4386</v>
      </c>
      <c r="L22" s="34">
        <f t="shared" si="10"/>
        <v>36.91919191919192</v>
      </c>
      <c r="M22" s="32">
        <v>0</v>
      </c>
      <c r="N22" s="34">
        <f t="shared" si="11"/>
        <v>0</v>
      </c>
      <c r="O22" s="32">
        <v>5253</v>
      </c>
      <c r="P22" s="32">
        <v>4490</v>
      </c>
      <c r="Q22" s="34">
        <f t="shared" si="12"/>
        <v>44.217171717171716</v>
      </c>
      <c r="R22" s="32" t="s">
        <v>90</v>
      </c>
      <c r="S22" s="32"/>
      <c r="T22" s="32"/>
      <c r="U22" s="32"/>
    </row>
    <row r="23" spans="1:21" ht="13.5">
      <c r="A23" s="55" t="s">
        <v>91</v>
      </c>
      <c r="B23" s="56" t="s">
        <v>120</v>
      </c>
      <c r="C23" s="31" t="s">
        <v>121</v>
      </c>
      <c r="D23" s="32">
        <f t="shared" si="0"/>
        <v>20409</v>
      </c>
      <c r="E23" s="33">
        <f t="shared" si="1"/>
        <v>3048</v>
      </c>
      <c r="F23" s="34">
        <f t="shared" si="8"/>
        <v>14.934587681905043</v>
      </c>
      <c r="G23" s="32">
        <v>2597</v>
      </c>
      <c r="H23" s="32">
        <v>451</v>
      </c>
      <c r="I23" s="33">
        <f t="shared" si="3"/>
        <v>17361</v>
      </c>
      <c r="J23" s="34">
        <f t="shared" si="9"/>
        <v>85.06541231809496</v>
      </c>
      <c r="K23" s="32">
        <v>6886</v>
      </c>
      <c r="L23" s="34">
        <f t="shared" si="10"/>
        <v>33.74001665931697</v>
      </c>
      <c r="M23" s="32">
        <v>0</v>
      </c>
      <c r="N23" s="34">
        <f t="shared" si="11"/>
        <v>0</v>
      </c>
      <c r="O23" s="32">
        <v>10475</v>
      </c>
      <c r="P23" s="32">
        <v>8953</v>
      </c>
      <c r="Q23" s="34">
        <f t="shared" si="12"/>
        <v>51.32539565877799</v>
      </c>
      <c r="R23" s="32" t="s">
        <v>90</v>
      </c>
      <c r="S23" s="32"/>
      <c r="T23" s="32"/>
      <c r="U23" s="32"/>
    </row>
    <row r="24" spans="1:21" ht="13.5">
      <c r="A24" s="55" t="s">
        <v>91</v>
      </c>
      <c r="B24" s="56" t="s">
        <v>122</v>
      </c>
      <c r="C24" s="31" t="s">
        <v>123</v>
      </c>
      <c r="D24" s="32">
        <f t="shared" si="0"/>
        <v>14220</v>
      </c>
      <c r="E24" s="33">
        <f t="shared" si="1"/>
        <v>7177</v>
      </c>
      <c r="F24" s="34">
        <f t="shared" si="8"/>
        <v>50.47116736990155</v>
      </c>
      <c r="G24" s="32">
        <v>6184</v>
      </c>
      <c r="H24" s="32">
        <v>993</v>
      </c>
      <c r="I24" s="33">
        <f t="shared" si="3"/>
        <v>7043</v>
      </c>
      <c r="J24" s="34">
        <f t="shared" si="9"/>
        <v>49.52883263009845</v>
      </c>
      <c r="K24" s="32">
        <v>0</v>
      </c>
      <c r="L24" s="34">
        <f t="shared" si="10"/>
        <v>0</v>
      </c>
      <c r="M24" s="32">
        <v>0</v>
      </c>
      <c r="N24" s="34">
        <f t="shared" si="11"/>
        <v>0</v>
      </c>
      <c r="O24" s="32">
        <v>7043</v>
      </c>
      <c r="P24" s="32">
        <v>6020</v>
      </c>
      <c r="Q24" s="34">
        <f t="shared" si="12"/>
        <v>49.52883263009845</v>
      </c>
      <c r="R24" s="32" t="s">
        <v>90</v>
      </c>
      <c r="S24" s="32"/>
      <c r="T24" s="32"/>
      <c r="U24" s="32"/>
    </row>
    <row r="25" spans="1:21" ht="13.5">
      <c r="A25" s="55" t="s">
        <v>91</v>
      </c>
      <c r="B25" s="56" t="s">
        <v>124</v>
      </c>
      <c r="C25" s="31" t="s">
        <v>125</v>
      </c>
      <c r="D25" s="32">
        <f t="shared" si="0"/>
        <v>12260</v>
      </c>
      <c r="E25" s="33">
        <f t="shared" si="1"/>
        <v>1455</v>
      </c>
      <c r="F25" s="34">
        <f t="shared" si="8"/>
        <v>11.867862969004895</v>
      </c>
      <c r="G25" s="32">
        <v>1455</v>
      </c>
      <c r="H25" s="32">
        <v>0</v>
      </c>
      <c r="I25" s="33">
        <f t="shared" si="3"/>
        <v>10805</v>
      </c>
      <c r="J25" s="34">
        <f t="shared" si="9"/>
        <v>88.13213703099511</v>
      </c>
      <c r="K25" s="32">
        <v>9848</v>
      </c>
      <c r="L25" s="34">
        <f t="shared" si="10"/>
        <v>80.32626427406198</v>
      </c>
      <c r="M25" s="32">
        <v>0</v>
      </c>
      <c r="N25" s="34">
        <f t="shared" si="11"/>
        <v>0</v>
      </c>
      <c r="O25" s="32">
        <v>957</v>
      </c>
      <c r="P25" s="32">
        <v>917</v>
      </c>
      <c r="Q25" s="34">
        <f t="shared" si="12"/>
        <v>7.805872756933116</v>
      </c>
      <c r="R25" s="32" t="s">
        <v>90</v>
      </c>
      <c r="S25" s="32"/>
      <c r="T25" s="32"/>
      <c r="U25" s="32"/>
    </row>
    <row r="26" spans="1:21" ht="13.5">
      <c r="A26" s="55" t="s">
        <v>91</v>
      </c>
      <c r="B26" s="56" t="s">
        <v>126</v>
      </c>
      <c r="C26" s="31" t="s">
        <v>127</v>
      </c>
      <c r="D26" s="32">
        <f t="shared" si="0"/>
        <v>14924</v>
      </c>
      <c r="E26" s="33">
        <f t="shared" si="1"/>
        <v>5014</v>
      </c>
      <c r="F26" s="34">
        <f t="shared" si="8"/>
        <v>33.59689091396408</v>
      </c>
      <c r="G26" s="32">
        <v>4987</v>
      </c>
      <c r="H26" s="32">
        <v>27</v>
      </c>
      <c r="I26" s="33">
        <f t="shared" si="3"/>
        <v>9910</v>
      </c>
      <c r="J26" s="34">
        <f t="shared" si="9"/>
        <v>66.40310908603591</v>
      </c>
      <c r="K26" s="32">
        <v>4560</v>
      </c>
      <c r="L26" s="34">
        <f t="shared" si="10"/>
        <v>30.55481104261592</v>
      </c>
      <c r="M26" s="32">
        <v>0</v>
      </c>
      <c r="N26" s="34">
        <f t="shared" si="11"/>
        <v>0</v>
      </c>
      <c r="O26" s="32">
        <v>5350</v>
      </c>
      <c r="P26" s="32">
        <v>5185</v>
      </c>
      <c r="Q26" s="34">
        <f t="shared" si="12"/>
        <v>35.848298043419994</v>
      </c>
      <c r="R26" s="32" t="s">
        <v>90</v>
      </c>
      <c r="S26" s="32"/>
      <c r="T26" s="32"/>
      <c r="U26" s="32"/>
    </row>
    <row r="27" spans="1:21" ht="13.5">
      <c r="A27" s="55" t="s">
        <v>91</v>
      </c>
      <c r="B27" s="56" t="s">
        <v>128</v>
      </c>
      <c r="C27" s="31" t="s">
        <v>129</v>
      </c>
      <c r="D27" s="32">
        <f t="shared" si="0"/>
        <v>22999</v>
      </c>
      <c r="E27" s="33">
        <f t="shared" si="1"/>
        <v>6571</v>
      </c>
      <c r="F27" s="34">
        <f t="shared" si="8"/>
        <v>28.570807426409843</v>
      </c>
      <c r="G27" s="32">
        <v>6571</v>
      </c>
      <c r="H27" s="32">
        <v>0</v>
      </c>
      <c r="I27" s="33">
        <f t="shared" si="3"/>
        <v>16428</v>
      </c>
      <c r="J27" s="34">
        <f t="shared" si="9"/>
        <v>71.42919257359016</v>
      </c>
      <c r="K27" s="32">
        <v>6678</v>
      </c>
      <c r="L27" s="34">
        <f t="shared" si="10"/>
        <v>29.036045045436758</v>
      </c>
      <c r="M27" s="32">
        <v>0</v>
      </c>
      <c r="N27" s="34">
        <f t="shared" si="11"/>
        <v>0</v>
      </c>
      <c r="O27" s="32">
        <v>9750</v>
      </c>
      <c r="P27" s="32">
        <v>7506</v>
      </c>
      <c r="Q27" s="34">
        <f t="shared" si="12"/>
        <v>42.3931475281534</v>
      </c>
      <c r="R27" s="32" t="s">
        <v>90</v>
      </c>
      <c r="S27" s="32"/>
      <c r="T27" s="32"/>
      <c r="U27" s="32"/>
    </row>
    <row r="28" spans="1:21" ht="13.5">
      <c r="A28" s="55" t="s">
        <v>91</v>
      </c>
      <c r="B28" s="56" t="s">
        <v>130</v>
      </c>
      <c r="C28" s="31" t="s">
        <v>88</v>
      </c>
      <c r="D28" s="32">
        <f t="shared" si="0"/>
        <v>13223</v>
      </c>
      <c r="E28" s="33">
        <f t="shared" si="1"/>
        <v>1883</v>
      </c>
      <c r="F28" s="34">
        <f t="shared" si="8"/>
        <v>14.240338803599789</v>
      </c>
      <c r="G28" s="32">
        <v>1800</v>
      </c>
      <c r="H28" s="32">
        <v>83</v>
      </c>
      <c r="I28" s="33">
        <f t="shared" si="3"/>
        <v>11340</v>
      </c>
      <c r="J28" s="34">
        <f t="shared" si="9"/>
        <v>85.75966119640022</v>
      </c>
      <c r="K28" s="32">
        <v>6964</v>
      </c>
      <c r="L28" s="34">
        <f t="shared" si="10"/>
        <v>52.66580957422673</v>
      </c>
      <c r="M28" s="32">
        <v>0</v>
      </c>
      <c r="N28" s="34">
        <f t="shared" si="11"/>
        <v>0</v>
      </c>
      <c r="O28" s="32">
        <v>4376</v>
      </c>
      <c r="P28" s="32">
        <v>2508</v>
      </c>
      <c r="Q28" s="34">
        <f t="shared" si="12"/>
        <v>33.09385162217349</v>
      </c>
      <c r="R28" s="32" t="s">
        <v>90</v>
      </c>
      <c r="S28" s="32"/>
      <c r="T28" s="32"/>
      <c r="U28" s="32"/>
    </row>
    <row r="29" spans="1:21" ht="13.5">
      <c r="A29" s="55" t="s">
        <v>91</v>
      </c>
      <c r="B29" s="56" t="s">
        <v>131</v>
      </c>
      <c r="C29" s="31" t="s">
        <v>132</v>
      </c>
      <c r="D29" s="32">
        <f t="shared" si="0"/>
        <v>6419</v>
      </c>
      <c r="E29" s="33">
        <f t="shared" si="1"/>
        <v>739</v>
      </c>
      <c r="F29" s="34">
        <f t="shared" si="8"/>
        <v>11.512696681726126</v>
      </c>
      <c r="G29" s="32">
        <v>691</v>
      </c>
      <c r="H29" s="32">
        <v>48</v>
      </c>
      <c r="I29" s="33">
        <f t="shared" si="3"/>
        <v>5680</v>
      </c>
      <c r="J29" s="34">
        <f t="shared" si="9"/>
        <v>88.48730331827387</v>
      </c>
      <c r="K29" s="32">
        <v>0</v>
      </c>
      <c r="L29" s="34">
        <f t="shared" si="10"/>
        <v>0</v>
      </c>
      <c r="M29" s="32">
        <v>0</v>
      </c>
      <c r="N29" s="34">
        <f t="shared" si="11"/>
        <v>0</v>
      </c>
      <c r="O29" s="32">
        <v>5680</v>
      </c>
      <c r="P29" s="32">
        <v>5630</v>
      </c>
      <c r="Q29" s="34">
        <f t="shared" si="12"/>
        <v>88.48730331827387</v>
      </c>
      <c r="R29" s="32" t="s">
        <v>90</v>
      </c>
      <c r="S29" s="32"/>
      <c r="T29" s="32"/>
      <c r="U29" s="32"/>
    </row>
    <row r="30" spans="1:21" ht="13.5">
      <c r="A30" s="55" t="s">
        <v>91</v>
      </c>
      <c r="B30" s="56" t="s">
        <v>133</v>
      </c>
      <c r="C30" s="31" t="s">
        <v>134</v>
      </c>
      <c r="D30" s="32">
        <f t="shared" si="0"/>
        <v>11702</v>
      </c>
      <c r="E30" s="33">
        <f t="shared" si="1"/>
        <v>2561</v>
      </c>
      <c r="F30" s="34">
        <f t="shared" si="8"/>
        <v>21.885147837976415</v>
      </c>
      <c r="G30" s="32">
        <v>2561</v>
      </c>
      <c r="H30" s="32">
        <v>0</v>
      </c>
      <c r="I30" s="33">
        <f t="shared" si="3"/>
        <v>9141</v>
      </c>
      <c r="J30" s="34">
        <f t="shared" si="9"/>
        <v>78.11485216202358</v>
      </c>
      <c r="K30" s="32">
        <v>5300</v>
      </c>
      <c r="L30" s="34">
        <f t="shared" si="10"/>
        <v>45.29140317894377</v>
      </c>
      <c r="M30" s="32">
        <v>0</v>
      </c>
      <c r="N30" s="34">
        <f t="shared" si="11"/>
        <v>0</v>
      </c>
      <c r="O30" s="32">
        <v>3841</v>
      </c>
      <c r="P30" s="32">
        <v>3303</v>
      </c>
      <c r="Q30" s="34">
        <f t="shared" si="12"/>
        <v>32.823448983079814</v>
      </c>
      <c r="R30" s="32" t="s">
        <v>90</v>
      </c>
      <c r="S30" s="32"/>
      <c r="T30" s="32"/>
      <c r="U30" s="32"/>
    </row>
    <row r="31" spans="1:21" ht="13.5">
      <c r="A31" s="55" t="s">
        <v>91</v>
      </c>
      <c r="B31" s="56" t="s">
        <v>135</v>
      </c>
      <c r="C31" s="31" t="s">
        <v>136</v>
      </c>
      <c r="D31" s="32">
        <f t="shared" si="0"/>
        <v>22733</v>
      </c>
      <c r="E31" s="33">
        <f t="shared" si="1"/>
        <v>5024</v>
      </c>
      <c r="F31" s="34">
        <f t="shared" si="8"/>
        <v>22.100030792240354</v>
      </c>
      <c r="G31" s="32">
        <v>3702</v>
      </c>
      <c r="H31" s="32">
        <v>1322</v>
      </c>
      <c r="I31" s="33">
        <f t="shared" si="3"/>
        <v>17709</v>
      </c>
      <c r="J31" s="34">
        <f t="shared" si="9"/>
        <v>77.89996920775964</v>
      </c>
      <c r="K31" s="32">
        <v>9324</v>
      </c>
      <c r="L31" s="34">
        <f t="shared" si="10"/>
        <v>41.015264153433336</v>
      </c>
      <c r="M31" s="32">
        <v>0</v>
      </c>
      <c r="N31" s="34">
        <f t="shared" si="11"/>
        <v>0</v>
      </c>
      <c r="O31" s="32">
        <v>8385</v>
      </c>
      <c r="P31" s="32">
        <v>5122</v>
      </c>
      <c r="Q31" s="34">
        <f t="shared" si="12"/>
        <v>36.88470505432631</v>
      </c>
      <c r="R31" s="32" t="s">
        <v>90</v>
      </c>
      <c r="S31" s="32"/>
      <c r="T31" s="32"/>
      <c r="U31" s="32"/>
    </row>
    <row r="32" spans="1:21" ht="13.5">
      <c r="A32" s="55" t="s">
        <v>91</v>
      </c>
      <c r="B32" s="56" t="s">
        <v>137</v>
      </c>
      <c r="C32" s="31" t="s">
        <v>138</v>
      </c>
      <c r="D32" s="32">
        <f t="shared" si="0"/>
        <v>5595</v>
      </c>
      <c r="E32" s="33">
        <f t="shared" si="1"/>
        <v>480</v>
      </c>
      <c r="F32" s="34">
        <f t="shared" si="8"/>
        <v>8.579088471849866</v>
      </c>
      <c r="G32" s="32">
        <v>480</v>
      </c>
      <c r="H32" s="32">
        <v>0</v>
      </c>
      <c r="I32" s="33">
        <f t="shared" si="3"/>
        <v>5115</v>
      </c>
      <c r="J32" s="34">
        <f t="shared" si="9"/>
        <v>91.42091152815014</v>
      </c>
      <c r="K32" s="32">
        <v>0</v>
      </c>
      <c r="L32" s="34">
        <f t="shared" si="10"/>
        <v>0</v>
      </c>
      <c r="M32" s="32">
        <v>0</v>
      </c>
      <c r="N32" s="34">
        <f t="shared" si="11"/>
        <v>0</v>
      </c>
      <c r="O32" s="32">
        <v>5115</v>
      </c>
      <c r="P32" s="32">
        <v>5095</v>
      </c>
      <c r="Q32" s="34">
        <f t="shared" si="12"/>
        <v>91.42091152815014</v>
      </c>
      <c r="R32" s="32" t="s">
        <v>90</v>
      </c>
      <c r="S32" s="32"/>
      <c r="T32" s="32"/>
      <c r="U32" s="32"/>
    </row>
    <row r="33" spans="1:21" ht="13.5">
      <c r="A33" s="55" t="s">
        <v>91</v>
      </c>
      <c r="B33" s="56" t="s">
        <v>139</v>
      </c>
      <c r="C33" s="31" t="s">
        <v>140</v>
      </c>
      <c r="D33" s="32">
        <f t="shared" si="0"/>
        <v>9160</v>
      </c>
      <c r="E33" s="33">
        <f t="shared" si="1"/>
        <v>69</v>
      </c>
      <c r="F33" s="34">
        <f t="shared" si="8"/>
        <v>0.7532751091703056</v>
      </c>
      <c r="G33" s="32">
        <v>69</v>
      </c>
      <c r="H33" s="32">
        <v>0</v>
      </c>
      <c r="I33" s="33">
        <f t="shared" si="3"/>
        <v>9091</v>
      </c>
      <c r="J33" s="34">
        <f t="shared" si="9"/>
        <v>99.2467248908297</v>
      </c>
      <c r="K33" s="32">
        <v>0</v>
      </c>
      <c r="L33" s="34">
        <f t="shared" si="10"/>
        <v>0</v>
      </c>
      <c r="M33" s="32">
        <v>0</v>
      </c>
      <c r="N33" s="34">
        <f t="shared" si="11"/>
        <v>0</v>
      </c>
      <c r="O33" s="32">
        <v>9091</v>
      </c>
      <c r="P33" s="32">
        <v>8974</v>
      </c>
      <c r="Q33" s="34">
        <f t="shared" si="12"/>
        <v>99.2467248908297</v>
      </c>
      <c r="R33" s="32" t="s">
        <v>90</v>
      </c>
      <c r="S33" s="32"/>
      <c r="T33" s="32"/>
      <c r="U33" s="32"/>
    </row>
    <row r="34" spans="1:21" ht="13.5">
      <c r="A34" s="55" t="s">
        <v>91</v>
      </c>
      <c r="B34" s="56" t="s">
        <v>141</v>
      </c>
      <c r="C34" s="31" t="s">
        <v>142</v>
      </c>
      <c r="D34" s="32">
        <f t="shared" si="0"/>
        <v>7836</v>
      </c>
      <c r="E34" s="33">
        <f t="shared" si="1"/>
        <v>1706</v>
      </c>
      <c r="F34" s="34">
        <f t="shared" si="8"/>
        <v>21.771311893823377</v>
      </c>
      <c r="G34" s="32">
        <v>1671</v>
      </c>
      <c r="H34" s="32">
        <v>35</v>
      </c>
      <c r="I34" s="33">
        <f t="shared" si="3"/>
        <v>6130</v>
      </c>
      <c r="J34" s="34">
        <f t="shared" si="9"/>
        <v>78.22868810617662</v>
      </c>
      <c r="K34" s="32">
        <v>5712</v>
      </c>
      <c r="L34" s="34">
        <f t="shared" si="10"/>
        <v>72.89433384379785</v>
      </c>
      <c r="M34" s="32">
        <v>0</v>
      </c>
      <c r="N34" s="34">
        <f t="shared" si="11"/>
        <v>0</v>
      </c>
      <c r="O34" s="32">
        <v>418</v>
      </c>
      <c r="P34" s="32">
        <v>28</v>
      </c>
      <c r="Q34" s="34">
        <f t="shared" si="12"/>
        <v>5.334354262378764</v>
      </c>
      <c r="R34" s="32" t="s">
        <v>90</v>
      </c>
      <c r="S34" s="32"/>
      <c r="T34" s="32"/>
      <c r="U34" s="32"/>
    </row>
    <row r="35" spans="1:21" ht="13.5">
      <c r="A35" s="55" t="s">
        <v>91</v>
      </c>
      <c r="B35" s="56" t="s">
        <v>143</v>
      </c>
      <c r="C35" s="31" t="s">
        <v>144</v>
      </c>
      <c r="D35" s="32">
        <f t="shared" si="0"/>
        <v>10646</v>
      </c>
      <c r="E35" s="33">
        <f t="shared" si="1"/>
        <v>2771</v>
      </c>
      <c r="F35" s="34">
        <f t="shared" si="8"/>
        <v>26.028555325944012</v>
      </c>
      <c r="G35" s="32">
        <v>2706</v>
      </c>
      <c r="H35" s="32">
        <v>65</v>
      </c>
      <c r="I35" s="33">
        <f t="shared" si="3"/>
        <v>7875</v>
      </c>
      <c r="J35" s="34">
        <f t="shared" si="9"/>
        <v>73.97144467405599</v>
      </c>
      <c r="K35" s="32">
        <v>4515</v>
      </c>
      <c r="L35" s="34">
        <f t="shared" si="10"/>
        <v>42.41029494645876</v>
      </c>
      <c r="M35" s="32">
        <v>0</v>
      </c>
      <c r="N35" s="34">
        <f t="shared" si="11"/>
        <v>0</v>
      </c>
      <c r="O35" s="32">
        <v>3360</v>
      </c>
      <c r="P35" s="32">
        <v>1910</v>
      </c>
      <c r="Q35" s="34">
        <f t="shared" si="12"/>
        <v>31.561149727597222</v>
      </c>
      <c r="R35" s="32" t="s">
        <v>90</v>
      </c>
      <c r="S35" s="32"/>
      <c r="T35" s="32"/>
      <c r="U35" s="32"/>
    </row>
    <row r="36" spans="1:21" ht="13.5">
      <c r="A36" s="55" t="s">
        <v>91</v>
      </c>
      <c r="B36" s="56" t="s">
        <v>145</v>
      </c>
      <c r="C36" s="31" t="s">
        <v>146</v>
      </c>
      <c r="D36" s="32">
        <f t="shared" si="0"/>
        <v>7182</v>
      </c>
      <c r="E36" s="33">
        <f t="shared" si="1"/>
        <v>3184</v>
      </c>
      <c r="F36" s="34">
        <f t="shared" si="8"/>
        <v>44.33305485937065</v>
      </c>
      <c r="G36" s="32">
        <v>3184</v>
      </c>
      <c r="H36" s="32">
        <v>0</v>
      </c>
      <c r="I36" s="33">
        <f t="shared" si="3"/>
        <v>3998</v>
      </c>
      <c r="J36" s="34">
        <f t="shared" si="9"/>
        <v>55.66694514062935</v>
      </c>
      <c r="K36" s="32">
        <v>3653</v>
      </c>
      <c r="L36" s="34">
        <f t="shared" si="10"/>
        <v>50.86326928432192</v>
      </c>
      <c r="M36" s="32">
        <v>0</v>
      </c>
      <c r="N36" s="34">
        <f t="shared" si="11"/>
        <v>0</v>
      </c>
      <c r="O36" s="32">
        <v>345</v>
      </c>
      <c r="P36" s="32">
        <v>132</v>
      </c>
      <c r="Q36" s="34">
        <f t="shared" si="12"/>
        <v>4.803675856307435</v>
      </c>
      <c r="R36" s="32" t="s">
        <v>90</v>
      </c>
      <c r="S36" s="32"/>
      <c r="T36" s="32"/>
      <c r="U36" s="32"/>
    </row>
    <row r="37" spans="1:21" ht="13.5">
      <c r="A37" s="55" t="s">
        <v>91</v>
      </c>
      <c r="B37" s="56" t="s">
        <v>147</v>
      </c>
      <c r="C37" s="31" t="s">
        <v>148</v>
      </c>
      <c r="D37" s="32">
        <f t="shared" si="0"/>
        <v>8397</v>
      </c>
      <c r="E37" s="33">
        <f t="shared" si="1"/>
        <v>2026</v>
      </c>
      <c r="F37" s="34">
        <f t="shared" si="8"/>
        <v>24.127664642134093</v>
      </c>
      <c r="G37" s="32">
        <v>2026</v>
      </c>
      <c r="H37" s="32">
        <v>0</v>
      </c>
      <c r="I37" s="33">
        <f t="shared" si="3"/>
        <v>6371</v>
      </c>
      <c r="J37" s="34">
        <f t="shared" si="9"/>
        <v>75.87233535786591</v>
      </c>
      <c r="K37" s="32">
        <v>5821</v>
      </c>
      <c r="L37" s="34">
        <f t="shared" si="10"/>
        <v>69.32237703941884</v>
      </c>
      <c r="M37" s="32">
        <v>0</v>
      </c>
      <c r="N37" s="34">
        <f t="shared" si="11"/>
        <v>0</v>
      </c>
      <c r="O37" s="32">
        <v>550</v>
      </c>
      <c r="P37" s="32">
        <v>350</v>
      </c>
      <c r="Q37" s="34">
        <f t="shared" si="12"/>
        <v>6.549958318447064</v>
      </c>
      <c r="R37" s="32" t="s">
        <v>90</v>
      </c>
      <c r="S37" s="32"/>
      <c r="T37" s="32"/>
      <c r="U37" s="32"/>
    </row>
    <row r="38" spans="1:21" ht="13.5">
      <c r="A38" s="55" t="s">
        <v>91</v>
      </c>
      <c r="B38" s="56" t="s">
        <v>149</v>
      </c>
      <c r="C38" s="31" t="s">
        <v>150</v>
      </c>
      <c r="D38" s="32">
        <f t="shared" si="0"/>
        <v>8527</v>
      </c>
      <c r="E38" s="33">
        <f t="shared" si="1"/>
        <v>2995</v>
      </c>
      <c r="F38" s="34">
        <f t="shared" si="8"/>
        <v>35.12372463938079</v>
      </c>
      <c r="G38" s="32">
        <v>2846</v>
      </c>
      <c r="H38" s="32">
        <v>149</v>
      </c>
      <c r="I38" s="33">
        <f t="shared" si="3"/>
        <v>5532</v>
      </c>
      <c r="J38" s="34">
        <f t="shared" si="9"/>
        <v>64.8762753606192</v>
      </c>
      <c r="K38" s="32">
        <v>4723</v>
      </c>
      <c r="L38" s="34">
        <f t="shared" si="10"/>
        <v>55.38876509909698</v>
      </c>
      <c r="M38" s="32">
        <v>0</v>
      </c>
      <c r="N38" s="34">
        <f t="shared" si="11"/>
        <v>0</v>
      </c>
      <c r="O38" s="32">
        <v>809</v>
      </c>
      <c r="P38" s="32">
        <v>557</v>
      </c>
      <c r="Q38" s="34">
        <f t="shared" si="12"/>
        <v>9.487510261522223</v>
      </c>
      <c r="R38" s="32" t="s">
        <v>90</v>
      </c>
      <c r="S38" s="32"/>
      <c r="T38" s="32"/>
      <c r="U38" s="32"/>
    </row>
    <row r="39" spans="1:21" ht="13.5">
      <c r="A39" s="55" t="s">
        <v>91</v>
      </c>
      <c r="B39" s="56" t="s">
        <v>151</v>
      </c>
      <c r="C39" s="31" t="s">
        <v>152</v>
      </c>
      <c r="D39" s="32">
        <f t="shared" si="0"/>
        <v>13401</v>
      </c>
      <c r="E39" s="33">
        <f t="shared" si="1"/>
        <v>3514</v>
      </c>
      <c r="F39" s="34">
        <f t="shared" si="8"/>
        <v>26.221923737034547</v>
      </c>
      <c r="G39" s="32">
        <v>3514</v>
      </c>
      <c r="H39" s="32">
        <v>0</v>
      </c>
      <c r="I39" s="33">
        <f t="shared" si="3"/>
        <v>9887</v>
      </c>
      <c r="J39" s="34">
        <f t="shared" si="9"/>
        <v>73.77807626296546</v>
      </c>
      <c r="K39" s="32">
        <v>3887</v>
      </c>
      <c r="L39" s="34">
        <f t="shared" si="10"/>
        <v>29.005298112081192</v>
      </c>
      <c r="M39" s="32">
        <v>0</v>
      </c>
      <c r="N39" s="34">
        <f t="shared" si="11"/>
        <v>0</v>
      </c>
      <c r="O39" s="32">
        <v>6000</v>
      </c>
      <c r="P39" s="32">
        <v>4800</v>
      </c>
      <c r="Q39" s="34">
        <f t="shared" si="12"/>
        <v>44.772778150884264</v>
      </c>
      <c r="R39" s="32" t="s">
        <v>90</v>
      </c>
      <c r="S39" s="32"/>
      <c r="T39" s="32"/>
      <c r="U39" s="32"/>
    </row>
    <row r="40" spans="1:21" ht="13.5">
      <c r="A40" s="55" t="s">
        <v>91</v>
      </c>
      <c r="B40" s="56" t="s">
        <v>153</v>
      </c>
      <c r="C40" s="31" t="s">
        <v>154</v>
      </c>
      <c r="D40" s="32">
        <f t="shared" si="0"/>
        <v>6013</v>
      </c>
      <c r="E40" s="33">
        <f t="shared" si="1"/>
        <v>1690</v>
      </c>
      <c r="F40" s="34">
        <f t="shared" si="8"/>
        <v>28.10577082986862</v>
      </c>
      <c r="G40" s="32">
        <v>1690</v>
      </c>
      <c r="H40" s="32">
        <v>0</v>
      </c>
      <c r="I40" s="33">
        <f t="shared" si="3"/>
        <v>4323</v>
      </c>
      <c r="J40" s="34">
        <f t="shared" si="9"/>
        <v>71.89422917013138</v>
      </c>
      <c r="K40" s="32">
        <v>2378</v>
      </c>
      <c r="L40" s="34">
        <f t="shared" si="10"/>
        <v>39.54764676534176</v>
      </c>
      <c r="M40" s="32">
        <v>0</v>
      </c>
      <c r="N40" s="34">
        <f t="shared" si="11"/>
        <v>0</v>
      </c>
      <c r="O40" s="32">
        <v>1945</v>
      </c>
      <c r="P40" s="32">
        <v>1146</v>
      </c>
      <c r="Q40" s="34">
        <f t="shared" si="12"/>
        <v>32.34658240478962</v>
      </c>
      <c r="R40" s="32" t="s">
        <v>90</v>
      </c>
      <c r="S40" s="32"/>
      <c r="T40" s="32"/>
      <c r="U40" s="32"/>
    </row>
    <row r="41" spans="1:21" ht="13.5">
      <c r="A41" s="55" t="s">
        <v>91</v>
      </c>
      <c r="B41" s="56" t="s">
        <v>155</v>
      </c>
      <c r="C41" s="31" t="s">
        <v>156</v>
      </c>
      <c r="D41" s="32">
        <f t="shared" si="0"/>
        <v>12350</v>
      </c>
      <c r="E41" s="33">
        <f t="shared" si="1"/>
        <v>3868</v>
      </c>
      <c r="F41" s="34">
        <f t="shared" si="8"/>
        <v>31.31983805668016</v>
      </c>
      <c r="G41" s="32">
        <v>3868</v>
      </c>
      <c r="H41" s="32">
        <v>0</v>
      </c>
      <c r="I41" s="33">
        <f t="shared" si="3"/>
        <v>8482</v>
      </c>
      <c r="J41" s="34">
        <f t="shared" si="9"/>
        <v>68.68016194331985</v>
      </c>
      <c r="K41" s="32">
        <v>5169</v>
      </c>
      <c r="L41" s="34">
        <f t="shared" si="10"/>
        <v>41.85425101214575</v>
      </c>
      <c r="M41" s="32">
        <v>0</v>
      </c>
      <c r="N41" s="34">
        <f t="shared" si="11"/>
        <v>0</v>
      </c>
      <c r="O41" s="32">
        <v>3313</v>
      </c>
      <c r="P41" s="32">
        <v>1815</v>
      </c>
      <c r="Q41" s="34">
        <f t="shared" si="12"/>
        <v>26.82591093117409</v>
      </c>
      <c r="R41" s="32" t="s">
        <v>90</v>
      </c>
      <c r="S41" s="32"/>
      <c r="T41" s="32"/>
      <c r="U41" s="32"/>
    </row>
    <row r="42" spans="1:21" ht="13.5">
      <c r="A42" s="55" t="s">
        <v>91</v>
      </c>
      <c r="B42" s="56" t="s">
        <v>157</v>
      </c>
      <c r="C42" s="31" t="s">
        <v>158</v>
      </c>
      <c r="D42" s="32">
        <f t="shared" si="0"/>
        <v>9883</v>
      </c>
      <c r="E42" s="33">
        <f t="shared" si="1"/>
        <v>2963</v>
      </c>
      <c r="F42" s="34">
        <f t="shared" si="8"/>
        <v>29.9807750682991</v>
      </c>
      <c r="G42" s="32">
        <v>2723</v>
      </c>
      <c r="H42" s="32">
        <v>240</v>
      </c>
      <c r="I42" s="33">
        <f t="shared" si="3"/>
        <v>6920</v>
      </c>
      <c r="J42" s="34">
        <f t="shared" si="9"/>
        <v>70.01922493170089</v>
      </c>
      <c r="K42" s="32">
        <v>4852</v>
      </c>
      <c r="L42" s="34">
        <f t="shared" si="10"/>
        <v>49.09440453303653</v>
      </c>
      <c r="M42" s="32">
        <v>0</v>
      </c>
      <c r="N42" s="34">
        <f t="shared" si="11"/>
        <v>0</v>
      </c>
      <c r="O42" s="32">
        <v>2068</v>
      </c>
      <c r="P42" s="32">
        <v>1833</v>
      </c>
      <c r="Q42" s="34">
        <f t="shared" si="12"/>
        <v>20.924820398664373</v>
      </c>
      <c r="R42" s="32" t="s">
        <v>90</v>
      </c>
      <c r="S42" s="32"/>
      <c r="T42" s="32"/>
      <c r="U42" s="32"/>
    </row>
    <row r="43" spans="1:21" ht="13.5">
      <c r="A43" s="55" t="s">
        <v>91</v>
      </c>
      <c r="B43" s="56" t="s">
        <v>159</v>
      </c>
      <c r="C43" s="31" t="s">
        <v>160</v>
      </c>
      <c r="D43" s="32">
        <f t="shared" si="0"/>
        <v>13368</v>
      </c>
      <c r="E43" s="33">
        <f aca="true" t="shared" si="13" ref="E43:E56">G43+H43</f>
        <v>2254</v>
      </c>
      <c r="F43" s="34">
        <f t="shared" si="8"/>
        <v>16.861160981448233</v>
      </c>
      <c r="G43" s="32">
        <v>2254</v>
      </c>
      <c r="H43" s="32">
        <v>0</v>
      </c>
      <c r="I43" s="33">
        <f aca="true" t="shared" si="14" ref="I43:I56">K43+M43+O43</f>
        <v>11114</v>
      </c>
      <c r="J43" s="34">
        <f t="shared" si="9"/>
        <v>83.13883901855176</v>
      </c>
      <c r="K43" s="32">
        <v>8109</v>
      </c>
      <c r="L43" s="34">
        <f t="shared" si="10"/>
        <v>60.65978456014363</v>
      </c>
      <c r="M43" s="32">
        <v>0</v>
      </c>
      <c r="N43" s="34">
        <f t="shared" si="11"/>
        <v>0</v>
      </c>
      <c r="O43" s="32">
        <v>3005</v>
      </c>
      <c r="P43" s="32">
        <v>1871</v>
      </c>
      <c r="Q43" s="34">
        <f t="shared" si="12"/>
        <v>22.479054458408136</v>
      </c>
      <c r="R43" s="32" t="s">
        <v>90</v>
      </c>
      <c r="S43" s="32"/>
      <c r="T43" s="32"/>
      <c r="U43" s="32"/>
    </row>
    <row r="44" spans="1:21" ht="13.5">
      <c r="A44" s="55" t="s">
        <v>91</v>
      </c>
      <c r="B44" s="56" t="s">
        <v>161</v>
      </c>
      <c r="C44" s="31" t="s">
        <v>162</v>
      </c>
      <c r="D44" s="32">
        <f t="shared" si="0"/>
        <v>5894</v>
      </c>
      <c r="E44" s="33">
        <f t="shared" si="13"/>
        <v>2507</v>
      </c>
      <c r="F44" s="34">
        <f t="shared" si="8"/>
        <v>42.534781133355956</v>
      </c>
      <c r="G44" s="32">
        <v>2507</v>
      </c>
      <c r="H44" s="32">
        <v>0</v>
      </c>
      <c r="I44" s="33">
        <f t="shared" si="14"/>
        <v>3387</v>
      </c>
      <c r="J44" s="34">
        <f t="shared" si="9"/>
        <v>57.465218866644044</v>
      </c>
      <c r="K44" s="32">
        <v>2477</v>
      </c>
      <c r="L44" s="34">
        <f t="shared" si="10"/>
        <v>42.02578893790295</v>
      </c>
      <c r="M44" s="32">
        <v>0</v>
      </c>
      <c r="N44" s="34">
        <f t="shared" si="11"/>
        <v>0</v>
      </c>
      <c r="O44" s="32">
        <v>910</v>
      </c>
      <c r="P44" s="32">
        <v>241</v>
      </c>
      <c r="Q44" s="34">
        <f t="shared" si="12"/>
        <v>15.439429928741092</v>
      </c>
      <c r="R44" s="32" t="s">
        <v>90</v>
      </c>
      <c r="S44" s="32"/>
      <c r="T44" s="32"/>
      <c r="U44" s="32"/>
    </row>
    <row r="45" spans="1:21" ht="13.5">
      <c r="A45" s="55" t="s">
        <v>91</v>
      </c>
      <c r="B45" s="56" t="s">
        <v>163</v>
      </c>
      <c r="C45" s="31" t="s">
        <v>164</v>
      </c>
      <c r="D45" s="32">
        <f t="shared" si="0"/>
        <v>9002</v>
      </c>
      <c r="E45" s="33">
        <f t="shared" si="13"/>
        <v>498</v>
      </c>
      <c r="F45" s="34">
        <f t="shared" si="8"/>
        <v>5.532103976894024</v>
      </c>
      <c r="G45" s="32">
        <v>498</v>
      </c>
      <c r="H45" s="32">
        <v>0</v>
      </c>
      <c r="I45" s="33">
        <f t="shared" si="14"/>
        <v>8504</v>
      </c>
      <c r="J45" s="34">
        <f t="shared" si="9"/>
        <v>94.46789602310598</v>
      </c>
      <c r="K45" s="32">
        <v>1716</v>
      </c>
      <c r="L45" s="34">
        <f t="shared" si="10"/>
        <v>19.062430570984226</v>
      </c>
      <c r="M45" s="32">
        <v>0</v>
      </c>
      <c r="N45" s="34">
        <f t="shared" si="11"/>
        <v>0</v>
      </c>
      <c r="O45" s="32">
        <v>6788</v>
      </c>
      <c r="P45" s="32">
        <v>55</v>
      </c>
      <c r="Q45" s="34">
        <f t="shared" si="12"/>
        <v>75.40546545212176</v>
      </c>
      <c r="R45" s="32" t="s">
        <v>90</v>
      </c>
      <c r="S45" s="32"/>
      <c r="T45" s="32"/>
      <c r="U45" s="32"/>
    </row>
    <row r="46" spans="1:21" ht="13.5">
      <c r="A46" s="55" t="s">
        <v>91</v>
      </c>
      <c r="B46" s="56" t="s">
        <v>165</v>
      </c>
      <c r="C46" s="31" t="s">
        <v>166</v>
      </c>
      <c r="D46" s="32">
        <f t="shared" si="0"/>
        <v>7850</v>
      </c>
      <c r="E46" s="33">
        <f t="shared" si="13"/>
        <v>291</v>
      </c>
      <c r="F46" s="34">
        <f t="shared" si="8"/>
        <v>3.707006369426752</v>
      </c>
      <c r="G46" s="32">
        <v>264</v>
      </c>
      <c r="H46" s="32">
        <v>27</v>
      </c>
      <c r="I46" s="33">
        <f t="shared" si="14"/>
        <v>7559</v>
      </c>
      <c r="J46" s="34">
        <f t="shared" si="9"/>
        <v>96.29299363057325</v>
      </c>
      <c r="K46" s="32">
        <v>1742</v>
      </c>
      <c r="L46" s="34">
        <f t="shared" si="10"/>
        <v>22.191082802547772</v>
      </c>
      <c r="M46" s="32">
        <v>0</v>
      </c>
      <c r="N46" s="34">
        <f t="shared" si="11"/>
        <v>0</v>
      </c>
      <c r="O46" s="32">
        <v>5817</v>
      </c>
      <c r="P46" s="32">
        <v>5817</v>
      </c>
      <c r="Q46" s="34">
        <f t="shared" si="12"/>
        <v>74.10191082802548</v>
      </c>
      <c r="R46" s="32" t="s">
        <v>90</v>
      </c>
      <c r="S46" s="32"/>
      <c r="T46" s="32"/>
      <c r="U46" s="32"/>
    </row>
    <row r="47" spans="1:21" ht="13.5">
      <c r="A47" s="55" t="s">
        <v>91</v>
      </c>
      <c r="B47" s="56" t="s">
        <v>167</v>
      </c>
      <c r="C47" s="31" t="s">
        <v>168</v>
      </c>
      <c r="D47" s="32">
        <f t="shared" si="0"/>
        <v>10412</v>
      </c>
      <c r="E47" s="33">
        <f t="shared" si="13"/>
        <v>3330</v>
      </c>
      <c r="F47" s="34">
        <f t="shared" si="8"/>
        <v>31.982328082981176</v>
      </c>
      <c r="G47" s="32">
        <v>3330</v>
      </c>
      <c r="H47" s="32">
        <v>0</v>
      </c>
      <c r="I47" s="33">
        <f t="shared" si="14"/>
        <v>7082</v>
      </c>
      <c r="J47" s="34">
        <f t="shared" si="9"/>
        <v>68.01767191701883</v>
      </c>
      <c r="K47" s="32">
        <v>4929</v>
      </c>
      <c r="L47" s="34">
        <f t="shared" si="10"/>
        <v>47.33960814444871</v>
      </c>
      <c r="M47" s="32">
        <v>0</v>
      </c>
      <c r="N47" s="34">
        <f t="shared" si="11"/>
        <v>0</v>
      </c>
      <c r="O47" s="32">
        <v>2153</v>
      </c>
      <c r="P47" s="32">
        <v>387</v>
      </c>
      <c r="Q47" s="34">
        <f t="shared" si="12"/>
        <v>20.678063772570113</v>
      </c>
      <c r="R47" s="32" t="s">
        <v>90</v>
      </c>
      <c r="S47" s="32"/>
      <c r="T47" s="32"/>
      <c r="U47" s="32"/>
    </row>
    <row r="48" spans="1:21" ht="13.5">
      <c r="A48" s="55" t="s">
        <v>91</v>
      </c>
      <c r="B48" s="56" t="s">
        <v>169</v>
      </c>
      <c r="C48" s="31" t="s">
        <v>170</v>
      </c>
      <c r="D48" s="32">
        <f t="shared" si="0"/>
        <v>9080</v>
      </c>
      <c r="E48" s="33">
        <f t="shared" si="13"/>
        <v>4920</v>
      </c>
      <c r="F48" s="34">
        <f t="shared" si="8"/>
        <v>54.18502202643172</v>
      </c>
      <c r="G48" s="32">
        <v>4565</v>
      </c>
      <c r="H48" s="32">
        <v>355</v>
      </c>
      <c r="I48" s="33">
        <f t="shared" si="14"/>
        <v>4160</v>
      </c>
      <c r="J48" s="34">
        <f t="shared" si="9"/>
        <v>45.81497797356828</v>
      </c>
      <c r="K48" s="32">
        <v>2913</v>
      </c>
      <c r="L48" s="34">
        <f t="shared" si="10"/>
        <v>32.08149779735683</v>
      </c>
      <c r="M48" s="32">
        <v>0</v>
      </c>
      <c r="N48" s="34">
        <f t="shared" si="11"/>
        <v>0</v>
      </c>
      <c r="O48" s="32">
        <v>1247</v>
      </c>
      <c r="P48" s="32">
        <v>504</v>
      </c>
      <c r="Q48" s="34">
        <f t="shared" si="12"/>
        <v>13.733480176211454</v>
      </c>
      <c r="R48" s="32" t="s">
        <v>90</v>
      </c>
      <c r="S48" s="32"/>
      <c r="T48" s="32"/>
      <c r="U48" s="32"/>
    </row>
    <row r="49" spans="1:21" ht="13.5">
      <c r="A49" s="55" t="s">
        <v>91</v>
      </c>
      <c r="B49" s="56" t="s">
        <v>171</v>
      </c>
      <c r="C49" s="31" t="s">
        <v>172</v>
      </c>
      <c r="D49" s="32">
        <f t="shared" si="0"/>
        <v>4218</v>
      </c>
      <c r="E49" s="33">
        <f t="shared" si="13"/>
        <v>274</v>
      </c>
      <c r="F49" s="34">
        <f t="shared" si="8"/>
        <v>6.495969653864391</v>
      </c>
      <c r="G49" s="32">
        <v>192</v>
      </c>
      <c r="H49" s="32">
        <v>82</v>
      </c>
      <c r="I49" s="33">
        <f t="shared" si="14"/>
        <v>3944</v>
      </c>
      <c r="J49" s="34">
        <f t="shared" si="9"/>
        <v>93.50403034613561</v>
      </c>
      <c r="K49" s="32">
        <v>0</v>
      </c>
      <c r="L49" s="34">
        <f t="shared" si="10"/>
        <v>0</v>
      </c>
      <c r="M49" s="32">
        <v>0</v>
      </c>
      <c r="N49" s="34">
        <f t="shared" si="11"/>
        <v>0</v>
      </c>
      <c r="O49" s="32">
        <v>3944</v>
      </c>
      <c r="P49" s="32">
        <v>3922</v>
      </c>
      <c r="Q49" s="34">
        <f t="shared" si="12"/>
        <v>93.50403034613561</v>
      </c>
      <c r="R49" s="32" t="s">
        <v>90</v>
      </c>
      <c r="S49" s="32"/>
      <c r="T49" s="32"/>
      <c r="U49" s="32"/>
    </row>
    <row r="50" spans="1:21" ht="13.5">
      <c r="A50" s="55" t="s">
        <v>91</v>
      </c>
      <c r="B50" s="56" t="s">
        <v>173</v>
      </c>
      <c r="C50" s="31" t="s">
        <v>174</v>
      </c>
      <c r="D50" s="32">
        <f t="shared" si="0"/>
        <v>4950</v>
      </c>
      <c r="E50" s="33">
        <f t="shared" si="13"/>
        <v>549</v>
      </c>
      <c r="F50" s="34">
        <f t="shared" si="8"/>
        <v>11.090909090909092</v>
      </c>
      <c r="G50" s="32">
        <v>549</v>
      </c>
      <c r="H50" s="32">
        <v>0</v>
      </c>
      <c r="I50" s="33">
        <f t="shared" si="14"/>
        <v>4401</v>
      </c>
      <c r="J50" s="34">
        <f t="shared" si="9"/>
        <v>88.9090909090909</v>
      </c>
      <c r="K50" s="32">
        <v>0</v>
      </c>
      <c r="L50" s="34">
        <f t="shared" si="10"/>
        <v>0</v>
      </c>
      <c r="M50" s="32">
        <v>0</v>
      </c>
      <c r="N50" s="34">
        <f t="shared" si="11"/>
        <v>0</v>
      </c>
      <c r="O50" s="32">
        <v>4401</v>
      </c>
      <c r="P50" s="32">
        <v>4390</v>
      </c>
      <c r="Q50" s="34">
        <f t="shared" si="12"/>
        <v>88.9090909090909</v>
      </c>
      <c r="R50" s="32" t="s">
        <v>90</v>
      </c>
      <c r="S50" s="32"/>
      <c r="T50" s="32"/>
      <c r="U50" s="32"/>
    </row>
    <row r="51" spans="1:21" ht="13.5">
      <c r="A51" s="55" t="s">
        <v>91</v>
      </c>
      <c r="B51" s="56" t="s">
        <v>175</v>
      </c>
      <c r="C51" s="31" t="s">
        <v>176</v>
      </c>
      <c r="D51" s="32">
        <f t="shared" si="0"/>
        <v>6513</v>
      </c>
      <c r="E51" s="33">
        <f t="shared" si="13"/>
        <v>782</v>
      </c>
      <c r="F51" s="34">
        <f t="shared" si="8"/>
        <v>12.00675571933057</v>
      </c>
      <c r="G51" s="32">
        <v>782</v>
      </c>
      <c r="H51" s="32">
        <v>0</v>
      </c>
      <c r="I51" s="33">
        <f t="shared" si="14"/>
        <v>5731</v>
      </c>
      <c r="J51" s="34">
        <f t="shared" si="9"/>
        <v>87.99324428066943</v>
      </c>
      <c r="K51" s="32">
        <v>1848</v>
      </c>
      <c r="L51" s="34">
        <f t="shared" si="10"/>
        <v>28.374021188392444</v>
      </c>
      <c r="M51" s="32">
        <v>0</v>
      </c>
      <c r="N51" s="34">
        <f t="shared" si="11"/>
        <v>0</v>
      </c>
      <c r="O51" s="32">
        <v>3883</v>
      </c>
      <c r="P51" s="32">
        <v>3883</v>
      </c>
      <c r="Q51" s="34">
        <f t="shared" si="12"/>
        <v>59.61922309227698</v>
      </c>
      <c r="R51" s="32" t="s">
        <v>90</v>
      </c>
      <c r="S51" s="32"/>
      <c r="T51" s="32"/>
      <c r="U51" s="32"/>
    </row>
    <row r="52" spans="1:21" ht="13.5">
      <c r="A52" s="55" t="s">
        <v>91</v>
      </c>
      <c r="B52" s="56" t="s">
        <v>177</v>
      </c>
      <c r="C52" s="31" t="s">
        <v>178</v>
      </c>
      <c r="D52" s="32">
        <f t="shared" si="0"/>
        <v>13718</v>
      </c>
      <c r="E52" s="33">
        <f t="shared" si="13"/>
        <v>2554</v>
      </c>
      <c r="F52" s="34">
        <f t="shared" si="8"/>
        <v>18.617874325703454</v>
      </c>
      <c r="G52" s="32">
        <v>2549</v>
      </c>
      <c r="H52" s="32">
        <v>5</v>
      </c>
      <c r="I52" s="33">
        <f t="shared" si="14"/>
        <v>11164</v>
      </c>
      <c r="J52" s="34">
        <f t="shared" si="9"/>
        <v>81.38212567429655</v>
      </c>
      <c r="K52" s="32">
        <v>7639</v>
      </c>
      <c r="L52" s="34">
        <f t="shared" si="10"/>
        <v>55.68596005248578</v>
      </c>
      <c r="M52" s="32">
        <v>0</v>
      </c>
      <c r="N52" s="34">
        <f t="shared" si="11"/>
        <v>0</v>
      </c>
      <c r="O52" s="32">
        <v>3525</v>
      </c>
      <c r="P52" s="32">
        <v>3200</v>
      </c>
      <c r="Q52" s="34">
        <f t="shared" si="12"/>
        <v>25.696165621810756</v>
      </c>
      <c r="R52" s="32" t="s">
        <v>90</v>
      </c>
      <c r="S52" s="32"/>
      <c r="T52" s="32"/>
      <c r="U52" s="32"/>
    </row>
    <row r="53" spans="1:21" ht="13.5">
      <c r="A53" s="55" t="s">
        <v>91</v>
      </c>
      <c r="B53" s="56" t="s">
        <v>179</v>
      </c>
      <c r="C53" s="31" t="s">
        <v>180</v>
      </c>
      <c r="D53" s="32">
        <f t="shared" si="0"/>
        <v>2483</v>
      </c>
      <c r="E53" s="33">
        <f t="shared" si="13"/>
        <v>590</v>
      </c>
      <c r="F53" s="34">
        <f t="shared" si="8"/>
        <v>23.761578735400725</v>
      </c>
      <c r="G53" s="32">
        <v>585</v>
      </c>
      <c r="H53" s="32">
        <v>5</v>
      </c>
      <c r="I53" s="33">
        <f t="shared" si="14"/>
        <v>1893</v>
      </c>
      <c r="J53" s="34">
        <f t="shared" si="9"/>
        <v>76.23842126459928</v>
      </c>
      <c r="K53" s="32">
        <v>1162</v>
      </c>
      <c r="L53" s="34">
        <f t="shared" si="10"/>
        <v>46.79822795006041</v>
      </c>
      <c r="M53" s="32">
        <v>0</v>
      </c>
      <c r="N53" s="34">
        <f t="shared" si="11"/>
        <v>0</v>
      </c>
      <c r="O53" s="32">
        <v>731</v>
      </c>
      <c r="P53" s="32">
        <v>711</v>
      </c>
      <c r="Q53" s="34">
        <f t="shared" si="12"/>
        <v>29.440193314538867</v>
      </c>
      <c r="R53" s="32" t="s">
        <v>90</v>
      </c>
      <c r="S53" s="32"/>
      <c r="T53" s="32"/>
      <c r="U53" s="32"/>
    </row>
    <row r="54" spans="1:21" ht="13.5">
      <c r="A54" s="55" t="s">
        <v>91</v>
      </c>
      <c r="B54" s="56" t="s">
        <v>181</v>
      </c>
      <c r="C54" s="31" t="s">
        <v>182</v>
      </c>
      <c r="D54" s="32">
        <f t="shared" si="0"/>
        <v>14414</v>
      </c>
      <c r="E54" s="33">
        <f t="shared" si="13"/>
        <v>5555</v>
      </c>
      <c r="F54" s="34">
        <f t="shared" si="8"/>
        <v>38.5389204939642</v>
      </c>
      <c r="G54" s="32">
        <v>4729</v>
      </c>
      <c r="H54" s="32">
        <v>826</v>
      </c>
      <c r="I54" s="33">
        <f t="shared" si="14"/>
        <v>8859</v>
      </c>
      <c r="J54" s="34">
        <f t="shared" si="9"/>
        <v>61.4610795060358</v>
      </c>
      <c r="K54" s="32">
        <v>3905</v>
      </c>
      <c r="L54" s="34">
        <f t="shared" si="10"/>
        <v>27.09171638684612</v>
      </c>
      <c r="M54" s="32">
        <v>0</v>
      </c>
      <c r="N54" s="34">
        <f t="shared" si="11"/>
        <v>0</v>
      </c>
      <c r="O54" s="32">
        <v>4954</v>
      </c>
      <c r="P54" s="32">
        <v>3233</v>
      </c>
      <c r="Q54" s="34">
        <f t="shared" si="12"/>
        <v>34.36936311918968</v>
      </c>
      <c r="R54" s="32" t="s">
        <v>90</v>
      </c>
      <c r="S54" s="32"/>
      <c r="T54" s="32"/>
      <c r="U54" s="32"/>
    </row>
    <row r="55" spans="1:21" ht="13.5">
      <c r="A55" s="55" t="s">
        <v>91</v>
      </c>
      <c r="B55" s="56" t="s">
        <v>183</v>
      </c>
      <c r="C55" s="31" t="s">
        <v>184</v>
      </c>
      <c r="D55" s="32">
        <f t="shared" si="0"/>
        <v>7141</v>
      </c>
      <c r="E55" s="33">
        <f t="shared" si="13"/>
        <v>1591</v>
      </c>
      <c r="F55" s="34">
        <f t="shared" si="8"/>
        <v>22.279792746113987</v>
      </c>
      <c r="G55" s="32">
        <v>1178</v>
      </c>
      <c r="H55" s="32">
        <v>413</v>
      </c>
      <c r="I55" s="33">
        <f t="shared" si="14"/>
        <v>5550</v>
      </c>
      <c r="J55" s="34">
        <f t="shared" si="9"/>
        <v>77.720207253886</v>
      </c>
      <c r="K55" s="32">
        <v>2852</v>
      </c>
      <c r="L55" s="34">
        <f t="shared" si="10"/>
        <v>39.938383979834754</v>
      </c>
      <c r="M55" s="32">
        <v>0</v>
      </c>
      <c r="N55" s="34">
        <f t="shared" si="11"/>
        <v>0</v>
      </c>
      <c r="O55" s="32">
        <v>2698</v>
      </c>
      <c r="P55" s="32">
        <v>1351</v>
      </c>
      <c r="Q55" s="34">
        <f t="shared" si="12"/>
        <v>37.78182327405125</v>
      </c>
      <c r="R55" s="32" t="s">
        <v>90</v>
      </c>
      <c r="S55" s="32"/>
      <c r="T55" s="32"/>
      <c r="U55" s="32"/>
    </row>
    <row r="56" spans="1:21" ht="13.5">
      <c r="A56" s="55" t="s">
        <v>91</v>
      </c>
      <c r="B56" s="56" t="s">
        <v>185</v>
      </c>
      <c r="C56" s="31" t="s">
        <v>186</v>
      </c>
      <c r="D56" s="32">
        <f t="shared" si="0"/>
        <v>11447</v>
      </c>
      <c r="E56" s="33">
        <f t="shared" si="13"/>
        <v>2939</v>
      </c>
      <c r="F56" s="34">
        <f t="shared" si="8"/>
        <v>25.67484930549489</v>
      </c>
      <c r="G56" s="32">
        <v>2939</v>
      </c>
      <c r="H56" s="32">
        <v>0</v>
      </c>
      <c r="I56" s="33">
        <f t="shared" si="14"/>
        <v>8508</v>
      </c>
      <c r="J56" s="34">
        <f t="shared" si="9"/>
        <v>74.32515069450511</v>
      </c>
      <c r="K56" s="32">
        <v>3809</v>
      </c>
      <c r="L56" s="34">
        <f t="shared" si="10"/>
        <v>33.2750939110684</v>
      </c>
      <c r="M56" s="32">
        <v>0</v>
      </c>
      <c r="N56" s="34">
        <f t="shared" si="11"/>
        <v>0</v>
      </c>
      <c r="O56" s="32">
        <v>4699</v>
      </c>
      <c r="P56" s="32">
        <v>354</v>
      </c>
      <c r="Q56" s="34">
        <f t="shared" si="12"/>
        <v>41.05005678343671</v>
      </c>
      <c r="R56" s="32" t="s">
        <v>90</v>
      </c>
      <c r="S56" s="32"/>
      <c r="T56" s="32"/>
      <c r="U56" s="32"/>
    </row>
    <row r="57" spans="1:21" ht="13.5">
      <c r="A57" s="62" t="s">
        <v>4</v>
      </c>
      <c r="B57" s="63"/>
      <c r="C57" s="63"/>
      <c r="D57" s="32">
        <f>SUM(D7:D56)</f>
        <v>1353170</v>
      </c>
      <c r="E57" s="32">
        <f aca="true" t="shared" si="15" ref="E57:P57">SUM(E7:E56)</f>
        <v>200968</v>
      </c>
      <c r="F57" s="34">
        <f t="shared" si="8"/>
        <v>14.851644656621119</v>
      </c>
      <c r="G57" s="32">
        <f t="shared" si="15"/>
        <v>191677</v>
      </c>
      <c r="H57" s="32">
        <f t="shared" si="15"/>
        <v>9291</v>
      </c>
      <c r="I57" s="32">
        <f t="shared" si="15"/>
        <v>1152202</v>
      </c>
      <c r="J57" s="34">
        <f t="shared" si="9"/>
        <v>85.14835534337888</v>
      </c>
      <c r="K57" s="32">
        <f t="shared" si="15"/>
        <v>830283</v>
      </c>
      <c r="L57" s="34">
        <f t="shared" si="10"/>
        <v>61.35836591115677</v>
      </c>
      <c r="M57" s="32">
        <f t="shared" si="15"/>
        <v>0</v>
      </c>
      <c r="N57" s="34">
        <f t="shared" si="11"/>
        <v>0</v>
      </c>
      <c r="O57" s="32">
        <f t="shared" si="15"/>
        <v>321919</v>
      </c>
      <c r="P57" s="32">
        <f t="shared" si="15"/>
        <v>217286</v>
      </c>
      <c r="Q57" s="34">
        <f t="shared" si="12"/>
        <v>23.789989432222118</v>
      </c>
      <c r="R57" s="32">
        <f>COUNTIF(R7:R56,"○")</f>
        <v>49</v>
      </c>
      <c r="S57" s="32">
        <f>COUNTIF(S7:S56,"○")</f>
        <v>1</v>
      </c>
      <c r="T57" s="32">
        <f>COUNTIF(T7:T56,"○")</f>
        <v>0</v>
      </c>
      <c r="U57" s="32">
        <f>COUNTIF(U7:U56,"○")</f>
        <v>0</v>
      </c>
    </row>
  </sheetData>
  <mergeCells count="19"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R4:R6"/>
    <mergeCell ref="S4:S6"/>
    <mergeCell ref="T4:T6"/>
    <mergeCell ref="H4:H5"/>
    <mergeCell ref="J4:J5"/>
    <mergeCell ref="K4:K5"/>
    <mergeCell ref="L4:L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3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1" t="s">
        <v>6</v>
      </c>
      <c r="B2" s="72" t="s">
        <v>76</v>
      </c>
      <c r="C2" s="75" t="s">
        <v>77</v>
      </c>
      <c r="D2" s="14" t="s">
        <v>7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78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70"/>
      <c r="B3" s="86"/>
      <c r="C3" s="88"/>
      <c r="D3" s="26" t="s">
        <v>8</v>
      </c>
      <c r="E3" s="60" t="s">
        <v>9</v>
      </c>
      <c r="F3" s="90"/>
      <c r="G3" s="91"/>
      <c r="H3" s="57" t="s">
        <v>10</v>
      </c>
      <c r="I3" s="58"/>
      <c r="J3" s="59"/>
      <c r="K3" s="60" t="s">
        <v>11</v>
      </c>
      <c r="L3" s="58"/>
      <c r="M3" s="59"/>
      <c r="N3" s="26" t="s">
        <v>8</v>
      </c>
      <c r="O3" s="17" t="s">
        <v>12</v>
      </c>
      <c r="P3" s="24"/>
      <c r="Q3" s="24"/>
      <c r="R3" s="24"/>
      <c r="S3" s="24"/>
      <c r="T3" s="25"/>
      <c r="U3" s="17" t="s">
        <v>13</v>
      </c>
      <c r="V3" s="24"/>
      <c r="W3" s="24"/>
      <c r="X3" s="24"/>
      <c r="Y3" s="24"/>
      <c r="Z3" s="25"/>
      <c r="AA3" s="17" t="s">
        <v>14</v>
      </c>
      <c r="AB3" s="24"/>
      <c r="AC3" s="25"/>
    </row>
    <row r="4" spans="1:29" s="30" customFormat="1" ht="22.5" customHeight="1">
      <c r="A4" s="70"/>
      <c r="B4" s="86"/>
      <c r="C4" s="88"/>
      <c r="D4" s="27"/>
      <c r="E4" s="26" t="s">
        <v>8</v>
      </c>
      <c r="F4" s="18" t="s">
        <v>79</v>
      </c>
      <c r="G4" s="18" t="s">
        <v>80</v>
      </c>
      <c r="H4" s="26" t="s">
        <v>8</v>
      </c>
      <c r="I4" s="18" t="s">
        <v>79</v>
      </c>
      <c r="J4" s="18" t="s">
        <v>80</v>
      </c>
      <c r="K4" s="26" t="s">
        <v>8</v>
      </c>
      <c r="L4" s="18" t="s">
        <v>79</v>
      </c>
      <c r="M4" s="18" t="s">
        <v>80</v>
      </c>
      <c r="N4" s="27"/>
      <c r="O4" s="26" t="s">
        <v>8</v>
      </c>
      <c r="P4" s="18" t="s">
        <v>81</v>
      </c>
      <c r="Q4" s="18" t="s">
        <v>82</v>
      </c>
      <c r="R4" s="18" t="s">
        <v>83</v>
      </c>
      <c r="S4" s="18" t="s">
        <v>84</v>
      </c>
      <c r="T4" s="18" t="s">
        <v>85</v>
      </c>
      <c r="U4" s="26" t="s">
        <v>8</v>
      </c>
      <c r="V4" s="18" t="s">
        <v>81</v>
      </c>
      <c r="W4" s="18" t="s">
        <v>82</v>
      </c>
      <c r="X4" s="18" t="s">
        <v>83</v>
      </c>
      <c r="Y4" s="18" t="s">
        <v>84</v>
      </c>
      <c r="Z4" s="18" t="s">
        <v>85</v>
      </c>
      <c r="AA4" s="26" t="s">
        <v>8</v>
      </c>
      <c r="AB4" s="18" t="s">
        <v>79</v>
      </c>
      <c r="AC4" s="18" t="s">
        <v>80</v>
      </c>
    </row>
    <row r="5" spans="1:29" s="30" customFormat="1" ht="22.5" customHeight="1">
      <c r="A5" s="70"/>
      <c r="B5" s="86"/>
      <c r="C5" s="88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71"/>
      <c r="B6" s="87"/>
      <c r="C6" s="89"/>
      <c r="D6" s="19" t="s">
        <v>86</v>
      </c>
      <c r="E6" s="19" t="s">
        <v>86</v>
      </c>
      <c r="F6" s="19" t="s">
        <v>86</v>
      </c>
      <c r="G6" s="19" t="s">
        <v>86</v>
      </c>
      <c r="H6" s="19" t="s">
        <v>86</v>
      </c>
      <c r="I6" s="19" t="s">
        <v>86</v>
      </c>
      <c r="J6" s="19" t="s">
        <v>86</v>
      </c>
      <c r="K6" s="19" t="s">
        <v>86</v>
      </c>
      <c r="L6" s="19" t="s">
        <v>86</v>
      </c>
      <c r="M6" s="19" t="s">
        <v>86</v>
      </c>
      <c r="N6" s="19" t="s">
        <v>86</v>
      </c>
      <c r="O6" s="19" t="s">
        <v>86</v>
      </c>
      <c r="P6" s="19" t="s">
        <v>86</v>
      </c>
      <c r="Q6" s="19" t="s">
        <v>86</v>
      </c>
      <c r="R6" s="19" t="s">
        <v>86</v>
      </c>
      <c r="S6" s="19" t="s">
        <v>86</v>
      </c>
      <c r="T6" s="19" t="s">
        <v>86</v>
      </c>
      <c r="U6" s="19" t="s">
        <v>86</v>
      </c>
      <c r="V6" s="19" t="s">
        <v>86</v>
      </c>
      <c r="W6" s="19" t="s">
        <v>86</v>
      </c>
      <c r="X6" s="19" t="s">
        <v>86</v>
      </c>
      <c r="Y6" s="19" t="s">
        <v>86</v>
      </c>
      <c r="Z6" s="19" t="s">
        <v>86</v>
      </c>
      <c r="AA6" s="19" t="s">
        <v>86</v>
      </c>
      <c r="AB6" s="19" t="s">
        <v>86</v>
      </c>
      <c r="AC6" s="19" t="s">
        <v>86</v>
      </c>
    </row>
    <row r="7" spans="1:29" ht="13.5">
      <c r="A7" s="55" t="s">
        <v>91</v>
      </c>
      <c r="B7" s="56" t="s">
        <v>92</v>
      </c>
      <c r="C7" s="31" t="s">
        <v>93</v>
      </c>
      <c r="D7" s="32">
        <f aca="true" t="shared" si="0" ref="D7:D56">E7+H7+K7</f>
        <v>21827</v>
      </c>
      <c r="E7" s="32">
        <f aca="true" t="shared" si="1" ref="E7:E56">F7+G7</f>
        <v>0</v>
      </c>
      <c r="F7" s="32">
        <v>0</v>
      </c>
      <c r="G7" s="32">
        <v>0</v>
      </c>
      <c r="H7" s="32">
        <f aca="true" t="shared" si="2" ref="H7:H56">I7+J7</f>
        <v>112</v>
      </c>
      <c r="I7" s="32">
        <v>112</v>
      </c>
      <c r="J7" s="32">
        <v>0</v>
      </c>
      <c r="K7" s="32">
        <f aca="true" t="shared" si="3" ref="K7:K56">L7+M7</f>
        <v>21715</v>
      </c>
      <c r="L7" s="32">
        <v>11178</v>
      </c>
      <c r="M7" s="32">
        <v>10537</v>
      </c>
      <c r="N7" s="32">
        <f aca="true" t="shared" si="4" ref="N7:N56">O7+U7+AA7</f>
        <v>21890</v>
      </c>
      <c r="O7" s="32">
        <f aca="true" t="shared" si="5" ref="O7:O56">SUM(P7:T7)</f>
        <v>11290</v>
      </c>
      <c r="P7" s="32">
        <v>6239</v>
      </c>
      <c r="Q7" s="32">
        <v>5051</v>
      </c>
      <c r="R7" s="32">
        <v>0</v>
      </c>
      <c r="S7" s="32">
        <v>0</v>
      </c>
      <c r="T7" s="32">
        <v>0</v>
      </c>
      <c r="U7" s="32">
        <f aca="true" t="shared" si="6" ref="U7:U56">SUM(V7:Z7)</f>
        <v>10537</v>
      </c>
      <c r="V7" s="32">
        <v>8357</v>
      </c>
      <c r="W7" s="32">
        <v>2180</v>
      </c>
      <c r="X7" s="32">
        <v>0</v>
      </c>
      <c r="Y7" s="32">
        <v>0</v>
      </c>
      <c r="Z7" s="32">
        <v>0</v>
      </c>
      <c r="AA7" s="32">
        <f aca="true" t="shared" si="7" ref="AA7:AA56">AB7+AC7</f>
        <v>63</v>
      </c>
      <c r="AB7" s="32">
        <v>63</v>
      </c>
      <c r="AC7" s="32">
        <v>0</v>
      </c>
    </row>
    <row r="8" spans="1:29" ht="13.5">
      <c r="A8" s="55" t="s">
        <v>91</v>
      </c>
      <c r="B8" s="56" t="s">
        <v>94</v>
      </c>
      <c r="C8" s="31" t="s">
        <v>95</v>
      </c>
      <c r="D8" s="32">
        <f t="shared" si="0"/>
        <v>46560</v>
      </c>
      <c r="E8" s="32">
        <f t="shared" si="1"/>
        <v>0</v>
      </c>
      <c r="F8" s="32">
        <v>0</v>
      </c>
      <c r="G8" s="32">
        <v>0</v>
      </c>
      <c r="H8" s="32">
        <f t="shared" si="2"/>
        <v>20332</v>
      </c>
      <c r="I8" s="32">
        <v>20332</v>
      </c>
      <c r="J8" s="32">
        <v>0</v>
      </c>
      <c r="K8" s="32">
        <f t="shared" si="3"/>
        <v>26228</v>
      </c>
      <c r="L8" s="32">
        <v>0</v>
      </c>
      <c r="M8" s="32">
        <v>26228</v>
      </c>
      <c r="N8" s="32">
        <f t="shared" si="4"/>
        <v>47307</v>
      </c>
      <c r="O8" s="32">
        <f t="shared" si="5"/>
        <v>20332</v>
      </c>
      <c r="P8" s="32">
        <v>20332</v>
      </c>
      <c r="Q8" s="32">
        <v>0</v>
      </c>
      <c r="R8" s="32">
        <v>0</v>
      </c>
      <c r="S8" s="32">
        <v>0</v>
      </c>
      <c r="T8" s="32">
        <v>0</v>
      </c>
      <c r="U8" s="32">
        <f t="shared" si="6"/>
        <v>26228</v>
      </c>
      <c r="V8" s="32">
        <v>26228</v>
      </c>
      <c r="W8" s="32">
        <v>0</v>
      </c>
      <c r="X8" s="32">
        <v>0</v>
      </c>
      <c r="Y8" s="32">
        <v>0</v>
      </c>
      <c r="Z8" s="32">
        <v>0</v>
      </c>
      <c r="AA8" s="32">
        <f t="shared" si="7"/>
        <v>747</v>
      </c>
      <c r="AB8" s="32">
        <v>747</v>
      </c>
      <c r="AC8" s="32">
        <v>0</v>
      </c>
    </row>
    <row r="9" spans="1:29" ht="13.5">
      <c r="A9" s="55" t="s">
        <v>91</v>
      </c>
      <c r="B9" s="56" t="s">
        <v>96</v>
      </c>
      <c r="C9" s="31" t="s">
        <v>97</v>
      </c>
      <c r="D9" s="32">
        <f t="shared" si="0"/>
        <v>19180</v>
      </c>
      <c r="E9" s="32">
        <f t="shared" si="1"/>
        <v>0</v>
      </c>
      <c r="F9" s="32">
        <v>0</v>
      </c>
      <c r="G9" s="32">
        <v>0</v>
      </c>
      <c r="H9" s="32">
        <f t="shared" si="2"/>
        <v>9573</v>
      </c>
      <c r="I9" s="32">
        <v>9573</v>
      </c>
      <c r="J9" s="32">
        <v>0</v>
      </c>
      <c r="K9" s="32">
        <f t="shared" si="3"/>
        <v>9607</v>
      </c>
      <c r="L9" s="32">
        <v>0</v>
      </c>
      <c r="M9" s="32">
        <v>9607</v>
      </c>
      <c r="N9" s="32">
        <f t="shared" si="4"/>
        <v>20345</v>
      </c>
      <c r="O9" s="32">
        <f t="shared" si="5"/>
        <v>9573</v>
      </c>
      <c r="P9" s="32">
        <v>9573</v>
      </c>
      <c r="Q9" s="32">
        <v>0</v>
      </c>
      <c r="R9" s="32">
        <v>0</v>
      </c>
      <c r="S9" s="32">
        <v>0</v>
      </c>
      <c r="T9" s="32">
        <v>0</v>
      </c>
      <c r="U9" s="32">
        <f t="shared" si="6"/>
        <v>9607</v>
      </c>
      <c r="V9" s="32">
        <v>9607</v>
      </c>
      <c r="W9" s="32">
        <v>0</v>
      </c>
      <c r="X9" s="32">
        <v>0</v>
      </c>
      <c r="Y9" s="32">
        <v>0</v>
      </c>
      <c r="Z9" s="32">
        <v>0</v>
      </c>
      <c r="AA9" s="32">
        <f t="shared" si="7"/>
        <v>1165</v>
      </c>
      <c r="AB9" s="32">
        <v>1165</v>
      </c>
      <c r="AC9" s="32">
        <v>0</v>
      </c>
    </row>
    <row r="10" spans="1:29" ht="13.5">
      <c r="A10" s="55" t="s">
        <v>91</v>
      </c>
      <c r="B10" s="56" t="s">
        <v>98</v>
      </c>
      <c r="C10" s="31" t="s">
        <v>99</v>
      </c>
      <c r="D10" s="32">
        <f t="shared" si="0"/>
        <v>37069</v>
      </c>
      <c r="E10" s="32">
        <f t="shared" si="1"/>
        <v>0</v>
      </c>
      <c r="F10" s="32">
        <v>0</v>
      </c>
      <c r="G10" s="32">
        <v>0</v>
      </c>
      <c r="H10" s="32">
        <f t="shared" si="2"/>
        <v>37069</v>
      </c>
      <c r="I10" s="32">
        <v>17405</v>
      </c>
      <c r="J10" s="32">
        <v>19664</v>
      </c>
      <c r="K10" s="32">
        <f t="shared" si="3"/>
        <v>0</v>
      </c>
      <c r="L10" s="32">
        <v>0</v>
      </c>
      <c r="M10" s="32">
        <v>0</v>
      </c>
      <c r="N10" s="32">
        <f t="shared" si="4"/>
        <v>37249</v>
      </c>
      <c r="O10" s="32">
        <f t="shared" si="5"/>
        <v>17405</v>
      </c>
      <c r="P10" s="32">
        <v>17405</v>
      </c>
      <c r="Q10" s="32">
        <v>0</v>
      </c>
      <c r="R10" s="32">
        <v>0</v>
      </c>
      <c r="S10" s="32">
        <v>0</v>
      </c>
      <c r="T10" s="32">
        <v>0</v>
      </c>
      <c r="U10" s="32">
        <f t="shared" si="6"/>
        <v>19664</v>
      </c>
      <c r="V10" s="32">
        <v>19664</v>
      </c>
      <c r="W10" s="32">
        <v>0</v>
      </c>
      <c r="X10" s="32">
        <v>0</v>
      </c>
      <c r="Y10" s="32">
        <v>0</v>
      </c>
      <c r="Z10" s="32">
        <v>0</v>
      </c>
      <c r="AA10" s="32">
        <f t="shared" si="7"/>
        <v>180</v>
      </c>
      <c r="AB10" s="32">
        <v>180</v>
      </c>
      <c r="AC10" s="32">
        <v>0</v>
      </c>
    </row>
    <row r="11" spans="1:29" ht="13.5">
      <c r="A11" s="55" t="s">
        <v>91</v>
      </c>
      <c r="B11" s="56" t="s">
        <v>100</v>
      </c>
      <c r="C11" s="31" t="s">
        <v>101</v>
      </c>
      <c r="D11" s="32">
        <f t="shared" si="0"/>
        <v>21596</v>
      </c>
      <c r="E11" s="32">
        <f t="shared" si="1"/>
        <v>0</v>
      </c>
      <c r="F11" s="32">
        <v>0</v>
      </c>
      <c r="G11" s="32">
        <v>0</v>
      </c>
      <c r="H11" s="32">
        <f t="shared" si="2"/>
        <v>14335</v>
      </c>
      <c r="I11" s="32">
        <v>14335</v>
      </c>
      <c r="J11" s="32">
        <v>0</v>
      </c>
      <c r="K11" s="32">
        <f t="shared" si="3"/>
        <v>7261</v>
      </c>
      <c r="L11" s="32">
        <v>0</v>
      </c>
      <c r="M11" s="32">
        <v>7261</v>
      </c>
      <c r="N11" s="32">
        <f t="shared" si="4"/>
        <v>21719</v>
      </c>
      <c r="O11" s="32">
        <f t="shared" si="5"/>
        <v>14335</v>
      </c>
      <c r="P11" s="32">
        <v>14335</v>
      </c>
      <c r="Q11" s="32">
        <v>0</v>
      </c>
      <c r="R11" s="32">
        <v>0</v>
      </c>
      <c r="S11" s="32">
        <v>0</v>
      </c>
      <c r="T11" s="32">
        <v>0</v>
      </c>
      <c r="U11" s="32">
        <f t="shared" si="6"/>
        <v>7261</v>
      </c>
      <c r="V11" s="32">
        <v>7261</v>
      </c>
      <c r="W11" s="32">
        <v>0</v>
      </c>
      <c r="X11" s="32">
        <v>0</v>
      </c>
      <c r="Y11" s="32">
        <v>0</v>
      </c>
      <c r="Z11" s="32">
        <v>0</v>
      </c>
      <c r="AA11" s="32">
        <f t="shared" si="7"/>
        <v>123</v>
      </c>
      <c r="AB11" s="32">
        <v>123</v>
      </c>
      <c r="AC11" s="32">
        <v>0</v>
      </c>
    </row>
    <row r="12" spans="1:29" ht="13.5">
      <c r="A12" s="55" t="s">
        <v>91</v>
      </c>
      <c r="B12" s="56" t="s">
        <v>102</v>
      </c>
      <c r="C12" s="31" t="s">
        <v>103</v>
      </c>
      <c r="D12" s="32">
        <f t="shared" si="0"/>
        <v>19952</v>
      </c>
      <c r="E12" s="32">
        <f t="shared" si="1"/>
        <v>0</v>
      </c>
      <c r="F12" s="32">
        <v>0</v>
      </c>
      <c r="G12" s="32">
        <v>0</v>
      </c>
      <c r="H12" s="32">
        <f t="shared" si="2"/>
        <v>9176</v>
      </c>
      <c r="I12" s="32">
        <v>9176</v>
      </c>
      <c r="J12" s="32">
        <v>0</v>
      </c>
      <c r="K12" s="32">
        <f t="shared" si="3"/>
        <v>10776</v>
      </c>
      <c r="L12" s="32">
        <v>0</v>
      </c>
      <c r="M12" s="32">
        <v>10776</v>
      </c>
      <c r="N12" s="32">
        <f t="shared" si="4"/>
        <v>20042</v>
      </c>
      <c r="O12" s="32">
        <f t="shared" si="5"/>
        <v>9176</v>
      </c>
      <c r="P12" s="32">
        <v>9176</v>
      </c>
      <c r="Q12" s="32">
        <v>0</v>
      </c>
      <c r="R12" s="32">
        <v>0</v>
      </c>
      <c r="S12" s="32">
        <v>0</v>
      </c>
      <c r="T12" s="32">
        <v>0</v>
      </c>
      <c r="U12" s="32">
        <f t="shared" si="6"/>
        <v>10776</v>
      </c>
      <c r="V12" s="32">
        <v>10776</v>
      </c>
      <c r="W12" s="32">
        <v>0</v>
      </c>
      <c r="X12" s="32">
        <v>0</v>
      </c>
      <c r="Y12" s="32">
        <v>0</v>
      </c>
      <c r="Z12" s="32">
        <v>0</v>
      </c>
      <c r="AA12" s="32">
        <f t="shared" si="7"/>
        <v>90</v>
      </c>
      <c r="AB12" s="32">
        <v>90</v>
      </c>
      <c r="AC12" s="32">
        <v>0</v>
      </c>
    </row>
    <row r="13" spans="1:29" ht="13.5">
      <c r="A13" s="55" t="s">
        <v>91</v>
      </c>
      <c r="B13" s="56" t="s">
        <v>104</v>
      </c>
      <c r="C13" s="31" t="s">
        <v>105</v>
      </c>
      <c r="D13" s="32">
        <f t="shared" si="0"/>
        <v>13912</v>
      </c>
      <c r="E13" s="32">
        <f t="shared" si="1"/>
        <v>0</v>
      </c>
      <c r="F13" s="32">
        <v>0</v>
      </c>
      <c r="G13" s="32">
        <v>0</v>
      </c>
      <c r="H13" s="32">
        <f t="shared" si="2"/>
        <v>4165</v>
      </c>
      <c r="I13" s="32">
        <v>4165</v>
      </c>
      <c r="J13" s="32">
        <v>0</v>
      </c>
      <c r="K13" s="32">
        <f t="shared" si="3"/>
        <v>9747</v>
      </c>
      <c r="L13" s="32">
        <v>0</v>
      </c>
      <c r="M13" s="32">
        <v>9747</v>
      </c>
      <c r="N13" s="32">
        <f t="shared" si="4"/>
        <v>14140</v>
      </c>
      <c r="O13" s="32">
        <f t="shared" si="5"/>
        <v>4165</v>
      </c>
      <c r="P13" s="32">
        <v>4165</v>
      </c>
      <c r="Q13" s="32">
        <v>0</v>
      </c>
      <c r="R13" s="32">
        <v>0</v>
      </c>
      <c r="S13" s="32">
        <v>0</v>
      </c>
      <c r="T13" s="32">
        <v>0</v>
      </c>
      <c r="U13" s="32">
        <f t="shared" si="6"/>
        <v>9747</v>
      </c>
      <c r="V13" s="32">
        <v>9747</v>
      </c>
      <c r="W13" s="32">
        <v>0</v>
      </c>
      <c r="X13" s="32">
        <v>0</v>
      </c>
      <c r="Y13" s="32">
        <v>0</v>
      </c>
      <c r="Z13" s="32">
        <v>0</v>
      </c>
      <c r="AA13" s="32">
        <f t="shared" si="7"/>
        <v>228</v>
      </c>
      <c r="AB13" s="32">
        <v>228</v>
      </c>
      <c r="AC13" s="32">
        <v>0</v>
      </c>
    </row>
    <row r="14" spans="1:29" ht="13.5">
      <c r="A14" s="55" t="s">
        <v>91</v>
      </c>
      <c r="B14" s="56" t="s">
        <v>0</v>
      </c>
      <c r="C14" s="31" t="s">
        <v>1</v>
      </c>
      <c r="D14" s="32">
        <f t="shared" si="0"/>
        <v>12505</v>
      </c>
      <c r="E14" s="32">
        <f t="shared" si="1"/>
        <v>0</v>
      </c>
      <c r="F14" s="32">
        <v>0</v>
      </c>
      <c r="G14" s="32">
        <v>0</v>
      </c>
      <c r="H14" s="32">
        <f t="shared" si="2"/>
        <v>3381</v>
      </c>
      <c r="I14" s="32">
        <v>3381</v>
      </c>
      <c r="J14" s="32">
        <v>0</v>
      </c>
      <c r="K14" s="32">
        <f t="shared" si="3"/>
        <v>9124</v>
      </c>
      <c r="L14" s="32">
        <v>0</v>
      </c>
      <c r="M14" s="32">
        <v>9124</v>
      </c>
      <c r="N14" s="32">
        <f t="shared" si="4"/>
        <v>12553</v>
      </c>
      <c r="O14" s="32">
        <f t="shared" si="5"/>
        <v>3381</v>
      </c>
      <c r="P14" s="32">
        <v>3381</v>
      </c>
      <c r="Q14" s="32">
        <v>0</v>
      </c>
      <c r="R14" s="32">
        <v>0</v>
      </c>
      <c r="S14" s="32">
        <v>0</v>
      </c>
      <c r="T14" s="32">
        <v>0</v>
      </c>
      <c r="U14" s="32">
        <f t="shared" si="6"/>
        <v>9124</v>
      </c>
      <c r="V14" s="32">
        <v>9124</v>
      </c>
      <c r="W14" s="32">
        <v>0</v>
      </c>
      <c r="X14" s="32">
        <v>0</v>
      </c>
      <c r="Y14" s="32">
        <v>0</v>
      </c>
      <c r="Z14" s="32">
        <v>0</v>
      </c>
      <c r="AA14" s="32">
        <f t="shared" si="7"/>
        <v>48</v>
      </c>
      <c r="AB14" s="32">
        <v>48</v>
      </c>
      <c r="AC14" s="32">
        <v>0</v>
      </c>
    </row>
    <row r="15" spans="1:29" ht="13.5">
      <c r="A15" s="55" t="s">
        <v>91</v>
      </c>
      <c r="B15" s="56" t="s">
        <v>106</v>
      </c>
      <c r="C15" s="31" t="s">
        <v>87</v>
      </c>
      <c r="D15" s="32">
        <f t="shared" si="0"/>
        <v>5528</v>
      </c>
      <c r="E15" s="32">
        <f t="shared" si="1"/>
        <v>0</v>
      </c>
      <c r="F15" s="32">
        <v>0</v>
      </c>
      <c r="G15" s="32">
        <v>0</v>
      </c>
      <c r="H15" s="32">
        <f t="shared" si="2"/>
        <v>5528</v>
      </c>
      <c r="I15" s="32">
        <v>2772</v>
      </c>
      <c r="J15" s="32">
        <v>2756</v>
      </c>
      <c r="K15" s="32">
        <f t="shared" si="3"/>
        <v>0</v>
      </c>
      <c r="L15" s="32">
        <v>0</v>
      </c>
      <c r="M15" s="32">
        <v>0</v>
      </c>
      <c r="N15" s="32">
        <f t="shared" si="4"/>
        <v>5853</v>
      </c>
      <c r="O15" s="32">
        <f t="shared" si="5"/>
        <v>2772</v>
      </c>
      <c r="P15" s="32">
        <v>0</v>
      </c>
      <c r="Q15" s="32">
        <v>0</v>
      </c>
      <c r="R15" s="32">
        <v>2772</v>
      </c>
      <c r="S15" s="32">
        <v>0</v>
      </c>
      <c r="T15" s="32">
        <v>0</v>
      </c>
      <c r="U15" s="32">
        <f t="shared" si="6"/>
        <v>2756</v>
      </c>
      <c r="V15" s="32">
        <v>0</v>
      </c>
      <c r="W15" s="32">
        <v>0</v>
      </c>
      <c r="X15" s="32">
        <v>2756</v>
      </c>
      <c r="Y15" s="32">
        <v>0</v>
      </c>
      <c r="Z15" s="32">
        <v>0</v>
      </c>
      <c r="AA15" s="32">
        <f t="shared" si="7"/>
        <v>325</v>
      </c>
      <c r="AB15" s="32">
        <v>325</v>
      </c>
      <c r="AC15" s="32">
        <v>0</v>
      </c>
    </row>
    <row r="16" spans="1:29" ht="13.5">
      <c r="A16" s="55" t="s">
        <v>91</v>
      </c>
      <c r="B16" s="56" t="s">
        <v>107</v>
      </c>
      <c r="C16" s="31" t="s">
        <v>108</v>
      </c>
      <c r="D16" s="32">
        <f t="shared" si="0"/>
        <v>2538</v>
      </c>
      <c r="E16" s="32">
        <f t="shared" si="1"/>
        <v>0</v>
      </c>
      <c r="F16" s="32">
        <v>0</v>
      </c>
      <c r="G16" s="32">
        <v>0</v>
      </c>
      <c r="H16" s="32">
        <f t="shared" si="2"/>
        <v>2538</v>
      </c>
      <c r="I16" s="32">
        <v>821</v>
      </c>
      <c r="J16" s="32">
        <v>1717</v>
      </c>
      <c r="K16" s="32">
        <f t="shared" si="3"/>
        <v>0</v>
      </c>
      <c r="L16" s="32">
        <v>0</v>
      </c>
      <c r="M16" s="32">
        <v>0</v>
      </c>
      <c r="N16" s="32">
        <f t="shared" si="4"/>
        <v>2622</v>
      </c>
      <c r="O16" s="32">
        <f t="shared" si="5"/>
        <v>821</v>
      </c>
      <c r="P16" s="32">
        <v>821</v>
      </c>
      <c r="Q16" s="32">
        <v>0</v>
      </c>
      <c r="R16" s="32">
        <v>0</v>
      </c>
      <c r="S16" s="32">
        <v>0</v>
      </c>
      <c r="T16" s="32">
        <v>0</v>
      </c>
      <c r="U16" s="32">
        <f t="shared" si="6"/>
        <v>1717</v>
      </c>
      <c r="V16" s="32">
        <v>1717</v>
      </c>
      <c r="W16" s="32">
        <v>0</v>
      </c>
      <c r="X16" s="32">
        <v>0</v>
      </c>
      <c r="Y16" s="32">
        <v>0</v>
      </c>
      <c r="Z16" s="32">
        <v>0</v>
      </c>
      <c r="AA16" s="32">
        <f t="shared" si="7"/>
        <v>84</v>
      </c>
      <c r="AB16" s="32">
        <v>84</v>
      </c>
      <c r="AC16" s="32">
        <v>0</v>
      </c>
    </row>
    <row r="17" spans="1:29" ht="13.5">
      <c r="A17" s="55" t="s">
        <v>91</v>
      </c>
      <c r="B17" s="56" t="s">
        <v>109</v>
      </c>
      <c r="C17" s="31" t="s">
        <v>110</v>
      </c>
      <c r="D17" s="32">
        <f t="shared" si="0"/>
        <v>5312</v>
      </c>
      <c r="E17" s="32">
        <f t="shared" si="1"/>
        <v>0</v>
      </c>
      <c r="F17" s="32">
        <v>0</v>
      </c>
      <c r="G17" s="32">
        <v>0</v>
      </c>
      <c r="H17" s="32">
        <f t="shared" si="2"/>
        <v>5312</v>
      </c>
      <c r="I17" s="32">
        <v>2911</v>
      </c>
      <c r="J17" s="32">
        <v>2401</v>
      </c>
      <c r="K17" s="32">
        <f t="shared" si="3"/>
        <v>0</v>
      </c>
      <c r="L17" s="32">
        <v>0</v>
      </c>
      <c r="M17" s="32">
        <v>0</v>
      </c>
      <c r="N17" s="32">
        <f t="shared" si="4"/>
        <v>5362</v>
      </c>
      <c r="O17" s="32">
        <f t="shared" si="5"/>
        <v>2911</v>
      </c>
      <c r="P17" s="32">
        <v>2911</v>
      </c>
      <c r="Q17" s="32">
        <v>0</v>
      </c>
      <c r="R17" s="32">
        <v>0</v>
      </c>
      <c r="S17" s="32">
        <v>0</v>
      </c>
      <c r="T17" s="32">
        <v>0</v>
      </c>
      <c r="U17" s="32">
        <f t="shared" si="6"/>
        <v>2401</v>
      </c>
      <c r="V17" s="32">
        <v>2401</v>
      </c>
      <c r="W17" s="32">
        <v>0</v>
      </c>
      <c r="X17" s="32">
        <v>0</v>
      </c>
      <c r="Y17" s="32">
        <v>0</v>
      </c>
      <c r="Z17" s="32">
        <v>0</v>
      </c>
      <c r="AA17" s="32">
        <f t="shared" si="7"/>
        <v>50</v>
      </c>
      <c r="AB17" s="32">
        <v>50</v>
      </c>
      <c r="AC17" s="32">
        <v>0</v>
      </c>
    </row>
    <row r="18" spans="1:29" ht="13.5">
      <c r="A18" s="55" t="s">
        <v>91</v>
      </c>
      <c r="B18" s="56" t="s">
        <v>111</v>
      </c>
      <c r="C18" s="31" t="s">
        <v>112</v>
      </c>
      <c r="D18" s="32">
        <f t="shared" si="0"/>
        <v>2394</v>
      </c>
      <c r="E18" s="32">
        <f t="shared" si="1"/>
        <v>0</v>
      </c>
      <c r="F18" s="32">
        <v>0</v>
      </c>
      <c r="G18" s="32">
        <v>0</v>
      </c>
      <c r="H18" s="32">
        <f t="shared" si="2"/>
        <v>2394</v>
      </c>
      <c r="I18" s="32">
        <v>1067</v>
      </c>
      <c r="J18" s="32">
        <v>1327</v>
      </c>
      <c r="K18" s="32">
        <f t="shared" si="3"/>
        <v>0</v>
      </c>
      <c r="L18" s="32">
        <v>0</v>
      </c>
      <c r="M18" s="32">
        <v>0</v>
      </c>
      <c r="N18" s="32">
        <f t="shared" si="4"/>
        <v>2510</v>
      </c>
      <c r="O18" s="32">
        <f t="shared" si="5"/>
        <v>1067</v>
      </c>
      <c r="P18" s="32">
        <v>1067</v>
      </c>
      <c r="Q18" s="32">
        <v>0</v>
      </c>
      <c r="R18" s="32">
        <v>0</v>
      </c>
      <c r="S18" s="32">
        <v>0</v>
      </c>
      <c r="T18" s="32">
        <v>0</v>
      </c>
      <c r="U18" s="32">
        <f t="shared" si="6"/>
        <v>1327</v>
      </c>
      <c r="V18" s="32">
        <v>1327</v>
      </c>
      <c r="W18" s="32">
        <v>0</v>
      </c>
      <c r="X18" s="32">
        <v>0</v>
      </c>
      <c r="Y18" s="32">
        <v>0</v>
      </c>
      <c r="Z18" s="32">
        <v>0</v>
      </c>
      <c r="AA18" s="32">
        <f t="shared" si="7"/>
        <v>116</v>
      </c>
      <c r="AB18" s="32">
        <v>116</v>
      </c>
      <c r="AC18" s="32">
        <v>0</v>
      </c>
    </row>
    <row r="19" spans="1:29" ht="13.5">
      <c r="A19" s="55" t="s">
        <v>91</v>
      </c>
      <c r="B19" s="56" t="s">
        <v>113</v>
      </c>
      <c r="C19" s="31" t="s">
        <v>89</v>
      </c>
      <c r="D19" s="32">
        <f t="shared" si="0"/>
        <v>13992</v>
      </c>
      <c r="E19" s="32">
        <f t="shared" si="1"/>
        <v>5113</v>
      </c>
      <c r="F19" s="32">
        <v>5113</v>
      </c>
      <c r="G19" s="32">
        <v>0</v>
      </c>
      <c r="H19" s="32">
        <f t="shared" si="2"/>
        <v>0</v>
      </c>
      <c r="I19" s="32">
        <v>0</v>
      </c>
      <c r="J19" s="32">
        <v>0</v>
      </c>
      <c r="K19" s="32">
        <f t="shared" si="3"/>
        <v>8879</v>
      </c>
      <c r="L19" s="32">
        <v>0</v>
      </c>
      <c r="M19" s="32">
        <v>8879</v>
      </c>
      <c r="N19" s="32">
        <f t="shared" si="4"/>
        <v>14008</v>
      </c>
      <c r="O19" s="32">
        <f t="shared" si="5"/>
        <v>5113</v>
      </c>
      <c r="P19" s="32">
        <v>5113</v>
      </c>
      <c r="Q19" s="32">
        <v>0</v>
      </c>
      <c r="R19" s="32">
        <v>0</v>
      </c>
      <c r="S19" s="32">
        <v>0</v>
      </c>
      <c r="T19" s="32">
        <v>0</v>
      </c>
      <c r="U19" s="32">
        <f t="shared" si="6"/>
        <v>8879</v>
      </c>
      <c r="V19" s="32">
        <v>8879</v>
      </c>
      <c r="W19" s="32">
        <v>0</v>
      </c>
      <c r="X19" s="32">
        <v>0</v>
      </c>
      <c r="Y19" s="32">
        <v>0</v>
      </c>
      <c r="Z19" s="32">
        <v>0</v>
      </c>
      <c r="AA19" s="32">
        <f t="shared" si="7"/>
        <v>16</v>
      </c>
      <c r="AB19" s="32">
        <v>16</v>
      </c>
      <c r="AC19" s="32">
        <v>0</v>
      </c>
    </row>
    <row r="20" spans="1:29" ht="13.5">
      <c r="A20" s="55" t="s">
        <v>91</v>
      </c>
      <c r="B20" s="56" t="s">
        <v>114</v>
      </c>
      <c r="C20" s="31" t="s">
        <v>115</v>
      </c>
      <c r="D20" s="32">
        <f t="shared" si="0"/>
        <v>22834</v>
      </c>
      <c r="E20" s="32">
        <f t="shared" si="1"/>
        <v>0</v>
      </c>
      <c r="F20" s="32">
        <v>0</v>
      </c>
      <c r="G20" s="32">
        <v>0</v>
      </c>
      <c r="H20" s="32">
        <f t="shared" si="2"/>
        <v>10375</v>
      </c>
      <c r="I20" s="32">
        <v>10375</v>
      </c>
      <c r="J20" s="32">
        <v>0</v>
      </c>
      <c r="K20" s="32">
        <f t="shared" si="3"/>
        <v>12459</v>
      </c>
      <c r="L20" s="32">
        <v>0</v>
      </c>
      <c r="M20" s="32">
        <v>12459</v>
      </c>
      <c r="N20" s="32">
        <f t="shared" si="4"/>
        <v>22987</v>
      </c>
      <c r="O20" s="32">
        <f t="shared" si="5"/>
        <v>10375</v>
      </c>
      <c r="P20" s="32">
        <v>10375</v>
      </c>
      <c r="Q20" s="32">
        <v>0</v>
      </c>
      <c r="R20" s="32">
        <v>0</v>
      </c>
      <c r="S20" s="32">
        <v>0</v>
      </c>
      <c r="T20" s="32">
        <v>0</v>
      </c>
      <c r="U20" s="32">
        <f t="shared" si="6"/>
        <v>12459</v>
      </c>
      <c r="V20" s="32">
        <v>12459</v>
      </c>
      <c r="W20" s="32">
        <v>0</v>
      </c>
      <c r="X20" s="32">
        <v>0</v>
      </c>
      <c r="Y20" s="32">
        <v>0</v>
      </c>
      <c r="Z20" s="32">
        <v>0</v>
      </c>
      <c r="AA20" s="32">
        <f t="shared" si="7"/>
        <v>153</v>
      </c>
      <c r="AB20" s="32">
        <v>153</v>
      </c>
      <c r="AC20" s="32">
        <v>0</v>
      </c>
    </row>
    <row r="21" spans="1:29" ht="13.5">
      <c r="A21" s="55" t="s">
        <v>91</v>
      </c>
      <c r="B21" s="56" t="s">
        <v>116</v>
      </c>
      <c r="C21" s="31" t="s">
        <v>117</v>
      </c>
      <c r="D21" s="32">
        <f t="shared" si="0"/>
        <v>4135</v>
      </c>
      <c r="E21" s="32">
        <f t="shared" si="1"/>
        <v>0</v>
      </c>
      <c r="F21" s="32">
        <v>0</v>
      </c>
      <c r="G21" s="32">
        <v>0</v>
      </c>
      <c r="H21" s="32">
        <f t="shared" si="2"/>
        <v>2532</v>
      </c>
      <c r="I21" s="32">
        <v>2532</v>
      </c>
      <c r="J21" s="32">
        <v>0</v>
      </c>
      <c r="K21" s="32">
        <f t="shared" si="3"/>
        <v>1603</v>
      </c>
      <c r="L21" s="32">
        <v>0</v>
      </c>
      <c r="M21" s="32">
        <v>1603</v>
      </c>
      <c r="N21" s="32">
        <f t="shared" si="4"/>
        <v>4409</v>
      </c>
      <c r="O21" s="32">
        <f t="shared" si="5"/>
        <v>2532</v>
      </c>
      <c r="P21" s="32">
        <v>2532</v>
      </c>
      <c r="Q21" s="32">
        <v>0</v>
      </c>
      <c r="R21" s="32">
        <v>0</v>
      </c>
      <c r="S21" s="32">
        <v>0</v>
      </c>
      <c r="T21" s="32">
        <v>0</v>
      </c>
      <c r="U21" s="32">
        <f t="shared" si="6"/>
        <v>1603</v>
      </c>
      <c r="V21" s="32">
        <v>1603</v>
      </c>
      <c r="W21" s="32">
        <v>0</v>
      </c>
      <c r="X21" s="32">
        <v>0</v>
      </c>
      <c r="Y21" s="32">
        <v>0</v>
      </c>
      <c r="Z21" s="32">
        <v>0</v>
      </c>
      <c r="AA21" s="32">
        <f t="shared" si="7"/>
        <v>274</v>
      </c>
      <c r="AB21" s="32">
        <v>274</v>
      </c>
      <c r="AC21" s="32">
        <v>0</v>
      </c>
    </row>
    <row r="22" spans="1:29" ht="13.5">
      <c r="A22" s="55" t="s">
        <v>91</v>
      </c>
      <c r="B22" s="56" t="s">
        <v>118</v>
      </c>
      <c r="C22" s="31" t="s">
        <v>119</v>
      </c>
      <c r="D22" s="32">
        <f t="shared" si="0"/>
        <v>4602</v>
      </c>
      <c r="E22" s="32">
        <f t="shared" si="1"/>
        <v>0</v>
      </c>
      <c r="F22" s="32">
        <v>0</v>
      </c>
      <c r="G22" s="32">
        <v>0</v>
      </c>
      <c r="H22" s="32">
        <f t="shared" si="2"/>
        <v>1044</v>
      </c>
      <c r="I22" s="32">
        <v>1044</v>
      </c>
      <c r="J22" s="32">
        <v>0</v>
      </c>
      <c r="K22" s="32">
        <f t="shared" si="3"/>
        <v>3558</v>
      </c>
      <c r="L22" s="32">
        <v>0</v>
      </c>
      <c r="M22" s="32">
        <v>3558</v>
      </c>
      <c r="N22" s="32">
        <f t="shared" si="4"/>
        <v>5133</v>
      </c>
      <c r="O22" s="32">
        <f t="shared" si="5"/>
        <v>1044</v>
      </c>
      <c r="P22" s="32">
        <v>1044</v>
      </c>
      <c r="Q22" s="32">
        <v>0</v>
      </c>
      <c r="R22" s="32">
        <v>0</v>
      </c>
      <c r="S22" s="32">
        <v>0</v>
      </c>
      <c r="T22" s="32">
        <v>0</v>
      </c>
      <c r="U22" s="32">
        <f t="shared" si="6"/>
        <v>3558</v>
      </c>
      <c r="V22" s="32">
        <v>3558</v>
      </c>
      <c r="W22" s="32">
        <v>0</v>
      </c>
      <c r="X22" s="32">
        <v>0</v>
      </c>
      <c r="Y22" s="32">
        <v>0</v>
      </c>
      <c r="Z22" s="32">
        <v>0</v>
      </c>
      <c r="AA22" s="32">
        <f t="shared" si="7"/>
        <v>531</v>
      </c>
      <c r="AB22" s="32">
        <v>531</v>
      </c>
      <c r="AC22" s="32">
        <v>0</v>
      </c>
    </row>
    <row r="23" spans="1:29" ht="13.5">
      <c r="A23" s="55" t="s">
        <v>91</v>
      </c>
      <c r="B23" s="56" t="s">
        <v>120</v>
      </c>
      <c r="C23" s="31" t="s">
        <v>121</v>
      </c>
      <c r="D23" s="32">
        <f t="shared" si="0"/>
        <v>6999</v>
      </c>
      <c r="E23" s="32">
        <f t="shared" si="1"/>
        <v>0</v>
      </c>
      <c r="F23" s="32">
        <v>0</v>
      </c>
      <c r="G23" s="32">
        <v>0</v>
      </c>
      <c r="H23" s="32">
        <f t="shared" si="2"/>
        <v>2881</v>
      </c>
      <c r="I23" s="32">
        <v>2881</v>
      </c>
      <c r="J23" s="32">
        <v>0</v>
      </c>
      <c r="K23" s="32">
        <f t="shared" si="3"/>
        <v>4118</v>
      </c>
      <c r="L23" s="32">
        <v>0</v>
      </c>
      <c r="M23" s="32">
        <v>4118</v>
      </c>
      <c r="N23" s="32">
        <f t="shared" si="4"/>
        <v>7925</v>
      </c>
      <c r="O23" s="32">
        <f t="shared" si="5"/>
        <v>2881</v>
      </c>
      <c r="P23" s="32">
        <v>2881</v>
      </c>
      <c r="Q23" s="32">
        <v>0</v>
      </c>
      <c r="R23" s="32">
        <v>0</v>
      </c>
      <c r="S23" s="32">
        <v>0</v>
      </c>
      <c r="T23" s="32">
        <v>0</v>
      </c>
      <c r="U23" s="32">
        <f t="shared" si="6"/>
        <v>4118</v>
      </c>
      <c r="V23" s="32">
        <v>4118</v>
      </c>
      <c r="W23" s="32">
        <v>0</v>
      </c>
      <c r="X23" s="32">
        <v>0</v>
      </c>
      <c r="Y23" s="32">
        <v>0</v>
      </c>
      <c r="Z23" s="32">
        <v>0</v>
      </c>
      <c r="AA23" s="32">
        <f t="shared" si="7"/>
        <v>926</v>
      </c>
      <c r="AB23" s="32">
        <v>926</v>
      </c>
      <c r="AC23" s="32">
        <v>0</v>
      </c>
    </row>
    <row r="24" spans="1:29" ht="13.5">
      <c r="A24" s="55" t="s">
        <v>91</v>
      </c>
      <c r="B24" s="56" t="s">
        <v>122</v>
      </c>
      <c r="C24" s="31" t="s">
        <v>123</v>
      </c>
      <c r="D24" s="32">
        <f t="shared" si="0"/>
        <v>12256</v>
      </c>
      <c r="E24" s="32">
        <f t="shared" si="1"/>
        <v>0</v>
      </c>
      <c r="F24" s="32">
        <v>0</v>
      </c>
      <c r="G24" s="32">
        <v>0</v>
      </c>
      <c r="H24" s="32">
        <f t="shared" si="2"/>
        <v>5669</v>
      </c>
      <c r="I24" s="32">
        <v>5669</v>
      </c>
      <c r="J24" s="32">
        <v>0</v>
      </c>
      <c r="K24" s="32">
        <f t="shared" si="3"/>
        <v>6587</v>
      </c>
      <c r="L24" s="32">
        <v>0</v>
      </c>
      <c r="M24" s="32">
        <v>6587</v>
      </c>
      <c r="N24" s="32">
        <f t="shared" si="4"/>
        <v>13207</v>
      </c>
      <c r="O24" s="32">
        <f t="shared" si="5"/>
        <v>5669</v>
      </c>
      <c r="P24" s="32">
        <v>5669</v>
      </c>
      <c r="Q24" s="32">
        <v>0</v>
      </c>
      <c r="R24" s="32">
        <v>0</v>
      </c>
      <c r="S24" s="32">
        <v>0</v>
      </c>
      <c r="T24" s="32">
        <v>0</v>
      </c>
      <c r="U24" s="32">
        <f t="shared" si="6"/>
        <v>6587</v>
      </c>
      <c r="V24" s="32">
        <v>6587</v>
      </c>
      <c r="W24" s="32">
        <v>0</v>
      </c>
      <c r="X24" s="32">
        <v>0</v>
      </c>
      <c r="Y24" s="32">
        <v>0</v>
      </c>
      <c r="Z24" s="32">
        <v>0</v>
      </c>
      <c r="AA24" s="32">
        <f t="shared" si="7"/>
        <v>951</v>
      </c>
      <c r="AB24" s="32">
        <v>951</v>
      </c>
      <c r="AC24" s="32">
        <v>0</v>
      </c>
    </row>
    <row r="25" spans="1:29" ht="13.5">
      <c r="A25" s="55" t="s">
        <v>91</v>
      </c>
      <c r="B25" s="56" t="s">
        <v>124</v>
      </c>
      <c r="C25" s="31" t="s">
        <v>125</v>
      </c>
      <c r="D25" s="32">
        <f t="shared" si="0"/>
        <v>2836</v>
      </c>
      <c r="E25" s="32">
        <f t="shared" si="1"/>
        <v>0</v>
      </c>
      <c r="F25" s="32">
        <v>0</v>
      </c>
      <c r="G25" s="32">
        <v>0</v>
      </c>
      <c r="H25" s="32">
        <f t="shared" si="2"/>
        <v>1445</v>
      </c>
      <c r="I25" s="32">
        <v>1445</v>
      </c>
      <c r="J25" s="32">
        <v>0</v>
      </c>
      <c r="K25" s="32">
        <f t="shared" si="3"/>
        <v>1391</v>
      </c>
      <c r="L25" s="32">
        <v>0</v>
      </c>
      <c r="M25" s="32">
        <v>1391</v>
      </c>
      <c r="N25" s="32">
        <f t="shared" si="4"/>
        <v>2836</v>
      </c>
      <c r="O25" s="32">
        <f t="shared" si="5"/>
        <v>1445</v>
      </c>
      <c r="P25" s="32">
        <v>1445</v>
      </c>
      <c r="Q25" s="32">
        <v>0</v>
      </c>
      <c r="R25" s="32">
        <v>0</v>
      </c>
      <c r="S25" s="32">
        <v>0</v>
      </c>
      <c r="T25" s="32">
        <v>0</v>
      </c>
      <c r="U25" s="32">
        <f t="shared" si="6"/>
        <v>1391</v>
      </c>
      <c r="V25" s="32">
        <v>1391</v>
      </c>
      <c r="W25" s="32">
        <v>0</v>
      </c>
      <c r="X25" s="32">
        <v>0</v>
      </c>
      <c r="Y25" s="32">
        <v>0</v>
      </c>
      <c r="Z25" s="32">
        <v>0</v>
      </c>
      <c r="AA25" s="32">
        <f t="shared" si="7"/>
        <v>0</v>
      </c>
      <c r="AB25" s="32">
        <v>0</v>
      </c>
      <c r="AC25" s="32">
        <v>0</v>
      </c>
    </row>
    <row r="26" spans="1:29" ht="13.5">
      <c r="A26" s="55" t="s">
        <v>91</v>
      </c>
      <c r="B26" s="56" t="s">
        <v>126</v>
      </c>
      <c r="C26" s="31" t="s">
        <v>127</v>
      </c>
      <c r="D26" s="32">
        <f t="shared" si="0"/>
        <v>8632</v>
      </c>
      <c r="E26" s="32">
        <f t="shared" si="1"/>
        <v>0</v>
      </c>
      <c r="F26" s="32">
        <v>0</v>
      </c>
      <c r="G26" s="32">
        <v>0</v>
      </c>
      <c r="H26" s="32">
        <f t="shared" si="2"/>
        <v>4824</v>
      </c>
      <c r="I26" s="32">
        <v>4824</v>
      </c>
      <c r="J26" s="32">
        <v>0</v>
      </c>
      <c r="K26" s="32">
        <f t="shared" si="3"/>
        <v>3808</v>
      </c>
      <c r="L26" s="32">
        <v>0</v>
      </c>
      <c r="M26" s="32">
        <v>3808</v>
      </c>
      <c r="N26" s="32">
        <f t="shared" si="4"/>
        <v>8659</v>
      </c>
      <c r="O26" s="32">
        <f t="shared" si="5"/>
        <v>4824</v>
      </c>
      <c r="P26" s="32">
        <v>4824</v>
      </c>
      <c r="Q26" s="32">
        <v>0</v>
      </c>
      <c r="R26" s="32">
        <v>0</v>
      </c>
      <c r="S26" s="32">
        <v>0</v>
      </c>
      <c r="T26" s="32">
        <v>0</v>
      </c>
      <c r="U26" s="32">
        <f t="shared" si="6"/>
        <v>3808</v>
      </c>
      <c r="V26" s="32">
        <v>3808</v>
      </c>
      <c r="W26" s="32">
        <v>0</v>
      </c>
      <c r="X26" s="32">
        <v>0</v>
      </c>
      <c r="Y26" s="32">
        <v>0</v>
      </c>
      <c r="Z26" s="32">
        <v>0</v>
      </c>
      <c r="AA26" s="32">
        <f t="shared" si="7"/>
        <v>27</v>
      </c>
      <c r="AB26" s="32">
        <v>27</v>
      </c>
      <c r="AC26" s="32">
        <v>0</v>
      </c>
    </row>
    <row r="27" spans="1:29" ht="13.5">
      <c r="A27" s="55" t="s">
        <v>91</v>
      </c>
      <c r="B27" s="56" t="s">
        <v>128</v>
      </c>
      <c r="C27" s="31" t="s">
        <v>129</v>
      </c>
      <c r="D27" s="32">
        <f t="shared" si="0"/>
        <v>11197</v>
      </c>
      <c r="E27" s="32">
        <f t="shared" si="1"/>
        <v>0</v>
      </c>
      <c r="F27" s="32">
        <v>0</v>
      </c>
      <c r="G27" s="32">
        <v>0</v>
      </c>
      <c r="H27" s="32">
        <f t="shared" si="2"/>
        <v>11197</v>
      </c>
      <c r="I27" s="32">
        <v>5831</v>
      </c>
      <c r="J27" s="32">
        <v>5366</v>
      </c>
      <c r="K27" s="32">
        <f t="shared" si="3"/>
        <v>0</v>
      </c>
      <c r="L27" s="32">
        <v>0</v>
      </c>
      <c r="M27" s="32">
        <v>0</v>
      </c>
      <c r="N27" s="32">
        <f t="shared" si="4"/>
        <v>11197</v>
      </c>
      <c r="O27" s="32">
        <f t="shared" si="5"/>
        <v>5831</v>
      </c>
      <c r="P27" s="32">
        <v>5831</v>
      </c>
      <c r="Q27" s="32">
        <v>0</v>
      </c>
      <c r="R27" s="32">
        <v>0</v>
      </c>
      <c r="S27" s="32">
        <v>0</v>
      </c>
      <c r="T27" s="32">
        <v>0</v>
      </c>
      <c r="U27" s="32">
        <f t="shared" si="6"/>
        <v>5366</v>
      </c>
      <c r="V27" s="32">
        <v>5366</v>
      </c>
      <c r="W27" s="32">
        <v>0</v>
      </c>
      <c r="X27" s="32">
        <v>0</v>
      </c>
      <c r="Y27" s="32">
        <v>0</v>
      </c>
      <c r="Z27" s="32">
        <v>0</v>
      </c>
      <c r="AA27" s="32">
        <f t="shared" si="7"/>
        <v>0</v>
      </c>
      <c r="AB27" s="32">
        <v>0</v>
      </c>
      <c r="AC27" s="32">
        <v>0</v>
      </c>
    </row>
    <row r="28" spans="1:29" ht="13.5">
      <c r="A28" s="55" t="s">
        <v>91</v>
      </c>
      <c r="B28" s="56" t="s">
        <v>130</v>
      </c>
      <c r="C28" s="31" t="s">
        <v>88</v>
      </c>
      <c r="D28" s="32">
        <f t="shared" si="0"/>
        <v>5592</v>
      </c>
      <c r="E28" s="32">
        <f t="shared" si="1"/>
        <v>0</v>
      </c>
      <c r="F28" s="32">
        <v>0</v>
      </c>
      <c r="G28" s="32">
        <v>0</v>
      </c>
      <c r="H28" s="32">
        <f t="shared" si="2"/>
        <v>0</v>
      </c>
      <c r="I28" s="32">
        <v>0</v>
      </c>
      <c r="J28" s="32">
        <v>0</v>
      </c>
      <c r="K28" s="32">
        <f t="shared" si="3"/>
        <v>5592</v>
      </c>
      <c r="L28" s="32">
        <v>2037</v>
      </c>
      <c r="M28" s="32">
        <v>3555</v>
      </c>
      <c r="N28" s="32">
        <f t="shared" si="4"/>
        <v>5838</v>
      </c>
      <c r="O28" s="32">
        <f t="shared" si="5"/>
        <v>2037</v>
      </c>
      <c r="P28" s="32">
        <v>2037</v>
      </c>
      <c r="Q28" s="32">
        <v>0</v>
      </c>
      <c r="R28" s="32">
        <v>0</v>
      </c>
      <c r="S28" s="32">
        <v>0</v>
      </c>
      <c r="T28" s="32">
        <v>0</v>
      </c>
      <c r="U28" s="32">
        <f t="shared" si="6"/>
        <v>3555</v>
      </c>
      <c r="V28" s="32">
        <v>3555</v>
      </c>
      <c r="W28" s="32">
        <v>0</v>
      </c>
      <c r="X28" s="32">
        <v>0</v>
      </c>
      <c r="Y28" s="32">
        <v>0</v>
      </c>
      <c r="Z28" s="32">
        <v>0</v>
      </c>
      <c r="AA28" s="32">
        <f t="shared" si="7"/>
        <v>246</v>
      </c>
      <c r="AB28" s="32">
        <v>246</v>
      </c>
      <c r="AC28" s="32">
        <v>0</v>
      </c>
    </row>
    <row r="29" spans="1:29" ht="13.5">
      <c r="A29" s="55" t="s">
        <v>91</v>
      </c>
      <c r="B29" s="56" t="s">
        <v>131</v>
      </c>
      <c r="C29" s="31" t="s">
        <v>132</v>
      </c>
      <c r="D29" s="32">
        <f t="shared" si="0"/>
        <v>3148</v>
      </c>
      <c r="E29" s="32">
        <f t="shared" si="1"/>
        <v>0</v>
      </c>
      <c r="F29" s="32">
        <v>0</v>
      </c>
      <c r="G29" s="32">
        <v>0</v>
      </c>
      <c r="H29" s="32">
        <f t="shared" si="2"/>
        <v>762</v>
      </c>
      <c r="I29" s="32">
        <v>762</v>
      </c>
      <c r="J29" s="32">
        <v>0</v>
      </c>
      <c r="K29" s="32">
        <f t="shared" si="3"/>
        <v>2386</v>
      </c>
      <c r="L29" s="32">
        <v>0</v>
      </c>
      <c r="M29" s="32">
        <v>2386</v>
      </c>
      <c r="N29" s="32">
        <f t="shared" si="4"/>
        <v>3186</v>
      </c>
      <c r="O29" s="32">
        <f t="shared" si="5"/>
        <v>762</v>
      </c>
      <c r="P29" s="32">
        <v>762</v>
      </c>
      <c r="Q29" s="32">
        <v>0</v>
      </c>
      <c r="R29" s="32">
        <v>0</v>
      </c>
      <c r="S29" s="32">
        <v>0</v>
      </c>
      <c r="T29" s="32">
        <v>0</v>
      </c>
      <c r="U29" s="32">
        <f t="shared" si="6"/>
        <v>2386</v>
      </c>
      <c r="V29" s="32">
        <v>2386</v>
      </c>
      <c r="W29" s="32">
        <v>0</v>
      </c>
      <c r="X29" s="32">
        <v>0</v>
      </c>
      <c r="Y29" s="32">
        <v>0</v>
      </c>
      <c r="Z29" s="32">
        <v>0</v>
      </c>
      <c r="AA29" s="32">
        <f t="shared" si="7"/>
        <v>38</v>
      </c>
      <c r="AB29" s="32">
        <v>38</v>
      </c>
      <c r="AC29" s="32">
        <v>0</v>
      </c>
    </row>
    <row r="30" spans="1:29" ht="13.5">
      <c r="A30" s="55" t="s">
        <v>91</v>
      </c>
      <c r="B30" s="56" t="s">
        <v>133</v>
      </c>
      <c r="C30" s="31" t="s">
        <v>134</v>
      </c>
      <c r="D30" s="32">
        <f t="shared" si="0"/>
        <v>4287</v>
      </c>
      <c r="E30" s="32">
        <f t="shared" si="1"/>
        <v>0</v>
      </c>
      <c r="F30" s="32">
        <v>0</v>
      </c>
      <c r="G30" s="32">
        <v>0</v>
      </c>
      <c r="H30" s="32">
        <f t="shared" si="2"/>
        <v>1774</v>
      </c>
      <c r="I30" s="32">
        <v>1774</v>
      </c>
      <c r="J30" s="32">
        <v>0</v>
      </c>
      <c r="K30" s="32">
        <f t="shared" si="3"/>
        <v>2513</v>
      </c>
      <c r="L30" s="32">
        <v>0</v>
      </c>
      <c r="M30" s="32">
        <v>2513</v>
      </c>
      <c r="N30" s="32">
        <f t="shared" si="4"/>
        <v>4287</v>
      </c>
      <c r="O30" s="32">
        <f t="shared" si="5"/>
        <v>1774</v>
      </c>
      <c r="P30" s="32">
        <v>1774</v>
      </c>
      <c r="Q30" s="32">
        <v>0</v>
      </c>
      <c r="R30" s="32">
        <v>0</v>
      </c>
      <c r="S30" s="32">
        <v>0</v>
      </c>
      <c r="T30" s="32">
        <v>0</v>
      </c>
      <c r="U30" s="32">
        <f t="shared" si="6"/>
        <v>2513</v>
      </c>
      <c r="V30" s="32">
        <v>2513</v>
      </c>
      <c r="W30" s="32">
        <v>0</v>
      </c>
      <c r="X30" s="32">
        <v>0</v>
      </c>
      <c r="Y30" s="32">
        <v>0</v>
      </c>
      <c r="Z30" s="32">
        <v>0</v>
      </c>
      <c r="AA30" s="32">
        <f t="shared" si="7"/>
        <v>0</v>
      </c>
      <c r="AB30" s="32">
        <v>0</v>
      </c>
      <c r="AC30" s="32">
        <v>0</v>
      </c>
    </row>
    <row r="31" spans="1:29" ht="13.5">
      <c r="A31" s="55" t="s">
        <v>91</v>
      </c>
      <c r="B31" s="56" t="s">
        <v>135</v>
      </c>
      <c r="C31" s="31" t="s">
        <v>136</v>
      </c>
      <c r="D31" s="32">
        <f t="shared" si="0"/>
        <v>9306</v>
      </c>
      <c r="E31" s="32">
        <f t="shared" si="1"/>
        <v>0</v>
      </c>
      <c r="F31" s="32">
        <v>0</v>
      </c>
      <c r="G31" s="32">
        <v>0</v>
      </c>
      <c r="H31" s="32">
        <f t="shared" si="2"/>
        <v>4981</v>
      </c>
      <c r="I31" s="32">
        <v>4981</v>
      </c>
      <c r="J31" s="32">
        <v>0</v>
      </c>
      <c r="K31" s="32">
        <f t="shared" si="3"/>
        <v>4325</v>
      </c>
      <c r="L31" s="32">
        <v>0</v>
      </c>
      <c r="M31" s="32">
        <v>4325</v>
      </c>
      <c r="N31" s="32">
        <f t="shared" si="4"/>
        <v>9982</v>
      </c>
      <c r="O31" s="32">
        <f t="shared" si="5"/>
        <v>4981</v>
      </c>
      <c r="P31" s="32">
        <v>4981</v>
      </c>
      <c r="Q31" s="32">
        <v>0</v>
      </c>
      <c r="R31" s="32">
        <v>0</v>
      </c>
      <c r="S31" s="32">
        <v>0</v>
      </c>
      <c r="T31" s="32">
        <v>0</v>
      </c>
      <c r="U31" s="32">
        <f t="shared" si="6"/>
        <v>4325</v>
      </c>
      <c r="V31" s="32">
        <v>4325</v>
      </c>
      <c r="W31" s="32">
        <v>0</v>
      </c>
      <c r="X31" s="32">
        <v>0</v>
      </c>
      <c r="Y31" s="32">
        <v>0</v>
      </c>
      <c r="Z31" s="32">
        <v>0</v>
      </c>
      <c r="AA31" s="32">
        <f t="shared" si="7"/>
        <v>676</v>
      </c>
      <c r="AB31" s="32">
        <v>676</v>
      </c>
      <c r="AC31" s="32">
        <v>0</v>
      </c>
    </row>
    <row r="32" spans="1:29" ht="13.5">
      <c r="A32" s="55" t="s">
        <v>91</v>
      </c>
      <c r="B32" s="56" t="s">
        <v>137</v>
      </c>
      <c r="C32" s="31" t="s">
        <v>138</v>
      </c>
      <c r="D32" s="32">
        <f t="shared" si="0"/>
        <v>2565</v>
      </c>
      <c r="E32" s="32">
        <f t="shared" si="1"/>
        <v>0</v>
      </c>
      <c r="F32" s="32">
        <v>0</v>
      </c>
      <c r="G32" s="32">
        <v>0</v>
      </c>
      <c r="H32" s="32">
        <f t="shared" si="2"/>
        <v>0</v>
      </c>
      <c r="I32" s="32">
        <v>0</v>
      </c>
      <c r="J32" s="32">
        <v>0</v>
      </c>
      <c r="K32" s="32">
        <f t="shared" si="3"/>
        <v>2565</v>
      </c>
      <c r="L32" s="32">
        <v>219</v>
      </c>
      <c r="M32" s="32">
        <v>2346</v>
      </c>
      <c r="N32" s="32">
        <f t="shared" si="4"/>
        <v>0</v>
      </c>
      <c r="O32" s="32">
        <f t="shared" si="5"/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f t="shared" si="6"/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f t="shared" si="7"/>
        <v>0</v>
      </c>
      <c r="AB32" s="32">
        <v>0</v>
      </c>
      <c r="AC32" s="32">
        <v>0</v>
      </c>
    </row>
    <row r="33" spans="1:29" ht="13.5">
      <c r="A33" s="55" t="s">
        <v>91</v>
      </c>
      <c r="B33" s="56" t="s">
        <v>139</v>
      </c>
      <c r="C33" s="31" t="s">
        <v>140</v>
      </c>
      <c r="D33" s="32">
        <f t="shared" si="0"/>
        <v>2296</v>
      </c>
      <c r="E33" s="32">
        <f t="shared" si="1"/>
        <v>0</v>
      </c>
      <c r="F33" s="32">
        <v>0</v>
      </c>
      <c r="G33" s="32">
        <v>0</v>
      </c>
      <c r="H33" s="32">
        <f t="shared" si="2"/>
        <v>0</v>
      </c>
      <c r="I33" s="32">
        <v>0</v>
      </c>
      <c r="J33" s="32">
        <v>0</v>
      </c>
      <c r="K33" s="32">
        <f t="shared" si="3"/>
        <v>2296</v>
      </c>
      <c r="L33" s="32">
        <v>290</v>
      </c>
      <c r="M33" s="32">
        <v>2006</v>
      </c>
      <c r="N33" s="32">
        <f t="shared" si="4"/>
        <v>2296</v>
      </c>
      <c r="O33" s="32">
        <f t="shared" si="5"/>
        <v>290</v>
      </c>
      <c r="P33" s="32">
        <v>290</v>
      </c>
      <c r="Q33" s="32">
        <v>0</v>
      </c>
      <c r="R33" s="32">
        <v>0</v>
      </c>
      <c r="S33" s="32">
        <v>0</v>
      </c>
      <c r="T33" s="32">
        <v>0</v>
      </c>
      <c r="U33" s="32">
        <f t="shared" si="6"/>
        <v>2006</v>
      </c>
      <c r="V33" s="32">
        <v>2006</v>
      </c>
      <c r="W33" s="32">
        <v>0</v>
      </c>
      <c r="X33" s="32">
        <v>0</v>
      </c>
      <c r="Y33" s="32">
        <v>0</v>
      </c>
      <c r="Z33" s="32">
        <v>0</v>
      </c>
      <c r="AA33" s="32">
        <f t="shared" si="7"/>
        <v>0</v>
      </c>
      <c r="AB33" s="32">
        <v>0</v>
      </c>
      <c r="AC33" s="32">
        <v>0</v>
      </c>
    </row>
    <row r="34" spans="1:29" ht="13.5">
      <c r="A34" s="55" t="s">
        <v>91</v>
      </c>
      <c r="B34" s="56" t="s">
        <v>141</v>
      </c>
      <c r="C34" s="31" t="s">
        <v>142</v>
      </c>
      <c r="D34" s="32">
        <f t="shared" si="0"/>
        <v>1658</v>
      </c>
      <c r="E34" s="32">
        <f t="shared" si="1"/>
        <v>0</v>
      </c>
      <c r="F34" s="32">
        <v>0</v>
      </c>
      <c r="G34" s="32">
        <v>0</v>
      </c>
      <c r="H34" s="32">
        <f t="shared" si="2"/>
        <v>0</v>
      </c>
      <c r="I34" s="32">
        <v>0</v>
      </c>
      <c r="J34" s="32">
        <v>0</v>
      </c>
      <c r="K34" s="32">
        <f t="shared" si="3"/>
        <v>1658</v>
      </c>
      <c r="L34" s="32">
        <v>1020</v>
      </c>
      <c r="M34" s="32">
        <v>638</v>
      </c>
      <c r="N34" s="32">
        <f t="shared" si="4"/>
        <v>1674</v>
      </c>
      <c r="O34" s="32">
        <f t="shared" si="5"/>
        <v>1020</v>
      </c>
      <c r="P34" s="32">
        <v>1020</v>
      </c>
      <c r="Q34" s="32">
        <v>0</v>
      </c>
      <c r="R34" s="32">
        <v>0</v>
      </c>
      <c r="S34" s="32">
        <v>0</v>
      </c>
      <c r="T34" s="32">
        <v>0</v>
      </c>
      <c r="U34" s="32">
        <f t="shared" si="6"/>
        <v>638</v>
      </c>
      <c r="V34" s="32">
        <v>638</v>
      </c>
      <c r="W34" s="32">
        <v>0</v>
      </c>
      <c r="X34" s="32">
        <v>0</v>
      </c>
      <c r="Y34" s="32">
        <v>0</v>
      </c>
      <c r="Z34" s="32">
        <v>0</v>
      </c>
      <c r="AA34" s="32">
        <f t="shared" si="7"/>
        <v>16</v>
      </c>
      <c r="AB34" s="32">
        <v>16</v>
      </c>
      <c r="AC34" s="32">
        <v>0</v>
      </c>
    </row>
    <row r="35" spans="1:29" ht="13.5">
      <c r="A35" s="55" t="s">
        <v>91</v>
      </c>
      <c r="B35" s="56" t="s">
        <v>143</v>
      </c>
      <c r="C35" s="31" t="s">
        <v>144</v>
      </c>
      <c r="D35" s="32">
        <f t="shared" si="0"/>
        <v>4484</v>
      </c>
      <c r="E35" s="32">
        <f t="shared" si="1"/>
        <v>0</v>
      </c>
      <c r="F35" s="32">
        <v>0</v>
      </c>
      <c r="G35" s="32">
        <v>0</v>
      </c>
      <c r="H35" s="32">
        <f t="shared" si="2"/>
        <v>0</v>
      </c>
      <c r="I35" s="32">
        <v>0</v>
      </c>
      <c r="J35" s="32">
        <v>0</v>
      </c>
      <c r="K35" s="32">
        <f t="shared" si="3"/>
        <v>4484</v>
      </c>
      <c r="L35" s="32">
        <v>2176</v>
      </c>
      <c r="M35" s="32">
        <v>2308</v>
      </c>
      <c r="N35" s="32">
        <f t="shared" si="4"/>
        <v>4513</v>
      </c>
      <c r="O35" s="32">
        <f t="shared" si="5"/>
        <v>2190</v>
      </c>
      <c r="P35" s="32">
        <v>2175</v>
      </c>
      <c r="Q35" s="32">
        <v>0</v>
      </c>
      <c r="R35" s="32">
        <v>0</v>
      </c>
      <c r="S35" s="32">
        <v>15</v>
      </c>
      <c r="T35" s="32">
        <v>0</v>
      </c>
      <c r="U35" s="32">
        <f t="shared" si="6"/>
        <v>2308</v>
      </c>
      <c r="V35" s="32">
        <v>2308</v>
      </c>
      <c r="W35" s="32">
        <v>0</v>
      </c>
      <c r="X35" s="32">
        <v>0</v>
      </c>
      <c r="Y35" s="32">
        <v>0</v>
      </c>
      <c r="Z35" s="32">
        <v>0</v>
      </c>
      <c r="AA35" s="32">
        <f t="shared" si="7"/>
        <v>15</v>
      </c>
      <c r="AB35" s="32">
        <v>15</v>
      </c>
      <c r="AC35" s="32">
        <v>0</v>
      </c>
    </row>
    <row r="36" spans="1:29" ht="13.5">
      <c r="A36" s="55" t="s">
        <v>91</v>
      </c>
      <c r="B36" s="56" t="s">
        <v>145</v>
      </c>
      <c r="C36" s="31" t="s">
        <v>146</v>
      </c>
      <c r="D36" s="32">
        <f t="shared" si="0"/>
        <v>2015</v>
      </c>
      <c r="E36" s="32">
        <f t="shared" si="1"/>
        <v>0</v>
      </c>
      <c r="F36" s="32">
        <v>0</v>
      </c>
      <c r="G36" s="32">
        <v>0</v>
      </c>
      <c r="H36" s="32">
        <f t="shared" si="2"/>
        <v>0</v>
      </c>
      <c r="I36" s="32">
        <v>0</v>
      </c>
      <c r="J36" s="32">
        <v>0</v>
      </c>
      <c r="K36" s="32">
        <f t="shared" si="3"/>
        <v>2015</v>
      </c>
      <c r="L36" s="32">
        <v>1058</v>
      </c>
      <c r="M36" s="32">
        <v>957</v>
      </c>
      <c r="N36" s="32">
        <f t="shared" si="4"/>
        <v>2044</v>
      </c>
      <c r="O36" s="32">
        <f t="shared" si="5"/>
        <v>1058</v>
      </c>
      <c r="P36" s="32">
        <v>1058</v>
      </c>
      <c r="Q36" s="32">
        <v>0</v>
      </c>
      <c r="R36" s="32">
        <v>0</v>
      </c>
      <c r="S36" s="32">
        <v>0</v>
      </c>
      <c r="T36" s="32">
        <v>0</v>
      </c>
      <c r="U36" s="32">
        <f t="shared" si="6"/>
        <v>957</v>
      </c>
      <c r="V36" s="32">
        <v>957</v>
      </c>
      <c r="W36" s="32">
        <v>0</v>
      </c>
      <c r="X36" s="32">
        <v>0</v>
      </c>
      <c r="Y36" s="32">
        <v>0</v>
      </c>
      <c r="Z36" s="32">
        <v>0</v>
      </c>
      <c r="AA36" s="32">
        <f t="shared" si="7"/>
        <v>29</v>
      </c>
      <c r="AB36" s="32">
        <v>29</v>
      </c>
      <c r="AC36" s="32">
        <v>0</v>
      </c>
    </row>
    <row r="37" spans="1:29" ht="13.5">
      <c r="A37" s="55" t="s">
        <v>91</v>
      </c>
      <c r="B37" s="56" t="s">
        <v>147</v>
      </c>
      <c r="C37" s="31" t="s">
        <v>148</v>
      </c>
      <c r="D37" s="32">
        <f t="shared" si="0"/>
        <v>3830</v>
      </c>
      <c r="E37" s="32">
        <f t="shared" si="1"/>
        <v>0</v>
      </c>
      <c r="F37" s="32">
        <v>0</v>
      </c>
      <c r="G37" s="32">
        <v>0</v>
      </c>
      <c r="H37" s="32">
        <f t="shared" si="2"/>
        <v>0</v>
      </c>
      <c r="I37" s="32">
        <v>0</v>
      </c>
      <c r="J37" s="32">
        <v>0</v>
      </c>
      <c r="K37" s="32">
        <f t="shared" si="3"/>
        <v>3830</v>
      </c>
      <c r="L37" s="32">
        <v>2476</v>
      </c>
      <c r="M37" s="32">
        <v>1354</v>
      </c>
      <c r="N37" s="32">
        <f t="shared" si="4"/>
        <v>3830</v>
      </c>
      <c r="O37" s="32">
        <f t="shared" si="5"/>
        <v>2476</v>
      </c>
      <c r="P37" s="32">
        <v>2476</v>
      </c>
      <c r="Q37" s="32">
        <v>0</v>
      </c>
      <c r="R37" s="32">
        <v>0</v>
      </c>
      <c r="S37" s="32">
        <v>0</v>
      </c>
      <c r="T37" s="32">
        <v>0</v>
      </c>
      <c r="U37" s="32">
        <f t="shared" si="6"/>
        <v>1354</v>
      </c>
      <c r="V37" s="32">
        <v>1354</v>
      </c>
      <c r="W37" s="32">
        <v>0</v>
      </c>
      <c r="X37" s="32">
        <v>0</v>
      </c>
      <c r="Y37" s="32">
        <v>0</v>
      </c>
      <c r="Z37" s="32">
        <v>0</v>
      </c>
      <c r="AA37" s="32">
        <f t="shared" si="7"/>
        <v>0</v>
      </c>
      <c r="AB37" s="32">
        <v>0</v>
      </c>
      <c r="AC37" s="32">
        <v>0</v>
      </c>
    </row>
    <row r="38" spans="1:29" ht="13.5">
      <c r="A38" s="55" t="s">
        <v>91</v>
      </c>
      <c r="B38" s="56" t="s">
        <v>149</v>
      </c>
      <c r="C38" s="31" t="s">
        <v>150</v>
      </c>
      <c r="D38" s="32">
        <f t="shared" si="0"/>
        <v>2948</v>
      </c>
      <c r="E38" s="32">
        <f t="shared" si="1"/>
        <v>0</v>
      </c>
      <c r="F38" s="32">
        <v>0</v>
      </c>
      <c r="G38" s="32">
        <v>0</v>
      </c>
      <c r="H38" s="32">
        <f t="shared" si="2"/>
        <v>0</v>
      </c>
      <c r="I38" s="32">
        <v>0</v>
      </c>
      <c r="J38" s="32">
        <v>0</v>
      </c>
      <c r="K38" s="32">
        <f t="shared" si="3"/>
        <v>2948</v>
      </c>
      <c r="L38" s="32">
        <v>1874</v>
      </c>
      <c r="M38" s="32">
        <v>1074</v>
      </c>
      <c r="N38" s="32">
        <f t="shared" si="4"/>
        <v>3008</v>
      </c>
      <c r="O38" s="32">
        <f t="shared" si="5"/>
        <v>1874</v>
      </c>
      <c r="P38" s="32">
        <v>1874</v>
      </c>
      <c r="Q38" s="32">
        <v>0</v>
      </c>
      <c r="R38" s="32">
        <v>0</v>
      </c>
      <c r="S38" s="32">
        <v>0</v>
      </c>
      <c r="T38" s="32">
        <v>0</v>
      </c>
      <c r="U38" s="32">
        <f t="shared" si="6"/>
        <v>1074</v>
      </c>
      <c r="V38" s="32">
        <v>1074</v>
      </c>
      <c r="W38" s="32">
        <v>0</v>
      </c>
      <c r="X38" s="32">
        <v>0</v>
      </c>
      <c r="Y38" s="32">
        <v>0</v>
      </c>
      <c r="Z38" s="32">
        <v>0</v>
      </c>
      <c r="AA38" s="32">
        <f t="shared" si="7"/>
        <v>60</v>
      </c>
      <c r="AB38" s="32">
        <v>60</v>
      </c>
      <c r="AC38" s="32">
        <v>0</v>
      </c>
    </row>
    <row r="39" spans="1:29" ht="13.5">
      <c r="A39" s="55" t="s">
        <v>91</v>
      </c>
      <c r="B39" s="56" t="s">
        <v>151</v>
      </c>
      <c r="C39" s="31" t="s">
        <v>152</v>
      </c>
      <c r="D39" s="32">
        <f t="shared" si="0"/>
        <v>6109</v>
      </c>
      <c r="E39" s="32">
        <f t="shared" si="1"/>
        <v>0</v>
      </c>
      <c r="F39" s="32">
        <v>0</v>
      </c>
      <c r="G39" s="32">
        <v>0</v>
      </c>
      <c r="H39" s="32">
        <f t="shared" si="2"/>
        <v>2580</v>
      </c>
      <c r="I39" s="32">
        <v>2580</v>
      </c>
      <c r="J39" s="32">
        <v>0</v>
      </c>
      <c r="K39" s="32">
        <f t="shared" si="3"/>
        <v>3529</v>
      </c>
      <c r="L39" s="32">
        <v>0</v>
      </c>
      <c r="M39" s="32">
        <v>3529</v>
      </c>
      <c r="N39" s="32">
        <f t="shared" si="4"/>
        <v>6109</v>
      </c>
      <c r="O39" s="32">
        <f t="shared" si="5"/>
        <v>2580</v>
      </c>
      <c r="P39" s="32">
        <v>0</v>
      </c>
      <c r="Q39" s="32">
        <v>2580</v>
      </c>
      <c r="R39" s="32">
        <v>0</v>
      </c>
      <c r="S39" s="32">
        <v>0</v>
      </c>
      <c r="T39" s="32">
        <v>0</v>
      </c>
      <c r="U39" s="32">
        <f t="shared" si="6"/>
        <v>3529</v>
      </c>
      <c r="V39" s="32">
        <v>0</v>
      </c>
      <c r="W39" s="32">
        <v>3529</v>
      </c>
      <c r="X39" s="32">
        <v>0</v>
      </c>
      <c r="Y39" s="32">
        <v>0</v>
      </c>
      <c r="Z39" s="32">
        <v>0</v>
      </c>
      <c r="AA39" s="32">
        <f t="shared" si="7"/>
        <v>0</v>
      </c>
      <c r="AB39" s="32">
        <v>0</v>
      </c>
      <c r="AC39" s="32">
        <v>0</v>
      </c>
    </row>
    <row r="40" spans="1:29" ht="13.5">
      <c r="A40" s="55" t="s">
        <v>91</v>
      </c>
      <c r="B40" s="56" t="s">
        <v>153</v>
      </c>
      <c r="C40" s="31" t="s">
        <v>154</v>
      </c>
      <c r="D40" s="32">
        <f t="shared" si="0"/>
        <v>2378</v>
      </c>
      <c r="E40" s="32">
        <f t="shared" si="1"/>
        <v>0</v>
      </c>
      <c r="F40" s="32">
        <v>0</v>
      </c>
      <c r="G40" s="32">
        <v>0</v>
      </c>
      <c r="H40" s="32">
        <f t="shared" si="2"/>
        <v>1152</v>
      </c>
      <c r="I40" s="32">
        <v>1152</v>
      </c>
      <c r="J40" s="32">
        <v>0</v>
      </c>
      <c r="K40" s="32">
        <f t="shared" si="3"/>
        <v>1226</v>
      </c>
      <c r="L40" s="32">
        <v>0</v>
      </c>
      <c r="M40" s="32">
        <v>1226</v>
      </c>
      <c r="N40" s="32">
        <f t="shared" si="4"/>
        <v>2378</v>
      </c>
      <c r="O40" s="32">
        <f t="shared" si="5"/>
        <v>1152</v>
      </c>
      <c r="P40" s="32">
        <v>1152</v>
      </c>
      <c r="Q40" s="32">
        <v>0</v>
      </c>
      <c r="R40" s="32">
        <v>0</v>
      </c>
      <c r="S40" s="32">
        <v>0</v>
      </c>
      <c r="T40" s="32">
        <v>0</v>
      </c>
      <c r="U40" s="32">
        <f t="shared" si="6"/>
        <v>1226</v>
      </c>
      <c r="V40" s="32">
        <v>1226</v>
      </c>
      <c r="W40" s="32">
        <v>0</v>
      </c>
      <c r="X40" s="32">
        <v>0</v>
      </c>
      <c r="Y40" s="32">
        <v>0</v>
      </c>
      <c r="Z40" s="32">
        <v>0</v>
      </c>
      <c r="AA40" s="32">
        <f t="shared" si="7"/>
        <v>0</v>
      </c>
      <c r="AB40" s="32">
        <v>0</v>
      </c>
      <c r="AC40" s="32">
        <v>0</v>
      </c>
    </row>
    <row r="41" spans="1:29" ht="13.5">
      <c r="A41" s="55" t="s">
        <v>91</v>
      </c>
      <c r="B41" s="56" t="s">
        <v>155</v>
      </c>
      <c r="C41" s="31" t="s">
        <v>156</v>
      </c>
      <c r="D41" s="32">
        <f t="shared" si="0"/>
        <v>5504</v>
      </c>
      <c r="E41" s="32">
        <f t="shared" si="1"/>
        <v>0</v>
      </c>
      <c r="F41" s="32">
        <v>0</v>
      </c>
      <c r="G41" s="32">
        <v>0</v>
      </c>
      <c r="H41" s="32">
        <f t="shared" si="2"/>
        <v>4095</v>
      </c>
      <c r="I41" s="32">
        <v>4095</v>
      </c>
      <c r="J41" s="32">
        <v>0</v>
      </c>
      <c r="K41" s="32">
        <f t="shared" si="3"/>
        <v>1409</v>
      </c>
      <c r="L41" s="32">
        <v>0</v>
      </c>
      <c r="M41" s="32">
        <v>1409</v>
      </c>
      <c r="N41" s="32">
        <f t="shared" si="4"/>
        <v>5504</v>
      </c>
      <c r="O41" s="32">
        <f t="shared" si="5"/>
        <v>4095</v>
      </c>
      <c r="P41" s="32">
        <v>4095</v>
      </c>
      <c r="Q41" s="32">
        <v>0</v>
      </c>
      <c r="R41" s="32">
        <v>0</v>
      </c>
      <c r="S41" s="32">
        <v>0</v>
      </c>
      <c r="T41" s="32">
        <v>0</v>
      </c>
      <c r="U41" s="32">
        <f t="shared" si="6"/>
        <v>1409</v>
      </c>
      <c r="V41" s="32">
        <v>1409</v>
      </c>
      <c r="W41" s="32">
        <v>0</v>
      </c>
      <c r="X41" s="32">
        <v>0</v>
      </c>
      <c r="Y41" s="32">
        <v>0</v>
      </c>
      <c r="Z41" s="32">
        <v>0</v>
      </c>
      <c r="AA41" s="32">
        <f t="shared" si="7"/>
        <v>0</v>
      </c>
      <c r="AB41" s="32">
        <v>0</v>
      </c>
      <c r="AC41" s="32">
        <v>0</v>
      </c>
    </row>
    <row r="42" spans="1:29" ht="13.5">
      <c r="A42" s="55" t="s">
        <v>91</v>
      </c>
      <c r="B42" s="56" t="s">
        <v>157</v>
      </c>
      <c r="C42" s="31" t="s">
        <v>158</v>
      </c>
      <c r="D42" s="32">
        <f t="shared" si="0"/>
        <v>3516</v>
      </c>
      <c r="E42" s="32">
        <f t="shared" si="1"/>
        <v>0</v>
      </c>
      <c r="F42" s="32">
        <v>0</v>
      </c>
      <c r="G42" s="32">
        <v>0</v>
      </c>
      <c r="H42" s="32">
        <f t="shared" si="2"/>
        <v>2207</v>
      </c>
      <c r="I42" s="32">
        <v>2207</v>
      </c>
      <c r="J42" s="32">
        <v>0</v>
      </c>
      <c r="K42" s="32">
        <f t="shared" si="3"/>
        <v>1309</v>
      </c>
      <c r="L42" s="32">
        <v>0</v>
      </c>
      <c r="M42" s="32">
        <v>1309</v>
      </c>
      <c r="N42" s="32">
        <f t="shared" si="4"/>
        <v>3710</v>
      </c>
      <c r="O42" s="32">
        <f t="shared" si="5"/>
        <v>2207</v>
      </c>
      <c r="P42" s="32">
        <v>2207</v>
      </c>
      <c r="Q42" s="32">
        <v>0</v>
      </c>
      <c r="R42" s="32">
        <v>0</v>
      </c>
      <c r="S42" s="32">
        <v>0</v>
      </c>
      <c r="T42" s="32">
        <v>0</v>
      </c>
      <c r="U42" s="32">
        <f t="shared" si="6"/>
        <v>1309</v>
      </c>
      <c r="V42" s="32">
        <v>1309</v>
      </c>
      <c r="W42" s="32">
        <v>0</v>
      </c>
      <c r="X42" s="32">
        <v>0</v>
      </c>
      <c r="Y42" s="32">
        <v>0</v>
      </c>
      <c r="Z42" s="32">
        <v>0</v>
      </c>
      <c r="AA42" s="32">
        <f t="shared" si="7"/>
        <v>194</v>
      </c>
      <c r="AB42" s="32">
        <v>194</v>
      </c>
      <c r="AC42" s="32">
        <v>0</v>
      </c>
    </row>
    <row r="43" spans="1:29" ht="13.5">
      <c r="A43" s="55" t="s">
        <v>91</v>
      </c>
      <c r="B43" s="56" t="s">
        <v>159</v>
      </c>
      <c r="C43" s="31" t="s">
        <v>160</v>
      </c>
      <c r="D43" s="32">
        <f t="shared" si="0"/>
        <v>2766</v>
      </c>
      <c r="E43" s="32">
        <f t="shared" si="1"/>
        <v>0</v>
      </c>
      <c r="F43" s="32">
        <v>0</v>
      </c>
      <c r="G43" s="32">
        <v>0</v>
      </c>
      <c r="H43" s="32">
        <f t="shared" si="2"/>
        <v>1917</v>
      </c>
      <c r="I43" s="32">
        <v>1917</v>
      </c>
      <c r="J43" s="32">
        <v>0</v>
      </c>
      <c r="K43" s="32">
        <f t="shared" si="3"/>
        <v>849</v>
      </c>
      <c r="L43" s="32">
        <v>0</v>
      </c>
      <c r="M43" s="32">
        <v>849</v>
      </c>
      <c r="N43" s="32">
        <f t="shared" si="4"/>
        <v>2766</v>
      </c>
      <c r="O43" s="32">
        <f t="shared" si="5"/>
        <v>1917</v>
      </c>
      <c r="P43" s="32">
        <v>1917</v>
      </c>
      <c r="Q43" s="32">
        <v>0</v>
      </c>
      <c r="R43" s="32">
        <v>0</v>
      </c>
      <c r="S43" s="32">
        <v>0</v>
      </c>
      <c r="T43" s="32">
        <v>0</v>
      </c>
      <c r="U43" s="32">
        <f t="shared" si="6"/>
        <v>849</v>
      </c>
      <c r="V43" s="32">
        <v>849</v>
      </c>
      <c r="W43" s="32">
        <v>0</v>
      </c>
      <c r="X43" s="32">
        <v>0</v>
      </c>
      <c r="Y43" s="32">
        <v>0</v>
      </c>
      <c r="Z43" s="32">
        <v>0</v>
      </c>
      <c r="AA43" s="32">
        <f t="shared" si="7"/>
        <v>0</v>
      </c>
      <c r="AB43" s="32">
        <v>0</v>
      </c>
      <c r="AC43" s="32">
        <v>0</v>
      </c>
    </row>
    <row r="44" spans="1:29" ht="13.5">
      <c r="A44" s="55" t="s">
        <v>91</v>
      </c>
      <c r="B44" s="56" t="s">
        <v>161</v>
      </c>
      <c r="C44" s="31" t="s">
        <v>162</v>
      </c>
      <c r="D44" s="32">
        <f t="shared" si="0"/>
        <v>2346</v>
      </c>
      <c r="E44" s="32">
        <f t="shared" si="1"/>
        <v>0</v>
      </c>
      <c r="F44" s="32">
        <v>0</v>
      </c>
      <c r="G44" s="32">
        <v>0</v>
      </c>
      <c r="H44" s="32">
        <f t="shared" si="2"/>
        <v>1386</v>
      </c>
      <c r="I44" s="32">
        <v>1386</v>
      </c>
      <c r="J44" s="32">
        <v>0</v>
      </c>
      <c r="K44" s="32">
        <f t="shared" si="3"/>
        <v>960</v>
      </c>
      <c r="L44" s="32">
        <v>0</v>
      </c>
      <c r="M44" s="32">
        <v>960</v>
      </c>
      <c r="N44" s="32">
        <f t="shared" si="4"/>
        <v>2346</v>
      </c>
      <c r="O44" s="32">
        <f t="shared" si="5"/>
        <v>1386</v>
      </c>
      <c r="P44" s="32">
        <v>1386</v>
      </c>
      <c r="Q44" s="32">
        <v>0</v>
      </c>
      <c r="R44" s="32">
        <v>0</v>
      </c>
      <c r="S44" s="32">
        <v>0</v>
      </c>
      <c r="T44" s="32">
        <v>0</v>
      </c>
      <c r="U44" s="32">
        <f t="shared" si="6"/>
        <v>960</v>
      </c>
      <c r="V44" s="32">
        <v>960</v>
      </c>
      <c r="W44" s="32">
        <v>0</v>
      </c>
      <c r="X44" s="32">
        <v>0</v>
      </c>
      <c r="Y44" s="32">
        <v>0</v>
      </c>
      <c r="Z44" s="32">
        <v>0</v>
      </c>
      <c r="AA44" s="32">
        <f t="shared" si="7"/>
        <v>0</v>
      </c>
      <c r="AB44" s="32">
        <v>0</v>
      </c>
      <c r="AC44" s="32">
        <v>0</v>
      </c>
    </row>
    <row r="45" spans="1:29" ht="13.5">
      <c r="A45" s="55" t="s">
        <v>91</v>
      </c>
      <c r="B45" s="56" t="s">
        <v>163</v>
      </c>
      <c r="C45" s="31" t="s">
        <v>164</v>
      </c>
      <c r="D45" s="32">
        <f t="shared" si="0"/>
        <v>2700</v>
      </c>
      <c r="E45" s="32">
        <f t="shared" si="1"/>
        <v>0</v>
      </c>
      <c r="F45" s="32">
        <v>0</v>
      </c>
      <c r="G45" s="32">
        <v>0</v>
      </c>
      <c r="H45" s="32">
        <f t="shared" si="2"/>
        <v>388</v>
      </c>
      <c r="I45" s="32">
        <v>388</v>
      </c>
      <c r="J45" s="32">
        <v>0</v>
      </c>
      <c r="K45" s="32">
        <f t="shared" si="3"/>
        <v>2312</v>
      </c>
      <c r="L45" s="32">
        <v>0</v>
      </c>
      <c r="M45" s="32">
        <v>2312</v>
      </c>
      <c r="N45" s="32">
        <f t="shared" si="4"/>
        <v>2700</v>
      </c>
      <c r="O45" s="32">
        <f t="shared" si="5"/>
        <v>388</v>
      </c>
      <c r="P45" s="32">
        <v>388</v>
      </c>
      <c r="Q45" s="32">
        <v>0</v>
      </c>
      <c r="R45" s="32">
        <v>0</v>
      </c>
      <c r="S45" s="32">
        <v>0</v>
      </c>
      <c r="T45" s="32">
        <v>0</v>
      </c>
      <c r="U45" s="32">
        <f t="shared" si="6"/>
        <v>2312</v>
      </c>
      <c r="V45" s="32">
        <v>2312</v>
      </c>
      <c r="W45" s="32">
        <v>0</v>
      </c>
      <c r="X45" s="32">
        <v>0</v>
      </c>
      <c r="Y45" s="32">
        <v>0</v>
      </c>
      <c r="Z45" s="32">
        <v>0</v>
      </c>
      <c r="AA45" s="32">
        <f t="shared" si="7"/>
        <v>0</v>
      </c>
      <c r="AB45" s="32">
        <v>0</v>
      </c>
      <c r="AC45" s="32">
        <v>0</v>
      </c>
    </row>
    <row r="46" spans="1:29" ht="13.5">
      <c r="A46" s="55" t="s">
        <v>91</v>
      </c>
      <c r="B46" s="56" t="s">
        <v>165</v>
      </c>
      <c r="C46" s="31" t="s">
        <v>166</v>
      </c>
      <c r="D46" s="32">
        <f t="shared" si="0"/>
        <v>3034</v>
      </c>
      <c r="E46" s="32">
        <f t="shared" si="1"/>
        <v>642</v>
      </c>
      <c r="F46" s="32">
        <v>0</v>
      </c>
      <c r="G46" s="32">
        <v>642</v>
      </c>
      <c r="H46" s="32">
        <f t="shared" si="2"/>
        <v>226</v>
      </c>
      <c r="I46" s="32">
        <v>226</v>
      </c>
      <c r="J46" s="32">
        <v>0</v>
      </c>
      <c r="K46" s="32">
        <f t="shared" si="3"/>
        <v>2166</v>
      </c>
      <c r="L46" s="32">
        <v>0</v>
      </c>
      <c r="M46" s="32">
        <v>2166</v>
      </c>
      <c r="N46" s="32">
        <f t="shared" si="4"/>
        <v>2406</v>
      </c>
      <c r="O46" s="32">
        <f t="shared" si="5"/>
        <v>226</v>
      </c>
      <c r="P46" s="32">
        <v>226</v>
      </c>
      <c r="Q46" s="32">
        <v>0</v>
      </c>
      <c r="R46" s="32">
        <v>0</v>
      </c>
      <c r="S46" s="32">
        <v>0</v>
      </c>
      <c r="T46" s="32">
        <v>0</v>
      </c>
      <c r="U46" s="32">
        <f t="shared" si="6"/>
        <v>2166</v>
      </c>
      <c r="V46" s="32">
        <v>2166</v>
      </c>
      <c r="W46" s="32">
        <v>0</v>
      </c>
      <c r="X46" s="32">
        <v>0</v>
      </c>
      <c r="Y46" s="32">
        <v>0</v>
      </c>
      <c r="Z46" s="32">
        <v>0</v>
      </c>
      <c r="AA46" s="32">
        <f t="shared" si="7"/>
        <v>14</v>
      </c>
      <c r="AB46" s="32">
        <v>14</v>
      </c>
      <c r="AC46" s="32">
        <v>0</v>
      </c>
    </row>
    <row r="47" spans="1:29" ht="13.5">
      <c r="A47" s="55" t="s">
        <v>91</v>
      </c>
      <c r="B47" s="56" t="s">
        <v>167</v>
      </c>
      <c r="C47" s="31" t="s">
        <v>168</v>
      </c>
      <c r="D47" s="32">
        <f t="shared" si="0"/>
        <v>4231</v>
      </c>
      <c r="E47" s="32">
        <f t="shared" si="1"/>
        <v>0</v>
      </c>
      <c r="F47" s="32">
        <v>0</v>
      </c>
      <c r="G47" s="32">
        <v>0</v>
      </c>
      <c r="H47" s="32">
        <f t="shared" si="2"/>
        <v>2185</v>
      </c>
      <c r="I47" s="32">
        <v>2185</v>
      </c>
      <c r="J47" s="32">
        <v>0</v>
      </c>
      <c r="K47" s="32">
        <f t="shared" si="3"/>
        <v>2046</v>
      </c>
      <c r="L47" s="32">
        <v>0</v>
      </c>
      <c r="M47" s="32">
        <v>2046</v>
      </c>
      <c r="N47" s="32">
        <f t="shared" si="4"/>
        <v>4231</v>
      </c>
      <c r="O47" s="32">
        <f t="shared" si="5"/>
        <v>2185</v>
      </c>
      <c r="P47" s="32">
        <v>2185</v>
      </c>
      <c r="Q47" s="32">
        <v>0</v>
      </c>
      <c r="R47" s="32">
        <v>0</v>
      </c>
      <c r="S47" s="32">
        <v>0</v>
      </c>
      <c r="T47" s="32">
        <v>0</v>
      </c>
      <c r="U47" s="32">
        <f t="shared" si="6"/>
        <v>2046</v>
      </c>
      <c r="V47" s="32">
        <v>2046</v>
      </c>
      <c r="W47" s="32">
        <v>0</v>
      </c>
      <c r="X47" s="32">
        <v>0</v>
      </c>
      <c r="Y47" s="32">
        <v>0</v>
      </c>
      <c r="Z47" s="32">
        <v>0</v>
      </c>
      <c r="AA47" s="32">
        <f t="shared" si="7"/>
        <v>0</v>
      </c>
      <c r="AB47" s="32">
        <v>0</v>
      </c>
      <c r="AC47" s="32">
        <v>0</v>
      </c>
    </row>
    <row r="48" spans="1:29" ht="13.5">
      <c r="A48" s="55" t="s">
        <v>91</v>
      </c>
      <c r="B48" s="56" t="s">
        <v>169</v>
      </c>
      <c r="C48" s="31" t="s">
        <v>170</v>
      </c>
      <c r="D48" s="32">
        <f t="shared" si="0"/>
        <v>5042</v>
      </c>
      <c r="E48" s="32">
        <f t="shared" si="1"/>
        <v>0</v>
      </c>
      <c r="F48" s="32">
        <v>0</v>
      </c>
      <c r="G48" s="32">
        <v>0</v>
      </c>
      <c r="H48" s="32">
        <f t="shared" si="2"/>
        <v>3087</v>
      </c>
      <c r="I48" s="32">
        <v>3087</v>
      </c>
      <c r="J48" s="32">
        <v>0</v>
      </c>
      <c r="K48" s="32">
        <f t="shared" si="3"/>
        <v>1955</v>
      </c>
      <c r="L48" s="32">
        <v>0</v>
      </c>
      <c r="M48" s="32">
        <v>1955</v>
      </c>
      <c r="N48" s="32">
        <f t="shared" si="4"/>
        <v>5158</v>
      </c>
      <c r="O48" s="32">
        <f t="shared" si="5"/>
        <v>3087</v>
      </c>
      <c r="P48" s="32">
        <v>3087</v>
      </c>
      <c r="Q48" s="32">
        <v>0</v>
      </c>
      <c r="R48" s="32">
        <v>0</v>
      </c>
      <c r="S48" s="32">
        <v>0</v>
      </c>
      <c r="T48" s="32">
        <v>0</v>
      </c>
      <c r="U48" s="32">
        <f t="shared" si="6"/>
        <v>1955</v>
      </c>
      <c r="V48" s="32">
        <v>1955</v>
      </c>
      <c r="W48" s="32">
        <v>0</v>
      </c>
      <c r="X48" s="32">
        <v>0</v>
      </c>
      <c r="Y48" s="32">
        <v>0</v>
      </c>
      <c r="Z48" s="32">
        <v>0</v>
      </c>
      <c r="AA48" s="32">
        <f t="shared" si="7"/>
        <v>116</v>
      </c>
      <c r="AB48" s="32">
        <v>116</v>
      </c>
      <c r="AC48" s="32">
        <v>0</v>
      </c>
    </row>
    <row r="49" spans="1:29" ht="13.5">
      <c r="A49" s="55" t="s">
        <v>91</v>
      </c>
      <c r="B49" s="56" t="s">
        <v>171</v>
      </c>
      <c r="C49" s="31" t="s">
        <v>172</v>
      </c>
      <c r="D49" s="32">
        <f t="shared" si="0"/>
        <v>2511</v>
      </c>
      <c r="E49" s="32">
        <f t="shared" si="1"/>
        <v>2511</v>
      </c>
      <c r="F49" s="32">
        <v>624</v>
      </c>
      <c r="G49" s="32">
        <v>1887</v>
      </c>
      <c r="H49" s="32">
        <f t="shared" si="2"/>
        <v>0</v>
      </c>
      <c r="I49" s="32">
        <v>0</v>
      </c>
      <c r="J49" s="32">
        <v>0</v>
      </c>
      <c r="K49" s="32">
        <f t="shared" si="3"/>
        <v>0</v>
      </c>
      <c r="L49" s="32">
        <v>0</v>
      </c>
      <c r="M49" s="32">
        <v>0</v>
      </c>
      <c r="N49" s="32">
        <f t="shared" si="4"/>
        <v>2777</v>
      </c>
      <c r="O49" s="32">
        <f t="shared" si="5"/>
        <v>624</v>
      </c>
      <c r="P49" s="32">
        <v>624</v>
      </c>
      <c r="Q49" s="32">
        <v>0</v>
      </c>
      <c r="R49" s="32">
        <v>0</v>
      </c>
      <c r="S49" s="32">
        <v>0</v>
      </c>
      <c r="T49" s="32">
        <v>0</v>
      </c>
      <c r="U49" s="32">
        <f t="shared" si="6"/>
        <v>1887</v>
      </c>
      <c r="V49" s="32">
        <v>1887</v>
      </c>
      <c r="W49" s="32">
        <v>0</v>
      </c>
      <c r="X49" s="32">
        <v>0</v>
      </c>
      <c r="Y49" s="32">
        <v>0</v>
      </c>
      <c r="Z49" s="32">
        <v>0</v>
      </c>
      <c r="AA49" s="32">
        <f t="shared" si="7"/>
        <v>266</v>
      </c>
      <c r="AB49" s="32">
        <v>266</v>
      </c>
      <c r="AC49" s="32">
        <v>0</v>
      </c>
    </row>
    <row r="50" spans="1:29" ht="13.5">
      <c r="A50" s="55" t="s">
        <v>91</v>
      </c>
      <c r="B50" s="56" t="s">
        <v>173</v>
      </c>
      <c r="C50" s="31" t="s">
        <v>174</v>
      </c>
      <c r="D50" s="32">
        <f t="shared" si="0"/>
        <v>1767</v>
      </c>
      <c r="E50" s="32">
        <f t="shared" si="1"/>
        <v>0</v>
      </c>
      <c r="F50" s="32">
        <v>0</v>
      </c>
      <c r="G50" s="32">
        <v>0</v>
      </c>
      <c r="H50" s="32">
        <f t="shared" si="2"/>
        <v>1767</v>
      </c>
      <c r="I50" s="32">
        <v>441</v>
      </c>
      <c r="J50" s="32">
        <v>1326</v>
      </c>
      <c r="K50" s="32">
        <f t="shared" si="3"/>
        <v>0</v>
      </c>
      <c r="L50" s="32">
        <v>0</v>
      </c>
      <c r="M50" s="32">
        <v>0</v>
      </c>
      <c r="N50" s="32">
        <f t="shared" si="4"/>
        <v>2444</v>
      </c>
      <c r="O50" s="32">
        <f t="shared" si="5"/>
        <v>523</v>
      </c>
      <c r="P50" s="32">
        <v>523</v>
      </c>
      <c r="Q50" s="32">
        <v>0</v>
      </c>
      <c r="R50" s="32">
        <v>0</v>
      </c>
      <c r="S50" s="32">
        <v>0</v>
      </c>
      <c r="T50" s="32">
        <v>0</v>
      </c>
      <c r="U50" s="32">
        <f t="shared" si="6"/>
        <v>1921</v>
      </c>
      <c r="V50" s="32">
        <v>1921</v>
      </c>
      <c r="W50" s="32">
        <v>0</v>
      </c>
      <c r="X50" s="32">
        <v>0</v>
      </c>
      <c r="Y50" s="32">
        <v>0</v>
      </c>
      <c r="Z50" s="32">
        <v>0</v>
      </c>
      <c r="AA50" s="32">
        <f t="shared" si="7"/>
        <v>0</v>
      </c>
      <c r="AB50" s="32">
        <v>0</v>
      </c>
      <c r="AC50" s="32">
        <v>0</v>
      </c>
    </row>
    <row r="51" spans="1:29" ht="13.5">
      <c r="A51" s="55" t="s">
        <v>91</v>
      </c>
      <c r="B51" s="56" t="s">
        <v>175</v>
      </c>
      <c r="C51" s="31" t="s">
        <v>176</v>
      </c>
      <c r="D51" s="32">
        <f t="shared" si="0"/>
        <v>2474</v>
      </c>
      <c r="E51" s="32">
        <f t="shared" si="1"/>
        <v>0</v>
      </c>
      <c r="F51" s="32">
        <v>0</v>
      </c>
      <c r="G51" s="32">
        <v>0</v>
      </c>
      <c r="H51" s="32">
        <f t="shared" si="2"/>
        <v>601</v>
      </c>
      <c r="I51" s="32">
        <v>601</v>
      </c>
      <c r="J51" s="32">
        <v>0</v>
      </c>
      <c r="K51" s="32">
        <f t="shared" si="3"/>
        <v>1873</v>
      </c>
      <c r="L51" s="32">
        <v>0</v>
      </c>
      <c r="M51" s="32">
        <v>1873</v>
      </c>
      <c r="N51" s="32">
        <f t="shared" si="4"/>
        <v>2477</v>
      </c>
      <c r="O51" s="32">
        <f t="shared" si="5"/>
        <v>601</v>
      </c>
      <c r="P51" s="32">
        <v>601</v>
      </c>
      <c r="Q51" s="32">
        <v>0</v>
      </c>
      <c r="R51" s="32">
        <v>0</v>
      </c>
      <c r="S51" s="32">
        <v>0</v>
      </c>
      <c r="T51" s="32">
        <v>0</v>
      </c>
      <c r="U51" s="32">
        <f t="shared" si="6"/>
        <v>1873</v>
      </c>
      <c r="V51" s="32">
        <v>1873</v>
      </c>
      <c r="W51" s="32">
        <v>0</v>
      </c>
      <c r="X51" s="32">
        <v>0</v>
      </c>
      <c r="Y51" s="32">
        <v>0</v>
      </c>
      <c r="Z51" s="32">
        <v>0</v>
      </c>
      <c r="AA51" s="32">
        <f t="shared" si="7"/>
        <v>3</v>
      </c>
      <c r="AB51" s="32">
        <v>3</v>
      </c>
      <c r="AC51" s="32">
        <v>0</v>
      </c>
    </row>
    <row r="52" spans="1:29" ht="13.5">
      <c r="A52" s="55" t="s">
        <v>91</v>
      </c>
      <c r="B52" s="56" t="s">
        <v>177</v>
      </c>
      <c r="C52" s="31" t="s">
        <v>178</v>
      </c>
      <c r="D52" s="32">
        <f t="shared" si="0"/>
        <v>5508</v>
      </c>
      <c r="E52" s="32">
        <f t="shared" si="1"/>
        <v>0</v>
      </c>
      <c r="F52" s="32">
        <v>0</v>
      </c>
      <c r="G52" s="32">
        <v>0</v>
      </c>
      <c r="H52" s="32">
        <f t="shared" si="2"/>
        <v>1893</v>
      </c>
      <c r="I52" s="32">
        <v>1893</v>
      </c>
      <c r="J52" s="32">
        <v>0</v>
      </c>
      <c r="K52" s="32">
        <f t="shared" si="3"/>
        <v>3615</v>
      </c>
      <c r="L52" s="32">
        <v>0</v>
      </c>
      <c r="M52" s="32">
        <v>3615</v>
      </c>
      <c r="N52" s="32">
        <f t="shared" si="4"/>
        <v>5552</v>
      </c>
      <c r="O52" s="32">
        <f t="shared" si="5"/>
        <v>1893</v>
      </c>
      <c r="P52" s="32">
        <v>1893</v>
      </c>
      <c r="Q52" s="32">
        <v>0</v>
      </c>
      <c r="R52" s="32">
        <v>0</v>
      </c>
      <c r="S52" s="32">
        <v>0</v>
      </c>
      <c r="T52" s="32">
        <v>0</v>
      </c>
      <c r="U52" s="32">
        <f t="shared" si="6"/>
        <v>3615</v>
      </c>
      <c r="V52" s="32">
        <v>3615</v>
      </c>
      <c r="W52" s="32">
        <v>0</v>
      </c>
      <c r="X52" s="32">
        <v>0</v>
      </c>
      <c r="Y52" s="32">
        <v>0</v>
      </c>
      <c r="Z52" s="32">
        <v>0</v>
      </c>
      <c r="AA52" s="32">
        <f t="shared" si="7"/>
        <v>44</v>
      </c>
      <c r="AB52" s="32">
        <v>20</v>
      </c>
      <c r="AC52" s="32">
        <v>24</v>
      </c>
    </row>
    <row r="53" spans="1:29" ht="13.5">
      <c r="A53" s="55" t="s">
        <v>91</v>
      </c>
      <c r="B53" s="56" t="s">
        <v>179</v>
      </c>
      <c r="C53" s="31" t="s">
        <v>180</v>
      </c>
      <c r="D53" s="32">
        <f t="shared" si="0"/>
        <v>1257</v>
      </c>
      <c r="E53" s="32">
        <f t="shared" si="1"/>
        <v>0</v>
      </c>
      <c r="F53" s="32">
        <v>0</v>
      </c>
      <c r="G53" s="32">
        <v>0</v>
      </c>
      <c r="H53" s="32">
        <f t="shared" si="2"/>
        <v>633</v>
      </c>
      <c r="I53" s="32">
        <v>633</v>
      </c>
      <c r="J53" s="32">
        <v>0</v>
      </c>
      <c r="K53" s="32">
        <f t="shared" si="3"/>
        <v>624</v>
      </c>
      <c r="L53" s="32">
        <v>0</v>
      </c>
      <c r="M53" s="32">
        <v>624</v>
      </c>
      <c r="N53" s="32">
        <f t="shared" si="4"/>
        <v>1262</v>
      </c>
      <c r="O53" s="32">
        <f t="shared" si="5"/>
        <v>633</v>
      </c>
      <c r="P53" s="32">
        <v>633</v>
      </c>
      <c r="Q53" s="32">
        <v>0</v>
      </c>
      <c r="R53" s="32">
        <v>0</v>
      </c>
      <c r="S53" s="32">
        <v>0</v>
      </c>
      <c r="T53" s="32">
        <v>0</v>
      </c>
      <c r="U53" s="32">
        <f t="shared" si="6"/>
        <v>624</v>
      </c>
      <c r="V53" s="32">
        <v>624</v>
      </c>
      <c r="W53" s="32">
        <v>0</v>
      </c>
      <c r="X53" s="32">
        <v>0</v>
      </c>
      <c r="Y53" s="32">
        <v>0</v>
      </c>
      <c r="Z53" s="32">
        <v>0</v>
      </c>
      <c r="AA53" s="32">
        <f t="shared" si="7"/>
        <v>5</v>
      </c>
      <c r="AB53" s="32">
        <v>5</v>
      </c>
      <c r="AC53" s="32">
        <v>0</v>
      </c>
    </row>
    <row r="54" spans="1:29" ht="13.5">
      <c r="A54" s="55" t="s">
        <v>91</v>
      </c>
      <c r="B54" s="56" t="s">
        <v>181</v>
      </c>
      <c r="C54" s="31" t="s">
        <v>182</v>
      </c>
      <c r="D54" s="32">
        <f t="shared" si="0"/>
        <v>7968</v>
      </c>
      <c r="E54" s="32">
        <f t="shared" si="1"/>
        <v>0</v>
      </c>
      <c r="F54" s="32">
        <v>0</v>
      </c>
      <c r="G54" s="32">
        <v>0</v>
      </c>
      <c r="H54" s="32">
        <f t="shared" si="2"/>
        <v>4595</v>
      </c>
      <c r="I54" s="32">
        <v>4595</v>
      </c>
      <c r="J54" s="32">
        <v>0</v>
      </c>
      <c r="K54" s="32">
        <f t="shared" si="3"/>
        <v>3373</v>
      </c>
      <c r="L54" s="32">
        <v>0</v>
      </c>
      <c r="M54" s="32">
        <v>3373</v>
      </c>
      <c r="N54" s="32">
        <f t="shared" si="4"/>
        <v>8248</v>
      </c>
      <c r="O54" s="32">
        <f t="shared" si="5"/>
        <v>4595</v>
      </c>
      <c r="P54" s="32">
        <v>4595</v>
      </c>
      <c r="Q54" s="32">
        <v>0</v>
      </c>
      <c r="R54" s="32">
        <v>0</v>
      </c>
      <c r="S54" s="32">
        <v>0</v>
      </c>
      <c r="T54" s="32">
        <v>0</v>
      </c>
      <c r="U54" s="32">
        <f t="shared" si="6"/>
        <v>3373</v>
      </c>
      <c r="V54" s="32">
        <v>3373</v>
      </c>
      <c r="W54" s="32">
        <v>0</v>
      </c>
      <c r="X54" s="32">
        <v>0</v>
      </c>
      <c r="Y54" s="32">
        <v>0</v>
      </c>
      <c r="Z54" s="32">
        <v>0</v>
      </c>
      <c r="AA54" s="32">
        <f t="shared" si="7"/>
        <v>280</v>
      </c>
      <c r="AB54" s="32">
        <v>280</v>
      </c>
      <c r="AC54" s="32">
        <v>0</v>
      </c>
    </row>
    <row r="55" spans="1:29" ht="13.5">
      <c r="A55" s="55" t="s">
        <v>91</v>
      </c>
      <c r="B55" s="56" t="s">
        <v>183</v>
      </c>
      <c r="C55" s="31" t="s">
        <v>184</v>
      </c>
      <c r="D55" s="32">
        <f t="shared" si="0"/>
        <v>2998</v>
      </c>
      <c r="E55" s="32">
        <f t="shared" si="1"/>
        <v>0</v>
      </c>
      <c r="F55" s="32">
        <v>0</v>
      </c>
      <c r="G55" s="32">
        <v>0</v>
      </c>
      <c r="H55" s="32">
        <f t="shared" si="2"/>
        <v>2998</v>
      </c>
      <c r="I55" s="32">
        <v>1324</v>
      </c>
      <c r="J55" s="32">
        <v>1674</v>
      </c>
      <c r="K55" s="32">
        <f t="shared" si="3"/>
        <v>0</v>
      </c>
      <c r="L55" s="32">
        <v>0</v>
      </c>
      <c r="M55" s="32">
        <v>0</v>
      </c>
      <c r="N55" s="32">
        <f t="shared" si="4"/>
        <v>3462</v>
      </c>
      <c r="O55" s="32">
        <f t="shared" si="5"/>
        <v>1324</v>
      </c>
      <c r="P55" s="32">
        <v>1324</v>
      </c>
      <c r="Q55" s="32">
        <v>0</v>
      </c>
      <c r="R55" s="32">
        <v>0</v>
      </c>
      <c r="S55" s="32">
        <v>0</v>
      </c>
      <c r="T55" s="32">
        <v>0</v>
      </c>
      <c r="U55" s="32">
        <f t="shared" si="6"/>
        <v>1674</v>
      </c>
      <c r="V55" s="32">
        <v>1674</v>
      </c>
      <c r="W55" s="32">
        <v>0</v>
      </c>
      <c r="X55" s="32">
        <v>0</v>
      </c>
      <c r="Y55" s="32">
        <v>0</v>
      </c>
      <c r="Z55" s="32">
        <v>0</v>
      </c>
      <c r="AA55" s="32">
        <f t="shared" si="7"/>
        <v>464</v>
      </c>
      <c r="AB55" s="32">
        <v>464</v>
      </c>
      <c r="AC55" s="32">
        <v>0</v>
      </c>
    </row>
    <row r="56" spans="1:29" ht="13.5">
      <c r="A56" s="55" t="s">
        <v>91</v>
      </c>
      <c r="B56" s="56" t="s">
        <v>185</v>
      </c>
      <c r="C56" s="31" t="s">
        <v>186</v>
      </c>
      <c r="D56" s="32">
        <f t="shared" si="0"/>
        <v>6352</v>
      </c>
      <c r="E56" s="32">
        <f t="shared" si="1"/>
        <v>0</v>
      </c>
      <c r="F56" s="32">
        <v>0</v>
      </c>
      <c r="G56" s="32">
        <v>0</v>
      </c>
      <c r="H56" s="32">
        <f t="shared" si="2"/>
        <v>3256</v>
      </c>
      <c r="I56" s="32">
        <v>3256</v>
      </c>
      <c r="J56" s="32">
        <v>0</v>
      </c>
      <c r="K56" s="32">
        <f t="shared" si="3"/>
        <v>3096</v>
      </c>
      <c r="L56" s="32">
        <v>0</v>
      </c>
      <c r="M56" s="32">
        <v>3096</v>
      </c>
      <c r="N56" s="32">
        <f t="shared" si="4"/>
        <v>6352</v>
      </c>
      <c r="O56" s="32">
        <f t="shared" si="5"/>
        <v>3256</v>
      </c>
      <c r="P56" s="32">
        <v>3256</v>
      </c>
      <c r="Q56" s="32">
        <v>0</v>
      </c>
      <c r="R56" s="32">
        <v>0</v>
      </c>
      <c r="S56" s="32">
        <v>0</v>
      </c>
      <c r="T56" s="32">
        <v>0</v>
      </c>
      <c r="U56" s="32">
        <f t="shared" si="6"/>
        <v>3096</v>
      </c>
      <c r="V56" s="32">
        <v>3096</v>
      </c>
      <c r="W56" s="32">
        <v>0</v>
      </c>
      <c r="X56" s="32">
        <v>0</v>
      </c>
      <c r="Y56" s="32">
        <v>0</v>
      </c>
      <c r="Z56" s="32">
        <v>0</v>
      </c>
      <c r="AA56" s="32">
        <f t="shared" si="7"/>
        <v>0</v>
      </c>
      <c r="AB56" s="32">
        <v>0</v>
      </c>
      <c r="AC56" s="32">
        <v>0</v>
      </c>
    </row>
    <row r="57" spans="1:29" ht="13.5">
      <c r="A57" s="62" t="s">
        <v>5</v>
      </c>
      <c r="B57" s="63"/>
      <c r="C57" s="63"/>
      <c r="D57" s="32">
        <f>SUM(D7:D56)</f>
        <v>406446</v>
      </c>
      <c r="E57" s="32">
        <f aca="true" t="shared" si="8" ref="E57:AC57">SUM(E7:E56)</f>
        <v>8266</v>
      </c>
      <c r="F57" s="32">
        <f t="shared" si="8"/>
        <v>5737</v>
      </c>
      <c r="G57" s="32">
        <f t="shared" si="8"/>
        <v>2529</v>
      </c>
      <c r="H57" s="32">
        <f t="shared" si="8"/>
        <v>196365</v>
      </c>
      <c r="I57" s="32">
        <f t="shared" si="8"/>
        <v>160134</v>
      </c>
      <c r="J57" s="32">
        <f t="shared" si="8"/>
        <v>36231</v>
      </c>
      <c r="K57" s="32">
        <f t="shared" si="8"/>
        <v>201815</v>
      </c>
      <c r="L57" s="32">
        <f t="shared" si="8"/>
        <v>22328</v>
      </c>
      <c r="M57" s="32">
        <f t="shared" si="8"/>
        <v>179487</v>
      </c>
      <c r="N57" s="32">
        <f t="shared" si="8"/>
        <v>412493</v>
      </c>
      <c r="O57" s="32">
        <f t="shared" si="8"/>
        <v>188076</v>
      </c>
      <c r="P57" s="32">
        <f t="shared" si="8"/>
        <v>177658</v>
      </c>
      <c r="Q57" s="32">
        <f t="shared" si="8"/>
        <v>7631</v>
      </c>
      <c r="R57" s="32">
        <f t="shared" si="8"/>
        <v>2772</v>
      </c>
      <c r="S57" s="32">
        <f t="shared" si="8"/>
        <v>15</v>
      </c>
      <c r="T57" s="32">
        <f t="shared" si="8"/>
        <v>0</v>
      </c>
      <c r="U57" s="32">
        <f t="shared" si="8"/>
        <v>215854</v>
      </c>
      <c r="V57" s="32">
        <f t="shared" si="8"/>
        <v>207389</v>
      </c>
      <c r="W57" s="32">
        <f t="shared" si="8"/>
        <v>5709</v>
      </c>
      <c r="X57" s="32">
        <f t="shared" si="8"/>
        <v>2756</v>
      </c>
      <c r="Y57" s="32">
        <f t="shared" si="8"/>
        <v>0</v>
      </c>
      <c r="Z57" s="32">
        <f t="shared" si="8"/>
        <v>0</v>
      </c>
      <c r="AA57" s="32">
        <f t="shared" si="8"/>
        <v>8563</v>
      </c>
      <c r="AB57" s="32">
        <f t="shared" si="8"/>
        <v>8539</v>
      </c>
      <c r="AC57" s="32">
        <f t="shared" si="8"/>
        <v>24</v>
      </c>
    </row>
  </sheetData>
  <mergeCells count="7">
    <mergeCell ref="H3:J3"/>
    <mergeCell ref="K3:M3"/>
    <mergeCell ref="A2:A6"/>
    <mergeCell ref="B2:B6"/>
    <mergeCell ref="C2:C6"/>
    <mergeCell ref="E3:G3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7" customWidth="1"/>
    <col min="2" max="2" width="4.875" style="37" customWidth="1"/>
    <col min="3" max="3" width="13.375" style="37" customWidth="1"/>
    <col min="4" max="4" width="13.75390625" style="37" customWidth="1"/>
    <col min="5" max="5" width="3.375" style="37" customWidth="1"/>
    <col min="6" max="6" width="3.875" style="37" customWidth="1"/>
    <col min="7" max="9" width="13.00390625" style="37" customWidth="1"/>
    <col min="10" max="10" width="12.875" style="37" customWidth="1"/>
    <col min="11" max="16384" width="8.00390625" style="37" customWidth="1"/>
  </cols>
  <sheetData>
    <row r="1" spans="1:3" s="36" customFormat="1" ht="21" customHeight="1">
      <c r="A1" s="104" t="s">
        <v>61</v>
      </c>
      <c r="B1" s="97"/>
      <c r="C1" s="35" t="s">
        <v>26</v>
      </c>
    </row>
    <row r="2" ht="18" customHeight="1">
      <c r="J2" s="38" t="s">
        <v>27</v>
      </c>
    </row>
    <row r="3" spans="6:11" s="39" customFormat="1" ht="19.5" customHeight="1">
      <c r="F3" s="94" t="s">
        <v>28</v>
      </c>
      <c r="G3" s="94"/>
      <c r="H3" s="40" t="s">
        <v>29</v>
      </c>
      <c r="I3" s="40" t="s">
        <v>30</v>
      </c>
      <c r="J3" s="40" t="s">
        <v>19</v>
      </c>
      <c r="K3" s="40" t="s">
        <v>31</v>
      </c>
    </row>
    <row r="4" spans="2:11" s="39" customFormat="1" ht="19.5" customHeight="1">
      <c r="B4" s="98" t="s">
        <v>32</v>
      </c>
      <c r="C4" s="41" t="s">
        <v>33</v>
      </c>
      <c r="D4" s="42">
        <f>SUMIF('水洗化人口等'!$A$7:$C$57,$A$1,'水洗化人口等'!$G$7:$G$57)</f>
        <v>191677</v>
      </c>
      <c r="F4" s="95" t="s">
        <v>34</v>
      </c>
      <c r="G4" s="41" t="s">
        <v>35</v>
      </c>
      <c r="H4" s="42">
        <f>SUMIF('し尿処理の状況'!$A$7:$C$57,$A$1,'し尿処理の状況'!$P$7:$P$57)</f>
        <v>177658</v>
      </c>
      <c r="I4" s="42">
        <f>SUMIF('し尿処理の状況'!$A$7:$C$57,$A$1,'し尿処理の状況'!$V$7:$V$57)</f>
        <v>207389</v>
      </c>
      <c r="J4" s="42">
        <f aca="true" t="shared" si="0" ref="J4:J11">H4+I4</f>
        <v>385047</v>
      </c>
      <c r="K4" s="43">
        <f aca="true" t="shared" si="1" ref="K4:K9">J4/$J$9</f>
        <v>0.9532518010546381</v>
      </c>
    </row>
    <row r="5" spans="2:11" s="39" customFormat="1" ht="19.5" customHeight="1">
      <c r="B5" s="99"/>
      <c r="C5" s="41" t="s">
        <v>36</v>
      </c>
      <c r="D5" s="42">
        <f>SUMIF('水洗化人口等'!$A$7:$C$57,$A$1,'水洗化人口等'!$H$7:$H$57)</f>
        <v>9291</v>
      </c>
      <c r="F5" s="96"/>
      <c r="G5" s="41" t="s">
        <v>37</v>
      </c>
      <c r="H5" s="42">
        <f>SUMIF('し尿処理の状況'!$A$7:$C$57,$A$1,'し尿処理の状況'!$Q$7:$Q$57)</f>
        <v>7631</v>
      </c>
      <c r="I5" s="42">
        <f>SUMIF('し尿処理の状況'!$A$7:$C$57,$A$1,'し尿処理の状況'!$W$7:$W$57)</f>
        <v>5709</v>
      </c>
      <c r="J5" s="42">
        <f t="shared" si="0"/>
        <v>13340</v>
      </c>
      <c r="K5" s="43">
        <f t="shared" si="1"/>
        <v>0.03302552422449434</v>
      </c>
    </row>
    <row r="6" spans="2:11" s="39" customFormat="1" ht="19.5" customHeight="1">
      <c r="B6" s="100"/>
      <c r="C6" s="44" t="s">
        <v>38</v>
      </c>
      <c r="D6" s="45">
        <f>SUM(D4:D5)</f>
        <v>200968</v>
      </c>
      <c r="F6" s="96"/>
      <c r="G6" s="41" t="s">
        <v>39</v>
      </c>
      <c r="H6" s="42">
        <f>SUMIF('し尿処理の状況'!$A$7:$C$57,$A$1,'し尿処理の状況'!$R$7:$R$57)</f>
        <v>2772</v>
      </c>
      <c r="I6" s="42">
        <f>SUMIF('し尿処理の状況'!$A$7:$C$57,$A$1,'し尿処理の状況'!$X$7:$X$57)</f>
        <v>2756</v>
      </c>
      <c r="J6" s="42">
        <f t="shared" si="0"/>
        <v>5528</v>
      </c>
      <c r="K6" s="43">
        <f t="shared" si="1"/>
        <v>0.01368553957368851</v>
      </c>
    </row>
    <row r="7" spans="2:11" s="39" customFormat="1" ht="19.5" customHeight="1">
      <c r="B7" s="101" t="s">
        <v>40</v>
      </c>
      <c r="C7" s="46" t="s">
        <v>41</v>
      </c>
      <c r="D7" s="42">
        <f>SUMIF('水洗化人口等'!$A$7:$C$57,$A$1,'水洗化人口等'!$K$7:$K$57)</f>
        <v>830283</v>
      </c>
      <c r="F7" s="96"/>
      <c r="G7" s="41" t="s">
        <v>42</v>
      </c>
      <c r="H7" s="42">
        <f>SUMIF('し尿処理の状況'!$A$7:$C$57,$A$1,'し尿処理の状況'!$S$7:$S$57)</f>
        <v>15</v>
      </c>
      <c r="I7" s="42">
        <f>SUMIF('し尿処理の状況'!$A$7:$C$57,$A$1,'し尿処理の状況'!$Y$7:$Y$57)</f>
        <v>0</v>
      </c>
      <c r="J7" s="42">
        <f t="shared" si="0"/>
        <v>15</v>
      </c>
      <c r="K7" s="43">
        <f t="shared" si="1"/>
        <v>3.7135147178966655E-05</v>
      </c>
    </row>
    <row r="8" spans="2:11" s="39" customFormat="1" ht="19.5" customHeight="1">
      <c r="B8" s="102"/>
      <c r="C8" s="41" t="s">
        <v>43</v>
      </c>
      <c r="D8" s="42">
        <f>SUMIF('水洗化人口等'!$A$7:$C$57,$A$1,'水洗化人口等'!$M$7:$M$57)</f>
        <v>0</v>
      </c>
      <c r="F8" s="96"/>
      <c r="G8" s="41" t="s">
        <v>44</v>
      </c>
      <c r="H8" s="42">
        <f>SUMIF('し尿処理の状況'!$A$7:$C$57,$A$1,'し尿処理の状況'!$T$7:$T$57)</f>
        <v>0</v>
      </c>
      <c r="I8" s="42">
        <f>SUMIF('し尿処理の状況'!$A$7:$C$57,$A$1,'し尿処理の状況'!$Z$7:$Z$57)</f>
        <v>0</v>
      </c>
      <c r="J8" s="42">
        <f t="shared" si="0"/>
        <v>0</v>
      </c>
      <c r="K8" s="43">
        <f t="shared" si="1"/>
        <v>0</v>
      </c>
    </row>
    <row r="9" spans="2:11" s="39" customFormat="1" ht="19.5" customHeight="1">
      <c r="B9" s="102"/>
      <c r="C9" s="41" t="s">
        <v>45</v>
      </c>
      <c r="D9" s="42">
        <f>SUMIF('水洗化人口等'!$A$7:$C$57,$A$1,'水洗化人口等'!$O$7:$O$57)</f>
        <v>321919</v>
      </c>
      <c r="F9" s="96"/>
      <c r="G9" s="41" t="s">
        <v>38</v>
      </c>
      <c r="H9" s="42">
        <f>SUM(H4:H8)</f>
        <v>188076</v>
      </c>
      <c r="I9" s="42">
        <f>SUM(I4:I8)</f>
        <v>215854</v>
      </c>
      <c r="J9" s="42">
        <f t="shared" si="0"/>
        <v>403930</v>
      </c>
      <c r="K9" s="43">
        <f t="shared" si="1"/>
        <v>1</v>
      </c>
    </row>
    <row r="10" spans="2:10" s="39" customFormat="1" ht="19.5" customHeight="1">
      <c r="B10" s="103"/>
      <c r="C10" s="44" t="s">
        <v>38</v>
      </c>
      <c r="D10" s="45">
        <f>SUM(D7:D9)</f>
        <v>1152202</v>
      </c>
      <c r="F10" s="94" t="s">
        <v>46</v>
      </c>
      <c r="G10" s="94"/>
      <c r="H10" s="42">
        <f>SUMIF('し尿処理の状況'!$A$7:$C$57,$A$1,'し尿処理の状況'!$AB$7:$AB$57)</f>
        <v>8539</v>
      </c>
      <c r="I10" s="42">
        <f>SUMIF('し尿処理の状況'!$A$7:$C$57,$A$1,'し尿処理の状況'!$AC$7:$AC$57)</f>
        <v>24</v>
      </c>
      <c r="J10" s="42">
        <f t="shared" si="0"/>
        <v>8563</v>
      </c>
    </row>
    <row r="11" spans="2:10" s="39" customFormat="1" ht="19.5" customHeight="1">
      <c r="B11" s="92" t="s">
        <v>47</v>
      </c>
      <c r="C11" s="93"/>
      <c r="D11" s="45">
        <f>D6+D10</f>
        <v>1353170</v>
      </c>
      <c r="F11" s="94" t="s">
        <v>19</v>
      </c>
      <c r="G11" s="94"/>
      <c r="H11" s="42">
        <f>H9+H10</f>
        <v>196615</v>
      </c>
      <c r="I11" s="42">
        <f>I9+I10</f>
        <v>215878</v>
      </c>
      <c r="J11" s="42">
        <f t="shared" si="0"/>
        <v>412493</v>
      </c>
    </row>
    <row r="12" spans="6:10" s="39" customFormat="1" ht="19.5" customHeight="1">
      <c r="F12" s="47"/>
      <c r="G12" s="47"/>
      <c r="H12" s="48"/>
      <c r="I12" s="48"/>
      <c r="J12" s="48"/>
    </row>
    <row r="13" spans="2:10" s="39" customFormat="1" ht="19.5" customHeight="1">
      <c r="B13" s="49" t="s">
        <v>48</v>
      </c>
      <c r="J13" s="38" t="s">
        <v>27</v>
      </c>
    </row>
    <row r="14" spans="3:10" s="39" customFormat="1" ht="19.5" customHeight="1">
      <c r="C14" s="42">
        <f>SUMIF('水洗化人口等'!$A$7:$C$57,$A$1,'水洗化人口等'!$P$7:$P$57)</f>
        <v>217286</v>
      </c>
      <c r="D14" s="39" t="s">
        <v>49</v>
      </c>
      <c r="F14" s="94" t="s">
        <v>50</v>
      </c>
      <c r="G14" s="94"/>
      <c r="H14" s="40" t="s">
        <v>29</v>
      </c>
      <c r="I14" s="40" t="s">
        <v>30</v>
      </c>
      <c r="J14" s="40" t="s">
        <v>19</v>
      </c>
    </row>
    <row r="15" spans="6:10" s="39" customFormat="1" ht="15.75" customHeight="1">
      <c r="F15" s="94" t="s">
        <v>51</v>
      </c>
      <c r="G15" s="94"/>
      <c r="H15" s="42">
        <f>SUMIF('し尿処理の状況'!$A$7:$C$57,$A$1,'し尿処理の状況'!$F$7:$F$57)</f>
        <v>5737</v>
      </c>
      <c r="I15" s="42">
        <f>SUMIF('し尿処理の状況'!$A$7:$C$57,$A$1,'し尿処理の状況'!$G$7:$G$57)</f>
        <v>2529</v>
      </c>
      <c r="J15" s="42">
        <f>H15+I15</f>
        <v>8266</v>
      </c>
    </row>
    <row r="16" spans="3:10" s="39" customFormat="1" ht="15.75" customHeight="1">
      <c r="C16" s="39" t="s">
        <v>52</v>
      </c>
      <c r="D16" s="50">
        <f>D10/D11</f>
        <v>0.8514835534337888</v>
      </c>
      <c r="F16" s="94" t="s">
        <v>53</v>
      </c>
      <c r="G16" s="94"/>
      <c r="H16" s="42">
        <f>SUMIF('し尿処理の状況'!$A$7:$C$57,$A$1,'し尿処理の状況'!$I$7:$I$57)</f>
        <v>160134</v>
      </c>
      <c r="I16" s="42">
        <f>SUMIF('し尿処理の状況'!$A$7:$C$57,$A$1,'し尿処理の状況'!$J$7:$J$57)</f>
        <v>36231</v>
      </c>
      <c r="J16" s="42">
        <f>H16+I16</f>
        <v>196365</v>
      </c>
    </row>
    <row r="17" spans="3:10" s="39" customFormat="1" ht="15.75" customHeight="1">
      <c r="C17" s="39" t="s">
        <v>54</v>
      </c>
      <c r="D17" s="50">
        <f>D6/D11</f>
        <v>0.14851644656621119</v>
      </c>
      <c r="F17" s="94" t="s">
        <v>55</v>
      </c>
      <c r="G17" s="94"/>
      <c r="H17" s="42">
        <f>SUMIF('し尿処理の状況'!$A$7:$C$57,$A$1,'し尿処理の状況'!$L$7:$L$57)</f>
        <v>22328</v>
      </c>
      <c r="I17" s="42">
        <f>SUMIF('し尿処理の状況'!$A$7:$C$57,$A$1,'し尿処理の状況'!$M$7:$M$57)</f>
        <v>179487</v>
      </c>
      <c r="J17" s="42">
        <f>H17+I17</f>
        <v>201815</v>
      </c>
    </row>
    <row r="18" spans="3:10" s="39" customFormat="1" ht="15.75" customHeight="1">
      <c r="C18" s="51" t="s">
        <v>56</v>
      </c>
      <c r="D18" s="50">
        <f>D7/D11</f>
        <v>0.6135836591115676</v>
      </c>
      <c r="F18" s="94" t="s">
        <v>19</v>
      </c>
      <c r="G18" s="94"/>
      <c r="H18" s="42">
        <f>SUM(H15:H17)</f>
        <v>188199</v>
      </c>
      <c r="I18" s="42">
        <f>SUM(I15:I17)</f>
        <v>218247</v>
      </c>
      <c r="J18" s="42">
        <f>SUM(J15:J17)</f>
        <v>406446</v>
      </c>
    </row>
    <row r="19" spans="3:10" ht="15.75" customHeight="1">
      <c r="C19" s="37" t="s">
        <v>57</v>
      </c>
      <c r="D19" s="50">
        <f>(D8+D9)/D11</f>
        <v>0.23789989432222117</v>
      </c>
      <c r="J19" s="52"/>
    </row>
    <row r="20" spans="3:10" ht="15.75" customHeight="1">
      <c r="C20" s="37" t="s">
        <v>58</v>
      </c>
      <c r="D20" s="50">
        <f>C14/D11</f>
        <v>0.16057553744171094</v>
      </c>
      <c r="J20" s="53"/>
    </row>
    <row r="21" spans="3:10" ht="15.75" customHeight="1">
      <c r="C21" s="37" t="s">
        <v>59</v>
      </c>
      <c r="D21" s="50">
        <f>D4/D6</f>
        <v>0.9537687592054457</v>
      </c>
      <c r="F21" s="54"/>
      <c r="J21" s="53"/>
    </row>
    <row r="22" spans="3:10" ht="15.75" customHeight="1">
      <c r="C22" s="37" t="s">
        <v>60</v>
      </c>
      <c r="D22" s="50">
        <f>D5/D6</f>
        <v>0.04623124079455436</v>
      </c>
      <c r="F22" s="54"/>
      <c r="J22" s="53"/>
    </row>
    <row r="23" spans="6:10" ht="15" customHeight="1">
      <c r="F23" s="54"/>
      <c r="J23" s="53"/>
    </row>
    <row r="24" ht="15" customHeight="1"/>
    <row r="25" ht="15" customHeight="1"/>
  </sheetData>
  <mergeCells count="13">
    <mergeCell ref="F14:G14"/>
    <mergeCell ref="F17:G17"/>
    <mergeCell ref="F18:G18"/>
    <mergeCell ref="F15:G15"/>
    <mergeCell ref="F16:G16"/>
    <mergeCell ref="A1:B1"/>
    <mergeCell ref="F3:G3"/>
    <mergeCell ref="B4:B6"/>
    <mergeCell ref="B7:B10"/>
    <mergeCell ref="B11:C11"/>
    <mergeCell ref="F10:G10"/>
    <mergeCell ref="F4:F9"/>
    <mergeCell ref="F11:G11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2005-09-21T06:45:15Z</cp:lastPrinted>
  <dcterms:created xsi:type="dcterms:W3CDTF">2002-10-23T07:25:09Z</dcterms:created>
  <dcterms:modified xsi:type="dcterms:W3CDTF">2005-09-29T03:06:43Z</dcterms:modified>
  <cp:category/>
  <cp:version/>
  <cp:contentType/>
  <cp:contentStatus/>
</cp:coreProperties>
</file>