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'し尿処理の状況'!$A$2:$AC$73</definedName>
    <definedName name="_xlnm.Print_Area" localSheetId="0">'水洗化人口等'!$A$2:$U$73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<sst xmlns="http://schemas.openxmlformats.org/spreadsheetml/2006/main" count="612" uniqueCount="219">
  <si>
    <t>水洗化人口等（平成１５年度実績）</t>
  </si>
  <si>
    <t>し尿処理の状況（平成１５年度実績）</t>
  </si>
  <si>
    <t>24214</t>
  </si>
  <si>
    <t>いなべ市</t>
  </si>
  <si>
    <t>24562</t>
  </si>
  <si>
    <t>紀宝町</t>
  </si>
  <si>
    <t>24563</t>
  </si>
  <si>
    <t>紀和町</t>
  </si>
  <si>
    <t>24564</t>
  </si>
  <si>
    <t>鵜殿村</t>
  </si>
  <si>
    <t>三重県合計</t>
  </si>
  <si>
    <t>三重県合計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</si>
  <si>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</si>
  <si>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</si>
  <si>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</si>
  <si>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</si>
  <si>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</si>
  <si>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</si>
  <si>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</si>
  <si>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</si>
  <si>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</si>
  <si>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</si>
  <si>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</si>
  <si>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</si>
  <si>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</si>
  <si>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</si>
  <si>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</si>
  <si>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</si>
  <si>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</si>
  <si>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</si>
  <si>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</si>
  <si>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</si>
  <si>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</si>
  <si>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</si>
  <si>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</si>
  <si>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</si>
  <si>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</si>
  <si>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</si>
  <si>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</si>
  <si>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</si>
  <si>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</si>
  <si>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</si>
  <si>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</si>
  <si>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</si>
  <si>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</si>
  <si>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</si>
  <si>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</si>
  <si>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</si>
  <si>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</si>
  <si>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</si>
  <si>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</si>
  <si>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</si>
  <si>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</si>
  <si>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</si>
  <si>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</si>
  <si>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</si>
  <si>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</si>
  <si>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</si>
  <si>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</si>
  <si>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</si>
  <si>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</si>
  <si>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</si>
  <si>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</si>
  <si>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</si>
  <si>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</si>
  <si>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</si>
  <si>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</si>
  <si>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三重県</t>
  </si>
  <si>
    <t>朝日町</t>
  </si>
  <si>
    <t>大宮町</t>
  </si>
  <si>
    <t>明和町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</si>
  <si>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</si>
  <si>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</si>
  <si>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</si>
  <si>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</si>
  <si>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</si>
  <si>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</si>
  <si>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</si>
  <si>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</si>
  <si>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</si>
  <si>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</si>
  <si>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</si>
  <si>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</si>
  <si>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</si>
  <si>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</si>
  <si>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</si>
  <si>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</si>
  <si>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</si>
  <si>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</si>
  <si>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</si>
  <si>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</si>
  <si>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</si>
  <si>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</si>
  <si>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</si>
  <si>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</si>
  <si>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</si>
  <si>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宮川村</t>
  </si>
  <si>
    <t>○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</si>
  <si>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</si>
  <si>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</si>
  <si>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</si>
  <si>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</si>
  <si>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</si>
  <si>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</si>
  <si>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</si>
  <si>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</si>
  <si>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</si>
  <si>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</si>
  <si>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</si>
  <si>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24206</t>
  </si>
  <si>
    <t>上野市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</si>
  <si>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</si>
  <si>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</si>
  <si>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</si>
  <si>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</si>
  <si>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</si>
  <si>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</si>
  <si>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</si>
  <si>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</si>
  <si>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</si>
  <si>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</si>
  <si>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</si>
  <si>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</si>
  <si>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24213</t>
  </si>
  <si>
    <t>久居市</t>
  </si>
  <si>
    <t>24301</t>
  </si>
  <si>
    <t>多度町</t>
  </si>
  <si>
    <t>24302</t>
  </si>
  <si>
    <t>長島町</t>
  </si>
  <si>
    <t>24303</t>
  </si>
  <si>
    <t>木曽岬町</t>
  </si>
  <si>
    <t>24324</t>
  </si>
  <si>
    <t>東員町</t>
  </si>
  <si>
    <t>24341</t>
  </si>
  <si>
    <t>菰野町</t>
  </si>
  <si>
    <t>24342</t>
  </si>
  <si>
    <t>楠町</t>
  </si>
  <si>
    <t>24343</t>
  </si>
  <si>
    <t>24344</t>
  </si>
  <si>
    <t>川越町</t>
  </si>
  <si>
    <t>24361</t>
  </si>
  <si>
    <t>関町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</si>
  <si>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</si>
  <si>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</si>
  <si>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</si>
  <si>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</si>
  <si>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</si>
  <si>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</si>
  <si>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</si>
  <si>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</si>
  <si>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</si>
  <si>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</si>
  <si>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</si>
  <si>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</si>
  <si>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</si>
  <si>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</si>
  <si>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24405</t>
  </si>
  <si>
    <t>嬉野町</t>
  </si>
  <si>
    <t>24406</t>
  </si>
  <si>
    <t>美杉村</t>
  </si>
  <si>
    <t>24407</t>
  </si>
  <si>
    <t>三雲町</t>
  </si>
  <si>
    <t>24421</t>
  </si>
  <si>
    <t>飯南町</t>
  </si>
  <si>
    <t>24422</t>
  </si>
  <si>
    <t>飯高町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</si>
  <si>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</si>
  <si>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</si>
  <si>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</si>
  <si>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</si>
  <si>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</si>
  <si>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</si>
  <si>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</si>
  <si>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</si>
  <si>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</si>
  <si>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</si>
  <si>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</si>
  <si>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</si>
  <si>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</si>
  <si>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</si>
  <si>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</si>
  <si>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</si>
  <si>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</si>
  <si>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</si>
  <si>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24466</t>
  </si>
  <si>
    <t>24467</t>
  </si>
  <si>
    <t>紀勢町</t>
  </si>
  <si>
    <t>24468</t>
  </si>
  <si>
    <t>御薗村</t>
  </si>
  <si>
    <t>24469</t>
  </si>
  <si>
    <t>大内山村</t>
  </si>
  <si>
    <t>24470</t>
  </si>
  <si>
    <t>度会町</t>
  </si>
  <si>
    <t>24481</t>
  </si>
  <si>
    <t>伊賀町</t>
  </si>
  <si>
    <t>24482</t>
  </si>
  <si>
    <t>島ケ原村</t>
  </si>
  <si>
    <t>24483</t>
  </si>
  <si>
    <t>阿山町</t>
  </si>
  <si>
    <t>24484</t>
  </si>
  <si>
    <t>大山田村</t>
  </si>
  <si>
    <t>24501</t>
  </si>
  <si>
    <t>青山町</t>
  </si>
  <si>
    <t>24521</t>
  </si>
  <si>
    <t>浜島町</t>
  </si>
  <si>
    <t>24522</t>
  </si>
  <si>
    <t>大王町</t>
  </si>
  <si>
    <t>24523</t>
  </si>
  <si>
    <t>志摩町</t>
  </si>
  <si>
    <t>24524</t>
  </si>
  <si>
    <t>阿児町</t>
  </si>
  <si>
    <t>24525</t>
  </si>
  <si>
    <t>磯部町</t>
  </si>
  <si>
    <t>24541</t>
  </si>
  <si>
    <t>紀伊長島町</t>
  </si>
  <si>
    <t>24542</t>
  </si>
  <si>
    <t>海山町</t>
  </si>
  <si>
    <t>24561</t>
  </si>
  <si>
    <t>御浜町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</si>
</sst>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7" xfId="25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13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標準_全項目デー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3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9" t="s">
        <v>21</v>
      </c>
      <c r="B2" s="72" t="s">
        <v>71</v>
      </c>
      <c r="C2" s="75" t="s">
        <v>72</v>
      </c>
      <c r="D2" s="5" t="s">
        <v>22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8" t="s">
        <v>23</v>
      </c>
      <c r="S2" s="79"/>
      <c r="T2" s="79"/>
      <c r="U2" s="80"/>
    </row>
    <row r="3" spans="1:21" s="30" customFormat="1" ht="22.5" customHeight="1">
      <c r="A3" s="70"/>
      <c r="B3" s="73"/>
      <c r="C3" s="76"/>
      <c r="D3" s="22"/>
      <c r="E3" s="7" t="s">
        <v>24</v>
      </c>
      <c r="F3" s="20"/>
      <c r="G3" s="20"/>
      <c r="H3" s="23"/>
      <c r="I3" s="7" t="s">
        <v>73</v>
      </c>
      <c r="J3" s="20"/>
      <c r="K3" s="20"/>
      <c r="L3" s="20"/>
      <c r="M3" s="20"/>
      <c r="N3" s="20"/>
      <c r="O3" s="20"/>
      <c r="P3" s="20"/>
      <c r="Q3" s="21"/>
      <c r="R3" s="81"/>
      <c r="S3" s="82"/>
      <c r="T3" s="82"/>
      <c r="U3" s="83"/>
    </row>
    <row r="4" spans="1:21" s="30" customFormat="1" ht="22.5" customHeight="1">
      <c r="A4" s="70"/>
      <c r="B4" s="73"/>
      <c r="C4" s="76"/>
      <c r="D4" s="22"/>
      <c r="E4" s="6" t="s">
        <v>25</v>
      </c>
      <c r="F4" s="64" t="s">
        <v>74</v>
      </c>
      <c r="G4" s="64" t="s">
        <v>75</v>
      </c>
      <c r="H4" s="64" t="s">
        <v>76</v>
      </c>
      <c r="I4" s="6" t="s">
        <v>25</v>
      </c>
      <c r="J4" s="64" t="s">
        <v>77</v>
      </c>
      <c r="K4" s="64" t="s">
        <v>78</v>
      </c>
      <c r="L4" s="64" t="s">
        <v>79</v>
      </c>
      <c r="M4" s="64" t="s">
        <v>80</v>
      </c>
      <c r="N4" s="64" t="s">
        <v>81</v>
      </c>
      <c r="O4" s="85" t="s">
        <v>82</v>
      </c>
      <c r="P4" s="8"/>
      <c r="Q4" s="64" t="s">
        <v>83</v>
      </c>
      <c r="R4" s="64" t="s">
        <v>26</v>
      </c>
      <c r="S4" s="64" t="s">
        <v>27</v>
      </c>
      <c r="T4" s="68" t="s">
        <v>28</v>
      </c>
      <c r="U4" s="68" t="s">
        <v>29</v>
      </c>
    </row>
    <row r="5" spans="1:21" s="30" customFormat="1" ht="22.5" customHeight="1">
      <c r="A5" s="70"/>
      <c r="B5" s="73"/>
      <c r="C5" s="76"/>
      <c r="D5" s="22"/>
      <c r="E5" s="6"/>
      <c r="F5" s="65"/>
      <c r="G5" s="65"/>
      <c r="H5" s="65"/>
      <c r="I5" s="6"/>
      <c r="J5" s="65"/>
      <c r="K5" s="65"/>
      <c r="L5" s="65"/>
      <c r="M5" s="65"/>
      <c r="N5" s="65"/>
      <c r="O5" s="65"/>
      <c r="P5" s="9" t="s">
        <v>30</v>
      </c>
      <c r="Q5" s="65"/>
      <c r="R5" s="66"/>
      <c r="S5" s="66"/>
      <c r="T5" s="66"/>
      <c r="U5" s="65"/>
    </row>
    <row r="6" spans="1:21" s="30" customFormat="1" ht="22.5" customHeight="1">
      <c r="A6" s="71"/>
      <c r="B6" s="74"/>
      <c r="C6" s="77"/>
      <c r="D6" s="10" t="s">
        <v>31</v>
      </c>
      <c r="E6" s="10" t="s">
        <v>31</v>
      </c>
      <c r="F6" s="11" t="s">
        <v>84</v>
      </c>
      <c r="G6" s="10" t="s">
        <v>31</v>
      </c>
      <c r="H6" s="10" t="s">
        <v>31</v>
      </c>
      <c r="I6" s="10" t="s">
        <v>31</v>
      </c>
      <c r="J6" s="11" t="s">
        <v>84</v>
      </c>
      <c r="K6" s="10" t="s">
        <v>31</v>
      </c>
      <c r="L6" s="11" t="s">
        <v>84</v>
      </c>
      <c r="M6" s="10" t="s">
        <v>31</v>
      </c>
      <c r="N6" s="11" t="s">
        <v>84</v>
      </c>
      <c r="O6" s="10" t="s">
        <v>31</v>
      </c>
      <c r="P6" s="10" t="s">
        <v>31</v>
      </c>
      <c r="Q6" s="11" t="s">
        <v>84</v>
      </c>
      <c r="R6" s="67"/>
      <c r="S6" s="67"/>
      <c r="T6" s="67"/>
      <c r="U6" s="84"/>
    </row>
    <row r="7" spans="1:21" ht="13.5">
      <c r="A7" s="55" t="s">
        <v>98</v>
      </c>
      <c r="B7" s="56" t="s">
        <v>99</v>
      </c>
      <c r="C7" s="31" t="s">
        <v>100</v>
      </c>
      <c r="D7" s="32">
        <f aca="true" t="shared" si="0" ref="D7:D70">E7+I7</f>
        <v>164481</v>
      </c>
      <c r="E7" s="33">
        <f aca="true" t="shared" si="1" ref="E7:E48">G7+H7</f>
        <v>21827</v>
      </c>
      <c r="F7" s="34">
        <f aca="true" t="shared" si="2" ref="F7:F24">E7/D7*100</f>
        <v>13.270225740359068</v>
      </c>
      <c r="G7" s="32">
        <v>21827</v>
      </c>
      <c r="H7" s="32">
        <v>0</v>
      </c>
      <c r="I7" s="33">
        <f aca="true" t="shared" si="3" ref="I7:I48">K7+M7+O7</f>
        <v>142654</v>
      </c>
      <c r="J7" s="34">
        <f aca="true" t="shared" si="4" ref="J7:J24">I7/D7*100</f>
        <v>86.72977425964093</v>
      </c>
      <c r="K7" s="32">
        <v>47265</v>
      </c>
      <c r="L7" s="34">
        <f aca="true" t="shared" si="5" ref="L7:L24">K7/D7*100</f>
        <v>28.735841829755415</v>
      </c>
      <c r="M7" s="32">
        <v>0</v>
      </c>
      <c r="N7" s="34">
        <f aca="true" t="shared" si="6" ref="N7:N24">M7/D7*100</f>
        <v>0</v>
      </c>
      <c r="O7" s="32">
        <v>95389</v>
      </c>
      <c r="P7" s="32">
        <v>49624</v>
      </c>
      <c r="Q7" s="34">
        <f aca="true" t="shared" si="7" ref="Q7:Q24">O7/D7*100</f>
        <v>57.99393242988552</v>
      </c>
      <c r="R7" s="32" t="s">
        <v>97</v>
      </c>
      <c r="S7" s="32"/>
      <c r="T7" s="32"/>
      <c r="U7" s="32"/>
    </row>
    <row r="8" spans="1:21" ht="13.5">
      <c r="A8" s="55" t="s">
        <v>98</v>
      </c>
      <c r="B8" s="56" t="s">
        <v>101</v>
      </c>
      <c r="C8" s="31" t="s">
        <v>102</v>
      </c>
      <c r="D8" s="32">
        <f t="shared" si="0"/>
        <v>294608</v>
      </c>
      <c r="E8" s="33">
        <f t="shared" si="1"/>
        <v>26594</v>
      </c>
      <c r="F8" s="34">
        <f t="shared" si="2"/>
        <v>9.026910335089338</v>
      </c>
      <c r="G8" s="32">
        <v>26594</v>
      </c>
      <c r="H8" s="32">
        <v>0</v>
      </c>
      <c r="I8" s="33">
        <f t="shared" si="3"/>
        <v>268014</v>
      </c>
      <c r="J8" s="34">
        <f t="shared" si="4"/>
        <v>90.97308966491066</v>
      </c>
      <c r="K8" s="32">
        <v>143792</v>
      </c>
      <c r="L8" s="34">
        <f t="shared" si="5"/>
        <v>48.80790745668821</v>
      </c>
      <c r="M8" s="32">
        <v>2486</v>
      </c>
      <c r="N8" s="34">
        <f t="shared" si="6"/>
        <v>0.8438331613533917</v>
      </c>
      <c r="O8" s="32">
        <v>121736</v>
      </c>
      <c r="P8" s="32">
        <v>61747</v>
      </c>
      <c r="Q8" s="34">
        <f t="shared" si="7"/>
        <v>41.32134904686906</v>
      </c>
      <c r="R8" s="32" t="s">
        <v>97</v>
      </c>
      <c r="S8" s="32"/>
      <c r="T8" s="32"/>
      <c r="U8" s="32"/>
    </row>
    <row r="9" spans="1:21" ht="13.5">
      <c r="A9" s="55" t="s">
        <v>98</v>
      </c>
      <c r="B9" s="56" t="s">
        <v>103</v>
      </c>
      <c r="C9" s="31" t="s">
        <v>104</v>
      </c>
      <c r="D9" s="32">
        <f t="shared" si="0"/>
        <v>98659</v>
      </c>
      <c r="E9" s="33">
        <f t="shared" si="1"/>
        <v>21571</v>
      </c>
      <c r="F9" s="34">
        <f t="shared" si="2"/>
        <v>21.86419890734753</v>
      </c>
      <c r="G9" s="32">
        <v>21571</v>
      </c>
      <c r="H9" s="32">
        <v>0</v>
      </c>
      <c r="I9" s="33">
        <f t="shared" si="3"/>
        <v>77088</v>
      </c>
      <c r="J9" s="34">
        <f t="shared" si="4"/>
        <v>78.13580109265247</v>
      </c>
      <c r="K9" s="32">
        <v>3464</v>
      </c>
      <c r="L9" s="34">
        <f t="shared" si="5"/>
        <v>3.5110836314983933</v>
      </c>
      <c r="M9" s="32">
        <v>0</v>
      </c>
      <c r="N9" s="34">
        <f t="shared" si="6"/>
        <v>0</v>
      </c>
      <c r="O9" s="32">
        <v>73624</v>
      </c>
      <c r="P9" s="32">
        <v>18699</v>
      </c>
      <c r="Q9" s="34">
        <f t="shared" si="7"/>
        <v>74.62471746115408</v>
      </c>
      <c r="R9" s="32" t="s">
        <v>97</v>
      </c>
      <c r="S9" s="32"/>
      <c r="T9" s="32"/>
      <c r="U9" s="32"/>
    </row>
    <row r="10" spans="1:21" ht="13.5">
      <c r="A10" s="55" t="s">
        <v>98</v>
      </c>
      <c r="B10" s="56" t="s">
        <v>105</v>
      </c>
      <c r="C10" s="31" t="s">
        <v>106</v>
      </c>
      <c r="D10" s="32">
        <f t="shared" si="0"/>
        <v>125922</v>
      </c>
      <c r="E10" s="33">
        <f t="shared" si="1"/>
        <v>26782</v>
      </c>
      <c r="F10" s="34">
        <f t="shared" si="2"/>
        <v>21.268721907212402</v>
      </c>
      <c r="G10" s="32">
        <v>26782</v>
      </c>
      <c r="H10" s="32">
        <v>0</v>
      </c>
      <c r="I10" s="33">
        <f t="shared" si="3"/>
        <v>99140</v>
      </c>
      <c r="J10" s="34">
        <f t="shared" si="4"/>
        <v>78.73127809278759</v>
      </c>
      <c r="K10" s="32">
        <v>24580</v>
      </c>
      <c r="L10" s="34">
        <f t="shared" si="5"/>
        <v>19.520020330045583</v>
      </c>
      <c r="M10" s="32">
        <v>0</v>
      </c>
      <c r="N10" s="34">
        <f t="shared" si="6"/>
        <v>0</v>
      </c>
      <c r="O10" s="32">
        <v>74560</v>
      </c>
      <c r="P10" s="32">
        <v>24713</v>
      </c>
      <c r="Q10" s="34">
        <f t="shared" si="7"/>
        <v>59.21125776274202</v>
      </c>
      <c r="R10" s="32" t="s">
        <v>97</v>
      </c>
      <c r="S10" s="32"/>
      <c r="T10" s="32"/>
      <c r="U10" s="32"/>
    </row>
    <row r="11" spans="1:21" ht="13.5">
      <c r="A11" s="55" t="s">
        <v>98</v>
      </c>
      <c r="B11" s="56" t="s">
        <v>107</v>
      </c>
      <c r="C11" s="31" t="s">
        <v>108</v>
      </c>
      <c r="D11" s="32">
        <f t="shared" si="0"/>
        <v>109465</v>
      </c>
      <c r="E11" s="33">
        <f t="shared" si="1"/>
        <v>8705</v>
      </c>
      <c r="F11" s="34">
        <f t="shared" si="2"/>
        <v>7.952313524870963</v>
      </c>
      <c r="G11" s="32">
        <v>8705</v>
      </c>
      <c r="H11" s="32">
        <v>0</v>
      </c>
      <c r="I11" s="33">
        <f t="shared" si="3"/>
        <v>100760</v>
      </c>
      <c r="J11" s="34">
        <f t="shared" si="4"/>
        <v>92.04768647512903</v>
      </c>
      <c r="K11" s="32">
        <v>59771</v>
      </c>
      <c r="L11" s="34">
        <f t="shared" si="5"/>
        <v>54.602841090759604</v>
      </c>
      <c r="M11" s="32">
        <v>0</v>
      </c>
      <c r="N11" s="34">
        <f t="shared" si="6"/>
        <v>0</v>
      </c>
      <c r="O11" s="32">
        <v>40989</v>
      </c>
      <c r="P11" s="32">
        <v>20382</v>
      </c>
      <c r="Q11" s="34">
        <f t="shared" si="7"/>
        <v>37.44484538436944</v>
      </c>
      <c r="R11" s="32" t="s">
        <v>97</v>
      </c>
      <c r="S11" s="32"/>
      <c r="T11" s="32"/>
      <c r="U11" s="32"/>
    </row>
    <row r="12" spans="1:21" ht="13.5">
      <c r="A12" s="55" t="s">
        <v>98</v>
      </c>
      <c r="B12" s="56" t="s">
        <v>109</v>
      </c>
      <c r="C12" s="31" t="s">
        <v>110</v>
      </c>
      <c r="D12" s="32">
        <f t="shared" si="0"/>
        <v>61810</v>
      </c>
      <c r="E12" s="33">
        <f t="shared" si="1"/>
        <v>19024</v>
      </c>
      <c r="F12" s="34">
        <f t="shared" si="2"/>
        <v>30.778191231192366</v>
      </c>
      <c r="G12" s="32">
        <v>19024</v>
      </c>
      <c r="H12" s="32">
        <v>0</v>
      </c>
      <c r="I12" s="33">
        <f t="shared" si="3"/>
        <v>42786</v>
      </c>
      <c r="J12" s="34">
        <f t="shared" si="4"/>
        <v>69.22180876880763</v>
      </c>
      <c r="K12" s="32">
        <v>2408</v>
      </c>
      <c r="L12" s="34">
        <f t="shared" si="5"/>
        <v>3.8958097395243487</v>
      </c>
      <c r="M12" s="32">
        <v>328</v>
      </c>
      <c r="N12" s="34">
        <f t="shared" si="6"/>
        <v>0.5306584695033166</v>
      </c>
      <c r="O12" s="32">
        <v>40050</v>
      </c>
      <c r="P12" s="32">
        <v>15911</v>
      </c>
      <c r="Q12" s="34">
        <f t="shared" si="7"/>
        <v>64.79534055977997</v>
      </c>
      <c r="R12" s="32" t="s">
        <v>97</v>
      </c>
      <c r="S12" s="32"/>
      <c r="T12" s="32"/>
      <c r="U12" s="32"/>
    </row>
    <row r="13" spans="1:21" ht="13.5">
      <c r="A13" s="55" t="s">
        <v>98</v>
      </c>
      <c r="B13" s="56" t="s">
        <v>111</v>
      </c>
      <c r="C13" s="31" t="s">
        <v>112</v>
      </c>
      <c r="D13" s="32">
        <f t="shared" si="0"/>
        <v>190365</v>
      </c>
      <c r="E13" s="33">
        <f t="shared" si="1"/>
        <v>26308</v>
      </c>
      <c r="F13" s="34">
        <f t="shared" si="2"/>
        <v>13.819767289155044</v>
      </c>
      <c r="G13" s="32">
        <v>26093</v>
      </c>
      <c r="H13" s="32">
        <v>215</v>
      </c>
      <c r="I13" s="33">
        <f t="shared" si="3"/>
        <v>164057</v>
      </c>
      <c r="J13" s="34">
        <f t="shared" si="4"/>
        <v>86.18023271084495</v>
      </c>
      <c r="K13" s="32">
        <v>51500</v>
      </c>
      <c r="L13" s="34">
        <f t="shared" si="5"/>
        <v>27.05329235941481</v>
      </c>
      <c r="M13" s="32">
        <v>0</v>
      </c>
      <c r="N13" s="34">
        <f t="shared" si="6"/>
        <v>0</v>
      </c>
      <c r="O13" s="32">
        <v>112557</v>
      </c>
      <c r="P13" s="32">
        <v>62408</v>
      </c>
      <c r="Q13" s="34">
        <f t="shared" si="7"/>
        <v>59.12694035143014</v>
      </c>
      <c r="R13" s="32" t="s">
        <v>97</v>
      </c>
      <c r="S13" s="32"/>
      <c r="T13" s="32"/>
      <c r="U13" s="32"/>
    </row>
    <row r="14" spans="1:21" ht="13.5">
      <c r="A14" s="55" t="s">
        <v>98</v>
      </c>
      <c r="B14" s="56" t="s">
        <v>113</v>
      </c>
      <c r="C14" s="31" t="s">
        <v>114</v>
      </c>
      <c r="D14" s="32">
        <f t="shared" si="0"/>
        <v>83104</v>
      </c>
      <c r="E14" s="33">
        <f t="shared" si="1"/>
        <v>7647</v>
      </c>
      <c r="F14" s="34">
        <f t="shared" si="2"/>
        <v>9.201723142087022</v>
      </c>
      <c r="G14" s="32">
        <v>7460</v>
      </c>
      <c r="H14" s="32">
        <v>187</v>
      </c>
      <c r="I14" s="33">
        <f t="shared" si="3"/>
        <v>75457</v>
      </c>
      <c r="J14" s="34">
        <f t="shared" si="4"/>
        <v>90.79827685791298</v>
      </c>
      <c r="K14" s="32">
        <v>0</v>
      </c>
      <c r="L14" s="34">
        <f t="shared" si="5"/>
        <v>0</v>
      </c>
      <c r="M14" s="32">
        <v>56</v>
      </c>
      <c r="N14" s="34">
        <f t="shared" si="6"/>
        <v>0.06738544474393532</v>
      </c>
      <c r="O14" s="32">
        <v>75401</v>
      </c>
      <c r="P14" s="32">
        <v>66752</v>
      </c>
      <c r="Q14" s="34">
        <f t="shared" si="7"/>
        <v>90.73089141316905</v>
      </c>
      <c r="R14" s="32" t="s">
        <v>97</v>
      </c>
      <c r="S14" s="32"/>
      <c r="T14" s="32"/>
      <c r="U14" s="32"/>
    </row>
    <row r="15" spans="1:21" ht="13.5">
      <c r="A15" s="55" t="s">
        <v>98</v>
      </c>
      <c r="B15" s="56" t="s">
        <v>115</v>
      </c>
      <c r="C15" s="31" t="s">
        <v>116</v>
      </c>
      <c r="D15" s="32">
        <f t="shared" si="0"/>
        <v>22781</v>
      </c>
      <c r="E15" s="33">
        <f t="shared" si="1"/>
        <v>5552</v>
      </c>
      <c r="F15" s="34">
        <f t="shared" si="2"/>
        <v>24.371186515078357</v>
      </c>
      <c r="G15" s="32">
        <v>5552</v>
      </c>
      <c r="H15" s="32">
        <v>0</v>
      </c>
      <c r="I15" s="33">
        <f t="shared" si="3"/>
        <v>17229</v>
      </c>
      <c r="J15" s="34">
        <f t="shared" si="4"/>
        <v>75.62881348492164</v>
      </c>
      <c r="K15" s="32">
        <v>0</v>
      </c>
      <c r="L15" s="34">
        <f t="shared" si="5"/>
        <v>0</v>
      </c>
      <c r="M15" s="32">
        <v>0</v>
      </c>
      <c r="N15" s="34">
        <f t="shared" si="6"/>
        <v>0</v>
      </c>
      <c r="O15" s="32">
        <v>17229</v>
      </c>
      <c r="P15" s="32">
        <v>2983</v>
      </c>
      <c r="Q15" s="34">
        <f t="shared" si="7"/>
        <v>75.62881348492164</v>
      </c>
      <c r="R15" s="32" t="s">
        <v>97</v>
      </c>
      <c r="S15" s="32"/>
      <c r="T15" s="32"/>
      <c r="U15" s="32"/>
    </row>
    <row r="16" spans="1:21" ht="13.5">
      <c r="A16" s="55" t="s">
        <v>98</v>
      </c>
      <c r="B16" s="56" t="s">
        <v>117</v>
      </c>
      <c r="C16" s="31" t="s">
        <v>118</v>
      </c>
      <c r="D16" s="32">
        <f t="shared" si="0"/>
        <v>39899</v>
      </c>
      <c r="E16" s="33">
        <f t="shared" si="1"/>
        <v>3007</v>
      </c>
      <c r="F16" s="34">
        <f t="shared" si="2"/>
        <v>7.536529737587408</v>
      </c>
      <c r="G16" s="32">
        <v>3007</v>
      </c>
      <c r="H16" s="32">
        <v>0</v>
      </c>
      <c r="I16" s="33">
        <f t="shared" si="3"/>
        <v>36892</v>
      </c>
      <c r="J16" s="34">
        <f t="shared" si="4"/>
        <v>92.4634702624126</v>
      </c>
      <c r="K16" s="32">
        <v>6823</v>
      </c>
      <c r="L16" s="34">
        <f t="shared" si="5"/>
        <v>17.10067921501792</v>
      </c>
      <c r="M16" s="32">
        <v>0</v>
      </c>
      <c r="N16" s="34">
        <f t="shared" si="6"/>
        <v>0</v>
      </c>
      <c r="O16" s="32">
        <v>30069</v>
      </c>
      <c r="P16" s="32">
        <v>14043</v>
      </c>
      <c r="Q16" s="34">
        <f t="shared" si="7"/>
        <v>75.36279104739467</v>
      </c>
      <c r="R16" s="32" t="s">
        <v>97</v>
      </c>
      <c r="S16" s="32"/>
      <c r="T16" s="32"/>
      <c r="U16" s="32"/>
    </row>
    <row r="17" spans="1:21" ht="13.5">
      <c r="A17" s="55" t="s">
        <v>98</v>
      </c>
      <c r="B17" s="56" t="s">
        <v>119</v>
      </c>
      <c r="C17" s="31" t="s">
        <v>120</v>
      </c>
      <c r="D17" s="32">
        <f t="shared" si="0"/>
        <v>24966</v>
      </c>
      <c r="E17" s="33">
        <f t="shared" si="1"/>
        <v>6319</v>
      </c>
      <c r="F17" s="34">
        <f t="shared" si="2"/>
        <v>25.310422174156855</v>
      </c>
      <c r="G17" s="32">
        <v>6319</v>
      </c>
      <c r="H17" s="32">
        <v>0</v>
      </c>
      <c r="I17" s="33">
        <f t="shared" si="3"/>
        <v>18647</v>
      </c>
      <c r="J17" s="34">
        <f t="shared" si="4"/>
        <v>74.68957782584314</v>
      </c>
      <c r="K17" s="32">
        <v>1747</v>
      </c>
      <c r="L17" s="34">
        <f t="shared" si="5"/>
        <v>6.997516622606745</v>
      </c>
      <c r="M17" s="32">
        <v>0</v>
      </c>
      <c r="N17" s="34">
        <f t="shared" si="6"/>
        <v>0</v>
      </c>
      <c r="O17" s="32">
        <v>16900</v>
      </c>
      <c r="P17" s="32">
        <v>1820</v>
      </c>
      <c r="Q17" s="34">
        <f t="shared" si="7"/>
        <v>67.69206120323639</v>
      </c>
      <c r="R17" s="32" t="s">
        <v>97</v>
      </c>
      <c r="S17" s="32"/>
      <c r="T17" s="32"/>
      <c r="U17" s="32"/>
    </row>
    <row r="18" spans="1:21" ht="13.5">
      <c r="A18" s="55" t="s">
        <v>98</v>
      </c>
      <c r="B18" s="56" t="s">
        <v>121</v>
      </c>
      <c r="C18" s="31" t="s">
        <v>122</v>
      </c>
      <c r="D18" s="32">
        <f t="shared" si="0"/>
        <v>20747</v>
      </c>
      <c r="E18" s="33">
        <f t="shared" si="1"/>
        <v>9885</v>
      </c>
      <c r="F18" s="34">
        <f t="shared" si="2"/>
        <v>47.645442714609345</v>
      </c>
      <c r="G18" s="32">
        <v>9885</v>
      </c>
      <c r="H18" s="32">
        <v>0</v>
      </c>
      <c r="I18" s="33">
        <f t="shared" si="3"/>
        <v>10862</v>
      </c>
      <c r="J18" s="34">
        <f t="shared" si="4"/>
        <v>52.354557285390655</v>
      </c>
      <c r="K18" s="32">
        <v>0</v>
      </c>
      <c r="L18" s="34">
        <f t="shared" si="5"/>
        <v>0</v>
      </c>
      <c r="M18" s="32">
        <v>0</v>
      </c>
      <c r="N18" s="34">
        <f t="shared" si="6"/>
        <v>0</v>
      </c>
      <c r="O18" s="32">
        <v>10862</v>
      </c>
      <c r="P18" s="32">
        <v>3246</v>
      </c>
      <c r="Q18" s="34">
        <f t="shared" si="7"/>
        <v>52.354557285390655</v>
      </c>
      <c r="R18" s="32" t="s">
        <v>97</v>
      </c>
      <c r="S18" s="32"/>
      <c r="T18" s="32"/>
      <c r="U18" s="32"/>
    </row>
    <row r="19" spans="1:21" ht="13.5">
      <c r="A19" s="55" t="s">
        <v>98</v>
      </c>
      <c r="B19" s="56" t="s">
        <v>123</v>
      </c>
      <c r="C19" s="31" t="s">
        <v>124</v>
      </c>
      <c r="D19" s="32">
        <f t="shared" si="0"/>
        <v>41670</v>
      </c>
      <c r="E19" s="33">
        <f t="shared" si="1"/>
        <v>6006</v>
      </c>
      <c r="F19" s="34">
        <f t="shared" si="2"/>
        <v>14.41324694024478</v>
      </c>
      <c r="G19" s="32">
        <v>6006</v>
      </c>
      <c r="H19" s="32">
        <v>0</v>
      </c>
      <c r="I19" s="33">
        <f t="shared" si="3"/>
        <v>35664</v>
      </c>
      <c r="J19" s="34">
        <f t="shared" si="4"/>
        <v>85.58675305975521</v>
      </c>
      <c r="K19" s="32">
        <v>14945</v>
      </c>
      <c r="L19" s="34">
        <f t="shared" si="5"/>
        <v>35.865130789536835</v>
      </c>
      <c r="M19" s="32">
        <v>0</v>
      </c>
      <c r="N19" s="34">
        <f t="shared" si="6"/>
        <v>0</v>
      </c>
      <c r="O19" s="32">
        <v>20719</v>
      </c>
      <c r="P19" s="32">
        <v>11607</v>
      </c>
      <c r="Q19" s="34">
        <f t="shared" si="7"/>
        <v>49.72162227021838</v>
      </c>
      <c r="R19" s="32" t="s">
        <v>97</v>
      </c>
      <c r="S19" s="32"/>
      <c r="T19" s="32"/>
      <c r="U19" s="32"/>
    </row>
    <row r="20" spans="1:21" ht="13.5">
      <c r="A20" s="55" t="s">
        <v>98</v>
      </c>
      <c r="B20" s="56" t="s">
        <v>2</v>
      </c>
      <c r="C20" s="31" t="s">
        <v>3</v>
      </c>
      <c r="D20" s="32">
        <f t="shared" si="0"/>
        <v>46224</v>
      </c>
      <c r="E20" s="33">
        <f t="shared" si="1"/>
        <v>8505</v>
      </c>
      <c r="F20" s="34">
        <f t="shared" si="2"/>
        <v>18.399532710280376</v>
      </c>
      <c r="G20" s="32">
        <v>8464</v>
      </c>
      <c r="H20" s="32">
        <v>41</v>
      </c>
      <c r="I20" s="33">
        <f t="shared" si="3"/>
        <v>37719</v>
      </c>
      <c r="J20" s="34">
        <f t="shared" si="4"/>
        <v>81.60046728971963</v>
      </c>
      <c r="K20" s="32">
        <v>25598</v>
      </c>
      <c r="L20" s="34">
        <f t="shared" si="5"/>
        <v>55.37815853236414</v>
      </c>
      <c r="M20" s="32">
        <v>0</v>
      </c>
      <c r="N20" s="34">
        <f t="shared" si="6"/>
        <v>0</v>
      </c>
      <c r="O20" s="32">
        <v>12121</v>
      </c>
      <c r="P20" s="32">
        <v>7528</v>
      </c>
      <c r="Q20" s="34">
        <f t="shared" si="7"/>
        <v>26.222308757355485</v>
      </c>
      <c r="R20" s="32" t="s">
        <v>97</v>
      </c>
      <c r="S20" s="32"/>
      <c r="T20" s="32"/>
      <c r="U20" s="32"/>
    </row>
    <row r="21" spans="1:21" ht="13.5">
      <c r="A21" s="55" t="s">
        <v>98</v>
      </c>
      <c r="B21" s="56" t="s">
        <v>125</v>
      </c>
      <c r="C21" s="31" t="s">
        <v>126</v>
      </c>
      <c r="D21" s="32">
        <f t="shared" si="0"/>
        <v>10594</v>
      </c>
      <c r="E21" s="33">
        <f t="shared" si="1"/>
        <v>2179</v>
      </c>
      <c r="F21" s="34">
        <f t="shared" si="2"/>
        <v>20.568246177081367</v>
      </c>
      <c r="G21" s="32">
        <v>2179</v>
      </c>
      <c r="H21" s="32">
        <v>0</v>
      </c>
      <c r="I21" s="33">
        <f t="shared" si="3"/>
        <v>8415</v>
      </c>
      <c r="J21" s="34">
        <f t="shared" si="4"/>
        <v>79.43175382291864</v>
      </c>
      <c r="K21" s="32">
        <v>5984</v>
      </c>
      <c r="L21" s="34">
        <f t="shared" si="5"/>
        <v>56.48480271851992</v>
      </c>
      <c r="M21" s="32">
        <v>0</v>
      </c>
      <c r="N21" s="34">
        <f t="shared" si="6"/>
        <v>0</v>
      </c>
      <c r="O21" s="32">
        <v>2431</v>
      </c>
      <c r="P21" s="32">
        <v>998</v>
      </c>
      <c r="Q21" s="34">
        <f t="shared" si="7"/>
        <v>22.946951104398718</v>
      </c>
      <c r="R21" s="32" t="s">
        <v>97</v>
      </c>
      <c r="S21" s="32"/>
      <c r="T21" s="32"/>
      <c r="U21" s="32"/>
    </row>
    <row r="22" spans="1:21" ht="13.5">
      <c r="A22" s="55" t="s">
        <v>98</v>
      </c>
      <c r="B22" s="56" t="s">
        <v>127</v>
      </c>
      <c r="C22" s="31" t="s">
        <v>128</v>
      </c>
      <c r="D22" s="32">
        <f t="shared" si="0"/>
        <v>15667</v>
      </c>
      <c r="E22" s="33">
        <f t="shared" si="1"/>
        <v>1303</v>
      </c>
      <c r="F22" s="34">
        <f t="shared" si="2"/>
        <v>8.316844322461224</v>
      </c>
      <c r="G22" s="32">
        <v>1303</v>
      </c>
      <c r="H22" s="32">
        <v>0</v>
      </c>
      <c r="I22" s="33">
        <f t="shared" si="3"/>
        <v>14364</v>
      </c>
      <c r="J22" s="34">
        <f t="shared" si="4"/>
        <v>91.68315567753878</v>
      </c>
      <c r="K22" s="32">
        <v>8090</v>
      </c>
      <c r="L22" s="34">
        <f t="shared" si="5"/>
        <v>51.63719920852748</v>
      </c>
      <c r="M22" s="32">
        <v>0</v>
      </c>
      <c r="N22" s="34">
        <f t="shared" si="6"/>
        <v>0</v>
      </c>
      <c r="O22" s="32">
        <v>6274</v>
      </c>
      <c r="P22" s="32">
        <v>1748</v>
      </c>
      <c r="Q22" s="34">
        <f t="shared" si="7"/>
        <v>40.045956469011294</v>
      </c>
      <c r="R22" s="32" t="s">
        <v>97</v>
      </c>
      <c r="S22" s="32"/>
      <c r="T22" s="32"/>
      <c r="U22" s="32"/>
    </row>
    <row r="23" spans="1:21" ht="13.5">
      <c r="A23" s="55" t="s">
        <v>98</v>
      </c>
      <c r="B23" s="56" t="s">
        <v>129</v>
      </c>
      <c r="C23" s="31" t="s">
        <v>130</v>
      </c>
      <c r="D23" s="32">
        <f t="shared" si="0"/>
        <v>7091</v>
      </c>
      <c r="E23" s="33">
        <f t="shared" si="1"/>
        <v>52</v>
      </c>
      <c r="F23" s="34">
        <f t="shared" si="2"/>
        <v>0.7333239317444648</v>
      </c>
      <c r="G23" s="32">
        <v>52</v>
      </c>
      <c r="H23" s="32">
        <v>0</v>
      </c>
      <c r="I23" s="33">
        <f t="shared" si="3"/>
        <v>7039</v>
      </c>
      <c r="J23" s="34">
        <f t="shared" si="4"/>
        <v>99.26667606825553</v>
      </c>
      <c r="K23" s="32">
        <v>4387</v>
      </c>
      <c r="L23" s="34">
        <f t="shared" si="5"/>
        <v>61.86715554928783</v>
      </c>
      <c r="M23" s="32">
        <v>0</v>
      </c>
      <c r="N23" s="34">
        <f t="shared" si="6"/>
        <v>0</v>
      </c>
      <c r="O23" s="32">
        <v>2652</v>
      </c>
      <c r="P23" s="32">
        <v>2401</v>
      </c>
      <c r="Q23" s="34">
        <f t="shared" si="7"/>
        <v>37.399520518967705</v>
      </c>
      <c r="R23" s="32" t="s">
        <v>97</v>
      </c>
      <c r="S23" s="32"/>
      <c r="T23" s="32"/>
      <c r="U23" s="32"/>
    </row>
    <row r="24" spans="1:21" ht="13.5">
      <c r="A24" s="55" t="s">
        <v>98</v>
      </c>
      <c r="B24" s="56" t="s">
        <v>131</v>
      </c>
      <c r="C24" s="31" t="s">
        <v>132</v>
      </c>
      <c r="D24" s="32">
        <f t="shared" si="0"/>
        <v>26170</v>
      </c>
      <c r="E24" s="33">
        <f t="shared" si="1"/>
        <v>631</v>
      </c>
      <c r="F24" s="34">
        <f t="shared" si="2"/>
        <v>2.4111578142911734</v>
      </c>
      <c r="G24" s="32">
        <v>631</v>
      </c>
      <c r="H24" s="32">
        <v>0</v>
      </c>
      <c r="I24" s="33">
        <f t="shared" si="3"/>
        <v>25539</v>
      </c>
      <c r="J24" s="34">
        <f t="shared" si="4"/>
        <v>97.58884218570883</v>
      </c>
      <c r="K24" s="32">
        <v>24387</v>
      </c>
      <c r="L24" s="34">
        <f t="shared" si="5"/>
        <v>93.18685517768436</v>
      </c>
      <c r="M24" s="32">
        <v>0</v>
      </c>
      <c r="N24" s="34">
        <f t="shared" si="6"/>
        <v>0</v>
      </c>
      <c r="O24" s="32">
        <v>1152</v>
      </c>
      <c r="P24" s="32">
        <v>434</v>
      </c>
      <c r="Q24" s="34">
        <f t="shared" si="7"/>
        <v>4.401987008024456</v>
      </c>
      <c r="R24" s="32" t="s">
        <v>97</v>
      </c>
      <c r="S24" s="32"/>
      <c r="T24" s="32"/>
      <c r="U24" s="32"/>
    </row>
    <row r="25" spans="1:21" ht="13.5">
      <c r="A25" s="55" t="s">
        <v>98</v>
      </c>
      <c r="B25" s="56" t="s">
        <v>133</v>
      </c>
      <c r="C25" s="31" t="s">
        <v>134</v>
      </c>
      <c r="D25" s="32">
        <f t="shared" si="0"/>
        <v>38707</v>
      </c>
      <c r="E25" s="33">
        <f t="shared" si="1"/>
        <v>9062</v>
      </c>
      <c r="F25" s="34">
        <f aca="true" t="shared" si="8" ref="F25:F73">E25/D25*100</f>
        <v>23.411785981863744</v>
      </c>
      <c r="G25" s="32">
        <v>9062</v>
      </c>
      <c r="H25" s="32">
        <v>0</v>
      </c>
      <c r="I25" s="33">
        <f t="shared" si="3"/>
        <v>29645</v>
      </c>
      <c r="J25" s="34">
        <f aca="true" t="shared" si="9" ref="J25:J73">I25/D25*100</f>
        <v>76.58821401813626</v>
      </c>
      <c r="K25" s="32">
        <v>10019</v>
      </c>
      <c r="L25" s="34">
        <f aca="true" t="shared" si="10" ref="L25:L73">K25/D25*100</f>
        <v>25.884206990983543</v>
      </c>
      <c r="M25" s="32">
        <v>0</v>
      </c>
      <c r="N25" s="34">
        <f aca="true" t="shared" si="11" ref="N25:N73">M25/D25*100</f>
        <v>0</v>
      </c>
      <c r="O25" s="32">
        <v>19626</v>
      </c>
      <c r="P25" s="32">
        <v>9555</v>
      </c>
      <c r="Q25" s="34">
        <f aca="true" t="shared" si="12" ref="Q25:Q73">O25/D25*100</f>
        <v>50.704007027152706</v>
      </c>
      <c r="R25" s="32" t="s">
        <v>97</v>
      </c>
      <c r="S25" s="32"/>
      <c r="T25" s="32"/>
      <c r="U25" s="32"/>
    </row>
    <row r="26" spans="1:21" ht="13.5">
      <c r="A26" s="55" t="s">
        <v>98</v>
      </c>
      <c r="B26" s="56" t="s">
        <v>135</v>
      </c>
      <c r="C26" s="31" t="s">
        <v>136</v>
      </c>
      <c r="D26" s="32">
        <f t="shared" si="0"/>
        <v>11344</v>
      </c>
      <c r="E26" s="33">
        <f t="shared" si="1"/>
        <v>2551</v>
      </c>
      <c r="F26" s="34">
        <f t="shared" si="8"/>
        <v>22.487658674189</v>
      </c>
      <c r="G26" s="32">
        <v>2551</v>
      </c>
      <c r="H26" s="32">
        <v>0</v>
      </c>
      <c r="I26" s="33">
        <f t="shared" si="3"/>
        <v>8793</v>
      </c>
      <c r="J26" s="34">
        <f t="shared" si="9"/>
        <v>77.512341325811</v>
      </c>
      <c r="K26" s="32">
        <v>5311</v>
      </c>
      <c r="L26" s="34">
        <f t="shared" si="10"/>
        <v>46.81770098730607</v>
      </c>
      <c r="M26" s="32">
        <v>0</v>
      </c>
      <c r="N26" s="34">
        <f t="shared" si="11"/>
        <v>0</v>
      </c>
      <c r="O26" s="32">
        <v>3482</v>
      </c>
      <c r="P26" s="32">
        <v>478</v>
      </c>
      <c r="Q26" s="34">
        <f t="shared" si="12"/>
        <v>30.694640338504936</v>
      </c>
      <c r="R26" s="32" t="s">
        <v>97</v>
      </c>
      <c r="S26" s="32"/>
      <c r="T26" s="32"/>
      <c r="U26" s="32"/>
    </row>
    <row r="27" spans="1:21" ht="13.5">
      <c r="A27" s="55" t="s">
        <v>98</v>
      </c>
      <c r="B27" s="56" t="s">
        <v>137</v>
      </c>
      <c r="C27" s="31" t="s">
        <v>68</v>
      </c>
      <c r="D27" s="32">
        <f t="shared" si="0"/>
        <v>6685</v>
      </c>
      <c r="E27" s="33">
        <f t="shared" si="1"/>
        <v>185</v>
      </c>
      <c r="F27" s="34">
        <f t="shared" si="8"/>
        <v>2.7673896783844425</v>
      </c>
      <c r="G27" s="32">
        <v>185</v>
      </c>
      <c r="H27" s="32">
        <v>0</v>
      </c>
      <c r="I27" s="33">
        <f t="shared" si="3"/>
        <v>6500</v>
      </c>
      <c r="J27" s="34">
        <f t="shared" si="9"/>
        <v>97.23261032161555</v>
      </c>
      <c r="K27" s="32">
        <v>6277</v>
      </c>
      <c r="L27" s="34">
        <f t="shared" si="10"/>
        <v>93.89678384442782</v>
      </c>
      <c r="M27" s="32">
        <v>0</v>
      </c>
      <c r="N27" s="34">
        <f t="shared" si="11"/>
        <v>0</v>
      </c>
      <c r="O27" s="32">
        <v>223</v>
      </c>
      <c r="P27" s="32">
        <v>47</v>
      </c>
      <c r="Q27" s="34">
        <f t="shared" si="12"/>
        <v>3.3358264771877337</v>
      </c>
      <c r="R27" s="32" t="s">
        <v>97</v>
      </c>
      <c r="S27" s="32"/>
      <c r="T27" s="32"/>
      <c r="U27" s="32"/>
    </row>
    <row r="28" spans="1:21" ht="13.5">
      <c r="A28" s="55" t="s">
        <v>98</v>
      </c>
      <c r="B28" s="56" t="s">
        <v>138</v>
      </c>
      <c r="C28" s="31" t="s">
        <v>139</v>
      </c>
      <c r="D28" s="32">
        <f t="shared" si="0"/>
        <v>12238</v>
      </c>
      <c r="E28" s="33">
        <f t="shared" si="1"/>
        <v>927</v>
      </c>
      <c r="F28" s="34">
        <f t="shared" si="8"/>
        <v>7.574767118810263</v>
      </c>
      <c r="G28" s="32">
        <v>927</v>
      </c>
      <c r="H28" s="32">
        <v>0</v>
      </c>
      <c r="I28" s="33">
        <f t="shared" si="3"/>
        <v>11311</v>
      </c>
      <c r="J28" s="34">
        <f t="shared" si="9"/>
        <v>92.42523288118973</v>
      </c>
      <c r="K28" s="32">
        <v>9899</v>
      </c>
      <c r="L28" s="34">
        <f t="shared" si="10"/>
        <v>80.88739990194476</v>
      </c>
      <c r="M28" s="32">
        <v>0</v>
      </c>
      <c r="N28" s="34">
        <f t="shared" si="11"/>
        <v>0</v>
      </c>
      <c r="O28" s="32">
        <v>1412</v>
      </c>
      <c r="P28" s="32">
        <v>25</v>
      </c>
      <c r="Q28" s="34">
        <f t="shared" si="12"/>
        <v>11.537832979244975</v>
      </c>
      <c r="R28" s="32" t="s">
        <v>97</v>
      </c>
      <c r="S28" s="32"/>
      <c r="T28" s="32"/>
      <c r="U28" s="32"/>
    </row>
    <row r="29" spans="1:21" ht="13.5">
      <c r="A29" s="55" t="s">
        <v>98</v>
      </c>
      <c r="B29" s="56" t="s">
        <v>140</v>
      </c>
      <c r="C29" s="31" t="s">
        <v>141</v>
      </c>
      <c r="D29" s="32">
        <f t="shared" si="0"/>
        <v>7051</v>
      </c>
      <c r="E29" s="33">
        <f t="shared" si="1"/>
        <v>2284</v>
      </c>
      <c r="F29" s="34">
        <f t="shared" si="8"/>
        <v>32.39256843000993</v>
      </c>
      <c r="G29" s="32">
        <v>2284</v>
      </c>
      <c r="H29" s="32">
        <v>0</v>
      </c>
      <c r="I29" s="33">
        <f t="shared" si="3"/>
        <v>4767</v>
      </c>
      <c r="J29" s="34">
        <f t="shared" si="9"/>
        <v>67.60743156999007</v>
      </c>
      <c r="K29" s="32">
        <v>469</v>
      </c>
      <c r="L29" s="34">
        <f t="shared" si="10"/>
        <v>6.651538788824281</v>
      </c>
      <c r="M29" s="32">
        <v>0</v>
      </c>
      <c r="N29" s="34">
        <f t="shared" si="11"/>
        <v>0</v>
      </c>
      <c r="O29" s="32">
        <v>4298</v>
      </c>
      <c r="P29" s="32">
        <v>1614</v>
      </c>
      <c r="Q29" s="34">
        <f t="shared" si="12"/>
        <v>60.95589278116579</v>
      </c>
      <c r="R29" s="32" t="s">
        <v>97</v>
      </c>
      <c r="S29" s="32"/>
      <c r="T29" s="32"/>
      <c r="U29" s="32"/>
    </row>
    <row r="30" spans="1:21" ht="13.5">
      <c r="A30" s="55" t="s">
        <v>98</v>
      </c>
      <c r="B30" s="56" t="s">
        <v>142</v>
      </c>
      <c r="C30" s="31" t="s">
        <v>143</v>
      </c>
      <c r="D30" s="32">
        <f t="shared" si="0"/>
        <v>17948</v>
      </c>
      <c r="E30" s="33">
        <f t="shared" si="1"/>
        <v>5841</v>
      </c>
      <c r="F30" s="34">
        <f t="shared" si="8"/>
        <v>32.54401604635614</v>
      </c>
      <c r="G30" s="32">
        <v>5841</v>
      </c>
      <c r="H30" s="32">
        <v>0</v>
      </c>
      <c r="I30" s="33">
        <f t="shared" si="3"/>
        <v>12107</v>
      </c>
      <c r="J30" s="34">
        <f t="shared" si="9"/>
        <v>67.45598395364387</v>
      </c>
      <c r="K30" s="32">
        <v>3982</v>
      </c>
      <c r="L30" s="34">
        <f t="shared" si="10"/>
        <v>22.186316024069534</v>
      </c>
      <c r="M30" s="32">
        <v>0</v>
      </c>
      <c r="N30" s="34">
        <f t="shared" si="11"/>
        <v>0</v>
      </c>
      <c r="O30" s="32">
        <v>8125</v>
      </c>
      <c r="P30" s="32">
        <v>6531</v>
      </c>
      <c r="Q30" s="34">
        <f t="shared" si="12"/>
        <v>45.269667929574325</v>
      </c>
      <c r="R30" s="32" t="s">
        <v>97</v>
      </c>
      <c r="S30" s="32"/>
      <c r="T30" s="32"/>
      <c r="U30" s="32"/>
    </row>
    <row r="31" spans="1:21" ht="13.5">
      <c r="A31" s="55" t="s">
        <v>98</v>
      </c>
      <c r="B31" s="56" t="s">
        <v>144</v>
      </c>
      <c r="C31" s="31" t="s">
        <v>145</v>
      </c>
      <c r="D31" s="32">
        <f t="shared" si="0"/>
        <v>8644</v>
      </c>
      <c r="E31" s="33">
        <f t="shared" si="1"/>
        <v>2964</v>
      </c>
      <c r="F31" s="34">
        <f t="shared" si="8"/>
        <v>34.28968070337807</v>
      </c>
      <c r="G31" s="32">
        <v>2964</v>
      </c>
      <c r="H31" s="32">
        <v>0</v>
      </c>
      <c r="I31" s="33">
        <f t="shared" si="3"/>
        <v>5680</v>
      </c>
      <c r="J31" s="34">
        <f t="shared" si="9"/>
        <v>65.71031929662193</v>
      </c>
      <c r="K31" s="32">
        <v>1597</v>
      </c>
      <c r="L31" s="34">
        <f t="shared" si="10"/>
        <v>18.475242943081906</v>
      </c>
      <c r="M31" s="32">
        <v>0</v>
      </c>
      <c r="N31" s="34">
        <f t="shared" si="11"/>
        <v>0</v>
      </c>
      <c r="O31" s="32">
        <v>4083</v>
      </c>
      <c r="P31" s="32">
        <v>327</v>
      </c>
      <c r="Q31" s="34">
        <f t="shared" si="12"/>
        <v>47.23507635354003</v>
      </c>
      <c r="R31" s="32" t="s">
        <v>97</v>
      </c>
      <c r="S31" s="32"/>
      <c r="T31" s="32"/>
      <c r="U31" s="32"/>
    </row>
    <row r="32" spans="1:21" ht="13.5">
      <c r="A32" s="55" t="s">
        <v>98</v>
      </c>
      <c r="B32" s="56" t="s">
        <v>146</v>
      </c>
      <c r="C32" s="31" t="s">
        <v>147</v>
      </c>
      <c r="D32" s="32">
        <f t="shared" si="0"/>
        <v>4164</v>
      </c>
      <c r="E32" s="33">
        <f t="shared" si="1"/>
        <v>956</v>
      </c>
      <c r="F32" s="34">
        <f t="shared" si="8"/>
        <v>22.958693563880882</v>
      </c>
      <c r="G32" s="32">
        <v>956</v>
      </c>
      <c r="H32" s="32">
        <v>0</v>
      </c>
      <c r="I32" s="33">
        <f t="shared" si="3"/>
        <v>3208</v>
      </c>
      <c r="J32" s="34">
        <f t="shared" si="9"/>
        <v>77.04130643611911</v>
      </c>
      <c r="K32" s="32">
        <v>190</v>
      </c>
      <c r="L32" s="34">
        <f t="shared" si="10"/>
        <v>4.5629202689721415</v>
      </c>
      <c r="M32" s="32">
        <v>0</v>
      </c>
      <c r="N32" s="34">
        <f t="shared" si="11"/>
        <v>0</v>
      </c>
      <c r="O32" s="32">
        <v>3018</v>
      </c>
      <c r="P32" s="32">
        <v>2783</v>
      </c>
      <c r="Q32" s="34">
        <f t="shared" si="12"/>
        <v>72.47838616714697</v>
      </c>
      <c r="R32" s="32" t="s">
        <v>97</v>
      </c>
      <c r="S32" s="32"/>
      <c r="T32" s="32"/>
      <c r="U32" s="32"/>
    </row>
    <row r="33" spans="1:21" ht="13.5">
      <c r="A33" s="55" t="s">
        <v>98</v>
      </c>
      <c r="B33" s="56" t="s">
        <v>148</v>
      </c>
      <c r="C33" s="31" t="s">
        <v>149</v>
      </c>
      <c r="D33" s="32">
        <f t="shared" si="0"/>
        <v>11220</v>
      </c>
      <c r="E33" s="33">
        <f t="shared" si="1"/>
        <v>3025</v>
      </c>
      <c r="F33" s="34">
        <f t="shared" si="8"/>
        <v>26.96078431372549</v>
      </c>
      <c r="G33" s="32">
        <v>3025</v>
      </c>
      <c r="H33" s="32">
        <v>0</v>
      </c>
      <c r="I33" s="33">
        <f t="shared" si="3"/>
        <v>8195</v>
      </c>
      <c r="J33" s="34">
        <f t="shared" si="9"/>
        <v>73.0392156862745</v>
      </c>
      <c r="K33" s="32">
        <v>0</v>
      </c>
      <c r="L33" s="34">
        <f t="shared" si="10"/>
        <v>0</v>
      </c>
      <c r="M33" s="32">
        <v>0</v>
      </c>
      <c r="N33" s="34">
        <f t="shared" si="11"/>
        <v>0</v>
      </c>
      <c r="O33" s="32">
        <v>8195</v>
      </c>
      <c r="P33" s="32">
        <v>7019</v>
      </c>
      <c r="Q33" s="34">
        <f t="shared" si="12"/>
        <v>73.0392156862745</v>
      </c>
      <c r="R33" s="32" t="s">
        <v>97</v>
      </c>
      <c r="S33" s="32"/>
      <c r="T33" s="32"/>
      <c r="U33" s="32"/>
    </row>
    <row r="34" spans="1:21" ht="13.5">
      <c r="A34" s="55" t="s">
        <v>98</v>
      </c>
      <c r="B34" s="56" t="s">
        <v>150</v>
      </c>
      <c r="C34" s="31" t="s">
        <v>151</v>
      </c>
      <c r="D34" s="32">
        <f t="shared" si="0"/>
        <v>5281</v>
      </c>
      <c r="E34" s="33">
        <f t="shared" si="1"/>
        <v>956</v>
      </c>
      <c r="F34" s="34">
        <f t="shared" si="8"/>
        <v>18.102632077258097</v>
      </c>
      <c r="G34" s="32">
        <v>956</v>
      </c>
      <c r="H34" s="32">
        <v>0</v>
      </c>
      <c r="I34" s="33">
        <f t="shared" si="3"/>
        <v>4325</v>
      </c>
      <c r="J34" s="34">
        <f t="shared" si="9"/>
        <v>81.8973679227419</v>
      </c>
      <c r="K34" s="32">
        <v>3760</v>
      </c>
      <c r="L34" s="34">
        <f t="shared" si="10"/>
        <v>71.19863662185192</v>
      </c>
      <c r="M34" s="32">
        <v>0</v>
      </c>
      <c r="N34" s="34">
        <f t="shared" si="11"/>
        <v>0</v>
      </c>
      <c r="O34" s="32">
        <v>565</v>
      </c>
      <c r="P34" s="32">
        <v>12</v>
      </c>
      <c r="Q34" s="34">
        <f t="shared" si="12"/>
        <v>10.698731300889982</v>
      </c>
      <c r="R34" s="32" t="s">
        <v>97</v>
      </c>
      <c r="S34" s="32"/>
      <c r="T34" s="32"/>
      <c r="U34" s="32"/>
    </row>
    <row r="35" spans="1:21" ht="13.5">
      <c r="A35" s="55" t="s">
        <v>98</v>
      </c>
      <c r="B35" s="56" t="s">
        <v>152</v>
      </c>
      <c r="C35" s="31" t="s">
        <v>153</v>
      </c>
      <c r="D35" s="32">
        <f t="shared" si="0"/>
        <v>14720</v>
      </c>
      <c r="E35" s="33">
        <f t="shared" si="1"/>
        <v>1206</v>
      </c>
      <c r="F35" s="34">
        <f t="shared" si="8"/>
        <v>8.192934782608695</v>
      </c>
      <c r="G35" s="32">
        <v>1206</v>
      </c>
      <c r="H35" s="32">
        <v>0</v>
      </c>
      <c r="I35" s="33">
        <f t="shared" si="3"/>
        <v>13514</v>
      </c>
      <c r="J35" s="34">
        <f t="shared" si="9"/>
        <v>91.8070652173913</v>
      </c>
      <c r="K35" s="32">
        <v>5089</v>
      </c>
      <c r="L35" s="34">
        <f t="shared" si="10"/>
        <v>34.57201086956522</v>
      </c>
      <c r="M35" s="32">
        <v>0</v>
      </c>
      <c r="N35" s="34">
        <f t="shared" si="11"/>
        <v>0</v>
      </c>
      <c r="O35" s="32">
        <v>8425</v>
      </c>
      <c r="P35" s="32">
        <v>7021</v>
      </c>
      <c r="Q35" s="34">
        <f t="shared" si="12"/>
        <v>57.235054347826086</v>
      </c>
      <c r="R35" s="32" t="s">
        <v>97</v>
      </c>
      <c r="S35" s="32"/>
      <c r="T35" s="32"/>
      <c r="U35" s="32"/>
    </row>
    <row r="36" spans="1:21" ht="13.5">
      <c r="A36" s="55" t="s">
        <v>98</v>
      </c>
      <c r="B36" s="56" t="s">
        <v>154</v>
      </c>
      <c r="C36" s="31" t="s">
        <v>155</v>
      </c>
      <c r="D36" s="32">
        <f t="shared" si="0"/>
        <v>13291</v>
      </c>
      <c r="E36" s="33">
        <f t="shared" si="1"/>
        <v>5721</v>
      </c>
      <c r="F36" s="34">
        <f t="shared" si="8"/>
        <v>43.04416522458806</v>
      </c>
      <c r="G36" s="32">
        <v>5721</v>
      </c>
      <c r="H36" s="32">
        <v>0</v>
      </c>
      <c r="I36" s="33">
        <f t="shared" si="3"/>
        <v>7570</v>
      </c>
      <c r="J36" s="34">
        <f t="shared" si="9"/>
        <v>56.95583477541193</v>
      </c>
      <c r="K36" s="32">
        <v>1238</v>
      </c>
      <c r="L36" s="34">
        <f t="shared" si="10"/>
        <v>9.314573771725227</v>
      </c>
      <c r="M36" s="32">
        <v>0</v>
      </c>
      <c r="N36" s="34">
        <f t="shared" si="11"/>
        <v>0</v>
      </c>
      <c r="O36" s="32">
        <v>6332</v>
      </c>
      <c r="P36" s="32">
        <v>5272</v>
      </c>
      <c r="Q36" s="34">
        <f t="shared" si="12"/>
        <v>47.64126100368671</v>
      </c>
      <c r="R36" s="32" t="s">
        <v>97</v>
      </c>
      <c r="S36" s="32"/>
      <c r="T36" s="32"/>
      <c r="U36" s="32"/>
    </row>
    <row r="37" spans="1:21" ht="13.5">
      <c r="A37" s="55" t="s">
        <v>98</v>
      </c>
      <c r="B37" s="56" t="s">
        <v>156</v>
      </c>
      <c r="C37" s="31" t="s">
        <v>157</v>
      </c>
      <c r="D37" s="32">
        <f t="shared" si="0"/>
        <v>19118</v>
      </c>
      <c r="E37" s="33">
        <f t="shared" si="1"/>
        <v>7170</v>
      </c>
      <c r="F37" s="34">
        <f t="shared" si="8"/>
        <v>37.50392300449838</v>
      </c>
      <c r="G37" s="32">
        <v>7170</v>
      </c>
      <c r="H37" s="32">
        <v>0</v>
      </c>
      <c r="I37" s="33">
        <f t="shared" si="3"/>
        <v>11948</v>
      </c>
      <c r="J37" s="34">
        <f t="shared" si="9"/>
        <v>62.496076995501625</v>
      </c>
      <c r="K37" s="32">
        <v>7252</v>
      </c>
      <c r="L37" s="34">
        <f t="shared" si="10"/>
        <v>37.93283816298776</v>
      </c>
      <c r="M37" s="32">
        <v>825</v>
      </c>
      <c r="N37" s="34">
        <f t="shared" si="11"/>
        <v>4.31530494821634</v>
      </c>
      <c r="O37" s="32">
        <v>3871</v>
      </c>
      <c r="P37" s="32">
        <v>3303</v>
      </c>
      <c r="Q37" s="34">
        <f t="shared" si="12"/>
        <v>20.24793388429752</v>
      </c>
      <c r="R37" s="32" t="s">
        <v>97</v>
      </c>
      <c r="S37" s="32"/>
      <c r="T37" s="32"/>
      <c r="U37" s="32"/>
    </row>
    <row r="38" spans="1:21" ht="13.5">
      <c r="A38" s="55" t="s">
        <v>98</v>
      </c>
      <c r="B38" s="56" t="s">
        <v>158</v>
      </c>
      <c r="C38" s="31" t="s">
        <v>159</v>
      </c>
      <c r="D38" s="32">
        <f t="shared" si="0"/>
        <v>6748</v>
      </c>
      <c r="E38" s="33">
        <f t="shared" si="1"/>
        <v>3516</v>
      </c>
      <c r="F38" s="34">
        <f t="shared" si="8"/>
        <v>52.104327208061655</v>
      </c>
      <c r="G38" s="32">
        <v>3516</v>
      </c>
      <c r="H38" s="32">
        <v>0</v>
      </c>
      <c r="I38" s="33">
        <f t="shared" si="3"/>
        <v>3232</v>
      </c>
      <c r="J38" s="34">
        <f t="shared" si="9"/>
        <v>47.89567279193835</v>
      </c>
      <c r="K38" s="32">
        <v>0</v>
      </c>
      <c r="L38" s="34">
        <f t="shared" si="10"/>
        <v>0</v>
      </c>
      <c r="M38" s="32">
        <v>0</v>
      </c>
      <c r="N38" s="34">
        <f t="shared" si="11"/>
        <v>0</v>
      </c>
      <c r="O38" s="32">
        <v>3232</v>
      </c>
      <c r="P38" s="32">
        <v>2321</v>
      </c>
      <c r="Q38" s="34">
        <f t="shared" si="12"/>
        <v>47.89567279193835</v>
      </c>
      <c r="R38" s="32" t="s">
        <v>97</v>
      </c>
      <c r="S38" s="32"/>
      <c r="T38" s="32"/>
      <c r="U38" s="32"/>
    </row>
    <row r="39" spans="1:21" ht="13.5">
      <c r="A39" s="55" t="s">
        <v>98</v>
      </c>
      <c r="B39" s="56" t="s">
        <v>160</v>
      </c>
      <c r="C39" s="31" t="s">
        <v>161</v>
      </c>
      <c r="D39" s="32">
        <f t="shared" si="0"/>
        <v>11480</v>
      </c>
      <c r="E39" s="33">
        <f t="shared" si="1"/>
        <v>968</v>
      </c>
      <c r="F39" s="34">
        <f t="shared" si="8"/>
        <v>8.432055749128919</v>
      </c>
      <c r="G39" s="32">
        <v>968</v>
      </c>
      <c r="H39" s="32">
        <v>0</v>
      </c>
      <c r="I39" s="33">
        <f t="shared" si="3"/>
        <v>10512</v>
      </c>
      <c r="J39" s="34">
        <f t="shared" si="9"/>
        <v>91.56794425087108</v>
      </c>
      <c r="K39" s="32">
        <v>3585</v>
      </c>
      <c r="L39" s="34">
        <f t="shared" si="10"/>
        <v>31.22822299651568</v>
      </c>
      <c r="M39" s="32">
        <v>0</v>
      </c>
      <c r="N39" s="34">
        <f t="shared" si="11"/>
        <v>0</v>
      </c>
      <c r="O39" s="32">
        <v>6927</v>
      </c>
      <c r="P39" s="32">
        <v>2275</v>
      </c>
      <c r="Q39" s="34">
        <f t="shared" si="12"/>
        <v>60.3397212543554</v>
      </c>
      <c r="R39" s="32" t="s">
        <v>97</v>
      </c>
      <c r="S39" s="32"/>
      <c r="T39" s="32"/>
      <c r="U39" s="32"/>
    </row>
    <row r="40" spans="1:21" ht="13.5">
      <c r="A40" s="55" t="s">
        <v>98</v>
      </c>
      <c r="B40" s="56" t="s">
        <v>162</v>
      </c>
      <c r="C40" s="31" t="s">
        <v>163</v>
      </c>
      <c r="D40" s="32">
        <f t="shared" si="0"/>
        <v>5965</v>
      </c>
      <c r="E40" s="33">
        <f t="shared" si="1"/>
        <v>1835</v>
      </c>
      <c r="F40" s="34">
        <f t="shared" si="8"/>
        <v>30.762782900251466</v>
      </c>
      <c r="G40" s="32">
        <v>1561</v>
      </c>
      <c r="H40" s="32">
        <v>274</v>
      </c>
      <c r="I40" s="33">
        <f t="shared" si="3"/>
        <v>4130</v>
      </c>
      <c r="J40" s="34">
        <f t="shared" si="9"/>
        <v>69.23721709974853</v>
      </c>
      <c r="K40" s="32">
        <v>0</v>
      </c>
      <c r="L40" s="34">
        <f t="shared" si="10"/>
        <v>0</v>
      </c>
      <c r="M40" s="32">
        <v>0</v>
      </c>
      <c r="N40" s="34">
        <f t="shared" si="11"/>
        <v>0</v>
      </c>
      <c r="O40" s="32">
        <v>4130</v>
      </c>
      <c r="P40" s="32">
        <v>2927</v>
      </c>
      <c r="Q40" s="34">
        <f t="shared" si="12"/>
        <v>69.23721709974853</v>
      </c>
      <c r="R40" s="32" t="s">
        <v>97</v>
      </c>
      <c r="S40" s="32"/>
      <c r="T40" s="32"/>
      <c r="U40" s="32"/>
    </row>
    <row r="41" spans="1:21" ht="13.5">
      <c r="A41" s="55" t="s">
        <v>98</v>
      </c>
      <c r="B41" s="56" t="s">
        <v>164</v>
      </c>
      <c r="C41" s="31" t="s">
        <v>165</v>
      </c>
      <c r="D41" s="32">
        <f t="shared" si="0"/>
        <v>5270</v>
      </c>
      <c r="E41" s="33">
        <f t="shared" si="1"/>
        <v>2074</v>
      </c>
      <c r="F41" s="34">
        <f t="shared" si="8"/>
        <v>39.35483870967742</v>
      </c>
      <c r="G41" s="32">
        <v>2074</v>
      </c>
      <c r="H41" s="32">
        <v>0</v>
      </c>
      <c r="I41" s="33">
        <f t="shared" si="3"/>
        <v>3196</v>
      </c>
      <c r="J41" s="34">
        <f t="shared" si="9"/>
        <v>60.64516129032258</v>
      </c>
      <c r="K41" s="32">
        <v>0</v>
      </c>
      <c r="L41" s="34">
        <f t="shared" si="10"/>
        <v>0</v>
      </c>
      <c r="M41" s="32">
        <v>0</v>
      </c>
      <c r="N41" s="34">
        <f t="shared" si="11"/>
        <v>0</v>
      </c>
      <c r="O41" s="32">
        <v>3196</v>
      </c>
      <c r="P41" s="32">
        <v>2234</v>
      </c>
      <c r="Q41" s="34">
        <f t="shared" si="12"/>
        <v>60.64516129032258</v>
      </c>
      <c r="R41" s="32" t="s">
        <v>97</v>
      </c>
      <c r="S41" s="32"/>
      <c r="T41" s="32"/>
      <c r="U41" s="32"/>
    </row>
    <row r="42" spans="1:21" ht="13.5">
      <c r="A42" s="55" t="s">
        <v>98</v>
      </c>
      <c r="B42" s="56" t="s">
        <v>166</v>
      </c>
      <c r="C42" s="31" t="s">
        <v>167</v>
      </c>
      <c r="D42" s="32">
        <f t="shared" si="0"/>
        <v>10782</v>
      </c>
      <c r="E42" s="33">
        <f t="shared" si="1"/>
        <v>5378</v>
      </c>
      <c r="F42" s="34">
        <f t="shared" si="8"/>
        <v>49.87942867742534</v>
      </c>
      <c r="G42" s="32">
        <v>5378</v>
      </c>
      <c r="H42" s="32">
        <v>0</v>
      </c>
      <c r="I42" s="33">
        <f t="shared" si="3"/>
        <v>5404</v>
      </c>
      <c r="J42" s="34">
        <f t="shared" si="9"/>
        <v>50.12057132257466</v>
      </c>
      <c r="K42" s="32">
        <v>0</v>
      </c>
      <c r="L42" s="34">
        <f t="shared" si="10"/>
        <v>0</v>
      </c>
      <c r="M42" s="32">
        <v>0</v>
      </c>
      <c r="N42" s="34">
        <f t="shared" si="11"/>
        <v>0</v>
      </c>
      <c r="O42" s="32">
        <v>5404</v>
      </c>
      <c r="P42" s="32">
        <v>2568</v>
      </c>
      <c r="Q42" s="34">
        <f t="shared" si="12"/>
        <v>50.12057132257466</v>
      </c>
      <c r="R42" s="32" t="s">
        <v>97</v>
      </c>
      <c r="S42" s="32"/>
      <c r="T42" s="32"/>
      <c r="U42" s="32"/>
    </row>
    <row r="43" spans="1:21" ht="13.5">
      <c r="A43" s="55" t="s">
        <v>98</v>
      </c>
      <c r="B43" s="56" t="s">
        <v>168</v>
      </c>
      <c r="C43" s="31" t="s">
        <v>70</v>
      </c>
      <c r="D43" s="32">
        <f t="shared" si="0"/>
        <v>22617</v>
      </c>
      <c r="E43" s="33">
        <f t="shared" si="1"/>
        <v>4756</v>
      </c>
      <c r="F43" s="34">
        <f t="shared" si="8"/>
        <v>21.028429942078965</v>
      </c>
      <c r="G43" s="32">
        <v>4756</v>
      </c>
      <c r="H43" s="32">
        <v>0</v>
      </c>
      <c r="I43" s="33">
        <f t="shared" si="3"/>
        <v>17861</v>
      </c>
      <c r="J43" s="34">
        <f t="shared" si="9"/>
        <v>78.97157005792104</v>
      </c>
      <c r="K43" s="32">
        <v>0</v>
      </c>
      <c r="L43" s="34">
        <f t="shared" si="10"/>
        <v>0</v>
      </c>
      <c r="M43" s="32">
        <v>0</v>
      </c>
      <c r="N43" s="34">
        <f t="shared" si="11"/>
        <v>0</v>
      </c>
      <c r="O43" s="32">
        <v>17861</v>
      </c>
      <c r="P43" s="32">
        <v>5976</v>
      </c>
      <c r="Q43" s="34">
        <f t="shared" si="12"/>
        <v>78.97157005792104</v>
      </c>
      <c r="R43" s="32" t="s">
        <v>97</v>
      </c>
      <c r="S43" s="32"/>
      <c r="T43" s="32"/>
      <c r="U43" s="32"/>
    </row>
    <row r="44" spans="1:21" ht="13.5">
      <c r="A44" s="55" t="s">
        <v>98</v>
      </c>
      <c r="B44" s="56" t="s">
        <v>169</v>
      </c>
      <c r="C44" s="31" t="s">
        <v>170</v>
      </c>
      <c r="D44" s="32">
        <f t="shared" si="0"/>
        <v>7266</v>
      </c>
      <c r="E44" s="33">
        <f t="shared" si="1"/>
        <v>2904</v>
      </c>
      <c r="F44" s="34">
        <f t="shared" si="8"/>
        <v>39.96696944673823</v>
      </c>
      <c r="G44" s="32">
        <v>2904</v>
      </c>
      <c r="H44" s="32">
        <v>0</v>
      </c>
      <c r="I44" s="33">
        <f t="shared" si="3"/>
        <v>4362</v>
      </c>
      <c r="J44" s="34">
        <f t="shared" si="9"/>
        <v>60.03303055326177</v>
      </c>
      <c r="K44" s="32">
        <v>0</v>
      </c>
      <c r="L44" s="34">
        <f t="shared" si="10"/>
        <v>0</v>
      </c>
      <c r="M44" s="32">
        <v>0</v>
      </c>
      <c r="N44" s="34">
        <f t="shared" si="11"/>
        <v>0</v>
      </c>
      <c r="O44" s="32">
        <v>4362</v>
      </c>
      <c r="P44" s="32">
        <v>1829</v>
      </c>
      <c r="Q44" s="34">
        <f t="shared" si="12"/>
        <v>60.03303055326177</v>
      </c>
      <c r="R44" s="32" t="s">
        <v>97</v>
      </c>
      <c r="S44" s="32"/>
      <c r="T44" s="32"/>
      <c r="U44" s="32"/>
    </row>
    <row r="45" spans="1:21" ht="13.5">
      <c r="A45" s="55" t="s">
        <v>98</v>
      </c>
      <c r="B45" s="56" t="s">
        <v>171</v>
      </c>
      <c r="C45" s="31" t="s">
        <v>172</v>
      </c>
      <c r="D45" s="32">
        <f t="shared" si="0"/>
        <v>5182</v>
      </c>
      <c r="E45" s="33">
        <f t="shared" si="1"/>
        <v>3020</v>
      </c>
      <c r="F45" s="34">
        <f t="shared" si="8"/>
        <v>58.27865688923196</v>
      </c>
      <c r="G45" s="32">
        <v>3020</v>
      </c>
      <c r="H45" s="32">
        <v>0</v>
      </c>
      <c r="I45" s="33">
        <f t="shared" si="3"/>
        <v>2162</v>
      </c>
      <c r="J45" s="34">
        <f t="shared" si="9"/>
        <v>41.721343110768046</v>
      </c>
      <c r="K45" s="32">
        <v>0</v>
      </c>
      <c r="L45" s="34">
        <f t="shared" si="10"/>
        <v>0</v>
      </c>
      <c r="M45" s="32">
        <v>0</v>
      </c>
      <c r="N45" s="34">
        <f t="shared" si="11"/>
        <v>0</v>
      </c>
      <c r="O45" s="32">
        <v>2162</v>
      </c>
      <c r="P45" s="32">
        <v>1329</v>
      </c>
      <c r="Q45" s="34">
        <f t="shared" si="12"/>
        <v>41.721343110768046</v>
      </c>
      <c r="R45" s="32" t="s">
        <v>97</v>
      </c>
      <c r="S45" s="32"/>
      <c r="T45" s="32"/>
      <c r="U45" s="32"/>
    </row>
    <row r="46" spans="1:21" ht="13.5">
      <c r="A46" s="55" t="s">
        <v>98</v>
      </c>
      <c r="B46" s="56" t="s">
        <v>173</v>
      </c>
      <c r="C46" s="31" t="s">
        <v>96</v>
      </c>
      <c r="D46" s="32">
        <f t="shared" si="0"/>
        <v>3957</v>
      </c>
      <c r="E46" s="33">
        <f t="shared" si="1"/>
        <v>2065</v>
      </c>
      <c r="F46" s="34">
        <f t="shared" si="8"/>
        <v>52.185999494566595</v>
      </c>
      <c r="G46" s="32">
        <v>2065</v>
      </c>
      <c r="H46" s="32">
        <v>0</v>
      </c>
      <c r="I46" s="33">
        <f t="shared" si="3"/>
        <v>1892</v>
      </c>
      <c r="J46" s="34">
        <f t="shared" si="9"/>
        <v>47.814000505433405</v>
      </c>
      <c r="K46" s="32">
        <v>0</v>
      </c>
      <c r="L46" s="34">
        <f t="shared" si="10"/>
        <v>0</v>
      </c>
      <c r="M46" s="32">
        <v>0</v>
      </c>
      <c r="N46" s="34">
        <f t="shared" si="11"/>
        <v>0</v>
      </c>
      <c r="O46" s="32">
        <v>1892</v>
      </c>
      <c r="P46" s="32">
        <v>1073</v>
      </c>
      <c r="Q46" s="34">
        <f t="shared" si="12"/>
        <v>47.814000505433405</v>
      </c>
      <c r="R46" s="32" t="s">
        <v>97</v>
      </c>
      <c r="S46" s="32"/>
      <c r="T46" s="32"/>
      <c r="U46" s="32"/>
    </row>
    <row r="47" spans="1:21" ht="13.5">
      <c r="A47" s="55" t="s">
        <v>98</v>
      </c>
      <c r="B47" s="56" t="s">
        <v>174</v>
      </c>
      <c r="C47" s="31" t="s">
        <v>175</v>
      </c>
      <c r="D47" s="32">
        <f t="shared" si="0"/>
        <v>14713</v>
      </c>
      <c r="E47" s="33">
        <f t="shared" si="1"/>
        <v>7185</v>
      </c>
      <c r="F47" s="34">
        <f t="shared" si="8"/>
        <v>48.83436416774281</v>
      </c>
      <c r="G47" s="32">
        <v>7185</v>
      </c>
      <c r="H47" s="32">
        <v>0</v>
      </c>
      <c r="I47" s="33">
        <f t="shared" si="3"/>
        <v>7528</v>
      </c>
      <c r="J47" s="34">
        <f t="shared" si="9"/>
        <v>51.16563583225718</v>
      </c>
      <c r="K47" s="32">
        <v>1836</v>
      </c>
      <c r="L47" s="34">
        <f t="shared" si="10"/>
        <v>12.478760280024469</v>
      </c>
      <c r="M47" s="32">
        <v>0</v>
      </c>
      <c r="N47" s="34">
        <f t="shared" si="11"/>
        <v>0</v>
      </c>
      <c r="O47" s="32">
        <v>5692</v>
      </c>
      <c r="P47" s="32">
        <v>5288</v>
      </c>
      <c r="Q47" s="34">
        <f t="shared" si="12"/>
        <v>38.68687555223272</v>
      </c>
      <c r="R47" s="32" t="s">
        <v>97</v>
      </c>
      <c r="S47" s="32"/>
      <c r="T47" s="32"/>
      <c r="U47" s="32"/>
    </row>
    <row r="48" spans="1:21" ht="13.5">
      <c r="A48" s="55" t="s">
        <v>98</v>
      </c>
      <c r="B48" s="56" t="s">
        <v>176</v>
      </c>
      <c r="C48" s="31" t="s">
        <v>177</v>
      </c>
      <c r="D48" s="32">
        <f t="shared" si="0"/>
        <v>9270</v>
      </c>
      <c r="E48" s="33">
        <f t="shared" si="1"/>
        <v>3612</v>
      </c>
      <c r="F48" s="34">
        <f t="shared" si="8"/>
        <v>38.96440129449838</v>
      </c>
      <c r="G48" s="32">
        <v>3612</v>
      </c>
      <c r="H48" s="32">
        <v>0</v>
      </c>
      <c r="I48" s="33">
        <f t="shared" si="3"/>
        <v>5658</v>
      </c>
      <c r="J48" s="34">
        <f t="shared" si="9"/>
        <v>61.03559870550161</v>
      </c>
      <c r="K48" s="32">
        <v>3517</v>
      </c>
      <c r="L48" s="34">
        <f t="shared" si="10"/>
        <v>37.939590075512406</v>
      </c>
      <c r="M48" s="32">
        <v>0</v>
      </c>
      <c r="N48" s="34">
        <f t="shared" si="11"/>
        <v>0</v>
      </c>
      <c r="O48" s="32">
        <v>2141</v>
      </c>
      <c r="P48" s="32">
        <v>893</v>
      </c>
      <c r="Q48" s="34">
        <f t="shared" si="12"/>
        <v>23.09600862998921</v>
      </c>
      <c r="R48" s="32"/>
      <c r="S48" s="32"/>
      <c r="T48" s="32"/>
      <c r="U48" s="32" t="s">
        <v>97</v>
      </c>
    </row>
    <row r="49" spans="1:21" ht="13.5">
      <c r="A49" s="55" t="s">
        <v>98</v>
      </c>
      <c r="B49" s="56" t="s">
        <v>178</v>
      </c>
      <c r="C49" s="31" t="s">
        <v>179</v>
      </c>
      <c r="D49" s="32">
        <f t="shared" si="0"/>
        <v>18437</v>
      </c>
      <c r="E49" s="33">
        <f aca="true" t="shared" si="13" ref="E49:E72">G49+H49</f>
        <v>5745</v>
      </c>
      <c r="F49" s="34">
        <f t="shared" si="8"/>
        <v>31.160167055377773</v>
      </c>
      <c r="G49" s="32">
        <v>5745</v>
      </c>
      <c r="H49" s="32">
        <v>0</v>
      </c>
      <c r="I49" s="33">
        <f aca="true" t="shared" si="14" ref="I49:I72">K49+M49+O49</f>
        <v>12692</v>
      </c>
      <c r="J49" s="34">
        <f t="shared" si="9"/>
        <v>68.83983294462223</v>
      </c>
      <c r="K49" s="32">
        <v>7197</v>
      </c>
      <c r="L49" s="34">
        <f t="shared" si="10"/>
        <v>39.03563486467429</v>
      </c>
      <c r="M49" s="32">
        <v>0</v>
      </c>
      <c r="N49" s="34">
        <f t="shared" si="11"/>
        <v>0</v>
      </c>
      <c r="O49" s="32">
        <v>5495</v>
      </c>
      <c r="P49" s="32">
        <v>3559</v>
      </c>
      <c r="Q49" s="34">
        <f t="shared" si="12"/>
        <v>29.80419807994793</v>
      </c>
      <c r="R49" s="32" t="s">
        <v>97</v>
      </c>
      <c r="S49" s="32"/>
      <c r="T49" s="32"/>
      <c r="U49" s="32"/>
    </row>
    <row r="50" spans="1:21" ht="13.5">
      <c r="A50" s="55" t="s">
        <v>98</v>
      </c>
      <c r="B50" s="56" t="s">
        <v>180</v>
      </c>
      <c r="C50" s="31" t="s">
        <v>181</v>
      </c>
      <c r="D50" s="32">
        <f t="shared" si="0"/>
        <v>9907</v>
      </c>
      <c r="E50" s="33">
        <f t="shared" si="13"/>
        <v>4202</v>
      </c>
      <c r="F50" s="34">
        <f t="shared" si="8"/>
        <v>42.41445442616332</v>
      </c>
      <c r="G50" s="32">
        <v>4202</v>
      </c>
      <c r="H50" s="32">
        <v>0</v>
      </c>
      <c r="I50" s="33">
        <f t="shared" si="14"/>
        <v>5705</v>
      </c>
      <c r="J50" s="34">
        <f t="shared" si="9"/>
        <v>57.58554557383668</v>
      </c>
      <c r="K50" s="32">
        <v>3427</v>
      </c>
      <c r="L50" s="34">
        <f t="shared" si="10"/>
        <v>34.59170283637832</v>
      </c>
      <c r="M50" s="32">
        <v>0</v>
      </c>
      <c r="N50" s="34">
        <f t="shared" si="11"/>
        <v>0</v>
      </c>
      <c r="O50" s="32">
        <v>2278</v>
      </c>
      <c r="P50" s="32">
        <v>401</v>
      </c>
      <c r="Q50" s="34">
        <f t="shared" si="12"/>
        <v>22.993842737458362</v>
      </c>
      <c r="R50" s="32" t="s">
        <v>97</v>
      </c>
      <c r="S50" s="32"/>
      <c r="T50" s="32"/>
      <c r="U50" s="32"/>
    </row>
    <row r="51" spans="1:21" ht="13.5">
      <c r="A51" s="55" t="s">
        <v>98</v>
      </c>
      <c r="B51" s="56" t="s">
        <v>182</v>
      </c>
      <c r="C51" s="31" t="s">
        <v>183</v>
      </c>
      <c r="D51" s="32">
        <f t="shared" si="0"/>
        <v>7440</v>
      </c>
      <c r="E51" s="33">
        <f t="shared" si="13"/>
        <v>5084</v>
      </c>
      <c r="F51" s="34">
        <f t="shared" si="8"/>
        <v>68.33333333333333</v>
      </c>
      <c r="G51" s="32">
        <v>5022</v>
      </c>
      <c r="H51" s="32">
        <v>62</v>
      </c>
      <c r="I51" s="33">
        <f t="shared" si="14"/>
        <v>2356</v>
      </c>
      <c r="J51" s="34">
        <f t="shared" si="9"/>
        <v>31.666666666666664</v>
      </c>
      <c r="K51" s="32">
        <v>0</v>
      </c>
      <c r="L51" s="34">
        <f t="shared" si="10"/>
        <v>0</v>
      </c>
      <c r="M51" s="32">
        <v>0</v>
      </c>
      <c r="N51" s="34">
        <f t="shared" si="11"/>
        <v>0</v>
      </c>
      <c r="O51" s="32">
        <v>2356</v>
      </c>
      <c r="P51" s="32">
        <v>500</v>
      </c>
      <c r="Q51" s="34">
        <f t="shared" si="12"/>
        <v>31.666666666666664</v>
      </c>
      <c r="R51" s="32" t="s">
        <v>97</v>
      </c>
      <c r="S51" s="32"/>
      <c r="T51" s="32"/>
      <c r="U51" s="32"/>
    </row>
    <row r="52" spans="1:21" ht="13.5">
      <c r="A52" s="55" t="s">
        <v>98</v>
      </c>
      <c r="B52" s="56" t="s">
        <v>184</v>
      </c>
      <c r="C52" s="31" t="s">
        <v>69</v>
      </c>
      <c r="D52" s="32">
        <f t="shared" si="0"/>
        <v>5081</v>
      </c>
      <c r="E52" s="33">
        <f t="shared" si="13"/>
        <v>2660</v>
      </c>
      <c r="F52" s="34">
        <f t="shared" si="8"/>
        <v>52.35189923243456</v>
      </c>
      <c r="G52" s="32">
        <v>2660</v>
      </c>
      <c r="H52" s="32">
        <v>0</v>
      </c>
      <c r="I52" s="33">
        <f t="shared" si="14"/>
        <v>2421</v>
      </c>
      <c r="J52" s="34">
        <f t="shared" si="9"/>
        <v>47.64810076756544</v>
      </c>
      <c r="K52" s="32">
        <v>0</v>
      </c>
      <c r="L52" s="34">
        <f t="shared" si="10"/>
        <v>0</v>
      </c>
      <c r="M52" s="32">
        <v>0</v>
      </c>
      <c r="N52" s="34">
        <f t="shared" si="11"/>
        <v>0</v>
      </c>
      <c r="O52" s="32">
        <v>2421</v>
      </c>
      <c r="P52" s="32">
        <v>1510</v>
      </c>
      <c r="Q52" s="34">
        <f t="shared" si="12"/>
        <v>47.64810076756544</v>
      </c>
      <c r="R52" s="32" t="s">
        <v>97</v>
      </c>
      <c r="S52" s="32"/>
      <c r="T52" s="32"/>
      <c r="U52" s="32"/>
    </row>
    <row r="53" spans="1:21" ht="13.5">
      <c r="A53" s="55" t="s">
        <v>98</v>
      </c>
      <c r="B53" s="56" t="s">
        <v>185</v>
      </c>
      <c r="C53" s="31" t="s">
        <v>186</v>
      </c>
      <c r="D53" s="32">
        <f t="shared" si="0"/>
        <v>4284</v>
      </c>
      <c r="E53" s="33">
        <f t="shared" si="13"/>
        <v>1824</v>
      </c>
      <c r="F53" s="34">
        <f t="shared" si="8"/>
        <v>42.57703081232493</v>
      </c>
      <c r="G53" s="32">
        <v>1824</v>
      </c>
      <c r="H53" s="32">
        <v>0</v>
      </c>
      <c r="I53" s="33">
        <f t="shared" si="14"/>
        <v>2460</v>
      </c>
      <c r="J53" s="34">
        <f t="shared" si="9"/>
        <v>57.422969187675065</v>
      </c>
      <c r="K53" s="32">
        <v>0</v>
      </c>
      <c r="L53" s="34">
        <f t="shared" si="10"/>
        <v>0</v>
      </c>
      <c r="M53" s="32">
        <v>0</v>
      </c>
      <c r="N53" s="34">
        <f t="shared" si="11"/>
        <v>0</v>
      </c>
      <c r="O53" s="32">
        <v>2460</v>
      </c>
      <c r="P53" s="32">
        <v>677</v>
      </c>
      <c r="Q53" s="34">
        <f t="shared" si="12"/>
        <v>57.422969187675065</v>
      </c>
      <c r="R53" s="32" t="s">
        <v>97</v>
      </c>
      <c r="S53" s="32"/>
      <c r="T53" s="32"/>
      <c r="U53" s="32"/>
    </row>
    <row r="54" spans="1:21" ht="13.5">
      <c r="A54" s="55" t="s">
        <v>98</v>
      </c>
      <c r="B54" s="56" t="s">
        <v>187</v>
      </c>
      <c r="C54" s="31" t="s">
        <v>188</v>
      </c>
      <c r="D54" s="32">
        <f t="shared" si="0"/>
        <v>9216</v>
      </c>
      <c r="E54" s="33">
        <f t="shared" si="13"/>
        <v>3016</v>
      </c>
      <c r="F54" s="34">
        <f t="shared" si="8"/>
        <v>32.72569444444444</v>
      </c>
      <c r="G54" s="32">
        <v>3016</v>
      </c>
      <c r="H54" s="32">
        <v>0</v>
      </c>
      <c r="I54" s="33">
        <f t="shared" si="14"/>
        <v>6200</v>
      </c>
      <c r="J54" s="34">
        <f t="shared" si="9"/>
        <v>67.27430555555556</v>
      </c>
      <c r="K54" s="32">
        <v>0</v>
      </c>
      <c r="L54" s="34">
        <f t="shared" si="10"/>
        <v>0</v>
      </c>
      <c r="M54" s="32">
        <v>0</v>
      </c>
      <c r="N54" s="34">
        <f t="shared" si="11"/>
        <v>0</v>
      </c>
      <c r="O54" s="32">
        <v>6200</v>
      </c>
      <c r="P54" s="32">
        <v>2353</v>
      </c>
      <c r="Q54" s="34">
        <f t="shared" si="12"/>
        <v>67.27430555555556</v>
      </c>
      <c r="R54" s="32" t="s">
        <v>97</v>
      </c>
      <c r="S54" s="32"/>
      <c r="T54" s="32"/>
      <c r="U54" s="32"/>
    </row>
    <row r="55" spans="1:21" ht="13.5">
      <c r="A55" s="55" t="s">
        <v>98</v>
      </c>
      <c r="B55" s="56" t="s">
        <v>189</v>
      </c>
      <c r="C55" s="31" t="s">
        <v>190</v>
      </c>
      <c r="D55" s="32">
        <f t="shared" si="0"/>
        <v>1543</v>
      </c>
      <c r="E55" s="33">
        <f t="shared" si="13"/>
        <v>781</v>
      </c>
      <c r="F55" s="34">
        <f t="shared" si="8"/>
        <v>50.615683732987684</v>
      </c>
      <c r="G55" s="32">
        <v>781</v>
      </c>
      <c r="H55" s="32">
        <v>0</v>
      </c>
      <c r="I55" s="33">
        <f t="shared" si="14"/>
        <v>762</v>
      </c>
      <c r="J55" s="34">
        <f t="shared" si="9"/>
        <v>49.38431626701231</v>
      </c>
      <c r="K55" s="32">
        <v>0</v>
      </c>
      <c r="L55" s="34">
        <f t="shared" si="10"/>
        <v>0</v>
      </c>
      <c r="M55" s="32">
        <v>0</v>
      </c>
      <c r="N55" s="34">
        <f t="shared" si="11"/>
        <v>0</v>
      </c>
      <c r="O55" s="32">
        <v>762</v>
      </c>
      <c r="P55" s="32">
        <v>488</v>
      </c>
      <c r="Q55" s="34">
        <f t="shared" si="12"/>
        <v>49.38431626701231</v>
      </c>
      <c r="R55" s="32" t="s">
        <v>97</v>
      </c>
      <c r="S55" s="32"/>
      <c r="T55" s="32"/>
      <c r="U55" s="32"/>
    </row>
    <row r="56" spans="1:21" ht="13.5">
      <c r="A56" s="55" t="s">
        <v>98</v>
      </c>
      <c r="B56" s="56" t="s">
        <v>191</v>
      </c>
      <c r="C56" s="31" t="s">
        <v>192</v>
      </c>
      <c r="D56" s="32">
        <f t="shared" si="0"/>
        <v>9194</v>
      </c>
      <c r="E56" s="33">
        <f t="shared" si="13"/>
        <v>4609</v>
      </c>
      <c r="F56" s="34">
        <f t="shared" si="8"/>
        <v>50.13051990428541</v>
      </c>
      <c r="G56" s="32">
        <v>4609</v>
      </c>
      <c r="H56" s="32">
        <v>0</v>
      </c>
      <c r="I56" s="33">
        <f t="shared" si="14"/>
        <v>4585</v>
      </c>
      <c r="J56" s="34">
        <f t="shared" si="9"/>
        <v>49.8694800957146</v>
      </c>
      <c r="K56" s="32">
        <v>0</v>
      </c>
      <c r="L56" s="34">
        <f t="shared" si="10"/>
        <v>0</v>
      </c>
      <c r="M56" s="32">
        <v>0</v>
      </c>
      <c r="N56" s="34">
        <f t="shared" si="11"/>
        <v>0</v>
      </c>
      <c r="O56" s="32">
        <v>4585</v>
      </c>
      <c r="P56" s="32">
        <v>2681</v>
      </c>
      <c r="Q56" s="34">
        <f t="shared" si="12"/>
        <v>49.8694800957146</v>
      </c>
      <c r="R56" s="32" t="s">
        <v>97</v>
      </c>
      <c r="S56" s="32"/>
      <c r="T56" s="32"/>
      <c r="U56" s="32"/>
    </row>
    <row r="57" spans="1:21" ht="13.5">
      <c r="A57" s="55" t="s">
        <v>98</v>
      </c>
      <c r="B57" s="56" t="s">
        <v>193</v>
      </c>
      <c r="C57" s="31" t="s">
        <v>194</v>
      </c>
      <c r="D57" s="32">
        <f t="shared" si="0"/>
        <v>10768</v>
      </c>
      <c r="E57" s="33">
        <f t="shared" si="13"/>
        <v>4238</v>
      </c>
      <c r="F57" s="34">
        <f t="shared" si="8"/>
        <v>39.35735512630015</v>
      </c>
      <c r="G57" s="32">
        <v>4238</v>
      </c>
      <c r="H57" s="32">
        <v>0</v>
      </c>
      <c r="I57" s="33">
        <f t="shared" si="14"/>
        <v>6530</v>
      </c>
      <c r="J57" s="34">
        <f t="shared" si="9"/>
        <v>60.642644873699844</v>
      </c>
      <c r="K57" s="32">
        <v>3892</v>
      </c>
      <c r="L57" s="34">
        <f t="shared" si="10"/>
        <v>36.14413075780089</v>
      </c>
      <c r="M57" s="32">
        <v>0</v>
      </c>
      <c r="N57" s="34">
        <f t="shared" si="11"/>
        <v>0</v>
      </c>
      <c r="O57" s="32">
        <v>2638</v>
      </c>
      <c r="P57" s="32">
        <v>2050</v>
      </c>
      <c r="Q57" s="34">
        <f t="shared" si="12"/>
        <v>24.49851411589896</v>
      </c>
      <c r="R57" s="32" t="s">
        <v>97</v>
      </c>
      <c r="S57" s="32"/>
      <c r="T57" s="32"/>
      <c r="U57" s="32"/>
    </row>
    <row r="58" spans="1:21" ht="13.5">
      <c r="A58" s="55" t="s">
        <v>98</v>
      </c>
      <c r="B58" s="56" t="s">
        <v>195</v>
      </c>
      <c r="C58" s="31" t="s">
        <v>196</v>
      </c>
      <c r="D58" s="32">
        <f t="shared" si="0"/>
        <v>2710</v>
      </c>
      <c r="E58" s="33">
        <f t="shared" si="13"/>
        <v>385</v>
      </c>
      <c r="F58" s="34">
        <f t="shared" si="8"/>
        <v>14.206642066420663</v>
      </c>
      <c r="G58" s="32">
        <v>385</v>
      </c>
      <c r="H58" s="32">
        <v>0</v>
      </c>
      <c r="I58" s="33">
        <f t="shared" si="14"/>
        <v>2325</v>
      </c>
      <c r="J58" s="34">
        <f t="shared" si="9"/>
        <v>85.79335793357934</v>
      </c>
      <c r="K58" s="32">
        <v>1705</v>
      </c>
      <c r="L58" s="34">
        <f t="shared" si="10"/>
        <v>62.91512915129152</v>
      </c>
      <c r="M58" s="32">
        <v>0</v>
      </c>
      <c r="N58" s="34">
        <f t="shared" si="11"/>
        <v>0</v>
      </c>
      <c r="O58" s="32">
        <v>620</v>
      </c>
      <c r="P58" s="32">
        <v>444</v>
      </c>
      <c r="Q58" s="34">
        <f t="shared" si="12"/>
        <v>22.878228782287824</v>
      </c>
      <c r="R58" s="32" t="s">
        <v>97</v>
      </c>
      <c r="S58" s="32"/>
      <c r="T58" s="32"/>
      <c r="U58" s="32"/>
    </row>
    <row r="59" spans="1:21" ht="13.5">
      <c r="A59" s="55" t="s">
        <v>98</v>
      </c>
      <c r="B59" s="56" t="s">
        <v>197</v>
      </c>
      <c r="C59" s="31" t="s">
        <v>198</v>
      </c>
      <c r="D59" s="32">
        <f t="shared" si="0"/>
        <v>8242</v>
      </c>
      <c r="E59" s="33">
        <f t="shared" si="13"/>
        <v>4335</v>
      </c>
      <c r="F59" s="34">
        <f t="shared" si="8"/>
        <v>52.59645717058966</v>
      </c>
      <c r="G59" s="32">
        <v>4335</v>
      </c>
      <c r="H59" s="32">
        <v>0</v>
      </c>
      <c r="I59" s="33">
        <f t="shared" si="14"/>
        <v>3907</v>
      </c>
      <c r="J59" s="34">
        <f t="shared" si="9"/>
        <v>47.40354282941034</v>
      </c>
      <c r="K59" s="32">
        <v>0</v>
      </c>
      <c r="L59" s="34">
        <f t="shared" si="10"/>
        <v>0</v>
      </c>
      <c r="M59" s="32">
        <v>0</v>
      </c>
      <c r="N59" s="34">
        <f t="shared" si="11"/>
        <v>0</v>
      </c>
      <c r="O59" s="32">
        <v>3907</v>
      </c>
      <c r="P59" s="32">
        <v>1889</v>
      </c>
      <c r="Q59" s="34">
        <f t="shared" si="12"/>
        <v>47.40354282941034</v>
      </c>
      <c r="R59" s="32" t="s">
        <v>97</v>
      </c>
      <c r="S59" s="32"/>
      <c r="T59" s="32"/>
      <c r="U59" s="32"/>
    </row>
    <row r="60" spans="1:21" ht="13.5">
      <c r="A60" s="55" t="s">
        <v>98</v>
      </c>
      <c r="B60" s="56" t="s">
        <v>199</v>
      </c>
      <c r="C60" s="31" t="s">
        <v>200</v>
      </c>
      <c r="D60" s="32">
        <f t="shared" si="0"/>
        <v>5819</v>
      </c>
      <c r="E60" s="33">
        <f t="shared" si="13"/>
        <v>2654</v>
      </c>
      <c r="F60" s="34">
        <f t="shared" si="8"/>
        <v>45.609211204674345</v>
      </c>
      <c r="G60" s="32">
        <v>2654</v>
      </c>
      <c r="H60" s="32">
        <v>0</v>
      </c>
      <c r="I60" s="33">
        <f t="shared" si="14"/>
        <v>3165</v>
      </c>
      <c r="J60" s="34">
        <f t="shared" si="9"/>
        <v>54.39078879532566</v>
      </c>
      <c r="K60" s="32">
        <v>0</v>
      </c>
      <c r="L60" s="34">
        <f t="shared" si="10"/>
        <v>0</v>
      </c>
      <c r="M60" s="32">
        <v>0</v>
      </c>
      <c r="N60" s="34">
        <f t="shared" si="11"/>
        <v>0</v>
      </c>
      <c r="O60" s="32">
        <v>3165</v>
      </c>
      <c r="P60" s="32">
        <v>1361</v>
      </c>
      <c r="Q60" s="34">
        <f t="shared" si="12"/>
        <v>54.39078879532566</v>
      </c>
      <c r="R60" s="32" t="s">
        <v>97</v>
      </c>
      <c r="S60" s="32"/>
      <c r="T60" s="32"/>
      <c r="U60" s="32"/>
    </row>
    <row r="61" spans="1:21" ht="13.5">
      <c r="A61" s="55" t="s">
        <v>98</v>
      </c>
      <c r="B61" s="56" t="s">
        <v>201</v>
      </c>
      <c r="C61" s="31" t="s">
        <v>202</v>
      </c>
      <c r="D61" s="32">
        <f t="shared" si="0"/>
        <v>11590</v>
      </c>
      <c r="E61" s="33">
        <f t="shared" si="13"/>
        <v>2290</v>
      </c>
      <c r="F61" s="34">
        <f t="shared" si="8"/>
        <v>19.75841242450388</v>
      </c>
      <c r="G61" s="32">
        <v>2290</v>
      </c>
      <c r="H61" s="32">
        <v>0</v>
      </c>
      <c r="I61" s="33">
        <f t="shared" si="14"/>
        <v>9300</v>
      </c>
      <c r="J61" s="34">
        <f t="shared" si="9"/>
        <v>80.24158757549613</v>
      </c>
      <c r="K61" s="32">
        <v>0</v>
      </c>
      <c r="L61" s="34">
        <f t="shared" si="10"/>
        <v>0</v>
      </c>
      <c r="M61" s="32">
        <v>0</v>
      </c>
      <c r="N61" s="34">
        <f t="shared" si="11"/>
        <v>0</v>
      </c>
      <c r="O61" s="32">
        <v>9300</v>
      </c>
      <c r="P61" s="32">
        <v>7207</v>
      </c>
      <c r="Q61" s="34">
        <f t="shared" si="12"/>
        <v>80.24158757549613</v>
      </c>
      <c r="R61" s="32" t="s">
        <v>97</v>
      </c>
      <c r="S61" s="32"/>
      <c r="T61" s="32"/>
      <c r="U61" s="32"/>
    </row>
    <row r="62" spans="1:21" ht="13.5">
      <c r="A62" s="55" t="s">
        <v>98</v>
      </c>
      <c r="B62" s="56" t="s">
        <v>203</v>
      </c>
      <c r="C62" s="31" t="s">
        <v>204</v>
      </c>
      <c r="D62" s="32">
        <f t="shared" si="0"/>
        <v>5686</v>
      </c>
      <c r="E62" s="33">
        <f t="shared" si="13"/>
        <v>416</v>
      </c>
      <c r="F62" s="34">
        <f t="shared" si="8"/>
        <v>7.316215265564545</v>
      </c>
      <c r="G62" s="32">
        <v>416</v>
      </c>
      <c r="H62" s="32">
        <v>0</v>
      </c>
      <c r="I62" s="33">
        <f t="shared" si="14"/>
        <v>5270</v>
      </c>
      <c r="J62" s="34">
        <f t="shared" si="9"/>
        <v>92.68378473443546</v>
      </c>
      <c r="K62" s="32">
        <v>0</v>
      </c>
      <c r="L62" s="34">
        <f t="shared" si="10"/>
        <v>0</v>
      </c>
      <c r="M62" s="32">
        <v>0</v>
      </c>
      <c r="N62" s="34">
        <f t="shared" si="11"/>
        <v>0</v>
      </c>
      <c r="O62" s="32">
        <v>5270</v>
      </c>
      <c r="P62" s="32">
        <v>1923</v>
      </c>
      <c r="Q62" s="34">
        <f t="shared" si="12"/>
        <v>92.68378473443546</v>
      </c>
      <c r="R62" s="32" t="s">
        <v>97</v>
      </c>
      <c r="S62" s="32"/>
      <c r="T62" s="32"/>
      <c r="U62" s="32"/>
    </row>
    <row r="63" spans="1:21" ht="13.5">
      <c r="A63" s="55" t="s">
        <v>98</v>
      </c>
      <c r="B63" s="56" t="s">
        <v>205</v>
      </c>
      <c r="C63" s="31" t="s">
        <v>206</v>
      </c>
      <c r="D63" s="32">
        <f t="shared" si="0"/>
        <v>8154</v>
      </c>
      <c r="E63" s="33">
        <f t="shared" si="13"/>
        <v>3030</v>
      </c>
      <c r="F63" s="34">
        <f t="shared" si="8"/>
        <v>37.159676232523914</v>
      </c>
      <c r="G63" s="32">
        <v>3030</v>
      </c>
      <c r="H63" s="32">
        <v>0</v>
      </c>
      <c r="I63" s="33">
        <f t="shared" si="14"/>
        <v>5124</v>
      </c>
      <c r="J63" s="34">
        <f t="shared" si="9"/>
        <v>62.84032376747608</v>
      </c>
      <c r="K63" s="32">
        <v>354</v>
      </c>
      <c r="L63" s="34">
        <f t="shared" si="10"/>
        <v>4.341427520235467</v>
      </c>
      <c r="M63" s="32">
        <v>0</v>
      </c>
      <c r="N63" s="34">
        <f t="shared" si="11"/>
        <v>0</v>
      </c>
      <c r="O63" s="32">
        <v>4770</v>
      </c>
      <c r="P63" s="32">
        <v>1255</v>
      </c>
      <c r="Q63" s="34">
        <f t="shared" si="12"/>
        <v>58.498896247240616</v>
      </c>
      <c r="R63" s="32" t="s">
        <v>97</v>
      </c>
      <c r="S63" s="32"/>
      <c r="T63" s="32"/>
      <c r="U63" s="32"/>
    </row>
    <row r="64" spans="1:21" ht="13.5">
      <c r="A64" s="55" t="s">
        <v>98</v>
      </c>
      <c r="B64" s="56" t="s">
        <v>207</v>
      </c>
      <c r="C64" s="31" t="s">
        <v>208</v>
      </c>
      <c r="D64" s="32">
        <f t="shared" si="0"/>
        <v>14075</v>
      </c>
      <c r="E64" s="33">
        <f t="shared" si="13"/>
        <v>3909</v>
      </c>
      <c r="F64" s="34">
        <f t="shared" si="8"/>
        <v>27.772646536412076</v>
      </c>
      <c r="G64" s="32">
        <v>3909</v>
      </c>
      <c r="H64" s="32">
        <v>0</v>
      </c>
      <c r="I64" s="33">
        <f t="shared" si="14"/>
        <v>10166</v>
      </c>
      <c r="J64" s="34">
        <f t="shared" si="9"/>
        <v>72.22735346358792</v>
      </c>
      <c r="K64" s="32">
        <v>0</v>
      </c>
      <c r="L64" s="34">
        <f t="shared" si="10"/>
        <v>0</v>
      </c>
      <c r="M64" s="32">
        <v>0</v>
      </c>
      <c r="N64" s="34">
        <f t="shared" si="11"/>
        <v>0</v>
      </c>
      <c r="O64" s="32">
        <v>10166</v>
      </c>
      <c r="P64" s="32">
        <v>1946</v>
      </c>
      <c r="Q64" s="34">
        <f t="shared" si="12"/>
        <v>72.22735346358792</v>
      </c>
      <c r="R64" s="32" t="s">
        <v>97</v>
      </c>
      <c r="S64" s="32"/>
      <c r="T64" s="32"/>
      <c r="U64" s="32"/>
    </row>
    <row r="65" spans="1:21" ht="13.5">
      <c r="A65" s="55" t="s">
        <v>98</v>
      </c>
      <c r="B65" s="56" t="s">
        <v>209</v>
      </c>
      <c r="C65" s="31" t="s">
        <v>210</v>
      </c>
      <c r="D65" s="32">
        <f t="shared" si="0"/>
        <v>22972</v>
      </c>
      <c r="E65" s="33">
        <f t="shared" si="13"/>
        <v>7755</v>
      </c>
      <c r="F65" s="34">
        <f t="shared" si="8"/>
        <v>33.75848859481108</v>
      </c>
      <c r="G65" s="32">
        <v>7755</v>
      </c>
      <c r="H65" s="32">
        <v>0</v>
      </c>
      <c r="I65" s="33">
        <f t="shared" si="14"/>
        <v>15217</v>
      </c>
      <c r="J65" s="34">
        <f t="shared" si="9"/>
        <v>66.24151140518893</v>
      </c>
      <c r="K65" s="32">
        <v>2709</v>
      </c>
      <c r="L65" s="34">
        <f t="shared" si="10"/>
        <v>11.792617099077138</v>
      </c>
      <c r="M65" s="32">
        <v>0</v>
      </c>
      <c r="N65" s="34">
        <f t="shared" si="11"/>
        <v>0</v>
      </c>
      <c r="O65" s="32">
        <v>12508</v>
      </c>
      <c r="P65" s="32">
        <v>5719</v>
      </c>
      <c r="Q65" s="34">
        <f t="shared" si="12"/>
        <v>54.44889430611178</v>
      </c>
      <c r="R65" s="32" t="s">
        <v>97</v>
      </c>
      <c r="S65" s="32"/>
      <c r="T65" s="32"/>
      <c r="U65" s="32"/>
    </row>
    <row r="66" spans="1:21" ht="13.5">
      <c r="A66" s="55" t="s">
        <v>98</v>
      </c>
      <c r="B66" s="56" t="s">
        <v>211</v>
      </c>
      <c r="C66" s="31" t="s">
        <v>212</v>
      </c>
      <c r="D66" s="32">
        <f t="shared" si="0"/>
        <v>9172</v>
      </c>
      <c r="E66" s="33">
        <f t="shared" si="13"/>
        <v>3141</v>
      </c>
      <c r="F66" s="34">
        <f t="shared" si="8"/>
        <v>34.24552987352813</v>
      </c>
      <c r="G66" s="32">
        <v>3141</v>
      </c>
      <c r="H66" s="32">
        <v>0</v>
      </c>
      <c r="I66" s="33">
        <f t="shared" si="14"/>
        <v>6031</v>
      </c>
      <c r="J66" s="34">
        <f t="shared" si="9"/>
        <v>65.75447012647187</v>
      </c>
      <c r="K66" s="32">
        <v>653</v>
      </c>
      <c r="L66" s="34">
        <f t="shared" si="10"/>
        <v>7.119494112516354</v>
      </c>
      <c r="M66" s="32">
        <v>0</v>
      </c>
      <c r="N66" s="34">
        <f t="shared" si="11"/>
        <v>0</v>
      </c>
      <c r="O66" s="32">
        <v>5378</v>
      </c>
      <c r="P66" s="32">
        <v>2858</v>
      </c>
      <c r="Q66" s="34">
        <f t="shared" si="12"/>
        <v>58.63497601395552</v>
      </c>
      <c r="R66" s="32" t="s">
        <v>97</v>
      </c>
      <c r="S66" s="32"/>
      <c r="T66" s="32"/>
      <c r="U66" s="32"/>
    </row>
    <row r="67" spans="1:21" ht="13.5">
      <c r="A67" s="55" t="s">
        <v>98</v>
      </c>
      <c r="B67" s="56" t="s">
        <v>213</v>
      </c>
      <c r="C67" s="31" t="s">
        <v>214</v>
      </c>
      <c r="D67" s="32">
        <f t="shared" si="0"/>
        <v>10617</v>
      </c>
      <c r="E67" s="33">
        <f t="shared" si="13"/>
        <v>3204</v>
      </c>
      <c r="F67" s="34">
        <f t="shared" si="8"/>
        <v>30.1780163888104</v>
      </c>
      <c r="G67" s="32">
        <v>3204</v>
      </c>
      <c r="H67" s="32">
        <v>0</v>
      </c>
      <c r="I67" s="33">
        <f t="shared" si="14"/>
        <v>7413</v>
      </c>
      <c r="J67" s="34">
        <f t="shared" si="9"/>
        <v>69.8219836111896</v>
      </c>
      <c r="K67" s="32">
        <v>0</v>
      </c>
      <c r="L67" s="34">
        <f t="shared" si="10"/>
        <v>0</v>
      </c>
      <c r="M67" s="32">
        <v>0</v>
      </c>
      <c r="N67" s="34">
        <f t="shared" si="11"/>
        <v>0</v>
      </c>
      <c r="O67" s="32">
        <v>7413</v>
      </c>
      <c r="P67" s="32">
        <v>828</v>
      </c>
      <c r="Q67" s="34">
        <f t="shared" si="12"/>
        <v>69.8219836111896</v>
      </c>
      <c r="R67" s="32" t="s">
        <v>97</v>
      </c>
      <c r="S67" s="32"/>
      <c r="T67" s="32"/>
      <c r="U67" s="32"/>
    </row>
    <row r="68" spans="1:21" ht="13.5">
      <c r="A68" s="55" t="s">
        <v>98</v>
      </c>
      <c r="B68" s="56" t="s">
        <v>215</v>
      </c>
      <c r="C68" s="31" t="s">
        <v>216</v>
      </c>
      <c r="D68" s="32">
        <f t="shared" si="0"/>
        <v>9963</v>
      </c>
      <c r="E68" s="33">
        <f t="shared" si="13"/>
        <v>3938</v>
      </c>
      <c r="F68" s="34">
        <f t="shared" si="8"/>
        <v>39.52624711432299</v>
      </c>
      <c r="G68" s="32">
        <v>3938</v>
      </c>
      <c r="H68" s="32">
        <v>0</v>
      </c>
      <c r="I68" s="33">
        <f t="shared" si="14"/>
        <v>6025</v>
      </c>
      <c r="J68" s="34">
        <f t="shared" si="9"/>
        <v>60.473752885677</v>
      </c>
      <c r="K68" s="32">
        <v>0</v>
      </c>
      <c r="L68" s="34">
        <f t="shared" si="10"/>
        <v>0</v>
      </c>
      <c r="M68" s="32">
        <v>0</v>
      </c>
      <c r="N68" s="34">
        <f t="shared" si="11"/>
        <v>0</v>
      </c>
      <c r="O68" s="32">
        <v>6025</v>
      </c>
      <c r="P68" s="32">
        <v>1207</v>
      </c>
      <c r="Q68" s="34">
        <f t="shared" si="12"/>
        <v>60.473752885677</v>
      </c>
      <c r="R68" s="32" t="s">
        <v>97</v>
      </c>
      <c r="S68" s="32"/>
      <c r="T68" s="32"/>
      <c r="U68" s="32"/>
    </row>
    <row r="69" spans="1:21" ht="13.5">
      <c r="A69" s="55" t="s">
        <v>98</v>
      </c>
      <c r="B69" s="56" t="s">
        <v>217</v>
      </c>
      <c r="C69" s="31" t="s">
        <v>218</v>
      </c>
      <c r="D69" s="32">
        <f t="shared" si="0"/>
        <v>9963</v>
      </c>
      <c r="E69" s="33">
        <f t="shared" si="13"/>
        <v>2946</v>
      </c>
      <c r="F69" s="34">
        <f t="shared" si="8"/>
        <v>29.56940680517916</v>
      </c>
      <c r="G69" s="32">
        <v>2946</v>
      </c>
      <c r="H69" s="32">
        <v>0</v>
      </c>
      <c r="I69" s="33">
        <f t="shared" si="14"/>
        <v>7017</v>
      </c>
      <c r="J69" s="34">
        <f t="shared" si="9"/>
        <v>70.43059319482083</v>
      </c>
      <c r="K69" s="32">
        <v>1608</v>
      </c>
      <c r="L69" s="34">
        <f t="shared" si="10"/>
        <v>16.139716952725085</v>
      </c>
      <c r="M69" s="32">
        <v>0</v>
      </c>
      <c r="N69" s="34">
        <f t="shared" si="11"/>
        <v>0</v>
      </c>
      <c r="O69" s="32">
        <v>5409</v>
      </c>
      <c r="P69" s="32">
        <v>2023</v>
      </c>
      <c r="Q69" s="34">
        <f t="shared" si="12"/>
        <v>54.290876242095756</v>
      </c>
      <c r="R69" s="32" t="s">
        <v>97</v>
      </c>
      <c r="S69" s="32"/>
      <c r="T69" s="32"/>
      <c r="U69" s="32"/>
    </row>
    <row r="70" spans="1:21" ht="13.5">
      <c r="A70" s="55" t="s">
        <v>98</v>
      </c>
      <c r="B70" s="56" t="s">
        <v>4</v>
      </c>
      <c r="C70" s="31" t="s">
        <v>5</v>
      </c>
      <c r="D70" s="32">
        <f t="shared" si="0"/>
        <v>7878</v>
      </c>
      <c r="E70" s="33">
        <f t="shared" si="13"/>
        <v>2456</v>
      </c>
      <c r="F70" s="34">
        <f t="shared" si="8"/>
        <v>31.175425234831177</v>
      </c>
      <c r="G70" s="32">
        <v>2451</v>
      </c>
      <c r="H70" s="32">
        <v>5</v>
      </c>
      <c r="I70" s="33">
        <f t="shared" si="14"/>
        <v>5422</v>
      </c>
      <c r="J70" s="34">
        <f t="shared" si="9"/>
        <v>68.82457476516882</v>
      </c>
      <c r="K70" s="32">
        <v>0</v>
      </c>
      <c r="L70" s="34">
        <f t="shared" si="10"/>
        <v>0</v>
      </c>
      <c r="M70" s="32">
        <v>0</v>
      </c>
      <c r="N70" s="34">
        <f t="shared" si="11"/>
        <v>0</v>
      </c>
      <c r="O70" s="32">
        <v>5422</v>
      </c>
      <c r="P70" s="32">
        <v>1645</v>
      </c>
      <c r="Q70" s="34">
        <f t="shared" si="12"/>
        <v>68.82457476516882</v>
      </c>
      <c r="R70" s="32" t="s">
        <v>97</v>
      </c>
      <c r="S70" s="32"/>
      <c r="T70" s="32"/>
      <c r="U70" s="32"/>
    </row>
    <row r="71" spans="1:21" ht="13.5">
      <c r="A71" s="55" t="s">
        <v>98</v>
      </c>
      <c r="B71" s="56" t="s">
        <v>6</v>
      </c>
      <c r="C71" s="31" t="s">
        <v>7</v>
      </c>
      <c r="D71" s="32">
        <f>E71+I71</f>
        <v>1788</v>
      </c>
      <c r="E71" s="33">
        <f t="shared" si="13"/>
        <v>1273</v>
      </c>
      <c r="F71" s="34">
        <f t="shared" si="8"/>
        <v>71.19686800894854</v>
      </c>
      <c r="G71" s="32">
        <v>1096</v>
      </c>
      <c r="H71" s="32">
        <v>177</v>
      </c>
      <c r="I71" s="33">
        <f t="shared" si="14"/>
        <v>515</v>
      </c>
      <c r="J71" s="34">
        <f t="shared" si="9"/>
        <v>28.803131991051455</v>
      </c>
      <c r="K71" s="32">
        <v>0</v>
      </c>
      <c r="L71" s="34">
        <f t="shared" si="10"/>
        <v>0</v>
      </c>
      <c r="M71" s="32">
        <v>0</v>
      </c>
      <c r="N71" s="34">
        <f t="shared" si="11"/>
        <v>0</v>
      </c>
      <c r="O71" s="32">
        <v>515</v>
      </c>
      <c r="P71" s="32">
        <v>370</v>
      </c>
      <c r="Q71" s="34">
        <f t="shared" si="12"/>
        <v>28.803131991051455</v>
      </c>
      <c r="R71" s="32" t="s">
        <v>97</v>
      </c>
      <c r="S71" s="32"/>
      <c r="T71" s="32"/>
      <c r="U71" s="32"/>
    </row>
    <row r="72" spans="1:21" ht="13.5">
      <c r="A72" s="55" t="s">
        <v>98</v>
      </c>
      <c r="B72" s="56" t="s">
        <v>8</v>
      </c>
      <c r="C72" s="31" t="s">
        <v>9</v>
      </c>
      <c r="D72" s="32">
        <f>E72+I72</f>
        <v>4969</v>
      </c>
      <c r="E72" s="33">
        <f t="shared" si="13"/>
        <v>1357</v>
      </c>
      <c r="F72" s="34">
        <f t="shared" si="8"/>
        <v>27.309317770175085</v>
      </c>
      <c r="G72" s="32">
        <v>1337</v>
      </c>
      <c r="H72" s="32">
        <v>20</v>
      </c>
      <c r="I72" s="33">
        <f t="shared" si="14"/>
        <v>3612</v>
      </c>
      <c r="J72" s="34">
        <f t="shared" si="9"/>
        <v>72.69068222982492</v>
      </c>
      <c r="K72" s="32">
        <v>0</v>
      </c>
      <c r="L72" s="34">
        <f t="shared" si="10"/>
        <v>0</v>
      </c>
      <c r="M72" s="32">
        <v>0</v>
      </c>
      <c r="N72" s="34">
        <f t="shared" si="11"/>
        <v>0</v>
      </c>
      <c r="O72" s="32">
        <v>3612</v>
      </c>
      <c r="P72" s="32">
        <v>717</v>
      </c>
      <c r="Q72" s="34">
        <f t="shared" si="12"/>
        <v>72.69068222982492</v>
      </c>
      <c r="R72" s="32" t="s">
        <v>97</v>
      </c>
      <c r="S72" s="32"/>
      <c r="T72" s="32"/>
      <c r="U72" s="32"/>
    </row>
    <row r="73" spans="1:21" ht="13.5">
      <c r="A73" s="62" t="s">
        <v>10</v>
      </c>
      <c r="B73" s="63"/>
      <c r="C73" s="63"/>
      <c r="D73" s="32">
        <f>SUM(D7:D72)</f>
        <v>1867352</v>
      </c>
      <c r="E73" s="32">
        <f>SUM(E7:E72)</f>
        <v>357306</v>
      </c>
      <c r="F73" s="34">
        <f t="shared" si="8"/>
        <v>19.134367810675222</v>
      </c>
      <c r="G73" s="32">
        <f>SUM(G7:G72)</f>
        <v>356325</v>
      </c>
      <c r="H73" s="32">
        <f>SUM(H7:H72)</f>
        <v>981</v>
      </c>
      <c r="I73" s="32">
        <f>SUM(I7:I72)</f>
        <v>1510046</v>
      </c>
      <c r="J73" s="34">
        <f t="shared" si="9"/>
        <v>80.86563218932477</v>
      </c>
      <c r="K73" s="32">
        <f>SUM(K7:K72)</f>
        <v>510307</v>
      </c>
      <c r="L73" s="34">
        <f t="shared" si="10"/>
        <v>27.327841778090047</v>
      </c>
      <c r="M73" s="32">
        <f>SUM(M7:M72)</f>
        <v>3695</v>
      </c>
      <c r="N73" s="34">
        <f t="shared" si="11"/>
        <v>0.1978737806262558</v>
      </c>
      <c r="O73" s="32">
        <f>SUM(O7:O72)</f>
        <v>996044</v>
      </c>
      <c r="P73" s="32">
        <f>SUM(P7:P72)</f>
        <v>485355</v>
      </c>
      <c r="Q73" s="34">
        <f t="shared" si="12"/>
        <v>53.33991663060848</v>
      </c>
      <c r="R73" s="32">
        <f>COUNTIF(R7:R72,"○")</f>
        <v>65</v>
      </c>
      <c r="S73" s="32">
        <f>COUNTIF(S7:S72,"○")</f>
        <v>0</v>
      </c>
      <c r="T73" s="32">
        <f>COUNTIF(T7:T72,"○")</f>
        <v>0</v>
      </c>
      <c r="U73" s="32">
        <f>COUNTIF(U7:U72,"○")</f>
        <v>1</v>
      </c>
    </row>
  </sheetData>
  <mergeCells count="19"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R4:R6"/>
    <mergeCell ref="S4:S6"/>
    <mergeCell ref="T4:T6"/>
    <mergeCell ref="H4:H5"/>
    <mergeCell ref="J4:J5"/>
    <mergeCell ref="K4:K5"/>
    <mergeCell ref="L4:L5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7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1" t="s">
        <v>12</v>
      </c>
      <c r="B2" s="72" t="s">
        <v>85</v>
      </c>
      <c r="C2" s="75" t="s">
        <v>86</v>
      </c>
      <c r="D2" s="14" t="s">
        <v>13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87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70"/>
      <c r="B3" s="86"/>
      <c r="C3" s="88"/>
      <c r="D3" s="26" t="s">
        <v>14</v>
      </c>
      <c r="E3" s="60" t="s">
        <v>15</v>
      </c>
      <c r="F3" s="90"/>
      <c r="G3" s="91"/>
      <c r="H3" s="57" t="s">
        <v>16</v>
      </c>
      <c r="I3" s="58"/>
      <c r="J3" s="59"/>
      <c r="K3" s="60" t="s">
        <v>17</v>
      </c>
      <c r="L3" s="58"/>
      <c r="M3" s="59"/>
      <c r="N3" s="26" t="s">
        <v>14</v>
      </c>
      <c r="O3" s="17" t="s">
        <v>18</v>
      </c>
      <c r="P3" s="24"/>
      <c r="Q3" s="24"/>
      <c r="R3" s="24"/>
      <c r="S3" s="24"/>
      <c r="T3" s="25"/>
      <c r="U3" s="17" t="s">
        <v>19</v>
      </c>
      <c r="V3" s="24"/>
      <c r="W3" s="24"/>
      <c r="X3" s="24"/>
      <c r="Y3" s="24"/>
      <c r="Z3" s="25"/>
      <c r="AA3" s="17" t="s">
        <v>20</v>
      </c>
      <c r="AB3" s="24"/>
      <c r="AC3" s="25"/>
    </row>
    <row r="4" spans="1:29" s="30" customFormat="1" ht="22.5" customHeight="1">
      <c r="A4" s="70"/>
      <c r="B4" s="86"/>
      <c r="C4" s="88"/>
      <c r="D4" s="27"/>
      <c r="E4" s="26" t="s">
        <v>14</v>
      </c>
      <c r="F4" s="18" t="s">
        <v>88</v>
      </c>
      <c r="G4" s="18" t="s">
        <v>89</v>
      </c>
      <c r="H4" s="26" t="s">
        <v>14</v>
      </c>
      <c r="I4" s="18" t="s">
        <v>88</v>
      </c>
      <c r="J4" s="18" t="s">
        <v>89</v>
      </c>
      <c r="K4" s="26" t="s">
        <v>14</v>
      </c>
      <c r="L4" s="18" t="s">
        <v>88</v>
      </c>
      <c r="M4" s="18" t="s">
        <v>89</v>
      </c>
      <c r="N4" s="27"/>
      <c r="O4" s="26" t="s">
        <v>14</v>
      </c>
      <c r="P4" s="18" t="s">
        <v>90</v>
      </c>
      <c r="Q4" s="18" t="s">
        <v>91</v>
      </c>
      <c r="R4" s="18" t="s">
        <v>92</v>
      </c>
      <c r="S4" s="18" t="s">
        <v>93</v>
      </c>
      <c r="T4" s="18" t="s">
        <v>94</v>
      </c>
      <c r="U4" s="26" t="s">
        <v>14</v>
      </c>
      <c r="V4" s="18" t="s">
        <v>90</v>
      </c>
      <c r="W4" s="18" t="s">
        <v>91</v>
      </c>
      <c r="X4" s="18" t="s">
        <v>92</v>
      </c>
      <c r="Y4" s="18" t="s">
        <v>93</v>
      </c>
      <c r="Z4" s="18" t="s">
        <v>94</v>
      </c>
      <c r="AA4" s="26" t="s">
        <v>14</v>
      </c>
      <c r="AB4" s="18" t="s">
        <v>88</v>
      </c>
      <c r="AC4" s="18" t="s">
        <v>89</v>
      </c>
    </row>
    <row r="5" spans="1:29" s="30" customFormat="1" ht="22.5" customHeight="1">
      <c r="A5" s="70"/>
      <c r="B5" s="86"/>
      <c r="C5" s="88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71"/>
      <c r="B6" s="87"/>
      <c r="C6" s="89"/>
      <c r="D6" s="19" t="s">
        <v>95</v>
      </c>
      <c r="E6" s="19" t="s">
        <v>95</v>
      </c>
      <c r="F6" s="19" t="s">
        <v>95</v>
      </c>
      <c r="G6" s="19" t="s">
        <v>95</v>
      </c>
      <c r="H6" s="19" t="s">
        <v>95</v>
      </c>
      <c r="I6" s="19" t="s">
        <v>95</v>
      </c>
      <c r="J6" s="19" t="s">
        <v>95</v>
      </c>
      <c r="K6" s="19" t="s">
        <v>95</v>
      </c>
      <c r="L6" s="19" t="s">
        <v>95</v>
      </c>
      <c r="M6" s="19" t="s">
        <v>95</v>
      </c>
      <c r="N6" s="19" t="s">
        <v>95</v>
      </c>
      <c r="O6" s="19" t="s">
        <v>95</v>
      </c>
      <c r="P6" s="19" t="s">
        <v>95</v>
      </c>
      <c r="Q6" s="19" t="s">
        <v>95</v>
      </c>
      <c r="R6" s="19" t="s">
        <v>95</v>
      </c>
      <c r="S6" s="19" t="s">
        <v>95</v>
      </c>
      <c r="T6" s="19" t="s">
        <v>95</v>
      </c>
      <c r="U6" s="19" t="s">
        <v>95</v>
      </c>
      <c r="V6" s="19" t="s">
        <v>95</v>
      </c>
      <c r="W6" s="19" t="s">
        <v>95</v>
      </c>
      <c r="X6" s="19" t="s">
        <v>95</v>
      </c>
      <c r="Y6" s="19" t="s">
        <v>95</v>
      </c>
      <c r="Z6" s="19" t="s">
        <v>95</v>
      </c>
      <c r="AA6" s="19" t="s">
        <v>95</v>
      </c>
      <c r="AB6" s="19" t="s">
        <v>95</v>
      </c>
      <c r="AC6" s="19" t="s">
        <v>95</v>
      </c>
    </row>
    <row r="7" spans="1:29" ht="13.5">
      <c r="A7" s="55" t="s">
        <v>98</v>
      </c>
      <c r="B7" s="56" t="s">
        <v>99</v>
      </c>
      <c r="C7" s="31" t="s">
        <v>100</v>
      </c>
      <c r="D7" s="32">
        <f aca="true" t="shared" si="0" ref="D7:D70">E7+H7+K7</f>
        <v>49521</v>
      </c>
      <c r="E7" s="32">
        <f aca="true" t="shared" si="1" ref="E7:E70">F7+G7</f>
        <v>0</v>
      </c>
      <c r="F7" s="32">
        <v>0</v>
      </c>
      <c r="G7" s="32">
        <v>0</v>
      </c>
      <c r="H7" s="32">
        <f aca="true" t="shared" si="2" ref="H7:H70">I7+J7</f>
        <v>0</v>
      </c>
      <c r="I7" s="32">
        <v>0</v>
      </c>
      <c r="J7" s="32">
        <v>0</v>
      </c>
      <c r="K7" s="32">
        <f aca="true" t="shared" si="3" ref="K7:K70">L7+M7</f>
        <v>49521</v>
      </c>
      <c r="L7" s="32">
        <v>15267</v>
      </c>
      <c r="M7" s="32">
        <v>34254</v>
      </c>
      <c r="N7" s="32">
        <f aca="true" t="shared" si="4" ref="N7:N70">O7+U7+AA7</f>
        <v>49521</v>
      </c>
      <c r="O7" s="32">
        <f aca="true" t="shared" si="5" ref="O7:O70">SUM(P7:T7)</f>
        <v>15268</v>
      </c>
      <c r="P7" s="32">
        <v>9770</v>
      </c>
      <c r="Q7" s="32">
        <v>0</v>
      </c>
      <c r="R7" s="32">
        <v>5498</v>
      </c>
      <c r="S7" s="32">
        <v>0</v>
      </c>
      <c r="T7" s="32">
        <v>0</v>
      </c>
      <c r="U7" s="32">
        <f aca="true" t="shared" si="6" ref="U7:U70">SUM(V7:Z7)</f>
        <v>34253</v>
      </c>
      <c r="V7" s="32">
        <v>18235</v>
      </c>
      <c r="W7" s="32">
        <v>0</v>
      </c>
      <c r="X7" s="32">
        <v>16018</v>
      </c>
      <c r="Y7" s="32">
        <v>0</v>
      </c>
      <c r="Z7" s="32">
        <v>0</v>
      </c>
      <c r="AA7" s="32">
        <f aca="true" t="shared" si="7" ref="AA7:AA70">AB7+AC7</f>
        <v>0</v>
      </c>
      <c r="AB7" s="32">
        <v>0</v>
      </c>
      <c r="AC7" s="32">
        <v>0</v>
      </c>
    </row>
    <row r="8" spans="1:29" ht="13.5">
      <c r="A8" s="55" t="s">
        <v>98</v>
      </c>
      <c r="B8" s="56" t="s">
        <v>101</v>
      </c>
      <c r="C8" s="31" t="s">
        <v>102</v>
      </c>
      <c r="D8" s="32">
        <f t="shared" si="0"/>
        <v>87506</v>
      </c>
      <c r="E8" s="32">
        <f t="shared" si="1"/>
        <v>0</v>
      </c>
      <c r="F8" s="32">
        <v>0</v>
      </c>
      <c r="G8" s="32">
        <v>0</v>
      </c>
      <c r="H8" s="32">
        <f t="shared" si="2"/>
        <v>29576</v>
      </c>
      <c r="I8" s="32">
        <v>29576</v>
      </c>
      <c r="J8" s="32">
        <v>0</v>
      </c>
      <c r="K8" s="32">
        <f t="shared" si="3"/>
        <v>57930</v>
      </c>
      <c r="L8" s="32">
        <v>1525</v>
      </c>
      <c r="M8" s="32">
        <v>56405</v>
      </c>
      <c r="N8" s="32">
        <f t="shared" si="4"/>
        <v>89400</v>
      </c>
      <c r="O8" s="32">
        <f t="shared" si="5"/>
        <v>31216</v>
      </c>
      <c r="P8" s="32">
        <v>10305</v>
      </c>
      <c r="Q8" s="32">
        <v>20848</v>
      </c>
      <c r="R8" s="32">
        <v>63</v>
      </c>
      <c r="S8" s="32">
        <v>0</v>
      </c>
      <c r="T8" s="32">
        <v>0</v>
      </c>
      <c r="U8" s="32">
        <f t="shared" si="6"/>
        <v>58184</v>
      </c>
      <c r="V8" s="32">
        <v>56997</v>
      </c>
      <c r="W8" s="32">
        <v>0</v>
      </c>
      <c r="X8" s="32">
        <v>1187</v>
      </c>
      <c r="Y8" s="32">
        <v>0</v>
      </c>
      <c r="Z8" s="32">
        <v>0</v>
      </c>
      <c r="AA8" s="32">
        <f t="shared" si="7"/>
        <v>0</v>
      </c>
      <c r="AB8" s="32">
        <v>0</v>
      </c>
      <c r="AC8" s="32">
        <v>0</v>
      </c>
    </row>
    <row r="9" spans="1:29" ht="13.5">
      <c r="A9" s="55" t="s">
        <v>98</v>
      </c>
      <c r="B9" s="56" t="s">
        <v>103</v>
      </c>
      <c r="C9" s="31" t="s">
        <v>104</v>
      </c>
      <c r="D9" s="32">
        <f t="shared" si="0"/>
        <v>51258</v>
      </c>
      <c r="E9" s="32">
        <f t="shared" si="1"/>
        <v>0</v>
      </c>
      <c r="F9" s="32">
        <v>0</v>
      </c>
      <c r="G9" s="32">
        <v>0</v>
      </c>
      <c r="H9" s="32">
        <f t="shared" si="2"/>
        <v>0</v>
      </c>
      <c r="I9" s="32">
        <v>0</v>
      </c>
      <c r="J9" s="32">
        <v>0</v>
      </c>
      <c r="K9" s="32">
        <f t="shared" si="3"/>
        <v>51258</v>
      </c>
      <c r="L9" s="32">
        <v>13520</v>
      </c>
      <c r="M9" s="32">
        <v>37738</v>
      </c>
      <c r="N9" s="32">
        <f t="shared" si="4"/>
        <v>51258</v>
      </c>
      <c r="O9" s="32">
        <f t="shared" si="5"/>
        <v>13520</v>
      </c>
      <c r="P9" s="32">
        <v>13520</v>
      </c>
      <c r="Q9" s="32">
        <v>0</v>
      </c>
      <c r="R9" s="32">
        <v>0</v>
      </c>
      <c r="S9" s="32">
        <v>0</v>
      </c>
      <c r="T9" s="32">
        <v>0</v>
      </c>
      <c r="U9" s="32">
        <f t="shared" si="6"/>
        <v>37738</v>
      </c>
      <c r="V9" s="32">
        <v>37738</v>
      </c>
      <c r="W9" s="32">
        <v>0</v>
      </c>
      <c r="X9" s="32">
        <v>0</v>
      </c>
      <c r="Y9" s="32">
        <v>0</v>
      </c>
      <c r="Z9" s="32">
        <v>0</v>
      </c>
      <c r="AA9" s="32">
        <f t="shared" si="7"/>
        <v>0</v>
      </c>
      <c r="AB9" s="32">
        <v>0</v>
      </c>
      <c r="AC9" s="32">
        <v>0</v>
      </c>
    </row>
    <row r="10" spans="1:29" ht="13.5">
      <c r="A10" s="55" t="s">
        <v>98</v>
      </c>
      <c r="B10" s="56" t="s">
        <v>105</v>
      </c>
      <c r="C10" s="31" t="s">
        <v>106</v>
      </c>
      <c r="D10" s="32">
        <f t="shared" si="0"/>
        <v>44911</v>
      </c>
      <c r="E10" s="32">
        <f t="shared" si="1"/>
        <v>0</v>
      </c>
      <c r="F10" s="32">
        <v>0</v>
      </c>
      <c r="G10" s="32">
        <v>0</v>
      </c>
      <c r="H10" s="32">
        <f t="shared" si="2"/>
        <v>0</v>
      </c>
      <c r="I10" s="32">
        <v>0</v>
      </c>
      <c r="J10" s="32">
        <v>0</v>
      </c>
      <c r="K10" s="32">
        <f t="shared" si="3"/>
        <v>44911</v>
      </c>
      <c r="L10" s="32">
        <v>14955</v>
      </c>
      <c r="M10" s="32">
        <v>29956</v>
      </c>
      <c r="N10" s="32">
        <f t="shared" si="4"/>
        <v>44911</v>
      </c>
      <c r="O10" s="32">
        <f t="shared" si="5"/>
        <v>14955</v>
      </c>
      <c r="P10" s="32">
        <v>14955</v>
      </c>
      <c r="Q10" s="32">
        <v>0</v>
      </c>
      <c r="R10" s="32">
        <v>0</v>
      </c>
      <c r="S10" s="32">
        <v>0</v>
      </c>
      <c r="T10" s="32">
        <v>0</v>
      </c>
      <c r="U10" s="32">
        <f t="shared" si="6"/>
        <v>29956</v>
      </c>
      <c r="V10" s="32">
        <v>29956</v>
      </c>
      <c r="W10" s="32">
        <v>0</v>
      </c>
      <c r="X10" s="32">
        <v>0</v>
      </c>
      <c r="Y10" s="32">
        <v>0</v>
      </c>
      <c r="Z10" s="32">
        <v>0</v>
      </c>
      <c r="AA10" s="32">
        <f t="shared" si="7"/>
        <v>0</v>
      </c>
      <c r="AB10" s="32">
        <v>0</v>
      </c>
      <c r="AC10" s="32">
        <v>0</v>
      </c>
    </row>
    <row r="11" spans="1:29" ht="13.5">
      <c r="A11" s="55" t="s">
        <v>98</v>
      </c>
      <c r="B11" s="56" t="s">
        <v>107</v>
      </c>
      <c r="C11" s="31" t="s">
        <v>108</v>
      </c>
      <c r="D11" s="32">
        <f t="shared" si="0"/>
        <v>34249</v>
      </c>
      <c r="E11" s="32">
        <f t="shared" si="1"/>
        <v>0</v>
      </c>
      <c r="F11" s="32">
        <v>0</v>
      </c>
      <c r="G11" s="32">
        <v>0</v>
      </c>
      <c r="H11" s="32">
        <f t="shared" si="2"/>
        <v>0</v>
      </c>
      <c r="I11" s="32">
        <v>0</v>
      </c>
      <c r="J11" s="32">
        <v>0</v>
      </c>
      <c r="K11" s="32">
        <f t="shared" si="3"/>
        <v>34249</v>
      </c>
      <c r="L11" s="32">
        <v>7333</v>
      </c>
      <c r="M11" s="32">
        <v>26916</v>
      </c>
      <c r="N11" s="32">
        <f t="shared" si="4"/>
        <v>34249</v>
      </c>
      <c r="O11" s="32">
        <f t="shared" si="5"/>
        <v>7333</v>
      </c>
      <c r="P11" s="32">
        <v>0</v>
      </c>
      <c r="Q11" s="32">
        <v>0</v>
      </c>
      <c r="R11" s="32">
        <v>7333</v>
      </c>
      <c r="S11" s="32">
        <v>0</v>
      </c>
      <c r="T11" s="32">
        <v>0</v>
      </c>
      <c r="U11" s="32">
        <f t="shared" si="6"/>
        <v>26916</v>
      </c>
      <c r="V11" s="32">
        <v>0</v>
      </c>
      <c r="W11" s="32">
        <v>0</v>
      </c>
      <c r="X11" s="32">
        <v>26916</v>
      </c>
      <c r="Y11" s="32">
        <v>0</v>
      </c>
      <c r="Z11" s="32">
        <v>0</v>
      </c>
      <c r="AA11" s="32">
        <f t="shared" si="7"/>
        <v>0</v>
      </c>
      <c r="AB11" s="32">
        <v>0</v>
      </c>
      <c r="AC11" s="32">
        <v>0</v>
      </c>
    </row>
    <row r="12" spans="1:29" ht="13.5">
      <c r="A12" s="55" t="s">
        <v>98</v>
      </c>
      <c r="B12" s="56" t="s">
        <v>109</v>
      </c>
      <c r="C12" s="31" t="s">
        <v>110</v>
      </c>
      <c r="D12" s="32">
        <f t="shared" si="0"/>
        <v>44489</v>
      </c>
      <c r="E12" s="32">
        <f t="shared" si="1"/>
        <v>5869</v>
      </c>
      <c r="F12" s="32">
        <v>5869</v>
      </c>
      <c r="G12" s="32">
        <v>0</v>
      </c>
      <c r="H12" s="32">
        <f t="shared" si="2"/>
        <v>0</v>
      </c>
      <c r="I12" s="32">
        <v>0</v>
      </c>
      <c r="J12" s="32">
        <v>0</v>
      </c>
      <c r="K12" s="32">
        <f t="shared" si="3"/>
        <v>38620</v>
      </c>
      <c r="L12" s="32">
        <v>13243</v>
      </c>
      <c r="M12" s="32">
        <v>25377</v>
      </c>
      <c r="N12" s="32">
        <f t="shared" si="4"/>
        <v>44489</v>
      </c>
      <c r="O12" s="32">
        <f t="shared" si="5"/>
        <v>19112</v>
      </c>
      <c r="P12" s="32">
        <v>19112</v>
      </c>
      <c r="Q12" s="32">
        <v>0</v>
      </c>
      <c r="R12" s="32">
        <v>0</v>
      </c>
      <c r="S12" s="32">
        <v>0</v>
      </c>
      <c r="T12" s="32">
        <v>0</v>
      </c>
      <c r="U12" s="32">
        <f t="shared" si="6"/>
        <v>25377</v>
      </c>
      <c r="V12" s="32">
        <v>25377</v>
      </c>
      <c r="W12" s="32">
        <v>0</v>
      </c>
      <c r="X12" s="32">
        <v>0</v>
      </c>
      <c r="Y12" s="32">
        <v>0</v>
      </c>
      <c r="Z12" s="32">
        <v>0</v>
      </c>
      <c r="AA12" s="32">
        <f t="shared" si="7"/>
        <v>0</v>
      </c>
      <c r="AB12" s="32">
        <v>0</v>
      </c>
      <c r="AC12" s="32">
        <v>0</v>
      </c>
    </row>
    <row r="13" spans="1:29" ht="13.5">
      <c r="A13" s="55" t="s">
        <v>98</v>
      </c>
      <c r="B13" s="56" t="s">
        <v>111</v>
      </c>
      <c r="C13" s="31" t="s">
        <v>112</v>
      </c>
      <c r="D13" s="32">
        <f t="shared" si="0"/>
        <v>54468</v>
      </c>
      <c r="E13" s="32">
        <f t="shared" si="1"/>
        <v>0</v>
      </c>
      <c r="F13" s="32">
        <v>0</v>
      </c>
      <c r="G13" s="32">
        <v>0</v>
      </c>
      <c r="H13" s="32">
        <f t="shared" si="2"/>
        <v>281</v>
      </c>
      <c r="I13" s="32">
        <v>281</v>
      </c>
      <c r="J13" s="32">
        <v>0</v>
      </c>
      <c r="K13" s="32">
        <f t="shared" si="3"/>
        <v>54187</v>
      </c>
      <c r="L13" s="32">
        <v>19504</v>
      </c>
      <c r="M13" s="32">
        <v>34683</v>
      </c>
      <c r="N13" s="32">
        <f t="shared" si="4"/>
        <v>54578</v>
      </c>
      <c r="O13" s="32">
        <f t="shared" si="5"/>
        <v>19786</v>
      </c>
      <c r="P13" s="32">
        <v>19786</v>
      </c>
      <c r="Q13" s="32">
        <v>0</v>
      </c>
      <c r="R13" s="32">
        <v>0</v>
      </c>
      <c r="S13" s="32">
        <v>0</v>
      </c>
      <c r="T13" s="32">
        <v>0</v>
      </c>
      <c r="U13" s="32">
        <f t="shared" si="6"/>
        <v>34683</v>
      </c>
      <c r="V13" s="32">
        <v>34683</v>
      </c>
      <c r="W13" s="32">
        <v>0</v>
      </c>
      <c r="X13" s="32">
        <v>0</v>
      </c>
      <c r="Y13" s="32">
        <v>0</v>
      </c>
      <c r="Z13" s="32">
        <v>0</v>
      </c>
      <c r="AA13" s="32">
        <f t="shared" si="7"/>
        <v>109</v>
      </c>
      <c r="AB13" s="32">
        <v>109</v>
      </c>
      <c r="AC13" s="32">
        <v>0</v>
      </c>
    </row>
    <row r="14" spans="1:29" ht="13.5">
      <c r="A14" s="55" t="s">
        <v>98</v>
      </c>
      <c r="B14" s="56" t="s">
        <v>113</v>
      </c>
      <c r="C14" s="31" t="s">
        <v>114</v>
      </c>
      <c r="D14" s="32">
        <f t="shared" si="0"/>
        <v>26595</v>
      </c>
      <c r="E14" s="32">
        <f t="shared" si="1"/>
        <v>0</v>
      </c>
      <c r="F14" s="32">
        <v>0</v>
      </c>
      <c r="G14" s="32">
        <v>0</v>
      </c>
      <c r="H14" s="32">
        <f t="shared" si="2"/>
        <v>0</v>
      </c>
      <c r="I14" s="32">
        <v>0</v>
      </c>
      <c r="J14" s="32">
        <v>0</v>
      </c>
      <c r="K14" s="32">
        <f t="shared" si="3"/>
        <v>26595</v>
      </c>
      <c r="L14" s="32">
        <v>8766</v>
      </c>
      <c r="M14" s="32">
        <v>17829</v>
      </c>
      <c r="N14" s="32">
        <f t="shared" si="4"/>
        <v>26691</v>
      </c>
      <c r="O14" s="32">
        <f t="shared" si="5"/>
        <v>8766</v>
      </c>
      <c r="P14" s="32">
        <v>8766</v>
      </c>
      <c r="Q14" s="32">
        <v>0</v>
      </c>
      <c r="R14" s="32">
        <v>0</v>
      </c>
      <c r="S14" s="32">
        <v>0</v>
      </c>
      <c r="T14" s="32">
        <v>0</v>
      </c>
      <c r="U14" s="32">
        <f t="shared" si="6"/>
        <v>17829</v>
      </c>
      <c r="V14" s="32">
        <v>12449</v>
      </c>
      <c r="W14" s="32">
        <v>0</v>
      </c>
      <c r="X14" s="32">
        <v>5380</v>
      </c>
      <c r="Y14" s="32">
        <v>0</v>
      </c>
      <c r="Z14" s="32">
        <v>0</v>
      </c>
      <c r="AA14" s="32">
        <f t="shared" si="7"/>
        <v>96</v>
      </c>
      <c r="AB14" s="32">
        <v>96</v>
      </c>
      <c r="AC14" s="32">
        <v>0</v>
      </c>
    </row>
    <row r="15" spans="1:29" ht="13.5">
      <c r="A15" s="55" t="s">
        <v>98</v>
      </c>
      <c r="B15" s="56" t="s">
        <v>115</v>
      </c>
      <c r="C15" s="31" t="s">
        <v>116</v>
      </c>
      <c r="D15" s="32">
        <f t="shared" si="0"/>
        <v>13775</v>
      </c>
      <c r="E15" s="32">
        <f t="shared" si="1"/>
        <v>6033</v>
      </c>
      <c r="F15" s="32">
        <v>6033</v>
      </c>
      <c r="G15" s="32">
        <v>0</v>
      </c>
      <c r="H15" s="32">
        <f t="shared" si="2"/>
        <v>0</v>
      </c>
      <c r="I15" s="32">
        <v>0</v>
      </c>
      <c r="J15" s="32">
        <v>0</v>
      </c>
      <c r="K15" s="32">
        <f t="shared" si="3"/>
        <v>7742</v>
      </c>
      <c r="L15" s="32">
        <v>0</v>
      </c>
      <c r="M15" s="32">
        <v>7742</v>
      </c>
      <c r="N15" s="32">
        <f t="shared" si="4"/>
        <v>13775</v>
      </c>
      <c r="O15" s="32">
        <f t="shared" si="5"/>
        <v>6033</v>
      </c>
      <c r="P15" s="32">
        <v>0</v>
      </c>
      <c r="Q15" s="32">
        <v>0</v>
      </c>
      <c r="R15" s="32">
        <v>6033</v>
      </c>
      <c r="S15" s="32">
        <v>0</v>
      </c>
      <c r="T15" s="32">
        <v>0</v>
      </c>
      <c r="U15" s="32">
        <f t="shared" si="6"/>
        <v>7742</v>
      </c>
      <c r="V15" s="32">
        <v>0</v>
      </c>
      <c r="W15" s="32">
        <v>0</v>
      </c>
      <c r="X15" s="32">
        <v>7742</v>
      </c>
      <c r="Y15" s="32">
        <v>0</v>
      </c>
      <c r="Z15" s="32">
        <v>0</v>
      </c>
      <c r="AA15" s="32">
        <f t="shared" si="7"/>
        <v>0</v>
      </c>
      <c r="AB15" s="32">
        <v>0</v>
      </c>
      <c r="AC15" s="32">
        <v>0</v>
      </c>
    </row>
    <row r="16" spans="1:29" ht="13.5">
      <c r="A16" s="55" t="s">
        <v>98</v>
      </c>
      <c r="B16" s="56" t="s">
        <v>117</v>
      </c>
      <c r="C16" s="31" t="s">
        <v>118</v>
      </c>
      <c r="D16" s="32">
        <f t="shared" si="0"/>
        <v>18973</v>
      </c>
      <c r="E16" s="32">
        <f t="shared" si="1"/>
        <v>0</v>
      </c>
      <c r="F16" s="32">
        <v>0</v>
      </c>
      <c r="G16" s="32">
        <v>0</v>
      </c>
      <c r="H16" s="32">
        <f t="shared" si="2"/>
        <v>0</v>
      </c>
      <c r="I16" s="32">
        <v>0</v>
      </c>
      <c r="J16" s="32">
        <v>0</v>
      </c>
      <c r="K16" s="32">
        <f t="shared" si="3"/>
        <v>18973</v>
      </c>
      <c r="L16" s="32">
        <v>6861</v>
      </c>
      <c r="M16" s="32">
        <v>12112</v>
      </c>
      <c r="N16" s="32">
        <f t="shared" si="4"/>
        <v>18973</v>
      </c>
      <c r="O16" s="32">
        <f t="shared" si="5"/>
        <v>6861</v>
      </c>
      <c r="P16" s="32">
        <v>6861</v>
      </c>
      <c r="Q16" s="32">
        <v>0</v>
      </c>
      <c r="R16" s="32">
        <v>0</v>
      </c>
      <c r="S16" s="32">
        <v>0</v>
      </c>
      <c r="T16" s="32">
        <v>0</v>
      </c>
      <c r="U16" s="32">
        <f t="shared" si="6"/>
        <v>12112</v>
      </c>
      <c r="V16" s="32">
        <v>12112</v>
      </c>
      <c r="W16" s="32">
        <v>0</v>
      </c>
      <c r="X16" s="32">
        <v>0</v>
      </c>
      <c r="Y16" s="32">
        <v>0</v>
      </c>
      <c r="Z16" s="32">
        <v>0</v>
      </c>
      <c r="AA16" s="32">
        <f t="shared" si="7"/>
        <v>0</v>
      </c>
      <c r="AB16" s="32">
        <v>0</v>
      </c>
      <c r="AC16" s="32">
        <v>0</v>
      </c>
    </row>
    <row r="17" spans="1:29" ht="13.5">
      <c r="A17" s="55" t="s">
        <v>98</v>
      </c>
      <c r="B17" s="56" t="s">
        <v>119</v>
      </c>
      <c r="C17" s="31" t="s">
        <v>120</v>
      </c>
      <c r="D17" s="32">
        <f t="shared" si="0"/>
        <v>9240</v>
      </c>
      <c r="E17" s="32">
        <f t="shared" si="1"/>
        <v>0</v>
      </c>
      <c r="F17" s="32">
        <v>0</v>
      </c>
      <c r="G17" s="32">
        <v>0</v>
      </c>
      <c r="H17" s="32">
        <f t="shared" si="2"/>
        <v>0</v>
      </c>
      <c r="I17" s="32">
        <v>0</v>
      </c>
      <c r="J17" s="32">
        <v>0</v>
      </c>
      <c r="K17" s="32">
        <f t="shared" si="3"/>
        <v>9240</v>
      </c>
      <c r="L17" s="32">
        <v>3945</v>
      </c>
      <c r="M17" s="32">
        <v>5295</v>
      </c>
      <c r="N17" s="32">
        <f t="shared" si="4"/>
        <v>9240</v>
      </c>
      <c r="O17" s="32">
        <f t="shared" si="5"/>
        <v>3945</v>
      </c>
      <c r="P17" s="32">
        <v>0</v>
      </c>
      <c r="Q17" s="32">
        <v>0</v>
      </c>
      <c r="R17" s="32">
        <v>3945</v>
      </c>
      <c r="S17" s="32">
        <v>0</v>
      </c>
      <c r="T17" s="32">
        <v>0</v>
      </c>
      <c r="U17" s="32">
        <f t="shared" si="6"/>
        <v>5295</v>
      </c>
      <c r="V17" s="32">
        <v>0</v>
      </c>
      <c r="W17" s="32">
        <v>0</v>
      </c>
      <c r="X17" s="32">
        <v>5295</v>
      </c>
      <c r="Y17" s="32">
        <v>0</v>
      </c>
      <c r="Z17" s="32">
        <v>0</v>
      </c>
      <c r="AA17" s="32">
        <f t="shared" si="7"/>
        <v>0</v>
      </c>
      <c r="AB17" s="32">
        <v>0</v>
      </c>
      <c r="AC17" s="32">
        <v>0</v>
      </c>
    </row>
    <row r="18" spans="1:29" ht="13.5">
      <c r="A18" s="55" t="s">
        <v>98</v>
      </c>
      <c r="B18" s="56" t="s">
        <v>121</v>
      </c>
      <c r="C18" s="31" t="s">
        <v>122</v>
      </c>
      <c r="D18" s="32">
        <f t="shared" si="0"/>
        <v>12546</v>
      </c>
      <c r="E18" s="32">
        <f t="shared" si="1"/>
        <v>0</v>
      </c>
      <c r="F18" s="32">
        <v>0</v>
      </c>
      <c r="G18" s="32">
        <v>0</v>
      </c>
      <c r="H18" s="32">
        <f t="shared" si="2"/>
        <v>0</v>
      </c>
      <c r="I18" s="32">
        <v>0</v>
      </c>
      <c r="J18" s="32">
        <v>0</v>
      </c>
      <c r="K18" s="32">
        <f t="shared" si="3"/>
        <v>12546</v>
      </c>
      <c r="L18" s="32">
        <v>6696</v>
      </c>
      <c r="M18" s="32">
        <v>5850</v>
      </c>
      <c r="N18" s="32">
        <f t="shared" si="4"/>
        <v>12546</v>
      </c>
      <c r="O18" s="32">
        <f t="shared" si="5"/>
        <v>6696</v>
      </c>
      <c r="P18" s="32">
        <v>6696</v>
      </c>
      <c r="Q18" s="32">
        <v>0</v>
      </c>
      <c r="R18" s="32">
        <v>0</v>
      </c>
      <c r="S18" s="32">
        <v>0</v>
      </c>
      <c r="T18" s="32">
        <v>0</v>
      </c>
      <c r="U18" s="32">
        <f t="shared" si="6"/>
        <v>5850</v>
      </c>
      <c r="V18" s="32">
        <v>5850</v>
      </c>
      <c r="W18" s="32">
        <v>0</v>
      </c>
      <c r="X18" s="32">
        <v>0</v>
      </c>
      <c r="Y18" s="32">
        <v>0</v>
      </c>
      <c r="Z18" s="32">
        <v>0</v>
      </c>
      <c r="AA18" s="32">
        <f t="shared" si="7"/>
        <v>0</v>
      </c>
      <c r="AB18" s="32">
        <v>0</v>
      </c>
      <c r="AC18" s="32">
        <v>0</v>
      </c>
    </row>
    <row r="19" spans="1:29" ht="13.5">
      <c r="A19" s="55" t="s">
        <v>98</v>
      </c>
      <c r="B19" s="56" t="s">
        <v>123</v>
      </c>
      <c r="C19" s="31" t="s">
        <v>124</v>
      </c>
      <c r="D19" s="32">
        <f t="shared" si="0"/>
        <v>18170</v>
      </c>
      <c r="E19" s="32">
        <f t="shared" si="1"/>
        <v>0</v>
      </c>
      <c r="F19" s="32">
        <v>0</v>
      </c>
      <c r="G19" s="32">
        <v>0</v>
      </c>
      <c r="H19" s="32">
        <f t="shared" si="2"/>
        <v>0</v>
      </c>
      <c r="I19" s="32">
        <v>0</v>
      </c>
      <c r="J19" s="32">
        <v>0</v>
      </c>
      <c r="K19" s="32">
        <f t="shared" si="3"/>
        <v>18170</v>
      </c>
      <c r="L19" s="32">
        <v>7452</v>
      </c>
      <c r="M19" s="32">
        <v>10718</v>
      </c>
      <c r="N19" s="32">
        <f t="shared" si="4"/>
        <v>18170</v>
      </c>
      <c r="O19" s="32">
        <f t="shared" si="5"/>
        <v>7452</v>
      </c>
      <c r="P19" s="32">
        <v>7365</v>
      </c>
      <c r="Q19" s="32">
        <v>0</v>
      </c>
      <c r="R19" s="32">
        <v>87</v>
      </c>
      <c r="S19" s="32">
        <v>0</v>
      </c>
      <c r="T19" s="32">
        <v>0</v>
      </c>
      <c r="U19" s="32">
        <f t="shared" si="6"/>
        <v>10718</v>
      </c>
      <c r="V19" s="32">
        <v>10593</v>
      </c>
      <c r="W19" s="32">
        <v>0</v>
      </c>
      <c r="X19" s="32">
        <v>125</v>
      </c>
      <c r="Y19" s="32">
        <v>0</v>
      </c>
      <c r="Z19" s="32">
        <v>0</v>
      </c>
      <c r="AA19" s="32">
        <f t="shared" si="7"/>
        <v>0</v>
      </c>
      <c r="AB19" s="32">
        <v>0</v>
      </c>
      <c r="AC19" s="32">
        <v>0</v>
      </c>
    </row>
    <row r="20" spans="1:29" ht="13.5">
      <c r="A20" s="55" t="s">
        <v>98</v>
      </c>
      <c r="B20" s="56" t="s">
        <v>2</v>
      </c>
      <c r="C20" s="31" t="s">
        <v>3</v>
      </c>
      <c r="D20" s="32">
        <f t="shared" si="0"/>
        <v>10616</v>
      </c>
      <c r="E20" s="32">
        <f t="shared" si="1"/>
        <v>0</v>
      </c>
      <c r="F20" s="32">
        <v>0</v>
      </c>
      <c r="G20" s="32">
        <v>0</v>
      </c>
      <c r="H20" s="32">
        <f t="shared" si="2"/>
        <v>0</v>
      </c>
      <c r="I20" s="32">
        <v>0</v>
      </c>
      <c r="J20" s="32">
        <v>0</v>
      </c>
      <c r="K20" s="32">
        <f t="shared" si="3"/>
        <v>10616</v>
      </c>
      <c r="L20" s="32">
        <v>3385</v>
      </c>
      <c r="M20" s="32">
        <v>7231</v>
      </c>
      <c r="N20" s="32">
        <f t="shared" si="4"/>
        <v>10633</v>
      </c>
      <c r="O20" s="32">
        <f t="shared" si="5"/>
        <v>3385</v>
      </c>
      <c r="P20" s="32">
        <v>0</v>
      </c>
      <c r="Q20" s="32">
        <v>0</v>
      </c>
      <c r="R20" s="32">
        <v>3385</v>
      </c>
      <c r="S20" s="32">
        <v>0</v>
      </c>
      <c r="T20" s="32">
        <v>0</v>
      </c>
      <c r="U20" s="32">
        <f t="shared" si="6"/>
        <v>7231</v>
      </c>
      <c r="V20" s="32">
        <v>0</v>
      </c>
      <c r="W20" s="32">
        <v>0</v>
      </c>
      <c r="X20" s="32">
        <v>7231</v>
      </c>
      <c r="Y20" s="32">
        <v>0</v>
      </c>
      <c r="Z20" s="32">
        <v>0</v>
      </c>
      <c r="AA20" s="32">
        <f t="shared" si="7"/>
        <v>17</v>
      </c>
      <c r="AB20" s="32">
        <v>17</v>
      </c>
      <c r="AC20" s="32">
        <v>0</v>
      </c>
    </row>
    <row r="21" spans="1:29" ht="13.5">
      <c r="A21" s="55" t="s">
        <v>98</v>
      </c>
      <c r="B21" s="56" t="s">
        <v>125</v>
      </c>
      <c r="C21" s="31" t="s">
        <v>126</v>
      </c>
      <c r="D21" s="32">
        <f t="shared" si="0"/>
        <v>3011</v>
      </c>
      <c r="E21" s="32">
        <f t="shared" si="1"/>
        <v>0</v>
      </c>
      <c r="F21" s="32">
        <v>0</v>
      </c>
      <c r="G21" s="32">
        <v>0</v>
      </c>
      <c r="H21" s="32">
        <f t="shared" si="2"/>
        <v>0</v>
      </c>
      <c r="I21" s="32">
        <v>0</v>
      </c>
      <c r="J21" s="32">
        <v>0</v>
      </c>
      <c r="K21" s="32">
        <f t="shared" si="3"/>
        <v>3011</v>
      </c>
      <c r="L21" s="32">
        <v>1167</v>
      </c>
      <c r="M21" s="32">
        <v>1844</v>
      </c>
      <c r="N21" s="32">
        <f t="shared" si="4"/>
        <v>3011</v>
      </c>
      <c r="O21" s="32">
        <f t="shared" si="5"/>
        <v>1167</v>
      </c>
      <c r="P21" s="32">
        <v>0</v>
      </c>
      <c r="Q21" s="32">
        <v>0</v>
      </c>
      <c r="R21" s="32">
        <v>1167</v>
      </c>
      <c r="S21" s="32">
        <v>0</v>
      </c>
      <c r="T21" s="32">
        <v>0</v>
      </c>
      <c r="U21" s="32">
        <f t="shared" si="6"/>
        <v>1844</v>
      </c>
      <c r="V21" s="32">
        <v>0</v>
      </c>
      <c r="W21" s="32">
        <v>0</v>
      </c>
      <c r="X21" s="32">
        <v>1844</v>
      </c>
      <c r="Y21" s="32">
        <v>0</v>
      </c>
      <c r="Z21" s="32">
        <v>0</v>
      </c>
      <c r="AA21" s="32">
        <f t="shared" si="7"/>
        <v>0</v>
      </c>
      <c r="AB21" s="32">
        <v>0</v>
      </c>
      <c r="AC21" s="32">
        <v>0</v>
      </c>
    </row>
    <row r="22" spans="1:29" ht="13.5">
      <c r="A22" s="55" t="s">
        <v>98</v>
      </c>
      <c r="B22" s="56" t="s">
        <v>127</v>
      </c>
      <c r="C22" s="31" t="s">
        <v>128</v>
      </c>
      <c r="D22" s="32">
        <f t="shared" si="0"/>
        <v>8163</v>
      </c>
      <c r="E22" s="32">
        <f t="shared" si="1"/>
        <v>0</v>
      </c>
      <c r="F22" s="32">
        <v>0</v>
      </c>
      <c r="G22" s="32">
        <v>0</v>
      </c>
      <c r="H22" s="32">
        <f t="shared" si="2"/>
        <v>0</v>
      </c>
      <c r="I22" s="32">
        <v>0</v>
      </c>
      <c r="J22" s="32">
        <v>0</v>
      </c>
      <c r="K22" s="32">
        <f t="shared" si="3"/>
        <v>8163</v>
      </c>
      <c r="L22" s="32">
        <v>656</v>
      </c>
      <c r="M22" s="32">
        <v>7507</v>
      </c>
      <c r="N22" s="32">
        <f t="shared" si="4"/>
        <v>8163</v>
      </c>
      <c r="O22" s="32">
        <f t="shared" si="5"/>
        <v>656</v>
      </c>
      <c r="P22" s="32">
        <v>0</v>
      </c>
      <c r="Q22" s="32">
        <v>0</v>
      </c>
      <c r="R22" s="32">
        <v>656</v>
      </c>
      <c r="S22" s="32">
        <v>0</v>
      </c>
      <c r="T22" s="32">
        <v>0</v>
      </c>
      <c r="U22" s="32">
        <f t="shared" si="6"/>
        <v>7507</v>
      </c>
      <c r="V22" s="32">
        <v>0</v>
      </c>
      <c r="W22" s="32">
        <v>0</v>
      </c>
      <c r="X22" s="32">
        <v>7507</v>
      </c>
      <c r="Y22" s="32">
        <v>0</v>
      </c>
      <c r="Z22" s="32">
        <v>0</v>
      </c>
      <c r="AA22" s="32">
        <f t="shared" si="7"/>
        <v>0</v>
      </c>
      <c r="AB22" s="32">
        <v>0</v>
      </c>
      <c r="AC22" s="32">
        <v>0</v>
      </c>
    </row>
    <row r="23" spans="1:29" ht="13.5">
      <c r="A23" s="55" t="s">
        <v>98</v>
      </c>
      <c r="B23" s="56" t="s">
        <v>129</v>
      </c>
      <c r="C23" s="31" t="s">
        <v>130</v>
      </c>
      <c r="D23" s="32">
        <f t="shared" si="0"/>
        <v>1012</v>
      </c>
      <c r="E23" s="32">
        <f t="shared" si="1"/>
        <v>0</v>
      </c>
      <c r="F23" s="32">
        <v>0</v>
      </c>
      <c r="G23" s="32">
        <v>0</v>
      </c>
      <c r="H23" s="32">
        <f t="shared" si="2"/>
        <v>816</v>
      </c>
      <c r="I23" s="32">
        <v>0</v>
      </c>
      <c r="J23" s="32">
        <v>816</v>
      </c>
      <c r="K23" s="32">
        <f t="shared" si="3"/>
        <v>196</v>
      </c>
      <c r="L23" s="32">
        <v>97</v>
      </c>
      <c r="M23" s="32">
        <v>99</v>
      </c>
      <c r="N23" s="32">
        <f t="shared" si="4"/>
        <v>1012</v>
      </c>
      <c r="O23" s="32">
        <f t="shared" si="5"/>
        <v>97</v>
      </c>
      <c r="P23" s="32">
        <v>0</v>
      </c>
      <c r="Q23" s="32">
        <v>0</v>
      </c>
      <c r="R23" s="32">
        <v>97</v>
      </c>
      <c r="S23" s="32">
        <v>0</v>
      </c>
      <c r="T23" s="32">
        <v>0</v>
      </c>
      <c r="U23" s="32">
        <f t="shared" si="6"/>
        <v>915</v>
      </c>
      <c r="V23" s="32">
        <v>0</v>
      </c>
      <c r="W23" s="32">
        <v>0</v>
      </c>
      <c r="X23" s="32">
        <v>915</v>
      </c>
      <c r="Y23" s="32">
        <v>0</v>
      </c>
      <c r="Z23" s="32">
        <v>0</v>
      </c>
      <c r="AA23" s="32">
        <f t="shared" si="7"/>
        <v>0</v>
      </c>
      <c r="AB23" s="32">
        <v>0</v>
      </c>
      <c r="AC23" s="32">
        <v>0</v>
      </c>
    </row>
    <row r="24" spans="1:29" ht="13.5">
      <c r="A24" s="55" t="s">
        <v>98</v>
      </c>
      <c r="B24" s="56" t="s">
        <v>131</v>
      </c>
      <c r="C24" s="31" t="s">
        <v>132</v>
      </c>
      <c r="D24" s="32">
        <f t="shared" si="0"/>
        <v>1694</v>
      </c>
      <c r="E24" s="32">
        <f t="shared" si="1"/>
        <v>0</v>
      </c>
      <c r="F24" s="32">
        <v>0</v>
      </c>
      <c r="G24" s="32">
        <v>0</v>
      </c>
      <c r="H24" s="32">
        <f t="shared" si="2"/>
        <v>0</v>
      </c>
      <c r="I24" s="32">
        <v>0</v>
      </c>
      <c r="J24" s="32">
        <v>0</v>
      </c>
      <c r="K24" s="32">
        <f t="shared" si="3"/>
        <v>1694</v>
      </c>
      <c r="L24" s="32">
        <v>768</v>
      </c>
      <c r="M24" s="32">
        <v>926</v>
      </c>
      <c r="N24" s="32">
        <f t="shared" si="4"/>
        <v>1694</v>
      </c>
      <c r="O24" s="32">
        <f t="shared" si="5"/>
        <v>768</v>
      </c>
      <c r="P24" s="32">
        <v>0</v>
      </c>
      <c r="Q24" s="32">
        <v>0</v>
      </c>
      <c r="R24" s="32">
        <v>768</v>
      </c>
      <c r="S24" s="32">
        <v>0</v>
      </c>
      <c r="T24" s="32">
        <v>0</v>
      </c>
      <c r="U24" s="32">
        <f t="shared" si="6"/>
        <v>926</v>
      </c>
      <c r="V24" s="32">
        <v>0</v>
      </c>
      <c r="W24" s="32">
        <v>0</v>
      </c>
      <c r="X24" s="32">
        <v>926</v>
      </c>
      <c r="Y24" s="32">
        <v>0</v>
      </c>
      <c r="Z24" s="32">
        <v>0</v>
      </c>
      <c r="AA24" s="32">
        <f t="shared" si="7"/>
        <v>0</v>
      </c>
      <c r="AB24" s="32">
        <v>0</v>
      </c>
      <c r="AC24" s="32">
        <v>0</v>
      </c>
    </row>
    <row r="25" spans="1:29" ht="13.5">
      <c r="A25" s="55" t="s">
        <v>98</v>
      </c>
      <c r="B25" s="56" t="s">
        <v>133</v>
      </c>
      <c r="C25" s="31" t="s">
        <v>134</v>
      </c>
      <c r="D25" s="32">
        <f t="shared" si="0"/>
        <v>22213</v>
      </c>
      <c r="E25" s="32">
        <f t="shared" si="1"/>
        <v>0</v>
      </c>
      <c r="F25" s="32">
        <v>0</v>
      </c>
      <c r="G25" s="32">
        <v>0</v>
      </c>
      <c r="H25" s="32">
        <f t="shared" si="2"/>
        <v>9820</v>
      </c>
      <c r="I25" s="32">
        <v>9820</v>
      </c>
      <c r="J25" s="32">
        <v>0</v>
      </c>
      <c r="K25" s="32">
        <f t="shared" si="3"/>
        <v>12393</v>
      </c>
      <c r="L25" s="32">
        <v>0</v>
      </c>
      <c r="M25" s="32">
        <v>12393</v>
      </c>
      <c r="N25" s="32">
        <f t="shared" si="4"/>
        <v>22213</v>
      </c>
      <c r="O25" s="32">
        <f t="shared" si="5"/>
        <v>9820</v>
      </c>
      <c r="P25" s="32">
        <v>9820</v>
      </c>
      <c r="Q25" s="32">
        <v>0</v>
      </c>
      <c r="R25" s="32">
        <v>0</v>
      </c>
      <c r="S25" s="32">
        <v>0</v>
      </c>
      <c r="T25" s="32">
        <v>0</v>
      </c>
      <c r="U25" s="32">
        <f t="shared" si="6"/>
        <v>12393</v>
      </c>
      <c r="V25" s="32">
        <v>12393</v>
      </c>
      <c r="W25" s="32">
        <v>0</v>
      </c>
      <c r="X25" s="32">
        <v>0</v>
      </c>
      <c r="Y25" s="32">
        <v>0</v>
      </c>
      <c r="Z25" s="32">
        <v>0</v>
      </c>
      <c r="AA25" s="32">
        <f t="shared" si="7"/>
        <v>0</v>
      </c>
      <c r="AB25" s="32">
        <v>0</v>
      </c>
      <c r="AC25" s="32">
        <v>0</v>
      </c>
    </row>
    <row r="26" spans="1:29" ht="13.5">
      <c r="A26" s="55" t="s">
        <v>98</v>
      </c>
      <c r="B26" s="56" t="s">
        <v>135</v>
      </c>
      <c r="C26" s="31" t="s">
        <v>136</v>
      </c>
      <c r="D26" s="32">
        <f t="shared" si="0"/>
        <v>4071</v>
      </c>
      <c r="E26" s="32">
        <f t="shared" si="1"/>
        <v>0</v>
      </c>
      <c r="F26" s="32">
        <v>0</v>
      </c>
      <c r="G26" s="32">
        <v>0</v>
      </c>
      <c r="H26" s="32">
        <f t="shared" si="2"/>
        <v>1638</v>
      </c>
      <c r="I26" s="32">
        <v>1638</v>
      </c>
      <c r="J26" s="32">
        <v>0</v>
      </c>
      <c r="K26" s="32">
        <f t="shared" si="3"/>
        <v>2433</v>
      </c>
      <c r="L26" s="32">
        <v>0</v>
      </c>
      <c r="M26" s="32">
        <v>2433</v>
      </c>
      <c r="N26" s="32">
        <f t="shared" si="4"/>
        <v>4071</v>
      </c>
      <c r="O26" s="32">
        <f t="shared" si="5"/>
        <v>1638</v>
      </c>
      <c r="P26" s="32">
        <v>1638</v>
      </c>
      <c r="Q26" s="32">
        <v>0</v>
      </c>
      <c r="R26" s="32">
        <v>0</v>
      </c>
      <c r="S26" s="32">
        <v>0</v>
      </c>
      <c r="T26" s="32">
        <v>0</v>
      </c>
      <c r="U26" s="32">
        <f t="shared" si="6"/>
        <v>2433</v>
      </c>
      <c r="V26" s="32">
        <v>2433</v>
      </c>
      <c r="W26" s="32">
        <v>0</v>
      </c>
      <c r="X26" s="32">
        <v>0</v>
      </c>
      <c r="Y26" s="32">
        <v>0</v>
      </c>
      <c r="Z26" s="32">
        <v>0</v>
      </c>
      <c r="AA26" s="32">
        <f t="shared" si="7"/>
        <v>0</v>
      </c>
      <c r="AB26" s="32">
        <v>0</v>
      </c>
      <c r="AC26" s="32">
        <v>0</v>
      </c>
    </row>
    <row r="27" spans="1:29" ht="13.5">
      <c r="A27" s="55" t="s">
        <v>98</v>
      </c>
      <c r="B27" s="56" t="s">
        <v>137</v>
      </c>
      <c r="C27" s="31" t="s">
        <v>68</v>
      </c>
      <c r="D27" s="32">
        <f t="shared" si="0"/>
        <v>832</v>
      </c>
      <c r="E27" s="32">
        <f t="shared" si="1"/>
        <v>0</v>
      </c>
      <c r="F27" s="32">
        <v>0</v>
      </c>
      <c r="G27" s="32">
        <v>0</v>
      </c>
      <c r="H27" s="32">
        <f t="shared" si="2"/>
        <v>242</v>
      </c>
      <c r="I27" s="32">
        <v>242</v>
      </c>
      <c r="J27" s="32">
        <v>0</v>
      </c>
      <c r="K27" s="32">
        <f t="shared" si="3"/>
        <v>590</v>
      </c>
      <c r="L27" s="32">
        <v>0</v>
      </c>
      <c r="M27" s="32">
        <v>590</v>
      </c>
      <c r="N27" s="32">
        <f t="shared" si="4"/>
        <v>832</v>
      </c>
      <c r="O27" s="32">
        <f t="shared" si="5"/>
        <v>242</v>
      </c>
      <c r="P27" s="32">
        <v>242</v>
      </c>
      <c r="Q27" s="32">
        <v>0</v>
      </c>
      <c r="R27" s="32">
        <v>0</v>
      </c>
      <c r="S27" s="32">
        <v>0</v>
      </c>
      <c r="T27" s="32">
        <v>0</v>
      </c>
      <c r="U27" s="32">
        <f t="shared" si="6"/>
        <v>590</v>
      </c>
      <c r="V27" s="32">
        <v>590</v>
      </c>
      <c r="W27" s="32">
        <v>0</v>
      </c>
      <c r="X27" s="32">
        <v>0</v>
      </c>
      <c r="Y27" s="32">
        <v>0</v>
      </c>
      <c r="Z27" s="32">
        <v>0</v>
      </c>
      <c r="AA27" s="32">
        <f t="shared" si="7"/>
        <v>0</v>
      </c>
      <c r="AB27" s="32">
        <v>0</v>
      </c>
      <c r="AC27" s="32">
        <v>0</v>
      </c>
    </row>
    <row r="28" spans="1:29" ht="13.5">
      <c r="A28" s="55" t="s">
        <v>98</v>
      </c>
      <c r="B28" s="56" t="s">
        <v>138</v>
      </c>
      <c r="C28" s="31" t="s">
        <v>139</v>
      </c>
      <c r="D28" s="32">
        <f t="shared" si="0"/>
        <v>2454</v>
      </c>
      <c r="E28" s="32">
        <f t="shared" si="1"/>
        <v>0</v>
      </c>
      <c r="F28" s="32">
        <v>0</v>
      </c>
      <c r="G28" s="32">
        <v>0</v>
      </c>
      <c r="H28" s="32">
        <f t="shared" si="2"/>
        <v>2454</v>
      </c>
      <c r="I28" s="32">
        <v>971</v>
      </c>
      <c r="J28" s="32">
        <v>1483</v>
      </c>
      <c r="K28" s="32">
        <f t="shared" si="3"/>
        <v>0</v>
      </c>
      <c r="L28" s="32">
        <v>0</v>
      </c>
      <c r="M28" s="32">
        <v>0</v>
      </c>
      <c r="N28" s="32">
        <f t="shared" si="4"/>
        <v>2454</v>
      </c>
      <c r="O28" s="32">
        <f t="shared" si="5"/>
        <v>971</v>
      </c>
      <c r="P28" s="32">
        <v>971</v>
      </c>
      <c r="Q28" s="32">
        <v>0</v>
      </c>
      <c r="R28" s="32">
        <v>0</v>
      </c>
      <c r="S28" s="32">
        <v>0</v>
      </c>
      <c r="T28" s="32">
        <v>0</v>
      </c>
      <c r="U28" s="32">
        <f t="shared" si="6"/>
        <v>1483</v>
      </c>
      <c r="V28" s="32">
        <v>1483</v>
      </c>
      <c r="W28" s="32">
        <v>0</v>
      </c>
      <c r="X28" s="32">
        <v>0</v>
      </c>
      <c r="Y28" s="32">
        <v>0</v>
      </c>
      <c r="Z28" s="32">
        <v>0</v>
      </c>
      <c r="AA28" s="32">
        <f t="shared" si="7"/>
        <v>0</v>
      </c>
      <c r="AB28" s="32">
        <v>0</v>
      </c>
      <c r="AC28" s="32">
        <v>0</v>
      </c>
    </row>
    <row r="29" spans="1:29" ht="13.5">
      <c r="A29" s="55" t="s">
        <v>98</v>
      </c>
      <c r="B29" s="56" t="s">
        <v>140</v>
      </c>
      <c r="C29" s="31" t="s">
        <v>141</v>
      </c>
      <c r="D29" s="32">
        <f t="shared" si="0"/>
        <v>3691</v>
      </c>
      <c r="E29" s="32">
        <f t="shared" si="1"/>
        <v>0</v>
      </c>
      <c r="F29" s="32">
        <v>0</v>
      </c>
      <c r="G29" s="32">
        <v>0</v>
      </c>
      <c r="H29" s="32">
        <f t="shared" si="2"/>
        <v>0</v>
      </c>
      <c r="I29" s="32">
        <v>0</v>
      </c>
      <c r="J29" s="32">
        <v>0</v>
      </c>
      <c r="K29" s="32">
        <f t="shared" si="3"/>
        <v>3691</v>
      </c>
      <c r="L29" s="32">
        <v>1391</v>
      </c>
      <c r="M29" s="32">
        <v>2300</v>
      </c>
      <c r="N29" s="32">
        <f t="shared" si="4"/>
        <v>3691</v>
      </c>
      <c r="O29" s="32">
        <f t="shared" si="5"/>
        <v>1391</v>
      </c>
      <c r="P29" s="32">
        <v>1391</v>
      </c>
      <c r="Q29" s="32">
        <v>0</v>
      </c>
      <c r="R29" s="32">
        <v>0</v>
      </c>
      <c r="S29" s="32">
        <v>0</v>
      </c>
      <c r="T29" s="32">
        <v>0</v>
      </c>
      <c r="U29" s="32">
        <f t="shared" si="6"/>
        <v>2300</v>
      </c>
      <c r="V29" s="32">
        <v>2300</v>
      </c>
      <c r="W29" s="32">
        <v>0</v>
      </c>
      <c r="X29" s="32">
        <v>0</v>
      </c>
      <c r="Y29" s="32">
        <v>0</v>
      </c>
      <c r="Z29" s="32">
        <v>0</v>
      </c>
      <c r="AA29" s="32">
        <f t="shared" si="7"/>
        <v>0</v>
      </c>
      <c r="AB29" s="32">
        <v>0</v>
      </c>
      <c r="AC29" s="32">
        <v>0</v>
      </c>
    </row>
    <row r="30" spans="1:29" ht="13.5">
      <c r="A30" s="55" t="s">
        <v>98</v>
      </c>
      <c r="B30" s="56" t="s">
        <v>142</v>
      </c>
      <c r="C30" s="31" t="s">
        <v>143</v>
      </c>
      <c r="D30" s="32">
        <f t="shared" si="0"/>
        <v>4366</v>
      </c>
      <c r="E30" s="32">
        <f t="shared" si="1"/>
        <v>0</v>
      </c>
      <c r="F30" s="32">
        <v>0</v>
      </c>
      <c r="G30" s="32">
        <v>0</v>
      </c>
      <c r="H30" s="32">
        <f t="shared" si="2"/>
        <v>0</v>
      </c>
      <c r="I30" s="32">
        <v>0</v>
      </c>
      <c r="J30" s="32">
        <v>0</v>
      </c>
      <c r="K30" s="32">
        <f t="shared" si="3"/>
        <v>4366</v>
      </c>
      <c r="L30" s="32">
        <v>3407</v>
      </c>
      <c r="M30" s="32">
        <v>959</v>
      </c>
      <c r="N30" s="32">
        <f t="shared" si="4"/>
        <v>4366</v>
      </c>
      <c r="O30" s="32">
        <f t="shared" si="5"/>
        <v>3407</v>
      </c>
      <c r="P30" s="32">
        <v>3407</v>
      </c>
      <c r="Q30" s="32">
        <v>0</v>
      </c>
      <c r="R30" s="32">
        <v>0</v>
      </c>
      <c r="S30" s="32">
        <v>0</v>
      </c>
      <c r="T30" s="32">
        <v>0</v>
      </c>
      <c r="U30" s="32">
        <f t="shared" si="6"/>
        <v>959</v>
      </c>
      <c r="V30" s="32">
        <v>959</v>
      </c>
      <c r="W30" s="32">
        <v>0</v>
      </c>
      <c r="X30" s="32">
        <v>0</v>
      </c>
      <c r="Y30" s="32">
        <v>0</v>
      </c>
      <c r="Z30" s="32">
        <v>0</v>
      </c>
      <c r="AA30" s="32">
        <f t="shared" si="7"/>
        <v>0</v>
      </c>
      <c r="AB30" s="32">
        <v>0</v>
      </c>
      <c r="AC30" s="32">
        <v>0</v>
      </c>
    </row>
    <row r="31" spans="1:29" ht="13.5">
      <c r="A31" s="55" t="s">
        <v>98</v>
      </c>
      <c r="B31" s="56" t="s">
        <v>144</v>
      </c>
      <c r="C31" s="31" t="s">
        <v>145</v>
      </c>
      <c r="D31" s="32">
        <f t="shared" si="0"/>
        <v>2907</v>
      </c>
      <c r="E31" s="32">
        <f t="shared" si="1"/>
        <v>0</v>
      </c>
      <c r="F31" s="32">
        <v>0</v>
      </c>
      <c r="G31" s="32">
        <v>0</v>
      </c>
      <c r="H31" s="32">
        <f t="shared" si="2"/>
        <v>0</v>
      </c>
      <c r="I31" s="32">
        <v>0</v>
      </c>
      <c r="J31" s="32">
        <v>0</v>
      </c>
      <c r="K31" s="32">
        <f t="shared" si="3"/>
        <v>2907</v>
      </c>
      <c r="L31" s="32">
        <v>1710</v>
      </c>
      <c r="M31" s="32">
        <v>1197</v>
      </c>
      <c r="N31" s="32">
        <f t="shared" si="4"/>
        <v>2907</v>
      </c>
      <c r="O31" s="32">
        <f t="shared" si="5"/>
        <v>1710</v>
      </c>
      <c r="P31" s="32">
        <v>1710</v>
      </c>
      <c r="Q31" s="32">
        <v>0</v>
      </c>
      <c r="R31" s="32">
        <v>0</v>
      </c>
      <c r="S31" s="32">
        <v>0</v>
      </c>
      <c r="T31" s="32">
        <v>0</v>
      </c>
      <c r="U31" s="32">
        <f t="shared" si="6"/>
        <v>1197</v>
      </c>
      <c r="V31" s="32">
        <v>1197</v>
      </c>
      <c r="W31" s="32">
        <v>0</v>
      </c>
      <c r="X31" s="32">
        <v>0</v>
      </c>
      <c r="Y31" s="32">
        <v>0</v>
      </c>
      <c r="Z31" s="32">
        <v>0</v>
      </c>
      <c r="AA31" s="32">
        <f t="shared" si="7"/>
        <v>0</v>
      </c>
      <c r="AB31" s="32">
        <v>0</v>
      </c>
      <c r="AC31" s="32">
        <v>0</v>
      </c>
    </row>
    <row r="32" spans="1:29" ht="13.5">
      <c r="A32" s="55" t="s">
        <v>98</v>
      </c>
      <c r="B32" s="56" t="s">
        <v>146</v>
      </c>
      <c r="C32" s="31" t="s">
        <v>147</v>
      </c>
      <c r="D32" s="32">
        <f t="shared" si="0"/>
        <v>2639</v>
      </c>
      <c r="E32" s="32">
        <f t="shared" si="1"/>
        <v>0</v>
      </c>
      <c r="F32" s="32">
        <v>0</v>
      </c>
      <c r="G32" s="32">
        <v>0</v>
      </c>
      <c r="H32" s="32">
        <f t="shared" si="2"/>
        <v>0</v>
      </c>
      <c r="I32" s="32">
        <v>0</v>
      </c>
      <c r="J32" s="32">
        <v>0</v>
      </c>
      <c r="K32" s="32">
        <f t="shared" si="3"/>
        <v>2639</v>
      </c>
      <c r="L32" s="32">
        <v>1511</v>
      </c>
      <c r="M32" s="32">
        <v>1128</v>
      </c>
      <c r="N32" s="32">
        <f t="shared" si="4"/>
        <v>2639</v>
      </c>
      <c r="O32" s="32">
        <f t="shared" si="5"/>
        <v>1511</v>
      </c>
      <c r="P32" s="32">
        <v>1511</v>
      </c>
      <c r="Q32" s="32">
        <v>0</v>
      </c>
      <c r="R32" s="32">
        <v>0</v>
      </c>
      <c r="S32" s="32">
        <v>0</v>
      </c>
      <c r="T32" s="32">
        <v>0</v>
      </c>
      <c r="U32" s="32">
        <f t="shared" si="6"/>
        <v>1128</v>
      </c>
      <c r="V32" s="32">
        <v>1128</v>
      </c>
      <c r="W32" s="32">
        <v>0</v>
      </c>
      <c r="X32" s="32">
        <v>0</v>
      </c>
      <c r="Y32" s="32">
        <v>0</v>
      </c>
      <c r="Z32" s="32">
        <v>0</v>
      </c>
      <c r="AA32" s="32">
        <f t="shared" si="7"/>
        <v>0</v>
      </c>
      <c r="AB32" s="32">
        <v>0</v>
      </c>
      <c r="AC32" s="32">
        <v>0</v>
      </c>
    </row>
    <row r="33" spans="1:29" ht="13.5">
      <c r="A33" s="55" t="s">
        <v>98</v>
      </c>
      <c r="B33" s="56" t="s">
        <v>148</v>
      </c>
      <c r="C33" s="31" t="s">
        <v>149</v>
      </c>
      <c r="D33" s="32">
        <f t="shared" si="0"/>
        <v>5057</v>
      </c>
      <c r="E33" s="32">
        <f t="shared" si="1"/>
        <v>0</v>
      </c>
      <c r="F33" s="32">
        <v>0</v>
      </c>
      <c r="G33" s="32">
        <v>0</v>
      </c>
      <c r="H33" s="32">
        <f t="shared" si="2"/>
        <v>27</v>
      </c>
      <c r="I33" s="32">
        <v>27</v>
      </c>
      <c r="J33" s="32">
        <v>0</v>
      </c>
      <c r="K33" s="32">
        <f t="shared" si="3"/>
        <v>5030</v>
      </c>
      <c r="L33" s="32">
        <v>1092</v>
      </c>
      <c r="M33" s="32">
        <v>3938</v>
      </c>
      <c r="N33" s="32">
        <f t="shared" si="4"/>
        <v>5057</v>
      </c>
      <c r="O33" s="32">
        <f t="shared" si="5"/>
        <v>1119</v>
      </c>
      <c r="P33" s="32">
        <v>1119</v>
      </c>
      <c r="Q33" s="32">
        <v>0</v>
      </c>
      <c r="R33" s="32">
        <v>0</v>
      </c>
      <c r="S33" s="32">
        <v>0</v>
      </c>
      <c r="T33" s="32">
        <v>0</v>
      </c>
      <c r="U33" s="32">
        <f t="shared" si="6"/>
        <v>3938</v>
      </c>
      <c r="V33" s="32">
        <v>3938</v>
      </c>
      <c r="W33" s="32">
        <v>0</v>
      </c>
      <c r="X33" s="32">
        <v>0</v>
      </c>
      <c r="Y33" s="32">
        <v>0</v>
      </c>
      <c r="Z33" s="32">
        <v>0</v>
      </c>
      <c r="AA33" s="32">
        <f t="shared" si="7"/>
        <v>0</v>
      </c>
      <c r="AB33" s="32">
        <v>0</v>
      </c>
      <c r="AC33" s="32">
        <v>0</v>
      </c>
    </row>
    <row r="34" spans="1:29" ht="13.5">
      <c r="A34" s="55" t="s">
        <v>98</v>
      </c>
      <c r="B34" s="56" t="s">
        <v>150</v>
      </c>
      <c r="C34" s="31" t="s">
        <v>151</v>
      </c>
      <c r="D34" s="32">
        <f t="shared" si="0"/>
        <v>730</v>
      </c>
      <c r="E34" s="32">
        <f t="shared" si="1"/>
        <v>0</v>
      </c>
      <c r="F34" s="32">
        <v>0</v>
      </c>
      <c r="G34" s="32">
        <v>0</v>
      </c>
      <c r="H34" s="32">
        <f t="shared" si="2"/>
        <v>0</v>
      </c>
      <c r="I34" s="32">
        <v>0</v>
      </c>
      <c r="J34" s="32">
        <v>0</v>
      </c>
      <c r="K34" s="32">
        <f t="shared" si="3"/>
        <v>730</v>
      </c>
      <c r="L34" s="32">
        <v>459</v>
      </c>
      <c r="M34" s="32">
        <v>271</v>
      </c>
      <c r="N34" s="32">
        <f t="shared" si="4"/>
        <v>730</v>
      </c>
      <c r="O34" s="32">
        <f t="shared" si="5"/>
        <v>459</v>
      </c>
      <c r="P34" s="32">
        <v>454</v>
      </c>
      <c r="Q34" s="32">
        <v>0</v>
      </c>
      <c r="R34" s="32">
        <v>5</v>
      </c>
      <c r="S34" s="32">
        <v>0</v>
      </c>
      <c r="T34" s="32">
        <v>0</v>
      </c>
      <c r="U34" s="32">
        <f t="shared" si="6"/>
        <v>271</v>
      </c>
      <c r="V34" s="32">
        <v>268</v>
      </c>
      <c r="W34" s="32">
        <v>0</v>
      </c>
      <c r="X34" s="32">
        <v>3</v>
      </c>
      <c r="Y34" s="32">
        <v>0</v>
      </c>
      <c r="Z34" s="32">
        <v>0</v>
      </c>
      <c r="AA34" s="32">
        <f t="shared" si="7"/>
        <v>0</v>
      </c>
      <c r="AB34" s="32">
        <v>0</v>
      </c>
      <c r="AC34" s="32">
        <v>0</v>
      </c>
    </row>
    <row r="35" spans="1:29" ht="13.5">
      <c r="A35" s="55" t="s">
        <v>98</v>
      </c>
      <c r="B35" s="56" t="s">
        <v>152</v>
      </c>
      <c r="C35" s="31" t="s">
        <v>153</v>
      </c>
      <c r="D35" s="32">
        <f t="shared" si="0"/>
        <v>6006</v>
      </c>
      <c r="E35" s="32">
        <f t="shared" si="1"/>
        <v>0</v>
      </c>
      <c r="F35" s="32">
        <v>0</v>
      </c>
      <c r="G35" s="32">
        <v>0</v>
      </c>
      <c r="H35" s="32">
        <f t="shared" si="2"/>
        <v>0</v>
      </c>
      <c r="I35" s="32">
        <v>0</v>
      </c>
      <c r="J35" s="32">
        <v>0</v>
      </c>
      <c r="K35" s="32">
        <f t="shared" si="3"/>
        <v>6006</v>
      </c>
      <c r="L35" s="32">
        <v>3291</v>
      </c>
      <c r="M35" s="32">
        <v>2715</v>
      </c>
      <c r="N35" s="32">
        <f t="shared" si="4"/>
        <v>6006</v>
      </c>
      <c r="O35" s="32">
        <f t="shared" si="5"/>
        <v>3291</v>
      </c>
      <c r="P35" s="32">
        <v>3253</v>
      </c>
      <c r="Q35" s="32">
        <v>0</v>
      </c>
      <c r="R35" s="32">
        <v>38</v>
      </c>
      <c r="S35" s="32">
        <v>0</v>
      </c>
      <c r="T35" s="32">
        <v>0</v>
      </c>
      <c r="U35" s="32">
        <f t="shared" si="6"/>
        <v>2715</v>
      </c>
      <c r="V35" s="32">
        <v>2683</v>
      </c>
      <c r="W35" s="32">
        <v>0</v>
      </c>
      <c r="X35" s="32">
        <v>32</v>
      </c>
      <c r="Y35" s="32">
        <v>0</v>
      </c>
      <c r="Z35" s="32">
        <v>0</v>
      </c>
      <c r="AA35" s="32">
        <f t="shared" si="7"/>
        <v>0</v>
      </c>
      <c r="AB35" s="32">
        <v>0</v>
      </c>
      <c r="AC35" s="32">
        <v>0</v>
      </c>
    </row>
    <row r="36" spans="1:29" ht="13.5">
      <c r="A36" s="55" t="s">
        <v>98</v>
      </c>
      <c r="B36" s="56" t="s">
        <v>154</v>
      </c>
      <c r="C36" s="31" t="s">
        <v>155</v>
      </c>
      <c r="D36" s="32">
        <f t="shared" si="0"/>
        <v>4909</v>
      </c>
      <c r="E36" s="32">
        <f t="shared" si="1"/>
        <v>0</v>
      </c>
      <c r="F36" s="32">
        <v>0</v>
      </c>
      <c r="G36" s="32">
        <v>0</v>
      </c>
      <c r="H36" s="32">
        <f t="shared" si="2"/>
        <v>0</v>
      </c>
      <c r="I36" s="32">
        <v>0</v>
      </c>
      <c r="J36" s="32">
        <v>0</v>
      </c>
      <c r="K36" s="32">
        <f t="shared" si="3"/>
        <v>4909</v>
      </c>
      <c r="L36" s="32">
        <v>2238</v>
      </c>
      <c r="M36" s="32">
        <v>2671</v>
      </c>
      <c r="N36" s="32">
        <f t="shared" si="4"/>
        <v>4909</v>
      </c>
      <c r="O36" s="32">
        <f t="shared" si="5"/>
        <v>2238</v>
      </c>
      <c r="P36" s="32">
        <v>2212</v>
      </c>
      <c r="Q36" s="32">
        <v>0</v>
      </c>
      <c r="R36" s="32">
        <v>26</v>
      </c>
      <c r="S36" s="32">
        <v>0</v>
      </c>
      <c r="T36" s="32">
        <v>0</v>
      </c>
      <c r="U36" s="32">
        <f t="shared" si="6"/>
        <v>2671</v>
      </c>
      <c r="V36" s="32">
        <v>2640</v>
      </c>
      <c r="W36" s="32">
        <v>0</v>
      </c>
      <c r="X36" s="32">
        <v>31</v>
      </c>
      <c r="Y36" s="32">
        <v>0</v>
      </c>
      <c r="Z36" s="32">
        <v>0</v>
      </c>
      <c r="AA36" s="32">
        <f t="shared" si="7"/>
        <v>0</v>
      </c>
      <c r="AB36" s="32">
        <v>0</v>
      </c>
      <c r="AC36" s="32">
        <v>0</v>
      </c>
    </row>
    <row r="37" spans="1:29" ht="13.5">
      <c r="A37" s="55" t="s">
        <v>98</v>
      </c>
      <c r="B37" s="56" t="s">
        <v>156</v>
      </c>
      <c r="C37" s="31" t="s">
        <v>157</v>
      </c>
      <c r="D37" s="32">
        <f t="shared" si="0"/>
        <v>7168</v>
      </c>
      <c r="E37" s="32">
        <f t="shared" si="1"/>
        <v>0</v>
      </c>
      <c r="F37" s="32">
        <v>0</v>
      </c>
      <c r="G37" s="32">
        <v>0</v>
      </c>
      <c r="H37" s="32">
        <f t="shared" si="2"/>
        <v>0</v>
      </c>
      <c r="I37" s="32">
        <v>0</v>
      </c>
      <c r="J37" s="32">
        <v>0</v>
      </c>
      <c r="K37" s="32">
        <f t="shared" si="3"/>
        <v>7168</v>
      </c>
      <c r="L37" s="32">
        <v>4973</v>
      </c>
      <c r="M37" s="32">
        <v>2195</v>
      </c>
      <c r="N37" s="32">
        <f t="shared" si="4"/>
        <v>7168</v>
      </c>
      <c r="O37" s="32">
        <f t="shared" si="5"/>
        <v>4972</v>
      </c>
      <c r="P37" s="32">
        <v>4914</v>
      </c>
      <c r="Q37" s="32">
        <v>0</v>
      </c>
      <c r="R37" s="32">
        <v>58</v>
      </c>
      <c r="S37" s="32">
        <v>0</v>
      </c>
      <c r="T37" s="32">
        <v>0</v>
      </c>
      <c r="U37" s="32">
        <f t="shared" si="6"/>
        <v>2196</v>
      </c>
      <c r="V37" s="32">
        <v>2170</v>
      </c>
      <c r="W37" s="32">
        <v>0</v>
      </c>
      <c r="X37" s="32">
        <v>26</v>
      </c>
      <c r="Y37" s="32">
        <v>0</v>
      </c>
      <c r="Z37" s="32">
        <v>0</v>
      </c>
      <c r="AA37" s="32">
        <f t="shared" si="7"/>
        <v>0</v>
      </c>
      <c r="AB37" s="32">
        <v>0</v>
      </c>
      <c r="AC37" s="32">
        <v>0</v>
      </c>
    </row>
    <row r="38" spans="1:29" ht="13.5">
      <c r="A38" s="55" t="s">
        <v>98</v>
      </c>
      <c r="B38" s="56" t="s">
        <v>158</v>
      </c>
      <c r="C38" s="31" t="s">
        <v>159</v>
      </c>
      <c r="D38" s="32">
        <f t="shared" si="0"/>
        <v>2478</v>
      </c>
      <c r="E38" s="32">
        <f t="shared" si="1"/>
        <v>0</v>
      </c>
      <c r="F38" s="32">
        <v>0</v>
      </c>
      <c r="G38" s="32">
        <v>0</v>
      </c>
      <c r="H38" s="32">
        <f t="shared" si="2"/>
        <v>0</v>
      </c>
      <c r="I38" s="32">
        <v>0</v>
      </c>
      <c r="J38" s="32">
        <v>0</v>
      </c>
      <c r="K38" s="32">
        <f t="shared" si="3"/>
        <v>2478</v>
      </c>
      <c r="L38" s="32">
        <v>445</v>
      </c>
      <c r="M38" s="32">
        <v>2033</v>
      </c>
      <c r="N38" s="32">
        <f t="shared" si="4"/>
        <v>2478</v>
      </c>
      <c r="O38" s="32">
        <f t="shared" si="5"/>
        <v>445</v>
      </c>
      <c r="P38" s="32">
        <v>440</v>
      </c>
      <c r="Q38" s="32">
        <v>0</v>
      </c>
      <c r="R38" s="32">
        <v>5</v>
      </c>
      <c r="S38" s="32">
        <v>0</v>
      </c>
      <c r="T38" s="32">
        <v>0</v>
      </c>
      <c r="U38" s="32">
        <f t="shared" si="6"/>
        <v>2033</v>
      </c>
      <c r="V38" s="32">
        <v>2009</v>
      </c>
      <c r="W38" s="32">
        <v>0</v>
      </c>
      <c r="X38" s="32">
        <v>24</v>
      </c>
      <c r="Y38" s="32">
        <v>0</v>
      </c>
      <c r="Z38" s="32">
        <v>0</v>
      </c>
      <c r="AA38" s="32">
        <f t="shared" si="7"/>
        <v>0</v>
      </c>
      <c r="AB38" s="32">
        <v>0</v>
      </c>
      <c r="AC38" s="32">
        <v>0</v>
      </c>
    </row>
    <row r="39" spans="1:29" ht="13.5">
      <c r="A39" s="55" t="s">
        <v>98</v>
      </c>
      <c r="B39" s="56" t="s">
        <v>160</v>
      </c>
      <c r="C39" s="31" t="s">
        <v>161</v>
      </c>
      <c r="D39" s="32">
        <f t="shared" si="0"/>
        <v>3438</v>
      </c>
      <c r="E39" s="32">
        <f t="shared" si="1"/>
        <v>0</v>
      </c>
      <c r="F39" s="32">
        <v>0</v>
      </c>
      <c r="G39" s="32">
        <v>0</v>
      </c>
      <c r="H39" s="32">
        <f t="shared" si="2"/>
        <v>0</v>
      </c>
      <c r="I39" s="32">
        <v>0</v>
      </c>
      <c r="J39" s="32">
        <v>0</v>
      </c>
      <c r="K39" s="32">
        <f t="shared" si="3"/>
        <v>3438</v>
      </c>
      <c r="L39" s="32">
        <v>1183</v>
      </c>
      <c r="M39" s="32">
        <v>2255</v>
      </c>
      <c r="N39" s="32">
        <f t="shared" si="4"/>
        <v>3438</v>
      </c>
      <c r="O39" s="32">
        <f t="shared" si="5"/>
        <v>1183</v>
      </c>
      <c r="P39" s="32">
        <v>1183</v>
      </c>
      <c r="Q39" s="32">
        <v>0</v>
      </c>
      <c r="R39" s="32">
        <v>0</v>
      </c>
      <c r="S39" s="32">
        <v>0</v>
      </c>
      <c r="T39" s="32">
        <v>0</v>
      </c>
      <c r="U39" s="32">
        <f t="shared" si="6"/>
        <v>2255</v>
      </c>
      <c r="V39" s="32">
        <v>2255</v>
      </c>
      <c r="W39" s="32">
        <v>0</v>
      </c>
      <c r="X39" s="32">
        <v>0</v>
      </c>
      <c r="Y39" s="32">
        <v>0</v>
      </c>
      <c r="Z39" s="32">
        <v>0</v>
      </c>
      <c r="AA39" s="32">
        <f t="shared" si="7"/>
        <v>0</v>
      </c>
      <c r="AB39" s="32">
        <v>0</v>
      </c>
      <c r="AC39" s="32">
        <v>0</v>
      </c>
    </row>
    <row r="40" spans="1:29" ht="13.5">
      <c r="A40" s="55" t="s">
        <v>98</v>
      </c>
      <c r="B40" s="56" t="s">
        <v>162</v>
      </c>
      <c r="C40" s="31" t="s">
        <v>163</v>
      </c>
      <c r="D40" s="32">
        <f t="shared" si="0"/>
        <v>3120</v>
      </c>
      <c r="E40" s="32">
        <f t="shared" si="1"/>
        <v>0</v>
      </c>
      <c r="F40" s="32">
        <v>0</v>
      </c>
      <c r="G40" s="32">
        <v>0</v>
      </c>
      <c r="H40" s="32">
        <f t="shared" si="2"/>
        <v>0</v>
      </c>
      <c r="I40" s="32">
        <v>0</v>
      </c>
      <c r="J40" s="32">
        <v>0</v>
      </c>
      <c r="K40" s="32">
        <f t="shared" si="3"/>
        <v>3120</v>
      </c>
      <c r="L40" s="32">
        <v>1353</v>
      </c>
      <c r="M40" s="32">
        <v>1767</v>
      </c>
      <c r="N40" s="32">
        <f t="shared" si="4"/>
        <v>3322</v>
      </c>
      <c r="O40" s="32">
        <f t="shared" si="5"/>
        <v>1353</v>
      </c>
      <c r="P40" s="32">
        <v>1353</v>
      </c>
      <c r="Q40" s="32">
        <v>0</v>
      </c>
      <c r="R40" s="32">
        <v>0</v>
      </c>
      <c r="S40" s="32">
        <v>0</v>
      </c>
      <c r="T40" s="32">
        <v>0</v>
      </c>
      <c r="U40" s="32">
        <f t="shared" si="6"/>
        <v>1767</v>
      </c>
      <c r="V40" s="32">
        <v>1767</v>
      </c>
      <c r="W40" s="32">
        <v>0</v>
      </c>
      <c r="X40" s="32">
        <v>0</v>
      </c>
      <c r="Y40" s="32">
        <v>0</v>
      </c>
      <c r="Z40" s="32">
        <v>0</v>
      </c>
      <c r="AA40" s="32">
        <f t="shared" si="7"/>
        <v>202</v>
      </c>
      <c r="AB40" s="32">
        <v>202</v>
      </c>
      <c r="AC40" s="32">
        <v>0</v>
      </c>
    </row>
    <row r="41" spans="1:29" ht="13.5">
      <c r="A41" s="55" t="s">
        <v>98</v>
      </c>
      <c r="B41" s="56" t="s">
        <v>164</v>
      </c>
      <c r="C41" s="31" t="s">
        <v>165</v>
      </c>
      <c r="D41" s="32">
        <f t="shared" si="0"/>
        <v>2961</v>
      </c>
      <c r="E41" s="32">
        <f t="shared" si="1"/>
        <v>0</v>
      </c>
      <c r="F41" s="32">
        <v>0</v>
      </c>
      <c r="G41" s="32">
        <v>0</v>
      </c>
      <c r="H41" s="32">
        <f t="shared" si="2"/>
        <v>0</v>
      </c>
      <c r="I41" s="32">
        <v>0</v>
      </c>
      <c r="J41" s="32">
        <v>0</v>
      </c>
      <c r="K41" s="32">
        <f t="shared" si="3"/>
        <v>2961</v>
      </c>
      <c r="L41" s="32">
        <v>1382</v>
      </c>
      <c r="M41" s="32">
        <v>1579</v>
      </c>
      <c r="N41" s="32">
        <f t="shared" si="4"/>
        <v>2961</v>
      </c>
      <c r="O41" s="32">
        <f t="shared" si="5"/>
        <v>1382</v>
      </c>
      <c r="P41" s="32">
        <v>1382</v>
      </c>
      <c r="Q41" s="32">
        <v>0</v>
      </c>
      <c r="R41" s="32">
        <v>0</v>
      </c>
      <c r="S41" s="32">
        <v>0</v>
      </c>
      <c r="T41" s="32">
        <v>0</v>
      </c>
      <c r="U41" s="32">
        <f t="shared" si="6"/>
        <v>1579</v>
      </c>
      <c r="V41" s="32">
        <v>1579</v>
      </c>
      <c r="W41" s="32">
        <v>0</v>
      </c>
      <c r="X41" s="32">
        <v>0</v>
      </c>
      <c r="Y41" s="32">
        <v>0</v>
      </c>
      <c r="Z41" s="32">
        <v>0</v>
      </c>
      <c r="AA41" s="32">
        <f t="shared" si="7"/>
        <v>0</v>
      </c>
      <c r="AB41" s="32">
        <v>0</v>
      </c>
      <c r="AC41" s="32">
        <v>0</v>
      </c>
    </row>
    <row r="42" spans="1:29" ht="13.5">
      <c r="A42" s="55" t="s">
        <v>98</v>
      </c>
      <c r="B42" s="56" t="s">
        <v>166</v>
      </c>
      <c r="C42" s="31" t="s">
        <v>167</v>
      </c>
      <c r="D42" s="32">
        <f t="shared" si="0"/>
        <v>6125</v>
      </c>
      <c r="E42" s="32">
        <f t="shared" si="1"/>
        <v>0</v>
      </c>
      <c r="F42" s="32">
        <v>0</v>
      </c>
      <c r="G42" s="32">
        <v>0</v>
      </c>
      <c r="H42" s="32">
        <f t="shared" si="2"/>
        <v>0</v>
      </c>
      <c r="I42" s="32">
        <v>0</v>
      </c>
      <c r="J42" s="32">
        <v>0</v>
      </c>
      <c r="K42" s="32">
        <f t="shared" si="3"/>
        <v>6125</v>
      </c>
      <c r="L42" s="32">
        <v>2984</v>
      </c>
      <c r="M42" s="32">
        <v>3141</v>
      </c>
      <c r="N42" s="32">
        <f t="shared" si="4"/>
        <v>6125</v>
      </c>
      <c r="O42" s="32">
        <f t="shared" si="5"/>
        <v>2984</v>
      </c>
      <c r="P42" s="32">
        <v>2984</v>
      </c>
      <c r="Q42" s="32">
        <v>0</v>
      </c>
      <c r="R42" s="32">
        <v>0</v>
      </c>
      <c r="S42" s="32">
        <v>0</v>
      </c>
      <c r="T42" s="32">
        <v>0</v>
      </c>
      <c r="U42" s="32">
        <f t="shared" si="6"/>
        <v>3141</v>
      </c>
      <c r="V42" s="32">
        <v>3141</v>
      </c>
      <c r="W42" s="32">
        <v>0</v>
      </c>
      <c r="X42" s="32">
        <v>0</v>
      </c>
      <c r="Y42" s="32">
        <v>0</v>
      </c>
      <c r="Z42" s="32">
        <v>0</v>
      </c>
      <c r="AA42" s="32">
        <f t="shared" si="7"/>
        <v>0</v>
      </c>
      <c r="AB42" s="32">
        <v>0</v>
      </c>
      <c r="AC42" s="32">
        <v>0</v>
      </c>
    </row>
    <row r="43" spans="1:29" ht="13.5">
      <c r="A43" s="55" t="s">
        <v>98</v>
      </c>
      <c r="B43" s="56" t="s">
        <v>168</v>
      </c>
      <c r="C43" s="31" t="s">
        <v>70</v>
      </c>
      <c r="D43" s="32">
        <f t="shared" si="0"/>
        <v>12178</v>
      </c>
      <c r="E43" s="32">
        <f t="shared" si="1"/>
        <v>0</v>
      </c>
      <c r="F43" s="32">
        <v>0</v>
      </c>
      <c r="G43" s="32">
        <v>0</v>
      </c>
      <c r="H43" s="32">
        <f t="shared" si="2"/>
        <v>0</v>
      </c>
      <c r="I43" s="32">
        <v>0</v>
      </c>
      <c r="J43" s="32">
        <v>0</v>
      </c>
      <c r="K43" s="32">
        <f t="shared" si="3"/>
        <v>12178</v>
      </c>
      <c r="L43" s="32">
        <v>4044</v>
      </c>
      <c r="M43" s="32">
        <v>8134</v>
      </c>
      <c r="N43" s="32">
        <f t="shared" si="4"/>
        <v>12178</v>
      </c>
      <c r="O43" s="32">
        <f t="shared" si="5"/>
        <v>4044</v>
      </c>
      <c r="P43" s="32">
        <v>4044</v>
      </c>
      <c r="Q43" s="32">
        <v>0</v>
      </c>
      <c r="R43" s="32">
        <v>0</v>
      </c>
      <c r="S43" s="32">
        <v>0</v>
      </c>
      <c r="T43" s="32">
        <v>0</v>
      </c>
      <c r="U43" s="32">
        <f t="shared" si="6"/>
        <v>8134</v>
      </c>
      <c r="V43" s="32">
        <v>8134</v>
      </c>
      <c r="W43" s="32">
        <v>0</v>
      </c>
      <c r="X43" s="32">
        <v>0</v>
      </c>
      <c r="Y43" s="32">
        <v>0</v>
      </c>
      <c r="Z43" s="32">
        <v>0</v>
      </c>
      <c r="AA43" s="32">
        <f t="shared" si="7"/>
        <v>0</v>
      </c>
      <c r="AB43" s="32">
        <v>0</v>
      </c>
      <c r="AC43" s="32">
        <v>0</v>
      </c>
    </row>
    <row r="44" spans="1:29" ht="13.5">
      <c r="A44" s="55" t="s">
        <v>98</v>
      </c>
      <c r="B44" s="56" t="s">
        <v>169</v>
      </c>
      <c r="C44" s="31" t="s">
        <v>170</v>
      </c>
      <c r="D44" s="32">
        <f t="shared" si="0"/>
        <v>3951</v>
      </c>
      <c r="E44" s="32">
        <f t="shared" si="1"/>
        <v>0</v>
      </c>
      <c r="F44" s="32">
        <v>0</v>
      </c>
      <c r="G44" s="32">
        <v>0</v>
      </c>
      <c r="H44" s="32">
        <f t="shared" si="2"/>
        <v>0</v>
      </c>
      <c r="I44" s="32">
        <v>0</v>
      </c>
      <c r="J44" s="32">
        <v>0</v>
      </c>
      <c r="K44" s="32">
        <f t="shared" si="3"/>
        <v>3951</v>
      </c>
      <c r="L44" s="32">
        <v>1849</v>
      </c>
      <c r="M44" s="32">
        <v>2102</v>
      </c>
      <c r="N44" s="32">
        <f t="shared" si="4"/>
        <v>3951</v>
      </c>
      <c r="O44" s="32">
        <f t="shared" si="5"/>
        <v>1849</v>
      </c>
      <c r="P44" s="32">
        <v>0</v>
      </c>
      <c r="Q44" s="32">
        <v>0</v>
      </c>
      <c r="R44" s="32">
        <v>1849</v>
      </c>
      <c r="S44" s="32">
        <v>0</v>
      </c>
      <c r="T44" s="32">
        <v>0</v>
      </c>
      <c r="U44" s="32">
        <f t="shared" si="6"/>
        <v>2102</v>
      </c>
      <c r="V44" s="32">
        <v>0</v>
      </c>
      <c r="W44" s="32">
        <v>0</v>
      </c>
      <c r="X44" s="32">
        <v>2102</v>
      </c>
      <c r="Y44" s="32">
        <v>0</v>
      </c>
      <c r="Z44" s="32">
        <v>0</v>
      </c>
      <c r="AA44" s="32">
        <f t="shared" si="7"/>
        <v>0</v>
      </c>
      <c r="AB44" s="32">
        <v>0</v>
      </c>
      <c r="AC44" s="32">
        <v>0</v>
      </c>
    </row>
    <row r="45" spans="1:29" ht="13.5">
      <c r="A45" s="55" t="s">
        <v>98</v>
      </c>
      <c r="B45" s="56" t="s">
        <v>171</v>
      </c>
      <c r="C45" s="31" t="s">
        <v>172</v>
      </c>
      <c r="D45" s="32">
        <f t="shared" si="0"/>
        <v>3346</v>
      </c>
      <c r="E45" s="32">
        <f t="shared" si="1"/>
        <v>0</v>
      </c>
      <c r="F45" s="32">
        <v>0</v>
      </c>
      <c r="G45" s="32">
        <v>0</v>
      </c>
      <c r="H45" s="32">
        <f t="shared" si="2"/>
        <v>0</v>
      </c>
      <c r="I45" s="32">
        <v>0</v>
      </c>
      <c r="J45" s="32">
        <v>0</v>
      </c>
      <c r="K45" s="32">
        <f t="shared" si="3"/>
        <v>3346</v>
      </c>
      <c r="L45" s="32">
        <v>1329</v>
      </c>
      <c r="M45" s="32">
        <v>2017</v>
      </c>
      <c r="N45" s="32">
        <f t="shared" si="4"/>
        <v>3346</v>
      </c>
      <c r="O45" s="32">
        <f t="shared" si="5"/>
        <v>1329</v>
      </c>
      <c r="P45" s="32">
        <v>1329</v>
      </c>
      <c r="Q45" s="32">
        <v>0</v>
      </c>
      <c r="R45" s="32">
        <v>0</v>
      </c>
      <c r="S45" s="32">
        <v>0</v>
      </c>
      <c r="T45" s="32">
        <v>0</v>
      </c>
      <c r="U45" s="32">
        <f t="shared" si="6"/>
        <v>2017</v>
      </c>
      <c r="V45" s="32">
        <v>2017</v>
      </c>
      <c r="W45" s="32">
        <v>0</v>
      </c>
      <c r="X45" s="32">
        <v>0</v>
      </c>
      <c r="Y45" s="32">
        <v>0</v>
      </c>
      <c r="Z45" s="32">
        <v>0</v>
      </c>
      <c r="AA45" s="32">
        <f t="shared" si="7"/>
        <v>0</v>
      </c>
      <c r="AB45" s="32">
        <v>0</v>
      </c>
      <c r="AC45" s="32">
        <v>0</v>
      </c>
    </row>
    <row r="46" spans="1:29" ht="13.5">
      <c r="A46" s="55" t="s">
        <v>98</v>
      </c>
      <c r="B46" s="56" t="s">
        <v>173</v>
      </c>
      <c r="C46" s="31" t="s">
        <v>96</v>
      </c>
      <c r="D46" s="32">
        <f t="shared" si="0"/>
        <v>1871</v>
      </c>
      <c r="E46" s="32">
        <f t="shared" si="1"/>
        <v>1871</v>
      </c>
      <c r="F46" s="32">
        <v>926</v>
      </c>
      <c r="G46" s="32">
        <v>945</v>
      </c>
      <c r="H46" s="32">
        <f t="shared" si="2"/>
        <v>0</v>
      </c>
      <c r="I46" s="32">
        <v>0</v>
      </c>
      <c r="J46" s="32">
        <v>0</v>
      </c>
      <c r="K46" s="32">
        <f t="shared" si="3"/>
        <v>0</v>
      </c>
      <c r="L46" s="32">
        <v>0</v>
      </c>
      <c r="M46" s="32">
        <v>0</v>
      </c>
      <c r="N46" s="32">
        <f t="shared" si="4"/>
        <v>1871</v>
      </c>
      <c r="O46" s="32">
        <f t="shared" si="5"/>
        <v>926</v>
      </c>
      <c r="P46" s="32">
        <v>0</v>
      </c>
      <c r="Q46" s="32">
        <v>0</v>
      </c>
      <c r="R46" s="32">
        <v>926</v>
      </c>
      <c r="S46" s="32">
        <v>0</v>
      </c>
      <c r="T46" s="32">
        <v>0</v>
      </c>
      <c r="U46" s="32">
        <f t="shared" si="6"/>
        <v>945</v>
      </c>
      <c r="V46" s="32">
        <v>0</v>
      </c>
      <c r="W46" s="32">
        <v>0</v>
      </c>
      <c r="X46" s="32">
        <v>945</v>
      </c>
      <c r="Y46" s="32">
        <v>0</v>
      </c>
      <c r="Z46" s="32">
        <v>0</v>
      </c>
      <c r="AA46" s="32">
        <f t="shared" si="7"/>
        <v>0</v>
      </c>
      <c r="AB46" s="32">
        <v>0</v>
      </c>
      <c r="AC46" s="32">
        <v>0</v>
      </c>
    </row>
    <row r="47" spans="1:29" ht="13.5">
      <c r="A47" s="55" t="s">
        <v>98</v>
      </c>
      <c r="B47" s="56" t="s">
        <v>174</v>
      </c>
      <c r="C47" s="31" t="s">
        <v>175</v>
      </c>
      <c r="D47" s="32">
        <f t="shared" si="0"/>
        <v>8953</v>
      </c>
      <c r="E47" s="32">
        <f t="shared" si="1"/>
        <v>0</v>
      </c>
      <c r="F47" s="32">
        <v>0</v>
      </c>
      <c r="G47" s="32">
        <v>0</v>
      </c>
      <c r="H47" s="32">
        <f t="shared" si="2"/>
        <v>0</v>
      </c>
      <c r="I47" s="32">
        <v>0</v>
      </c>
      <c r="J47" s="32">
        <v>0</v>
      </c>
      <c r="K47" s="32">
        <f t="shared" si="3"/>
        <v>8953</v>
      </c>
      <c r="L47" s="32">
        <v>3634</v>
      </c>
      <c r="M47" s="32">
        <v>5319</v>
      </c>
      <c r="N47" s="32">
        <f t="shared" si="4"/>
        <v>8953</v>
      </c>
      <c r="O47" s="32">
        <f t="shared" si="5"/>
        <v>3634</v>
      </c>
      <c r="P47" s="32">
        <v>3634</v>
      </c>
      <c r="Q47" s="32">
        <v>0</v>
      </c>
      <c r="R47" s="32">
        <v>0</v>
      </c>
      <c r="S47" s="32">
        <v>0</v>
      </c>
      <c r="T47" s="32">
        <v>0</v>
      </c>
      <c r="U47" s="32">
        <f t="shared" si="6"/>
        <v>5319</v>
      </c>
      <c r="V47" s="32">
        <v>5319</v>
      </c>
      <c r="W47" s="32">
        <v>0</v>
      </c>
      <c r="X47" s="32">
        <v>0</v>
      </c>
      <c r="Y47" s="32">
        <v>0</v>
      </c>
      <c r="Z47" s="32">
        <v>0</v>
      </c>
      <c r="AA47" s="32">
        <f t="shared" si="7"/>
        <v>0</v>
      </c>
      <c r="AB47" s="32">
        <v>0</v>
      </c>
      <c r="AC47" s="32">
        <v>0</v>
      </c>
    </row>
    <row r="48" spans="1:29" ht="13.5">
      <c r="A48" s="55" t="s">
        <v>98</v>
      </c>
      <c r="B48" s="56" t="s">
        <v>176</v>
      </c>
      <c r="C48" s="31" t="s">
        <v>177</v>
      </c>
      <c r="D48" s="32">
        <f t="shared" si="0"/>
        <v>3183</v>
      </c>
      <c r="E48" s="32">
        <f t="shared" si="1"/>
        <v>0</v>
      </c>
      <c r="F48" s="32">
        <v>0</v>
      </c>
      <c r="G48" s="32">
        <v>0</v>
      </c>
      <c r="H48" s="32">
        <f t="shared" si="2"/>
        <v>0</v>
      </c>
      <c r="I48" s="32">
        <v>0</v>
      </c>
      <c r="J48" s="32">
        <v>0</v>
      </c>
      <c r="K48" s="32">
        <f t="shared" si="3"/>
        <v>3183</v>
      </c>
      <c r="L48" s="32">
        <v>1853</v>
      </c>
      <c r="M48" s="32">
        <v>1330</v>
      </c>
      <c r="N48" s="32">
        <f t="shared" si="4"/>
        <v>3183</v>
      </c>
      <c r="O48" s="32">
        <f t="shared" si="5"/>
        <v>1853</v>
      </c>
      <c r="P48" s="32">
        <v>1853</v>
      </c>
      <c r="Q48" s="32">
        <v>0</v>
      </c>
      <c r="R48" s="32">
        <v>0</v>
      </c>
      <c r="S48" s="32">
        <v>0</v>
      </c>
      <c r="T48" s="32">
        <v>0</v>
      </c>
      <c r="U48" s="32">
        <f t="shared" si="6"/>
        <v>1330</v>
      </c>
      <c r="V48" s="32">
        <v>1330</v>
      </c>
      <c r="W48" s="32">
        <v>0</v>
      </c>
      <c r="X48" s="32">
        <v>0</v>
      </c>
      <c r="Y48" s="32">
        <v>0</v>
      </c>
      <c r="Z48" s="32">
        <v>0</v>
      </c>
      <c r="AA48" s="32">
        <f t="shared" si="7"/>
        <v>0</v>
      </c>
      <c r="AB48" s="32">
        <v>0</v>
      </c>
      <c r="AC48" s="32">
        <v>0</v>
      </c>
    </row>
    <row r="49" spans="1:29" ht="13.5">
      <c r="A49" s="55" t="s">
        <v>98</v>
      </c>
      <c r="B49" s="56" t="s">
        <v>178</v>
      </c>
      <c r="C49" s="31" t="s">
        <v>179</v>
      </c>
      <c r="D49" s="32">
        <f t="shared" si="0"/>
        <v>7346</v>
      </c>
      <c r="E49" s="32">
        <f t="shared" si="1"/>
        <v>0</v>
      </c>
      <c r="F49" s="32">
        <v>0</v>
      </c>
      <c r="G49" s="32">
        <v>0</v>
      </c>
      <c r="H49" s="32">
        <f t="shared" si="2"/>
        <v>0</v>
      </c>
      <c r="I49" s="32">
        <v>0</v>
      </c>
      <c r="J49" s="32">
        <v>0</v>
      </c>
      <c r="K49" s="32">
        <f t="shared" si="3"/>
        <v>7346</v>
      </c>
      <c r="L49" s="32">
        <v>2366</v>
      </c>
      <c r="M49" s="32">
        <v>4980</v>
      </c>
      <c r="N49" s="32">
        <f t="shared" si="4"/>
        <v>7346</v>
      </c>
      <c r="O49" s="32">
        <f t="shared" si="5"/>
        <v>2366</v>
      </c>
      <c r="P49" s="32">
        <v>2366</v>
      </c>
      <c r="Q49" s="32">
        <v>0</v>
      </c>
      <c r="R49" s="32">
        <v>0</v>
      </c>
      <c r="S49" s="32">
        <v>0</v>
      </c>
      <c r="T49" s="32">
        <v>0</v>
      </c>
      <c r="U49" s="32">
        <f t="shared" si="6"/>
        <v>4980</v>
      </c>
      <c r="V49" s="32">
        <v>4980</v>
      </c>
      <c r="W49" s="32">
        <v>0</v>
      </c>
      <c r="X49" s="32">
        <v>0</v>
      </c>
      <c r="Y49" s="32">
        <v>0</v>
      </c>
      <c r="Z49" s="32">
        <v>0</v>
      </c>
      <c r="AA49" s="32">
        <f t="shared" si="7"/>
        <v>0</v>
      </c>
      <c r="AB49" s="32">
        <v>0</v>
      </c>
      <c r="AC49" s="32">
        <v>0</v>
      </c>
    </row>
    <row r="50" spans="1:29" ht="13.5">
      <c r="A50" s="55" t="s">
        <v>98</v>
      </c>
      <c r="B50" s="56" t="s">
        <v>180</v>
      </c>
      <c r="C50" s="31" t="s">
        <v>181</v>
      </c>
      <c r="D50" s="32">
        <f t="shared" si="0"/>
        <v>3286</v>
      </c>
      <c r="E50" s="32">
        <f t="shared" si="1"/>
        <v>0</v>
      </c>
      <c r="F50" s="32">
        <v>0</v>
      </c>
      <c r="G50" s="32">
        <v>0</v>
      </c>
      <c r="H50" s="32">
        <f t="shared" si="2"/>
        <v>0</v>
      </c>
      <c r="I50" s="32">
        <v>0</v>
      </c>
      <c r="J50" s="32">
        <v>0</v>
      </c>
      <c r="K50" s="32">
        <f t="shared" si="3"/>
        <v>3286</v>
      </c>
      <c r="L50" s="32">
        <v>1986</v>
      </c>
      <c r="M50" s="32">
        <v>1300</v>
      </c>
      <c r="N50" s="32">
        <f t="shared" si="4"/>
        <v>3286</v>
      </c>
      <c r="O50" s="32">
        <f t="shared" si="5"/>
        <v>1986</v>
      </c>
      <c r="P50" s="32">
        <v>0</v>
      </c>
      <c r="Q50" s="32">
        <v>0</v>
      </c>
      <c r="R50" s="32">
        <v>1986</v>
      </c>
      <c r="S50" s="32">
        <v>0</v>
      </c>
      <c r="T50" s="32">
        <v>0</v>
      </c>
      <c r="U50" s="32">
        <f t="shared" si="6"/>
        <v>1300</v>
      </c>
      <c r="V50" s="32">
        <v>0</v>
      </c>
      <c r="W50" s="32">
        <v>0</v>
      </c>
      <c r="X50" s="32">
        <v>1300</v>
      </c>
      <c r="Y50" s="32">
        <v>0</v>
      </c>
      <c r="Z50" s="32">
        <v>0</v>
      </c>
      <c r="AA50" s="32">
        <f t="shared" si="7"/>
        <v>0</v>
      </c>
      <c r="AB50" s="32">
        <v>0</v>
      </c>
      <c r="AC50" s="32">
        <v>0</v>
      </c>
    </row>
    <row r="51" spans="1:29" ht="13.5">
      <c r="A51" s="55" t="s">
        <v>98</v>
      </c>
      <c r="B51" s="56" t="s">
        <v>182</v>
      </c>
      <c r="C51" s="31" t="s">
        <v>183</v>
      </c>
      <c r="D51" s="32">
        <f t="shared" si="0"/>
        <v>5458</v>
      </c>
      <c r="E51" s="32">
        <f t="shared" si="1"/>
        <v>0</v>
      </c>
      <c r="F51" s="32">
        <v>0</v>
      </c>
      <c r="G51" s="32">
        <v>0</v>
      </c>
      <c r="H51" s="32">
        <f t="shared" si="2"/>
        <v>0</v>
      </c>
      <c r="I51" s="32">
        <v>0</v>
      </c>
      <c r="J51" s="32">
        <v>0</v>
      </c>
      <c r="K51" s="32">
        <f t="shared" si="3"/>
        <v>5458</v>
      </c>
      <c r="L51" s="32">
        <v>3969</v>
      </c>
      <c r="M51" s="32">
        <v>1489</v>
      </c>
      <c r="N51" s="32">
        <f t="shared" si="4"/>
        <v>5502</v>
      </c>
      <c r="O51" s="32">
        <f t="shared" si="5"/>
        <v>3969</v>
      </c>
      <c r="P51" s="32">
        <v>0</v>
      </c>
      <c r="Q51" s="32">
        <v>0</v>
      </c>
      <c r="R51" s="32">
        <v>3969</v>
      </c>
      <c r="S51" s="32">
        <v>0</v>
      </c>
      <c r="T51" s="32">
        <v>0</v>
      </c>
      <c r="U51" s="32">
        <f t="shared" si="6"/>
        <v>1489</v>
      </c>
      <c r="V51" s="32">
        <v>0</v>
      </c>
      <c r="W51" s="32">
        <v>0</v>
      </c>
      <c r="X51" s="32">
        <v>1489</v>
      </c>
      <c r="Y51" s="32">
        <v>0</v>
      </c>
      <c r="Z51" s="32">
        <v>0</v>
      </c>
      <c r="AA51" s="32">
        <f t="shared" si="7"/>
        <v>44</v>
      </c>
      <c r="AB51" s="32">
        <v>44</v>
      </c>
      <c r="AC51" s="32">
        <v>0</v>
      </c>
    </row>
    <row r="52" spans="1:29" ht="13.5">
      <c r="A52" s="55" t="s">
        <v>98</v>
      </c>
      <c r="B52" s="56" t="s">
        <v>184</v>
      </c>
      <c r="C52" s="31" t="s">
        <v>69</v>
      </c>
      <c r="D52" s="32">
        <f t="shared" si="0"/>
        <v>2825</v>
      </c>
      <c r="E52" s="32">
        <f t="shared" si="1"/>
        <v>0</v>
      </c>
      <c r="F52" s="32">
        <v>0</v>
      </c>
      <c r="G52" s="32">
        <v>0</v>
      </c>
      <c r="H52" s="32">
        <f t="shared" si="2"/>
        <v>0</v>
      </c>
      <c r="I52" s="32">
        <v>0</v>
      </c>
      <c r="J52" s="32">
        <v>0</v>
      </c>
      <c r="K52" s="32">
        <f t="shared" si="3"/>
        <v>2825</v>
      </c>
      <c r="L52" s="32">
        <v>1379</v>
      </c>
      <c r="M52" s="32">
        <v>1446</v>
      </c>
      <c r="N52" s="32">
        <f t="shared" si="4"/>
        <v>2825</v>
      </c>
      <c r="O52" s="32">
        <f t="shared" si="5"/>
        <v>1379</v>
      </c>
      <c r="P52" s="32">
        <v>0</v>
      </c>
      <c r="Q52" s="32">
        <v>0</v>
      </c>
      <c r="R52" s="32">
        <v>1379</v>
      </c>
      <c r="S52" s="32">
        <v>0</v>
      </c>
      <c r="T52" s="32">
        <v>0</v>
      </c>
      <c r="U52" s="32">
        <f t="shared" si="6"/>
        <v>1446</v>
      </c>
      <c r="V52" s="32">
        <v>0</v>
      </c>
      <c r="W52" s="32">
        <v>0</v>
      </c>
      <c r="X52" s="32">
        <v>1446</v>
      </c>
      <c r="Y52" s="32">
        <v>0</v>
      </c>
      <c r="Z52" s="32">
        <v>0</v>
      </c>
      <c r="AA52" s="32">
        <f t="shared" si="7"/>
        <v>0</v>
      </c>
      <c r="AB52" s="32">
        <v>0</v>
      </c>
      <c r="AC52" s="32">
        <v>0</v>
      </c>
    </row>
    <row r="53" spans="1:29" ht="13.5">
      <c r="A53" s="55" t="s">
        <v>98</v>
      </c>
      <c r="B53" s="56" t="s">
        <v>185</v>
      </c>
      <c r="C53" s="31" t="s">
        <v>186</v>
      </c>
      <c r="D53" s="32">
        <f t="shared" si="0"/>
        <v>2514</v>
      </c>
      <c r="E53" s="32">
        <f t="shared" si="1"/>
        <v>0</v>
      </c>
      <c r="F53" s="32">
        <v>0</v>
      </c>
      <c r="G53" s="32">
        <v>0</v>
      </c>
      <c r="H53" s="32">
        <f t="shared" si="2"/>
        <v>0</v>
      </c>
      <c r="I53" s="32">
        <v>0</v>
      </c>
      <c r="J53" s="32">
        <v>0</v>
      </c>
      <c r="K53" s="32">
        <f t="shared" si="3"/>
        <v>2514</v>
      </c>
      <c r="L53" s="32">
        <v>1175</v>
      </c>
      <c r="M53" s="32">
        <v>1339</v>
      </c>
      <c r="N53" s="32">
        <f t="shared" si="4"/>
        <v>2514</v>
      </c>
      <c r="O53" s="32">
        <f t="shared" si="5"/>
        <v>1175</v>
      </c>
      <c r="P53" s="32">
        <v>0</v>
      </c>
      <c r="Q53" s="32">
        <v>0</v>
      </c>
      <c r="R53" s="32">
        <v>1175</v>
      </c>
      <c r="S53" s="32">
        <v>0</v>
      </c>
      <c r="T53" s="32">
        <v>0</v>
      </c>
      <c r="U53" s="32">
        <f t="shared" si="6"/>
        <v>1339</v>
      </c>
      <c r="V53" s="32">
        <v>0</v>
      </c>
      <c r="W53" s="32">
        <v>0</v>
      </c>
      <c r="X53" s="32">
        <v>1339</v>
      </c>
      <c r="Y53" s="32">
        <v>0</v>
      </c>
      <c r="Z53" s="32">
        <v>0</v>
      </c>
      <c r="AA53" s="32">
        <f t="shared" si="7"/>
        <v>0</v>
      </c>
      <c r="AB53" s="32">
        <v>0</v>
      </c>
      <c r="AC53" s="32">
        <v>0</v>
      </c>
    </row>
    <row r="54" spans="1:29" ht="13.5">
      <c r="A54" s="55" t="s">
        <v>98</v>
      </c>
      <c r="B54" s="56" t="s">
        <v>187</v>
      </c>
      <c r="C54" s="31" t="s">
        <v>188</v>
      </c>
      <c r="D54" s="32">
        <f t="shared" si="0"/>
        <v>3796</v>
      </c>
      <c r="E54" s="32">
        <f t="shared" si="1"/>
        <v>0</v>
      </c>
      <c r="F54" s="32">
        <v>0</v>
      </c>
      <c r="G54" s="32">
        <v>0</v>
      </c>
      <c r="H54" s="32">
        <f t="shared" si="2"/>
        <v>0</v>
      </c>
      <c r="I54" s="32">
        <v>0</v>
      </c>
      <c r="J54" s="32">
        <v>0</v>
      </c>
      <c r="K54" s="32">
        <f t="shared" si="3"/>
        <v>3796</v>
      </c>
      <c r="L54" s="32">
        <v>1403</v>
      </c>
      <c r="M54" s="32">
        <v>2393</v>
      </c>
      <c r="N54" s="32">
        <f t="shared" si="4"/>
        <v>3796</v>
      </c>
      <c r="O54" s="32">
        <f t="shared" si="5"/>
        <v>1403</v>
      </c>
      <c r="P54" s="32">
        <v>1403</v>
      </c>
      <c r="Q54" s="32">
        <v>0</v>
      </c>
      <c r="R54" s="32">
        <v>0</v>
      </c>
      <c r="S54" s="32">
        <v>0</v>
      </c>
      <c r="T54" s="32">
        <v>0</v>
      </c>
      <c r="U54" s="32">
        <f t="shared" si="6"/>
        <v>2393</v>
      </c>
      <c r="V54" s="32">
        <v>2393</v>
      </c>
      <c r="W54" s="32">
        <v>0</v>
      </c>
      <c r="X54" s="32">
        <v>0</v>
      </c>
      <c r="Y54" s="32">
        <v>0</v>
      </c>
      <c r="Z54" s="32">
        <v>0</v>
      </c>
      <c r="AA54" s="32">
        <f t="shared" si="7"/>
        <v>0</v>
      </c>
      <c r="AB54" s="32">
        <v>0</v>
      </c>
      <c r="AC54" s="32">
        <v>0</v>
      </c>
    </row>
    <row r="55" spans="1:29" ht="13.5">
      <c r="A55" s="55" t="s">
        <v>98</v>
      </c>
      <c r="B55" s="56" t="s">
        <v>189</v>
      </c>
      <c r="C55" s="31" t="s">
        <v>190</v>
      </c>
      <c r="D55" s="32">
        <f t="shared" si="0"/>
        <v>890</v>
      </c>
      <c r="E55" s="32">
        <f t="shared" si="1"/>
        <v>0</v>
      </c>
      <c r="F55" s="32">
        <v>0</v>
      </c>
      <c r="G55" s="32">
        <v>0</v>
      </c>
      <c r="H55" s="32">
        <f t="shared" si="2"/>
        <v>0</v>
      </c>
      <c r="I55" s="32">
        <v>0</v>
      </c>
      <c r="J55" s="32">
        <v>0</v>
      </c>
      <c r="K55" s="32">
        <f t="shared" si="3"/>
        <v>890</v>
      </c>
      <c r="L55" s="32">
        <v>419</v>
      </c>
      <c r="M55" s="32">
        <v>471</v>
      </c>
      <c r="N55" s="32">
        <f t="shared" si="4"/>
        <v>890</v>
      </c>
      <c r="O55" s="32">
        <f t="shared" si="5"/>
        <v>419</v>
      </c>
      <c r="P55" s="32">
        <v>0</v>
      </c>
      <c r="Q55" s="32">
        <v>0</v>
      </c>
      <c r="R55" s="32">
        <v>419</v>
      </c>
      <c r="S55" s="32">
        <v>0</v>
      </c>
      <c r="T55" s="32">
        <v>0</v>
      </c>
      <c r="U55" s="32">
        <f t="shared" si="6"/>
        <v>471</v>
      </c>
      <c r="V55" s="32">
        <v>0</v>
      </c>
      <c r="W55" s="32">
        <v>0</v>
      </c>
      <c r="X55" s="32">
        <v>471</v>
      </c>
      <c r="Y55" s="32">
        <v>0</v>
      </c>
      <c r="Z55" s="32">
        <v>0</v>
      </c>
      <c r="AA55" s="32">
        <f t="shared" si="7"/>
        <v>0</v>
      </c>
      <c r="AB55" s="32">
        <v>0</v>
      </c>
      <c r="AC55" s="32">
        <v>0</v>
      </c>
    </row>
    <row r="56" spans="1:29" ht="13.5">
      <c r="A56" s="55" t="s">
        <v>98</v>
      </c>
      <c r="B56" s="56" t="s">
        <v>191</v>
      </c>
      <c r="C56" s="31" t="s">
        <v>192</v>
      </c>
      <c r="D56" s="32">
        <f t="shared" si="0"/>
        <v>4417</v>
      </c>
      <c r="E56" s="32">
        <f t="shared" si="1"/>
        <v>0</v>
      </c>
      <c r="F56" s="32">
        <v>0</v>
      </c>
      <c r="G56" s="32">
        <v>0</v>
      </c>
      <c r="H56" s="32">
        <f t="shared" si="2"/>
        <v>0</v>
      </c>
      <c r="I56" s="32">
        <v>0</v>
      </c>
      <c r="J56" s="32">
        <v>0</v>
      </c>
      <c r="K56" s="32">
        <f t="shared" si="3"/>
        <v>4417</v>
      </c>
      <c r="L56" s="32">
        <v>2341</v>
      </c>
      <c r="M56" s="32">
        <v>2076</v>
      </c>
      <c r="N56" s="32">
        <f t="shared" si="4"/>
        <v>4417</v>
      </c>
      <c r="O56" s="32">
        <f t="shared" si="5"/>
        <v>2341</v>
      </c>
      <c r="P56" s="32">
        <v>2341</v>
      </c>
      <c r="Q56" s="32">
        <v>0</v>
      </c>
      <c r="R56" s="32">
        <v>0</v>
      </c>
      <c r="S56" s="32">
        <v>0</v>
      </c>
      <c r="T56" s="32">
        <v>0</v>
      </c>
      <c r="U56" s="32">
        <f t="shared" si="6"/>
        <v>2076</v>
      </c>
      <c r="V56" s="32">
        <v>2076</v>
      </c>
      <c r="W56" s="32">
        <v>0</v>
      </c>
      <c r="X56" s="32">
        <v>0</v>
      </c>
      <c r="Y56" s="32">
        <v>0</v>
      </c>
      <c r="Z56" s="32">
        <v>0</v>
      </c>
      <c r="AA56" s="32">
        <f t="shared" si="7"/>
        <v>0</v>
      </c>
      <c r="AB56" s="32">
        <v>0</v>
      </c>
      <c r="AC56" s="32">
        <v>0</v>
      </c>
    </row>
    <row r="57" spans="1:29" ht="13.5">
      <c r="A57" s="55" t="s">
        <v>98</v>
      </c>
      <c r="B57" s="56" t="s">
        <v>193</v>
      </c>
      <c r="C57" s="31" t="s">
        <v>194</v>
      </c>
      <c r="D57" s="32">
        <f t="shared" si="0"/>
        <v>5494</v>
      </c>
      <c r="E57" s="32">
        <f t="shared" si="1"/>
        <v>0</v>
      </c>
      <c r="F57" s="32">
        <v>0</v>
      </c>
      <c r="G57" s="32">
        <v>0</v>
      </c>
      <c r="H57" s="32">
        <f t="shared" si="2"/>
        <v>0</v>
      </c>
      <c r="I57" s="32">
        <v>0</v>
      </c>
      <c r="J57" s="32">
        <v>0</v>
      </c>
      <c r="K57" s="32">
        <f t="shared" si="3"/>
        <v>5494</v>
      </c>
      <c r="L57" s="32">
        <v>2814</v>
      </c>
      <c r="M57" s="32">
        <v>2680</v>
      </c>
      <c r="N57" s="32">
        <f t="shared" si="4"/>
        <v>5494</v>
      </c>
      <c r="O57" s="32">
        <f t="shared" si="5"/>
        <v>2814</v>
      </c>
      <c r="P57" s="32">
        <v>2814</v>
      </c>
      <c r="Q57" s="32">
        <v>0</v>
      </c>
      <c r="R57" s="32">
        <v>0</v>
      </c>
      <c r="S57" s="32">
        <v>0</v>
      </c>
      <c r="T57" s="32">
        <v>0</v>
      </c>
      <c r="U57" s="32">
        <f t="shared" si="6"/>
        <v>2680</v>
      </c>
      <c r="V57" s="32">
        <v>2680</v>
      </c>
      <c r="W57" s="32">
        <v>0</v>
      </c>
      <c r="X57" s="32">
        <v>0</v>
      </c>
      <c r="Y57" s="32">
        <v>0</v>
      </c>
      <c r="Z57" s="32">
        <v>0</v>
      </c>
      <c r="AA57" s="32">
        <f t="shared" si="7"/>
        <v>0</v>
      </c>
      <c r="AB57" s="32">
        <v>0</v>
      </c>
      <c r="AC57" s="32">
        <v>0</v>
      </c>
    </row>
    <row r="58" spans="1:29" ht="13.5">
      <c r="A58" s="55" t="s">
        <v>98</v>
      </c>
      <c r="B58" s="56" t="s">
        <v>195</v>
      </c>
      <c r="C58" s="31" t="s">
        <v>196</v>
      </c>
      <c r="D58" s="32">
        <f t="shared" si="0"/>
        <v>857</v>
      </c>
      <c r="E58" s="32">
        <f t="shared" si="1"/>
        <v>0</v>
      </c>
      <c r="F58" s="32">
        <v>0</v>
      </c>
      <c r="G58" s="32">
        <v>0</v>
      </c>
      <c r="H58" s="32">
        <f t="shared" si="2"/>
        <v>0</v>
      </c>
      <c r="I58" s="32">
        <v>0</v>
      </c>
      <c r="J58" s="32">
        <v>0</v>
      </c>
      <c r="K58" s="32">
        <f t="shared" si="3"/>
        <v>857</v>
      </c>
      <c r="L58" s="32">
        <v>408</v>
      </c>
      <c r="M58" s="32">
        <v>449</v>
      </c>
      <c r="N58" s="32">
        <f t="shared" si="4"/>
        <v>857</v>
      </c>
      <c r="O58" s="32">
        <f t="shared" si="5"/>
        <v>408</v>
      </c>
      <c r="P58" s="32">
        <v>408</v>
      </c>
      <c r="Q58" s="32">
        <v>0</v>
      </c>
      <c r="R58" s="32">
        <v>0</v>
      </c>
      <c r="S58" s="32">
        <v>0</v>
      </c>
      <c r="T58" s="32">
        <v>0</v>
      </c>
      <c r="U58" s="32">
        <f t="shared" si="6"/>
        <v>449</v>
      </c>
      <c r="V58" s="32">
        <v>449</v>
      </c>
      <c r="W58" s="32">
        <v>0</v>
      </c>
      <c r="X58" s="32">
        <v>0</v>
      </c>
      <c r="Y58" s="32">
        <v>0</v>
      </c>
      <c r="Z58" s="32">
        <v>0</v>
      </c>
      <c r="AA58" s="32">
        <f t="shared" si="7"/>
        <v>0</v>
      </c>
      <c r="AB58" s="32">
        <v>0</v>
      </c>
      <c r="AC58" s="32">
        <v>0</v>
      </c>
    </row>
    <row r="59" spans="1:29" ht="13.5">
      <c r="A59" s="55" t="s">
        <v>98</v>
      </c>
      <c r="B59" s="56" t="s">
        <v>197</v>
      </c>
      <c r="C59" s="31" t="s">
        <v>198</v>
      </c>
      <c r="D59" s="32">
        <f t="shared" si="0"/>
        <v>4539</v>
      </c>
      <c r="E59" s="32">
        <f t="shared" si="1"/>
        <v>0</v>
      </c>
      <c r="F59" s="32">
        <v>0</v>
      </c>
      <c r="G59" s="32">
        <v>0</v>
      </c>
      <c r="H59" s="32">
        <f t="shared" si="2"/>
        <v>0</v>
      </c>
      <c r="I59" s="32">
        <v>0</v>
      </c>
      <c r="J59" s="32">
        <v>0</v>
      </c>
      <c r="K59" s="32">
        <f t="shared" si="3"/>
        <v>4539</v>
      </c>
      <c r="L59" s="32">
        <v>1329</v>
      </c>
      <c r="M59" s="32">
        <v>3210</v>
      </c>
      <c r="N59" s="32">
        <f t="shared" si="4"/>
        <v>4539</v>
      </c>
      <c r="O59" s="32">
        <f t="shared" si="5"/>
        <v>1329</v>
      </c>
      <c r="P59" s="32">
        <v>1329</v>
      </c>
      <c r="Q59" s="32">
        <v>0</v>
      </c>
      <c r="R59" s="32">
        <v>0</v>
      </c>
      <c r="S59" s="32">
        <v>0</v>
      </c>
      <c r="T59" s="32">
        <v>0</v>
      </c>
      <c r="U59" s="32">
        <f t="shared" si="6"/>
        <v>3210</v>
      </c>
      <c r="V59" s="32">
        <v>3210</v>
      </c>
      <c r="W59" s="32">
        <v>0</v>
      </c>
      <c r="X59" s="32">
        <v>0</v>
      </c>
      <c r="Y59" s="32">
        <v>0</v>
      </c>
      <c r="Z59" s="32">
        <v>0</v>
      </c>
      <c r="AA59" s="32">
        <f t="shared" si="7"/>
        <v>0</v>
      </c>
      <c r="AB59" s="32">
        <v>0</v>
      </c>
      <c r="AC59" s="32">
        <v>0</v>
      </c>
    </row>
    <row r="60" spans="1:29" ht="13.5">
      <c r="A60" s="55" t="s">
        <v>98</v>
      </c>
      <c r="B60" s="56" t="s">
        <v>199</v>
      </c>
      <c r="C60" s="31" t="s">
        <v>200</v>
      </c>
      <c r="D60" s="32">
        <f t="shared" si="0"/>
        <v>3642</v>
      </c>
      <c r="E60" s="32">
        <f t="shared" si="1"/>
        <v>0</v>
      </c>
      <c r="F60" s="32">
        <v>0</v>
      </c>
      <c r="G60" s="32">
        <v>0</v>
      </c>
      <c r="H60" s="32">
        <f t="shared" si="2"/>
        <v>0</v>
      </c>
      <c r="I60" s="32">
        <v>0</v>
      </c>
      <c r="J60" s="32">
        <v>0</v>
      </c>
      <c r="K60" s="32">
        <f t="shared" si="3"/>
        <v>3642</v>
      </c>
      <c r="L60" s="32">
        <v>1101</v>
      </c>
      <c r="M60" s="32">
        <v>2541</v>
      </c>
      <c r="N60" s="32">
        <f t="shared" si="4"/>
        <v>3642</v>
      </c>
      <c r="O60" s="32">
        <f t="shared" si="5"/>
        <v>1101</v>
      </c>
      <c r="P60" s="32">
        <v>1101</v>
      </c>
      <c r="Q60" s="32">
        <v>0</v>
      </c>
      <c r="R60" s="32">
        <v>0</v>
      </c>
      <c r="S60" s="32">
        <v>0</v>
      </c>
      <c r="T60" s="32">
        <v>0</v>
      </c>
      <c r="U60" s="32">
        <f t="shared" si="6"/>
        <v>2541</v>
      </c>
      <c r="V60" s="32">
        <v>2541</v>
      </c>
      <c r="W60" s="32">
        <v>0</v>
      </c>
      <c r="X60" s="32">
        <v>0</v>
      </c>
      <c r="Y60" s="32">
        <v>0</v>
      </c>
      <c r="Z60" s="32">
        <v>0</v>
      </c>
      <c r="AA60" s="32">
        <f t="shared" si="7"/>
        <v>0</v>
      </c>
      <c r="AB60" s="32">
        <v>0</v>
      </c>
      <c r="AC60" s="32">
        <v>0</v>
      </c>
    </row>
    <row r="61" spans="1:29" ht="13.5">
      <c r="A61" s="55" t="s">
        <v>98</v>
      </c>
      <c r="B61" s="56" t="s">
        <v>201</v>
      </c>
      <c r="C61" s="31" t="s">
        <v>202</v>
      </c>
      <c r="D61" s="32">
        <f t="shared" si="0"/>
        <v>4002</v>
      </c>
      <c r="E61" s="32">
        <f t="shared" si="1"/>
        <v>0</v>
      </c>
      <c r="F61" s="32">
        <v>0</v>
      </c>
      <c r="G61" s="32">
        <v>0</v>
      </c>
      <c r="H61" s="32">
        <f t="shared" si="2"/>
        <v>0</v>
      </c>
      <c r="I61" s="32">
        <v>0</v>
      </c>
      <c r="J61" s="32">
        <v>0</v>
      </c>
      <c r="K61" s="32">
        <f t="shared" si="3"/>
        <v>4002</v>
      </c>
      <c r="L61" s="32">
        <v>1560</v>
      </c>
      <c r="M61" s="32">
        <v>2442</v>
      </c>
      <c r="N61" s="32">
        <f t="shared" si="4"/>
        <v>4002</v>
      </c>
      <c r="O61" s="32">
        <f t="shared" si="5"/>
        <v>1560</v>
      </c>
      <c r="P61" s="32">
        <v>1560</v>
      </c>
      <c r="Q61" s="32">
        <v>0</v>
      </c>
      <c r="R61" s="32">
        <v>0</v>
      </c>
      <c r="S61" s="32">
        <v>0</v>
      </c>
      <c r="T61" s="32">
        <v>0</v>
      </c>
      <c r="U61" s="32">
        <f t="shared" si="6"/>
        <v>2442</v>
      </c>
      <c r="V61" s="32">
        <v>1482</v>
      </c>
      <c r="W61" s="32">
        <v>0</v>
      </c>
      <c r="X61" s="32">
        <v>960</v>
      </c>
      <c r="Y61" s="32">
        <v>0</v>
      </c>
      <c r="Z61" s="32">
        <v>0</v>
      </c>
      <c r="AA61" s="32">
        <f t="shared" si="7"/>
        <v>0</v>
      </c>
      <c r="AB61" s="32">
        <v>0</v>
      </c>
      <c r="AC61" s="32">
        <v>0</v>
      </c>
    </row>
    <row r="62" spans="1:29" ht="13.5">
      <c r="A62" s="55" t="s">
        <v>98</v>
      </c>
      <c r="B62" s="56" t="s">
        <v>203</v>
      </c>
      <c r="C62" s="31" t="s">
        <v>204</v>
      </c>
      <c r="D62" s="32">
        <f t="shared" si="0"/>
        <v>3700</v>
      </c>
      <c r="E62" s="32">
        <f t="shared" si="1"/>
        <v>0</v>
      </c>
      <c r="F62" s="32">
        <v>0</v>
      </c>
      <c r="G62" s="32">
        <v>0</v>
      </c>
      <c r="H62" s="32">
        <f t="shared" si="2"/>
        <v>0</v>
      </c>
      <c r="I62" s="32">
        <v>0</v>
      </c>
      <c r="J62" s="32">
        <v>0</v>
      </c>
      <c r="K62" s="32">
        <f t="shared" si="3"/>
        <v>3700</v>
      </c>
      <c r="L62" s="32">
        <v>1744</v>
      </c>
      <c r="M62" s="32">
        <v>1956</v>
      </c>
      <c r="N62" s="32">
        <f t="shared" si="4"/>
        <v>3700</v>
      </c>
      <c r="O62" s="32">
        <f t="shared" si="5"/>
        <v>1744</v>
      </c>
      <c r="P62" s="32">
        <v>0</v>
      </c>
      <c r="Q62" s="32">
        <v>0</v>
      </c>
      <c r="R62" s="32">
        <v>1744</v>
      </c>
      <c r="S62" s="32">
        <v>0</v>
      </c>
      <c r="T62" s="32">
        <v>0</v>
      </c>
      <c r="U62" s="32">
        <f t="shared" si="6"/>
        <v>1956</v>
      </c>
      <c r="V62" s="32">
        <v>0</v>
      </c>
      <c r="W62" s="32">
        <v>0</v>
      </c>
      <c r="X62" s="32">
        <v>1956</v>
      </c>
      <c r="Y62" s="32">
        <v>0</v>
      </c>
      <c r="Z62" s="32">
        <v>0</v>
      </c>
      <c r="AA62" s="32">
        <f t="shared" si="7"/>
        <v>0</v>
      </c>
      <c r="AB62" s="32">
        <v>0</v>
      </c>
      <c r="AC62" s="32">
        <v>0</v>
      </c>
    </row>
    <row r="63" spans="1:29" ht="13.5">
      <c r="A63" s="55" t="s">
        <v>98</v>
      </c>
      <c r="B63" s="56" t="s">
        <v>205</v>
      </c>
      <c r="C63" s="31" t="s">
        <v>206</v>
      </c>
      <c r="D63" s="32">
        <f t="shared" si="0"/>
        <v>6001</v>
      </c>
      <c r="E63" s="32">
        <f t="shared" si="1"/>
        <v>0</v>
      </c>
      <c r="F63" s="32">
        <v>0</v>
      </c>
      <c r="G63" s="32">
        <v>0</v>
      </c>
      <c r="H63" s="32">
        <f t="shared" si="2"/>
        <v>0</v>
      </c>
      <c r="I63" s="32">
        <v>0</v>
      </c>
      <c r="J63" s="32">
        <v>0</v>
      </c>
      <c r="K63" s="32">
        <f t="shared" si="3"/>
        <v>6001</v>
      </c>
      <c r="L63" s="32">
        <v>3129</v>
      </c>
      <c r="M63" s="32">
        <v>2872</v>
      </c>
      <c r="N63" s="32">
        <f t="shared" si="4"/>
        <v>6001</v>
      </c>
      <c r="O63" s="32">
        <f t="shared" si="5"/>
        <v>3129</v>
      </c>
      <c r="P63" s="32">
        <v>0</v>
      </c>
      <c r="Q63" s="32">
        <v>0</v>
      </c>
      <c r="R63" s="32">
        <v>3129</v>
      </c>
      <c r="S63" s="32">
        <v>0</v>
      </c>
      <c r="T63" s="32">
        <v>0</v>
      </c>
      <c r="U63" s="32">
        <f t="shared" si="6"/>
        <v>2872</v>
      </c>
      <c r="V63" s="32">
        <v>0</v>
      </c>
      <c r="W63" s="32">
        <v>0</v>
      </c>
      <c r="X63" s="32">
        <v>2872</v>
      </c>
      <c r="Y63" s="32">
        <v>0</v>
      </c>
      <c r="Z63" s="32">
        <v>0</v>
      </c>
      <c r="AA63" s="32">
        <f t="shared" si="7"/>
        <v>0</v>
      </c>
      <c r="AB63" s="32">
        <v>0</v>
      </c>
      <c r="AC63" s="32">
        <v>0</v>
      </c>
    </row>
    <row r="64" spans="1:29" ht="13.5">
      <c r="A64" s="55" t="s">
        <v>98</v>
      </c>
      <c r="B64" s="56" t="s">
        <v>207</v>
      </c>
      <c r="C64" s="31" t="s">
        <v>208</v>
      </c>
      <c r="D64" s="32">
        <f t="shared" si="0"/>
        <v>7598</v>
      </c>
      <c r="E64" s="32">
        <f t="shared" si="1"/>
        <v>0</v>
      </c>
      <c r="F64" s="32">
        <v>0</v>
      </c>
      <c r="G64" s="32">
        <v>0</v>
      </c>
      <c r="H64" s="32">
        <f t="shared" si="2"/>
        <v>0</v>
      </c>
      <c r="I64" s="32">
        <v>0</v>
      </c>
      <c r="J64" s="32">
        <v>0</v>
      </c>
      <c r="K64" s="32">
        <f t="shared" si="3"/>
        <v>7598</v>
      </c>
      <c r="L64" s="32">
        <v>3886</v>
      </c>
      <c r="M64" s="32">
        <v>3712</v>
      </c>
      <c r="N64" s="32">
        <f t="shared" si="4"/>
        <v>7598</v>
      </c>
      <c r="O64" s="32">
        <f t="shared" si="5"/>
        <v>3886</v>
      </c>
      <c r="P64" s="32">
        <v>0</v>
      </c>
      <c r="Q64" s="32">
        <v>0</v>
      </c>
      <c r="R64" s="32">
        <v>3886</v>
      </c>
      <c r="S64" s="32">
        <v>0</v>
      </c>
      <c r="T64" s="32">
        <v>0</v>
      </c>
      <c r="U64" s="32">
        <f t="shared" si="6"/>
        <v>3712</v>
      </c>
      <c r="V64" s="32">
        <v>0</v>
      </c>
      <c r="W64" s="32">
        <v>0</v>
      </c>
      <c r="X64" s="32">
        <v>3712</v>
      </c>
      <c r="Y64" s="32">
        <v>0</v>
      </c>
      <c r="Z64" s="32">
        <v>0</v>
      </c>
      <c r="AA64" s="32">
        <f t="shared" si="7"/>
        <v>0</v>
      </c>
      <c r="AB64" s="32">
        <v>0</v>
      </c>
      <c r="AC64" s="32">
        <v>0</v>
      </c>
    </row>
    <row r="65" spans="1:29" ht="13.5">
      <c r="A65" s="55" t="s">
        <v>98</v>
      </c>
      <c r="B65" s="56" t="s">
        <v>209</v>
      </c>
      <c r="C65" s="31" t="s">
        <v>210</v>
      </c>
      <c r="D65" s="32">
        <f t="shared" si="0"/>
        <v>14865</v>
      </c>
      <c r="E65" s="32">
        <f t="shared" si="1"/>
        <v>0</v>
      </c>
      <c r="F65" s="32">
        <v>0</v>
      </c>
      <c r="G65" s="32">
        <v>0</v>
      </c>
      <c r="H65" s="32">
        <f t="shared" si="2"/>
        <v>0</v>
      </c>
      <c r="I65" s="32">
        <v>0</v>
      </c>
      <c r="J65" s="32">
        <v>0</v>
      </c>
      <c r="K65" s="32">
        <f t="shared" si="3"/>
        <v>14865</v>
      </c>
      <c r="L65" s="32">
        <v>9422</v>
      </c>
      <c r="M65" s="32">
        <v>5443</v>
      </c>
      <c r="N65" s="32">
        <f t="shared" si="4"/>
        <v>14865</v>
      </c>
      <c r="O65" s="32">
        <f t="shared" si="5"/>
        <v>9422</v>
      </c>
      <c r="P65" s="32">
        <v>0</v>
      </c>
      <c r="Q65" s="32">
        <v>0</v>
      </c>
      <c r="R65" s="32">
        <v>9422</v>
      </c>
      <c r="S65" s="32">
        <v>0</v>
      </c>
      <c r="T65" s="32">
        <v>0</v>
      </c>
      <c r="U65" s="32">
        <f t="shared" si="6"/>
        <v>5443</v>
      </c>
      <c r="V65" s="32">
        <v>0</v>
      </c>
      <c r="W65" s="32">
        <v>0</v>
      </c>
      <c r="X65" s="32">
        <v>5443</v>
      </c>
      <c r="Y65" s="32">
        <v>0</v>
      </c>
      <c r="Z65" s="32">
        <v>0</v>
      </c>
      <c r="AA65" s="32">
        <f t="shared" si="7"/>
        <v>0</v>
      </c>
      <c r="AB65" s="32">
        <v>0</v>
      </c>
      <c r="AC65" s="32">
        <v>0</v>
      </c>
    </row>
    <row r="66" spans="1:29" ht="13.5">
      <c r="A66" s="55" t="s">
        <v>98</v>
      </c>
      <c r="B66" s="56" t="s">
        <v>211</v>
      </c>
      <c r="C66" s="31" t="s">
        <v>212</v>
      </c>
      <c r="D66" s="32">
        <f t="shared" si="0"/>
        <v>5577</v>
      </c>
      <c r="E66" s="32">
        <f t="shared" si="1"/>
        <v>0</v>
      </c>
      <c r="F66" s="32">
        <v>0</v>
      </c>
      <c r="G66" s="32">
        <v>0</v>
      </c>
      <c r="H66" s="32">
        <f t="shared" si="2"/>
        <v>321</v>
      </c>
      <c r="I66" s="32">
        <v>125</v>
      </c>
      <c r="J66" s="32">
        <v>196</v>
      </c>
      <c r="K66" s="32">
        <f t="shared" si="3"/>
        <v>5256</v>
      </c>
      <c r="L66" s="32">
        <v>3002</v>
      </c>
      <c r="M66" s="32">
        <v>2254</v>
      </c>
      <c r="N66" s="32">
        <f t="shared" si="4"/>
        <v>5577</v>
      </c>
      <c r="O66" s="32">
        <f t="shared" si="5"/>
        <v>3127</v>
      </c>
      <c r="P66" s="32">
        <v>0</v>
      </c>
      <c r="Q66" s="32">
        <v>0</v>
      </c>
      <c r="R66" s="32">
        <v>3127</v>
      </c>
      <c r="S66" s="32">
        <v>0</v>
      </c>
      <c r="T66" s="32">
        <v>0</v>
      </c>
      <c r="U66" s="32">
        <f t="shared" si="6"/>
        <v>2450</v>
      </c>
      <c r="V66" s="32">
        <v>0</v>
      </c>
      <c r="W66" s="32">
        <v>0</v>
      </c>
      <c r="X66" s="32">
        <v>2450</v>
      </c>
      <c r="Y66" s="32">
        <v>0</v>
      </c>
      <c r="Z66" s="32">
        <v>0</v>
      </c>
      <c r="AA66" s="32">
        <f t="shared" si="7"/>
        <v>0</v>
      </c>
      <c r="AB66" s="32">
        <v>0</v>
      </c>
      <c r="AC66" s="32">
        <v>0</v>
      </c>
    </row>
    <row r="67" spans="1:29" ht="13.5">
      <c r="A67" s="55" t="s">
        <v>98</v>
      </c>
      <c r="B67" s="56" t="s">
        <v>213</v>
      </c>
      <c r="C67" s="31" t="s">
        <v>214</v>
      </c>
      <c r="D67" s="32">
        <f t="shared" si="0"/>
        <v>4056</v>
      </c>
      <c r="E67" s="32">
        <f t="shared" si="1"/>
        <v>0</v>
      </c>
      <c r="F67" s="32">
        <v>0</v>
      </c>
      <c r="G67" s="32">
        <v>0</v>
      </c>
      <c r="H67" s="32">
        <f t="shared" si="2"/>
        <v>0</v>
      </c>
      <c r="I67" s="32">
        <v>0</v>
      </c>
      <c r="J67" s="32">
        <v>0</v>
      </c>
      <c r="K67" s="32">
        <f t="shared" si="3"/>
        <v>4056</v>
      </c>
      <c r="L67" s="32">
        <v>1620</v>
      </c>
      <c r="M67" s="32">
        <v>2436</v>
      </c>
      <c r="N67" s="32">
        <f t="shared" si="4"/>
        <v>4056</v>
      </c>
      <c r="O67" s="32">
        <f t="shared" si="5"/>
        <v>1620</v>
      </c>
      <c r="P67" s="32">
        <v>1620</v>
      </c>
      <c r="Q67" s="32">
        <v>0</v>
      </c>
      <c r="R67" s="32">
        <v>0</v>
      </c>
      <c r="S67" s="32">
        <v>0</v>
      </c>
      <c r="T67" s="32">
        <v>0</v>
      </c>
      <c r="U67" s="32">
        <f t="shared" si="6"/>
        <v>2436</v>
      </c>
      <c r="V67" s="32">
        <v>2436</v>
      </c>
      <c r="W67" s="32">
        <v>0</v>
      </c>
      <c r="X67" s="32">
        <v>0</v>
      </c>
      <c r="Y67" s="32">
        <v>0</v>
      </c>
      <c r="Z67" s="32">
        <v>0</v>
      </c>
      <c r="AA67" s="32">
        <f t="shared" si="7"/>
        <v>0</v>
      </c>
      <c r="AB67" s="32">
        <v>0</v>
      </c>
      <c r="AC67" s="32">
        <v>0</v>
      </c>
    </row>
    <row r="68" spans="1:29" ht="13.5">
      <c r="A68" s="55" t="s">
        <v>98</v>
      </c>
      <c r="B68" s="56" t="s">
        <v>215</v>
      </c>
      <c r="C68" s="31" t="s">
        <v>216</v>
      </c>
      <c r="D68" s="32">
        <f t="shared" si="0"/>
        <v>4961</v>
      </c>
      <c r="E68" s="32">
        <f t="shared" si="1"/>
        <v>0</v>
      </c>
      <c r="F68" s="32">
        <v>0</v>
      </c>
      <c r="G68" s="32">
        <v>0</v>
      </c>
      <c r="H68" s="32">
        <f t="shared" si="2"/>
        <v>0</v>
      </c>
      <c r="I68" s="32">
        <v>0</v>
      </c>
      <c r="J68" s="32">
        <v>0</v>
      </c>
      <c r="K68" s="32">
        <f t="shared" si="3"/>
        <v>4961</v>
      </c>
      <c r="L68" s="32">
        <v>2394</v>
      </c>
      <c r="M68" s="32">
        <v>2567</v>
      </c>
      <c r="N68" s="32">
        <f t="shared" si="4"/>
        <v>4961</v>
      </c>
      <c r="O68" s="32">
        <f t="shared" si="5"/>
        <v>2394</v>
      </c>
      <c r="P68" s="32">
        <v>2394</v>
      </c>
      <c r="Q68" s="32">
        <v>0</v>
      </c>
      <c r="R68" s="32">
        <v>0</v>
      </c>
      <c r="S68" s="32">
        <v>0</v>
      </c>
      <c r="T68" s="32">
        <v>0</v>
      </c>
      <c r="U68" s="32">
        <f t="shared" si="6"/>
        <v>2567</v>
      </c>
      <c r="V68" s="32">
        <v>2567</v>
      </c>
      <c r="W68" s="32">
        <v>0</v>
      </c>
      <c r="X68" s="32">
        <v>0</v>
      </c>
      <c r="Y68" s="32">
        <v>0</v>
      </c>
      <c r="Z68" s="32">
        <v>0</v>
      </c>
      <c r="AA68" s="32">
        <f t="shared" si="7"/>
        <v>0</v>
      </c>
      <c r="AB68" s="32">
        <v>0</v>
      </c>
      <c r="AC68" s="32">
        <v>0</v>
      </c>
    </row>
    <row r="69" spans="1:29" ht="13.5">
      <c r="A69" s="55" t="s">
        <v>98</v>
      </c>
      <c r="B69" s="56" t="s">
        <v>217</v>
      </c>
      <c r="C69" s="31" t="s">
        <v>218</v>
      </c>
      <c r="D69" s="32">
        <f t="shared" si="0"/>
        <v>5312</v>
      </c>
      <c r="E69" s="32">
        <f t="shared" si="1"/>
        <v>0</v>
      </c>
      <c r="F69" s="32">
        <v>0</v>
      </c>
      <c r="G69" s="32">
        <v>0</v>
      </c>
      <c r="H69" s="32">
        <f t="shared" si="2"/>
        <v>0</v>
      </c>
      <c r="I69" s="32">
        <v>0</v>
      </c>
      <c r="J69" s="32">
        <v>0</v>
      </c>
      <c r="K69" s="32">
        <f t="shared" si="3"/>
        <v>5312</v>
      </c>
      <c r="L69" s="32">
        <v>1446</v>
      </c>
      <c r="M69" s="32">
        <v>3866</v>
      </c>
      <c r="N69" s="32">
        <f t="shared" si="4"/>
        <v>5312</v>
      </c>
      <c r="O69" s="32">
        <f t="shared" si="5"/>
        <v>1446</v>
      </c>
      <c r="P69" s="32">
        <v>1446</v>
      </c>
      <c r="Q69" s="32">
        <v>0</v>
      </c>
      <c r="R69" s="32">
        <v>0</v>
      </c>
      <c r="S69" s="32">
        <v>0</v>
      </c>
      <c r="T69" s="32">
        <v>0</v>
      </c>
      <c r="U69" s="32">
        <f t="shared" si="6"/>
        <v>3866</v>
      </c>
      <c r="V69" s="32">
        <v>3866</v>
      </c>
      <c r="W69" s="32">
        <v>0</v>
      </c>
      <c r="X69" s="32">
        <v>0</v>
      </c>
      <c r="Y69" s="32">
        <v>0</v>
      </c>
      <c r="Z69" s="32">
        <v>0</v>
      </c>
      <c r="AA69" s="32">
        <f t="shared" si="7"/>
        <v>0</v>
      </c>
      <c r="AB69" s="32">
        <v>0</v>
      </c>
      <c r="AC69" s="32">
        <v>0</v>
      </c>
    </row>
    <row r="70" spans="1:29" ht="13.5">
      <c r="A70" s="55" t="s">
        <v>98</v>
      </c>
      <c r="B70" s="56" t="s">
        <v>4</v>
      </c>
      <c r="C70" s="31" t="s">
        <v>5</v>
      </c>
      <c r="D70" s="32">
        <f t="shared" si="0"/>
        <v>3840</v>
      </c>
      <c r="E70" s="32">
        <f t="shared" si="1"/>
        <v>0</v>
      </c>
      <c r="F70" s="32">
        <v>0</v>
      </c>
      <c r="G70" s="32">
        <v>0</v>
      </c>
      <c r="H70" s="32">
        <f t="shared" si="2"/>
        <v>0</v>
      </c>
      <c r="I70" s="32">
        <v>0</v>
      </c>
      <c r="J70" s="32">
        <v>0</v>
      </c>
      <c r="K70" s="32">
        <f t="shared" si="3"/>
        <v>3840</v>
      </c>
      <c r="L70" s="32">
        <v>1059</v>
      </c>
      <c r="M70" s="32">
        <v>2781</v>
      </c>
      <c r="N70" s="32">
        <f t="shared" si="4"/>
        <v>3842</v>
      </c>
      <c r="O70" s="32">
        <f t="shared" si="5"/>
        <v>1059</v>
      </c>
      <c r="P70" s="32">
        <v>1059</v>
      </c>
      <c r="Q70" s="32">
        <v>0</v>
      </c>
      <c r="R70" s="32">
        <v>0</v>
      </c>
      <c r="S70" s="32">
        <v>0</v>
      </c>
      <c r="T70" s="32">
        <v>0</v>
      </c>
      <c r="U70" s="32">
        <f t="shared" si="6"/>
        <v>2781</v>
      </c>
      <c r="V70" s="32">
        <v>2781</v>
      </c>
      <c r="W70" s="32">
        <v>0</v>
      </c>
      <c r="X70" s="32">
        <v>0</v>
      </c>
      <c r="Y70" s="32">
        <v>0</v>
      </c>
      <c r="Z70" s="32">
        <v>0</v>
      </c>
      <c r="AA70" s="32">
        <f t="shared" si="7"/>
        <v>2</v>
      </c>
      <c r="AB70" s="32">
        <v>2</v>
      </c>
      <c r="AC70" s="32">
        <v>0</v>
      </c>
    </row>
    <row r="71" spans="1:29" ht="13.5">
      <c r="A71" s="55" t="s">
        <v>98</v>
      </c>
      <c r="B71" s="56" t="s">
        <v>6</v>
      </c>
      <c r="C71" s="31" t="s">
        <v>7</v>
      </c>
      <c r="D71" s="32">
        <f>E71+H71+K71</f>
        <v>822</v>
      </c>
      <c r="E71" s="32">
        <f>F71+G71</f>
        <v>822</v>
      </c>
      <c r="F71" s="32">
        <v>560</v>
      </c>
      <c r="G71" s="32">
        <v>262</v>
      </c>
      <c r="H71" s="32">
        <f>I71+J71</f>
        <v>0</v>
      </c>
      <c r="I71" s="32">
        <v>0</v>
      </c>
      <c r="J71" s="32">
        <v>0</v>
      </c>
      <c r="K71" s="32">
        <f>L71+M71</f>
        <v>0</v>
      </c>
      <c r="L71" s="32">
        <v>0</v>
      </c>
      <c r="M71" s="32">
        <v>0</v>
      </c>
      <c r="N71" s="32">
        <f>O71+U71+AA71</f>
        <v>917</v>
      </c>
      <c r="O71" s="32">
        <f>SUM(P71:T71)</f>
        <v>560</v>
      </c>
      <c r="P71" s="32">
        <v>560</v>
      </c>
      <c r="Q71" s="32">
        <v>0</v>
      </c>
      <c r="R71" s="32">
        <v>0</v>
      </c>
      <c r="S71" s="32">
        <v>0</v>
      </c>
      <c r="T71" s="32">
        <v>0</v>
      </c>
      <c r="U71" s="32">
        <f>SUM(V71:Z71)</f>
        <v>262</v>
      </c>
      <c r="V71" s="32">
        <v>262</v>
      </c>
      <c r="W71" s="32">
        <v>0</v>
      </c>
      <c r="X71" s="32">
        <v>0</v>
      </c>
      <c r="Y71" s="32">
        <v>0</v>
      </c>
      <c r="Z71" s="32">
        <v>0</v>
      </c>
      <c r="AA71" s="32">
        <f>AB71+AC71</f>
        <v>95</v>
      </c>
      <c r="AB71" s="32">
        <v>95</v>
      </c>
      <c r="AC71" s="32">
        <v>0</v>
      </c>
    </row>
    <row r="72" spans="1:29" ht="13.5">
      <c r="A72" s="55" t="s">
        <v>98</v>
      </c>
      <c r="B72" s="56" t="s">
        <v>8</v>
      </c>
      <c r="C72" s="31" t="s">
        <v>9</v>
      </c>
      <c r="D72" s="32">
        <f>E72+H72+K72</f>
        <v>2476</v>
      </c>
      <c r="E72" s="32">
        <f>F72+G72</f>
        <v>0</v>
      </c>
      <c r="F72" s="32">
        <v>0</v>
      </c>
      <c r="G72" s="32">
        <v>0</v>
      </c>
      <c r="H72" s="32">
        <f>I72+J72</f>
        <v>0</v>
      </c>
      <c r="I72" s="32">
        <v>0</v>
      </c>
      <c r="J72" s="32">
        <v>0</v>
      </c>
      <c r="K72" s="32">
        <f>L72+M72</f>
        <v>2476</v>
      </c>
      <c r="L72" s="32">
        <v>619</v>
      </c>
      <c r="M72" s="32">
        <v>1857</v>
      </c>
      <c r="N72" s="32">
        <f>O72+U72+AA72</f>
        <v>2486</v>
      </c>
      <c r="O72" s="32">
        <f>SUM(P72:T72)</f>
        <v>619</v>
      </c>
      <c r="P72" s="32">
        <v>619</v>
      </c>
      <c r="Q72" s="32">
        <v>0</v>
      </c>
      <c r="R72" s="32">
        <v>0</v>
      </c>
      <c r="S72" s="32">
        <v>0</v>
      </c>
      <c r="T72" s="32">
        <v>0</v>
      </c>
      <c r="U72" s="32">
        <f>SUM(V72:Z72)</f>
        <v>1857</v>
      </c>
      <c r="V72" s="32">
        <v>1857</v>
      </c>
      <c r="W72" s="32">
        <v>0</v>
      </c>
      <c r="X72" s="32">
        <v>0</v>
      </c>
      <c r="Y72" s="32">
        <v>0</v>
      </c>
      <c r="Z72" s="32">
        <v>0</v>
      </c>
      <c r="AA72" s="32">
        <f>AB72+AC72</f>
        <v>10</v>
      </c>
      <c r="AB72" s="32">
        <v>10</v>
      </c>
      <c r="AC72" s="32">
        <v>0</v>
      </c>
    </row>
    <row r="73" spans="1:29" ht="13.5">
      <c r="A73" s="62" t="s">
        <v>11</v>
      </c>
      <c r="B73" s="63"/>
      <c r="C73" s="63"/>
      <c r="D73" s="32">
        <f aca="true" t="shared" si="8" ref="D73:AC73">SUM(D7:D72)</f>
        <v>717118</v>
      </c>
      <c r="E73" s="32">
        <f t="shared" si="8"/>
        <v>14595</v>
      </c>
      <c r="F73" s="32">
        <f t="shared" si="8"/>
        <v>13388</v>
      </c>
      <c r="G73" s="32">
        <f t="shared" si="8"/>
        <v>1207</v>
      </c>
      <c r="H73" s="32">
        <f t="shared" si="8"/>
        <v>45175</v>
      </c>
      <c r="I73" s="32">
        <f t="shared" si="8"/>
        <v>42680</v>
      </c>
      <c r="J73" s="32">
        <f t="shared" si="8"/>
        <v>2495</v>
      </c>
      <c r="K73" s="32">
        <f t="shared" si="8"/>
        <v>657348</v>
      </c>
      <c r="L73" s="32">
        <f t="shared" si="8"/>
        <v>215839</v>
      </c>
      <c r="M73" s="32">
        <f t="shared" si="8"/>
        <v>441509</v>
      </c>
      <c r="N73" s="32">
        <f t="shared" si="8"/>
        <v>719588</v>
      </c>
      <c r="O73" s="32">
        <f t="shared" si="8"/>
        <v>272023</v>
      </c>
      <c r="P73" s="32">
        <f t="shared" si="8"/>
        <v>189000</v>
      </c>
      <c r="Q73" s="32">
        <f t="shared" si="8"/>
        <v>20848</v>
      </c>
      <c r="R73" s="32">
        <f t="shared" si="8"/>
        <v>62175</v>
      </c>
      <c r="S73" s="32">
        <f t="shared" si="8"/>
        <v>0</v>
      </c>
      <c r="T73" s="32">
        <f t="shared" si="8"/>
        <v>0</v>
      </c>
      <c r="U73" s="32">
        <f t="shared" si="8"/>
        <v>446990</v>
      </c>
      <c r="V73" s="32">
        <f t="shared" si="8"/>
        <v>339303</v>
      </c>
      <c r="W73" s="32">
        <f t="shared" si="8"/>
        <v>0</v>
      </c>
      <c r="X73" s="32">
        <f t="shared" si="8"/>
        <v>107687</v>
      </c>
      <c r="Y73" s="32">
        <f t="shared" si="8"/>
        <v>0</v>
      </c>
      <c r="Z73" s="32">
        <f t="shared" si="8"/>
        <v>0</v>
      </c>
      <c r="AA73" s="32">
        <f t="shared" si="8"/>
        <v>575</v>
      </c>
      <c r="AB73" s="32">
        <f t="shared" si="8"/>
        <v>575</v>
      </c>
      <c r="AC73" s="32">
        <f t="shared" si="8"/>
        <v>0</v>
      </c>
    </row>
  </sheetData>
  <mergeCells count="7">
    <mergeCell ref="H3:J3"/>
    <mergeCell ref="K3:M3"/>
    <mergeCell ref="A2:A6"/>
    <mergeCell ref="B2:B6"/>
    <mergeCell ref="C2:C6"/>
    <mergeCell ref="E3:G3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7" customWidth="1"/>
    <col min="2" max="2" width="4.875" style="37" customWidth="1"/>
    <col min="3" max="3" width="13.375" style="37" customWidth="1"/>
    <col min="4" max="4" width="13.75390625" style="37" customWidth="1"/>
    <col min="5" max="5" width="3.375" style="37" customWidth="1"/>
    <col min="6" max="6" width="3.875" style="37" customWidth="1"/>
    <col min="7" max="9" width="13.00390625" style="37" customWidth="1"/>
    <col min="10" max="10" width="12.875" style="37" customWidth="1"/>
    <col min="11" max="16384" width="8.00390625" style="37" customWidth="1"/>
  </cols>
  <sheetData>
    <row r="1" spans="1:3" s="36" customFormat="1" ht="21" customHeight="1">
      <c r="A1" s="104" t="s">
        <v>67</v>
      </c>
      <c r="B1" s="97"/>
      <c r="C1" s="35" t="s">
        <v>32</v>
      </c>
    </row>
    <row r="2" ht="18" customHeight="1">
      <c r="J2" s="38" t="s">
        <v>33</v>
      </c>
    </row>
    <row r="3" spans="6:11" s="39" customFormat="1" ht="19.5" customHeight="1">
      <c r="F3" s="94" t="s">
        <v>34</v>
      </c>
      <c r="G3" s="94"/>
      <c r="H3" s="40" t="s">
        <v>35</v>
      </c>
      <c r="I3" s="40" t="s">
        <v>36</v>
      </c>
      <c r="J3" s="40" t="s">
        <v>25</v>
      </c>
      <c r="K3" s="40" t="s">
        <v>37</v>
      </c>
    </row>
    <row r="4" spans="2:11" s="39" customFormat="1" ht="19.5" customHeight="1">
      <c r="B4" s="98" t="s">
        <v>38</v>
      </c>
      <c r="C4" s="41" t="s">
        <v>39</v>
      </c>
      <c r="D4" s="42">
        <f>SUMIF('水洗化人口等'!$A$7:$C$73,$A$1,'水洗化人口等'!$G$7:$G$73)</f>
        <v>356325</v>
      </c>
      <c r="F4" s="95" t="s">
        <v>40</v>
      </c>
      <c r="G4" s="41" t="s">
        <v>41</v>
      </c>
      <c r="H4" s="42">
        <f>SUMIF('し尿処理の状況'!$A$7:$C$73,$A$1,'し尿処理の状況'!$P$7:$P$73)</f>
        <v>189000</v>
      </c>
      <c r="I4" s="42">
        <f>SUMIF('し尿処理の状況'!$A$7:$C$73,$A$1,'し尿処理の状況'!$V$7:$V$73)</f>
        <v>339303</v>
      </c>
      <c r="J4" s="42">
        <f aca="true" t="shared" si="0" ref="J4:J11">H4+I4</f>
        <v>528303</v>
      </c>
      <c r="K4" s="43">
        <f aca="true" t="shared" si="1" ref="K4:K9">J4/$J$9</f>
        <v>0.7347614020886966</v>
      </c>
    </row>
    <row r="5" spans="2:11" s="39" customFormat="1" ht="19.5" customHeight="1">
      <c r="B5" s="99"/>
      <c r="C5" s="41" t="s">
        <v>42</v>
      </c>
      <c r="D5" s="42">
        <f>SUMIF('水洗化人口等'!$A$7:$C$73,$A$1,'水洗化人口等'!$H$7:$H$73)</f>
        <v>981</v>
      </c>
      <c r="F5" s="96"/>
      <c r="G5" s="41" t="s">
        <v>43</v>
      </c>
      <c r="H5" s="42">
        <f>SUMIF('し尿処理の状況'!$A$7:$C$73,$A$1,'し尿処理の状況'!$Q$7:$Q$73)</f>
        <v>20848</v>
      </c>
      <c r="I5" s="42">
        <f>SUMIF('し尿処理の状況'!$A$7:$C$73,$A$1,'し尿処理の状況'!$W$7:$W$73)</f>
        <v>0</v>
      </c>
      <c r="J5" s="42">
        <f t="shared" si="0"/>
        <v>20848</v>
      </c>
      <c r="K5" s="43">
        <f t="shared" si="1"/>
        <v>0.028995303283807106</v>
      </c>
    </row>
    <row r="6" spans="2:11" s="39" customFormat="1" ht="19.5" customHeight="1">
      <c r="B6" s="100"/>
      <c r="C6" s="44" t="s">
        <v>44</v>
      </c>
      <c r="D6" s="45">
        <f>SUM(D4:D5)</f>
        <v>357306</v>
      </c>
      <c r="F6" s="96"/>
      <c r="G6" s="41" t="s">
        <v>45</v>
      </c>
      <c r="H6" s="42">
        <f>SUMIF('し尿処理の状況'!$A$7:$C$73,$A$1,'し尿処理の状況'!$R$7:$R$73)</f>
        <v>62175</v>
      </c>
      <c r="I6" s="42">
        <f>SUMIF('し尿処理の状況'!$A$7:$C$73,$A$1,'し尿処理の状況'!$X$7:$X$73)</f>
        <v>107687</v>
      </c>
      <c r="J6" s="42">
        <f t="shared" si="0"/>
        <v>169862</v>
      </c>
      <c r="K6" s="43">
        <f t="shared" si="1"/>
        <v>0.2362432946274963</v>
      </c>
    </row>
    <row r="7" spans="2:11" s="39" customFormat="1" ht="19.5" customHeight="1">
      <c r="B7" s="101" t="s">
        <v>46</v>
      </c>
      <c r="C7" s="46" t="s">
        <v>47</v>
      </c>
      <c r="D7" s="42">
        <f>SUMIF('水洗化人口等'!$A$7:$C$73,$A$1,'水洗化人口等'!$K$7:$K$73)</f>
        <v>510307</v>
      </c>
      <c r="F7" s="96"/>
      <c r="G7" s="41" t="s">
        <v>48</v>
      </c>
      <c r="H7" s="42">
        <f>SUMIF('し尿処理の状況'!$A$7:$C$73,$A$1,'し尿処理の状況'!$S$7:$S$73)</f>
        <v>0</v>
      </c>
      <c r="I7" s="42">
        <f>SUMIF('し尿処理の状況'!$A$7:$C$73,$A$1,'し尿処理の状況'!$Y$7:$Y$73)</f>
        <v>0</v>
      </c>
      <c r="J7" s="42">
        <f t="shared" si="0"/>
        <v>0</v>
      </c>
      <c r="K7" s="43">
        <f t="shared" si="1"/>
        <v>0</v>
      </c>
    </row>
    <row r="8" spans="2:11" s="39" customFormat="1" ht="19.5" customHeight="1">
      <c r="B8" s="102"/>
      <c r="C8" s="41" t="s">
        <v>49</v>
      </c>
      <c r="D8" s="42">
        <f>SUMIF('水洗化人口等'!$A$7:$C$73,$A$1,'水洗化人口等'!$M$7:$M$73)</f>
        <v>3695</v>
      </c>
      <c r="F8" s="96"/>
      <c r="G8" s="41" t="s">
        <v>50</v>
      </c>
      <c r="H8" s="42">
        <f>SUMIF('し尿処理の状況'!$A$7:$C$73,$A$1,'し尿処理の状況'!$T$7:$T$73)</f>
        <v>0</v>
      </c>
      <c r="I8" s="42">
        <f>SUMIF('し尿処理の状況'!$A$7:$C$73,$A$1,'し尿処理の状況'!$Z$7:$Z$73)</f>
        <v>0</v>
      </c>
      <c r="J8" s="42">
        <f t="shared" si="0"/>
        <v>0</v>
      </c>
      <c r="K8" s="43">
        <f t="shared" si="1"/>
        <v>0</v>
      </c>
    </row>
    <row r="9" spans="2:11" s="39" customFormat="1" ht="19.5" customHeight="1">
      <c r="B9" s="102"/>
      <c r="C9" s="41" t="s">
        <v>51</v>
      </c>
      <c r="D9" s="42">
        <f>SUMIF('水洗化人口等'!$A$7:$C$73,$A$1,'水洗化人口等'!$O$7:$O$73)</f>
        <v>996044</v>
      </c>
      <c r="F9" s="96"/>
      <c r="G9" s="41" t="s">
        <v>44</v>
      </c>
      <c r="H9" s="42">
        <f>SUM(H4:H8)</f>
        <v>272023</v>
      </c>
      <c r="I9" s="42">
        <f>SUM(I4:I8)</f>
        <v>446990</v>
      </c>
      <c r="J9" s="42">
        <f t="shared" si="0"/>
        <v>719013</v>
      </c>
      <c r="K9" s="43">
        <f t="shared" si="1"/>
        <v>1</v>
      </c>
    </row>
    <row r="10" spans="2:10" s="39" customFormat="1" ht="19.5" customHeight="1">
      <c r="B10" s="103"/>
      <c r="C10" s="44" t="s">
        <v>44</v>
      </c>
      <c r="D10" s="45">
        <f>SUM(D7:D9)</f>
        <v>1510046</v>
      </c>
      <c r="F10" s="94" t="s">
        <v>52</v>
      </c>
      <c r="G10" s="94"/>
      <c r="H10" s="42">
        <f>SUMIF('し尿処理の状況'!$A$7:$C$73,$A$1,'し尿処理の状況'!$AB$7:$AB$73)</f>
        <v>575</v>
      </c>
      <c r="I10" s="42">
        <f>SUMIF('し尿処理の状況'!$A$7:$C$73,$A$1,'し尿処理の状況'!$AC$7:$AC$73)</f>
        <v>0</v>
      </c>
      <c r="J10" s="42">
        <f t="shared" si="0"/>
        <v>575</v>
      </c>
    </row>
    <row r="11" spans="2:10" s="39" customFormat="1" ht="19.5" customHeight="1">
      <c r="B11" s="92" t="s">
        <v>53</v>
      </c>
      <c r="C11" s="93"/>
      <c r="D11" s="45">
        <f>D6+D10</f>
        <v>1867352</v>
      </c>
      <c r="F11" s="94" t="s">
        <v>25</v>
      </c>
      <c r="G11" s="94"/>
      <c r="H11" s="42">
        <f>H9+H10</f>
        <v>272598</v>
      </c>
      <c r="I11" s="42">
        <f>I9+I10</f>
        <v>446990</v>
      </c>
      <c r="J11" s="42">
        <f t="shared" si="0"/>
        <v>719588</v>
      </c>
    </row>
    <row r="12" spans="6:10" s="39" customFormat="1" ht="19.5" customHeight="1">
      <c r="F12" s="47"/>
      <c r="G12" s="47"/>
      <c r="H12" s="48"/>
      <c r="I12" s="48"/>
      <c r="J12" s="48"/>
    </row>
    <row r="13" spans="2:10" s="39" customFormat="1" ht="19.5" customHeight="1">
      <c r="B13" s="49" t="s">
        <v>54</v>
      </c>
      <c r="J13" s="38" t="s">
        <v>33</v>
      </c>
    </row>
    <row r="14" spans="3:10" s="39" customFormat="1" ht="19.5" customHeight="1">
      <c r="C14" s="42">
        <f>SUMIF('水洗化人口等'!$A$7:$C$73,$A$1,'水洗化人口等'!$P$7:$P$73)</f>
        <v>485355</v>
      </c>
      <c r="D14" s="39" t="s">
        <v>55</v>
      </c>
      <c r="F14" s="94" t="s">
        <v>56</v>
      </c>
      <c r="G14" s="94"/>
      <c r="H14" s="40" t="s">
        <v>35</v>
      </c>
      <c r="I14" s="40" t="s">
        <v>36</v>
      </c>
      <c r="J14" s="40" t="s">
        <v>25</v>
      </c>
    </row>
    <row r="15" spans="6:10" s="39" customFormat="1" ht="15.75" customHeight="1">
      <c r="F15" s="94" t="s">
        <v>57</v>
      </c>
      <c r="G15" s="94"/>
      <c r="H15" s="42">
        <f>SUMIF('し尿処理の状況'!$A$7:$C$73,$A$1,'し尿処理の状況'!$F$7:$F$73)</f>
        <v>13388</v>
      </c>
      <c r="I15" s="42">
        <f>SUMIF('し尿処理の状況'!$A$7:$C$73,$A$1,'し尿処理の状況'!$G$7:$G$73)</f>
        <v>1207</v>
      </c>
      <c r="J15" s="42">
        <f>H15+I15</f>
        <v>14595</v>
      </c>
    </row>
    <row r="16" spans="3:10" s="39" customFormat="1" ht="15.75" customHeight="1">
      <c r="C16" s="39" t="s">
        <v>58</v>
      </c>
      <c r="D16" s="50">
        <f>D10/D11</f>
        <v>0.8086563218932478</v>
      </c>
      <c r="F16" s="94" t="s">
        <v>59</v>
      </c>
      <c r="G16" s="94"/>
      <c r="H16" s="42">
        <f>SUMIF('し尿処理の状況'!$A$7:$C$73,$A$1,'し尿処理の状況'!$I$7:$I$73)</f>
        <v>42680</v>
      </c>
      <c r="I16" s="42">
        <f>SUMIF('し尿処理の状況'!$A$7:$C$73,$A$1,'し尿処理の状況'!$J$7:$J$73)</f>
        <v>2495</v>
      </c>
      <c r="J16" s="42">
        <f>H16+I16</f>
        <v>45175</v>
      </c>
    </row>
    <row r="17" spans="3:10" s="39" customFormat="1" ht="15.75" customHeight="1">
      <c r="C17" s="39" t="s">
        <v>60</v>
      </c>
      <c r="D17" s="50">
        <f>D6/D11</f>
        <v>0.19134367810675224</v>
      </c>
      <c r="F17" s="94" t="s">
        <v>61</v>
      </c>
      <c r="G17" s="94"/>
      <c r="H17" s="42">
        <f>SUMIF('し尿処理の状況'!$A$7:$C$73,$A$1,'し尿処理の状況'!$L$7:$L$73)</f>
        <v>215839</v>
      </c>
      <c r="I17" s="42">
        <f>SUMIF('し尿処理の状況'!$A$7:$C$73,$A$1,'し尿処理の状況'!$M$7:$M$73)</f>
        <v>441509</v>
      </c>
      <c r="J17" s="42">
        <f>H17+I17</f>
        <v>657348</v>
      </c>
    </row>
    <row r="18" spans="3:10" s="39" customFormat="1" ht="15.75" customHeight="1">
      <c r="C18" s="51" t="s">
        <v>62</v>
      </c>
      <c r="D18" s="50">
        <f>D7/D11</f>
        <v>0.27327841778090045</v>
      </c>
      <c r="F18" s="94" t="s">
        <v>25</v>
      </c>
      <c r="G18" s="94"/>
      <c r="H18" s="42">
        <f>SUM(H15:H17)</f>
        <v>271907</v>
      </c>
      <c r="I18" s="42">
        <f>SUM(I15:I17)</f>
        <v>445211</v>
      </c>
      <c r="J18" s="42">
        <f>SUM(J15:J17)</f>
        <v>717118</v>
      </c>
    </row>
    <row r="19" spans="3:10" ht="15.75" customHeight="1">
      <c r="C19" s="37" t="s">
        <v>63</v>
      </c>
      <c r="D19" s="50">
        <f>(D8+D9)/D11</f>
        <v>0.5353779041123473</v>
      </c>
      <c r="J19" s="52"/>
    </row>
    <row r="20" spans="3:10" ht="15.75" customHeight="1">
      <c r="C20" s="37" t="s">
        <v>64</v>
      </c>
      <c r="D20" s="50">
        <f>C14/D11</f>
        <v>0.25991618077363027</v>
      </c>
      <c r="J20" s="53"/>
    </row>
    <row r="21" spans="3:10" ht="15.75" customHeight="1">
      <c r="C21" s="37" t="s">
        <v>65</v>
      </c>
      <c r="D21" s="50">
        <f>D4/D6</f>
        <v>0.9972544541653373</v>
      </c>
      <c r="F21" s="54"/>
      <c r="J21" s="53"/>
    </row>
    <row r="22" spans="3:10" ht="15.75" customHeight="1">
      <c r="C22" s="37" t="s">
        <v>66</v>
      </c>
      <c r="D22" s="50">
        <f>D5/D6</f>
        <v>0.002745545834662726</v>
      </c>
      <c r="F22" s="54"/>
      <c r="J22" s="53"/>
    </row>
    <row r="23" spans="6:10" ht="15" customHeight="1">
      <c r="F23" s="54"/>
      <c r="J23" s="53"/>
    </row>
    <row r="24" ht="15" customHeight="1"/>
    <row r="25" ht="15" customHeight="1"/>
  </sheetData>
  <mergeCells count="13">
    <mergeCell ref="F14:G14"/>
    <mergeCell ref="F17:G17"/>
    <mergeCell ref="F18:G18"/>
    <mergeCell ref="F15:G15"/>
    <mergeCell ref="F16:G16"/>
    <mergeCell ref="A1:B1"/>
    <mergeCell ref="F3:G3"/>
    <mergeCell ref="B4:B6"/>
    <mergeCell ref="B7:B10"/>
    <mergeCell ref="B11:C11"/>
    <mergeCell ref="F10:G10"/>
    <mergeCell ref="F4:F9"/>
    <mergeCell ref="F11:G11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2005-09-21T06:45:15Z</cp:lastPrinted>
  <dcterms:created xsi:type="dcterms:W3CDTF">2002-10-23T07:25:09Z</dcterms:created>
  <dcterms:modified xsi:type="dcterms:W3CDTF">2005-09-29T03:05:29Z</dcterms:modified>
  <cp:category/>
  <cp:version/>
  <cp:contentType/>
  <cp:contentStatus/>
</cp:coreProperties>
</file>