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'し尿処理の状況'!$A$2:$AC$44</definedName>
    <definedName name="_xlnm.Print_Area" localSheetId="0">'水洗化人口等'!$A$2:$U$44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<sst xmlns="http://schemas.openxmlformats.org/spreadsheetml/2006/main" count="409" uniqueCount="161">
  <si>
    <t>水洗化人口等（平成１５年度実績）</t>
  </si>
  <si>
    <t>し尿処理の状況（平成１５年度実績）</t>
  </si>
  <si>
    <t>神奈川県合計</t>
  </si>
  <si>
    <t>神奈川県合計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</si>
  <si>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</si>
  <si>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</si>
  <si>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</si>
  <si>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</si>
  <si>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</si>
  <si>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</si>
  <si>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</si>
  <si>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</si>
  <si>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</si>
  <si>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</si>
  <si>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</si>
  <si>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</si>
  <si>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</si>
  <si>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</si>
  <si>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</si>
  <si>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</si>
  <si>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</si>
  <si>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</si>
  <si>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</si>
  <si>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</si>
  <si>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</si>
  <si>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</si>
  <si>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</si>
  <si>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</si>
  <si>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</si>
  <si>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</si>
  <si>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</si>
  <si>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</si>
  <si>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</si>
  <si>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</si>
  <si>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</si>
  <si>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</si>
  <si>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</si>
  <si>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</si>
  <si>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</si>
  <si>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</si>
  <si>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</si>
  <si>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</si>
  <si>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</si>
  <si>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</si>
  <si>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</si>
  <si>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</si>
  <si>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</si>
  <si>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</si>
  <si>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</si>
  <si>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</si>
  <si>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</si>
  <si>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</si>
  <si>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</si>
  <si>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</si>
  <si>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</si>
  <si>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</si>
  <si>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</si>
  <si>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</si>
  <si>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</si>
  <si>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神奈川県</t>
  </si>
  <si>
    <t>二宮町</t>
  </si>
  <si>
    <t>大井町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</si>
  <si>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</si>
  <si>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</si>
  <si>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</si>
  <si>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</si>
  <si>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</si>
  <si>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</si>
  <si>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</si>
  <si>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</si>
  <si>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</si>
  <si>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</si>
  <si>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</si>
  <si>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</si>
  <si>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</si>
  <si>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</si>
  <si>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</si>
  <si>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</si>
  <si>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</si>
  <si>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</si>
  <si>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</si>
  <si>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</si>
  <si>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</si>
  <si>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</si>
  <si>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</si>
  <si>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</si>
  <si>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</si>
  <si>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</si>
  <si>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</si>
  <si>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</si>
  <si>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</si>
  <si>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</si>
  <si>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</si>
  <si>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</si>
  <si>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</si>
  <si>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</si>
  <si>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</si>
  <si>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</si>
  <si>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</si>
  <si>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</si>
  <si>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</si>
  <si>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</si>
  <si>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</si>
  <si>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</si>
  <si>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</si>
  <si>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</si>
  <si>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</si>
  <si>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</si>
  <si>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</si>
  <si>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</si>
  <si>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</si>
  <si>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</si>
  <si>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</si>
  <si>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</si>
  <si>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</si>
  <si>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</si>
  <si>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</si>
  <si>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</si>
  <si>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</si>
  <si>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</si>
  <si>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</si>
  <si>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</si>
  <si>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</si>
  <si>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</si>
  <si>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</si>
  <si>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</si>
  <si>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</si>
  <si>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</si>
  <si>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</si>
  <si>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</si>
  <si>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</si>
  <si>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</si>
  <si>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</si>
  <si>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</si>
  <si>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</si>
  <si>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</si>
  <si>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</si>
  <si>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</si>
  <si>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</si>
  <si>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</si>
  <si>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</si>
  <si>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</si>
  <si>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</si>
  <si>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</si>
  <si>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</si>
  <si>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</si>
  <si>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</si>
  <si>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</si>
  <si>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</si>
  <si>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</si>
  <si>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</si>
  <si>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</si>
  <si>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14421</t>
  </si>
  <si>
    <t>城山町</t>
  </si>
  <si>
    <t>14422</t>
  </si>
  <si>
    <t>津久井町</t>
  </si>
  <si>
    <t>14423</t>
  </si>
  <si>
    <t>相模湖町</t>
  </si>
  <si>
    <t>14424</t>
  </si>
  <si>
    <t>藤野町</t>
  </si>
  <si>
    <t>○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</si>
</sst>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7" xfId="25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49" fontId="7" fillId="0" borderId="7" xfId="25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13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標準_全項目データ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5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9" t="s">
        <v>13</v>
      </c>
      <c r="B2" s="72" t="s">
        <v>62</v>
      </c>
      <c r="C2" s="75" t="s">
        <v>63</v>
      </c>
      <c r="D2" s="5" t="s">
        <v>14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8" t="s">
        <v>15</v>
      </c>
      <c r="S2" s="79"/>
      <c r="T2" s="79"/>
      <c r="U2" s="80"/>
    </row>
    <row r="3" spans="1:21" s="30" customFormat="1" ht="22.5" customHeight="1">
      <c r="A3" s="70"/>
      <c r="B3" s="73"/>
      <c r="C3" s="76"/>
      <c r="D3" s="22"/>
      <c r="E3" s="7" t="s">
        <v>16</v>
      </c>
      <c r="F3" s="20"/>
      <c r="G3" s="20"/>
      <c r="H3" s="23"/>
      <c r="I3" s="7" t="s">
        <v>64</v>
      </c>
      <c r="J3" s="20"/>
      <c r="K3" s="20"/>
      <c r="L3" s="20"/>
      <c r="M3" s="20"/>
      <c r="N3" s="20"/>
      <c r="O3" s="20"/>
      <c r="P3" s="20"/>
      <c r="Q3" s="21"/>
      <c r="R3" s="81"/>
      <c r="S3" s="82"/>
      <c r="T3" s="82"/>
      <c r="U3" s="83"/>
    </row>
    <row r="4" spans="1:21" s="30" customFormat="1" ht="22.5" customHeight="1">
      <c r="A4" s="70"/>
      <c r="B4" s="73"/>
      <c r="C4" s="76"/>
      <c r="D4" s="22"/>
      <c r="E4" s="6" t="s">
        <v>17</v>
      </c>
      <c r="F4" s="64" t="s">
        <v>65</v>
      </c>
      <c r="G4" s="64" t="s">
        <v>66</v>
      </c>
      <c r="H4" s="64" t="s">
        <v>67</v>
      </c>
      <c r="I4" s="6" t="s">
        <v>17</v>
      </c>
      <c r="J4" s="64" t="s">
        <v>68</v>
      </c>
      <c r="K4" s="64" t="s">
        <v>69</v>
      </c>
      <c r="L4" s="64" t="s">
        <v>70</v>
      </c>
      <c r="M4" s="64" t="s">
        <v>71</v>
      </c>
      <c r="N4" s="64" t="s">
        <v>72</v>
      </c>
      <c r="O4" s="85" t="s">
        <v>73</v>
      </c>
      <c r="P4" s="8"/>
      <c r="Q4" s="64" t="s">
        <v>74</v>
      </c>
      <c r="R4" s="64" t="s">
        <v>18</v>
      </c>
      <c r="S4" s="64" t="s">
        <v>19</v>
      </c>
      <c r="T4" s="68" t="s">
        <v>20</v>
      </c>
      <c r="U4" s="68" t="s">
        <v>21</v>
      </c>
    </row>
    <row r="5" spans="1:21" s="30" customFormat="1" ht="22.5" customHeight="1">
      <c r="A5" s="70"/>
      <c r="B5" s="73"/>
      <c r="C5" s="76"/>
      <c r="D5" s="22"/>
      <c r="E5" s="6"/>
      <c r="F5" s="65"/>
      <c r="G5" s="65"/>
      <c r="H5" s="65"/>
      <c r="I5" s="6"/>
      <c r="J5" s="65"/>
      <c r="K5" s="65"/>
      <c r="L5" s="65"/>
      <c r="M5" s="65"/>
      <c r="N5" s="65"/>
      <c r="O5" s="65"/>
      <c r="P5" s="9" t="s">
        <v>22</v>
      </c>
      <c r="Q5" s="65"/>
      <c r="R5" s="66"/>
      <c r="S5" s="66"/>
      <c r="T5" s="66"/>
      <c r="U5" s="65"/>
    </row>
    <row r="6" spans="1:21" s="30" customFormat="1" ht="22.5" customHeight="1">
      <c r="A6" s="71"/>
      <c r="B6" s="74"/>
      <c r="C6" s="77"/>
      <c r="D6" s="10" t="s">
        <v>23</v>
      </c>
      <c r="E6" s="10" t="s">
        <v>23</v>
      </c>
      <c r="F6" s="11" t="s">
        <v>75</v>
      </c>
      <c r="G6" s="10" t="s">
        <v>23</v>
      </c>
      <c r="H6" s="10" t="s">
        <v>23</v>
      </c>
      <c r="I6" s="10" t="s">
        <v>23</v>
      </c>
      <c r="J6" s="11" t="s">
        <v>75</v>
      </c>
      <c r="K6" s="10" t="s">
        <v>23</v>
      </c>
      <c r="L6" s="11" t="s">
        <v>75</v>
      </c>
      <c r="M6" s="10" t="s">
        <v>23</v>
      </c>
      <c r="N6" s="11" t="s">
        <v>75</v>
      </c>
      <c r="O6" s="10" t="s">
        <v>23</v>
      </c>
      <c r="P6" s="10" t="s">
        <v>23</v>
      </c>
      <c r="Q6" s="11" t="s">
        <v>75</v>
      </c>
      <c r="R6" s="67"/>
      <c r="S6" s="67"/>
      <c r="T6" s="67"/>
      <c r="U6" s="84"/>
    </row>
    <row r="7" spans="1:21" ht="13.5">
      <c r="A7" s="55" t="s">
        <v>87</v>
      </c>
      <c r="B7" s="56" t="s">
        <v>88</v>
      </c>
      <c r="C7" s="31" t="s">
        <v>89</v>
      </c>
      <c r="D7" s="32">
        <f aca="true" t="shared" si="0" ref="D7:D43">E7+I7</f>
        <v>3527295</v>
      </c>
      <c r="E7" s="33">
        <f aca="true" t="shared" si="1" ref="E7:E43">G7+H7</f>
        <v>13463</v>
      </c>
      <c r="F7" s="34">
        <f aca="true" t="shared" si="2" ref="F7:F34">E7/D7*100</f>
        <v>0.38168057959427837</v>
      </c>
      <c r="G7" s="32">
        <v>13463</v>
      </c>
      <c r="H7" s="32">
        <v>0</v>
      </c>
      <c r="I7" s="33">
        <f aca="true" t="shared" si="3" ref="I7:I43">K7+M7+O7</f>
        <v>3513832</v>
      </c>
      <c r="J7" s="34">
        <f aca="true" t="shared" si="4" ref="J7:J34">I7/D7*100</f>
        <v>99.61831942040573</v>
      </c>
      <c r="K7" s="32">
        <v>3481652</v>
      </c>
      <c r="L7" s="34">
        <f aca="true" t="shared" si="5" ref="L7:L34">K7/D7*100</f>
        <v>98.70600559352138</v>
      </c>
      <c r="M7" s="32">
        <v>0</v>
      </c>
      <c r="N7" s="34">
        <f aca="true" t="shared" si="6" ref="N7:N34">M7/D7*100</f>
        <v>0</v>
      </c>
      <c r="O7" s="32">
        <v>32180</v>
      </c>
      <c r="P7" s="32">
        <v>6230</v>
      </c>
      <c r="Q7" s="34">
        <f aca="true" t="shared" si="7" ref="Q7:Q34">O7/D7*100</f>
        <v>0.9123138268843405</v>
      </c>
      <c r="R7" s="32"/>
      <c r="S7" s="32"/>
      <c r="T7" s="32" t="s">
        <v>160</v>
      </c>
      <c r="U7" s="32"/>
    </row>
    <row r="8" spans="1:21" ht="13.5">
      <c r="A8" s="55" t="s">
        <v>87</v>
      </c>
      <c r="B8" s="56" t="s">
        <v>90</v>
      </c>
      <c r="C8" s="31" t="s">
        <v>91</v>
      </c>
      <c r="D8" s="32">
        <f t="shared" si="0"/>
        <v>1293618</v>
      </c>
      <c r="E8" s="33">
        <f t="shared" si="1"/>
        <v>17891</v>
      </c>
      <c r="F8" s="34">
        <f t="shared" si="2"/>
        <v>1.383020335214878</v>
      </c>
      <c r="G8" s="32">
        <v>17891</v>
      </c>
      <c r="H8" s="32">
        <v>0</v>
      </c>
      <c r="I8" s="33">
        <f t="shared" si="3"/>
        <v>1275727</v>
      </c>
      <c r="J8" s="34">
        <f t="shared" si="4"/>
        <v>98.61697966478512</v>
      </c>
      <c r="K8" s="32">
        <v>1259023</v>
      </c>
      <c r="L8" s="34">
        <f t="shared" si="5"/>
        <v>97.32571748383216</v>
      </c>
      <c r="M8" s="32">
        <v>0</v>
      </c>
      <c r="N8" s="34">
        <f t="shared" si="6"/>
        <v>0</v>
      </c>
      <c r="O8" s="32">
        <v>16704</v>
      </c>
      <c r="P8" s="32">
        <v>8404</v>
      </c>
      <c r="Q8" s="34">
        <f t="shared" si="7"/>
        <v>1.2912621809529552</v>
      </c>
      <c r="R8" s="32"/>
      <c r="S8" s="32"/>
      <c r="T8" s="32" t="s">
        <v>160</v>
      </c>
      <c r="U8" s="32"/>
    </row>
    <row r="9" spans="1:21" ht="13.5">
      <c r="A9" s="55" t="s">
        <v>87</v>
      </c>
      <c r="B9" s="56" t="s">
        <v>92</v>
      </c>
      <c r="C9" s="31" t="s">
        <v>93</v>
      </c>
      <c r="D9" s="32">
        <f t="shared" si="0"/>
        <v>430436</v>
      </c>
      <c r="E9" s="33">
        <f t="shared" si="1"/>
        <v>3263</v>
      </c>
      <c r="F9" s="34">
        <f t="shared" si="2"/>
        <v>0.7580685630384076</v>
      </c>
      <c r="G9" s="32">
        <v>3263</v>
      </c>
      <c r="H9" s="32">
        <v>0</v>
      </c>
      <c r="I9" s="33">
        <f t="shared" si="3"/>
        <v>427173</v>
      </c>
      <c r="J9" s="34">
        <f t="shared" si="4"/>
        <v>99.2419314369616</v>
      </c>
      <c r="K9" s="32">
        <v>376810</v>
      </c>
      <c r="L9" s="34">
        <f t="shared" si="5"/>
        <v>87.541469579682</v>
      </c>
      <c r="M9" s="32">
        <v>0</v>
      </c>
      <c r="N9" s="34">
        <f t="shared" si="6"/>
        <v>0</v>
      </c>
      <c r="O9" s="32">
        <v>50363</v>
      </c>
      <c r="P9" s="32">
        <v>5033</v>
      </c>
      <c r="Q9" s="34">
        <f t="shared" si="7"/>
        <v>11.700461857279596</v>
      </c>
      <c r="R9" s="32"/>
      <c r="S9" s="32" t="s">
        <v>160</v>
      </c>
      <c r="T9" s="32"/>
      <c r="U9" s="32"/>
    </row>
    <row r="10" spans="1:21" ht="13.5">
      <c r="A10" s="55" t="s">
        <v>87</v>
      </c>
      <c r="B10" s="56" t="s">
        <v>94</v>
      </c>
      <c r="C10" s="31" t="s">
        <v>95</v>
      </c>
      <c r="D10" s="32">
        <f t="shared" si="0"/>
        <v>256060</v>
      </c>
      <c r="E10" s="33">
        <f t="shared" si="1"/>
        <v>6039</v>
      </c>
      <c r="F10" s="34">
        <f t="shared" si="2"/>
        <v>2.3584316175896274</v>
      </c>
      <c r="G10" s="32">
        <v>5949</v>
      </c>
      <c r="H10" s="32">
        <v>90</v>
      </c>
      <c r="I10" s="33">
        <f t="shared" si="3"/>
        <v>250021</v>
      </c>
      <c r="J10" s="34">
        <f t="shared" si="4"/>
        <v>97.64156838241037</v>
      </c>
      <c r="K10" s="32">
        <v>223566</v>
      </c>
      <c r="L10" s="34">
        <f t="shared" si="5"/>
        <v>87.31000546746857</v>
      </c>
      <c r="M10" s="32">
        <v>0</v>
      </c>
      <c r="N10" s="34">
        <f t="shared" si="6"/>
        <v>0</v>
      </c>
      <c r="O10" s="32">
        <v>26455</v>
      </c>
      <c r="P10" s="32">
        <v>7092</v>
      </c>
      <c r="Q10" s="34">
        <f t="shared" si="7"/>
        <v>10.331562914941811</v>
      </c>
      <c r="R10" s="32"/>
      <c r="S10" s="32" t="s">
        <v>160</v>
      </c>
      <c r="T10" s="32"/>
      <c r="U10" s="32"/>
    </row>
    <row r="11" spans="1:21" ht="13.5">
      <c r="A11" s="55" t="s">
        <v>87</v>
      </c>
      <c r="B11" s="56" t="s">
        <v>96</v>
      </c>
      <c r="C11" s="31" t="s">
        <v>97</v>
      </c>
      <c r="D11" s="32">
        <f t="shared" si="0"/>
        <v>168724</v>
      </c>
      <c r="E11" s="33">
        <f t="shared" si="1"/>
        <v>1804</v>
      </c>
      <c r="F11" s="34">
        <f t="shared" si="2"/>
        <v>1.0692017733102581</v>
      </c>
      <c r="G11" s="32">
        <v>1804</v>
      </c>
      <c r="H11" s="32">
        <v>0</v>
      </c>
      <c r="I11" s="33">
        <f t="shared" si="3"/>
        <v>166920</v>
      </c>
      <c r="J11" s="34">
        <f t="shared" si="4"/>
        <v>98.93079822668975</v>
      </c>
      <c r="K11" s="32">
        <v>136117</v>
      </c>
      <c r="L11" s="34">
        <f t="shared" si="5"/>
        <v>80.67435575259003</v>
      </c>
      <c r="M11" s="32">
        <v>0</v>
      </c>
      <c r="N11" s="34">
        <f t="shared" si="6"/>
        <v>0</v>
      </c>
      <c r="O11" s="32">
        <v>30803</v>
      </c>
      <c r="P11" s="32">
        <v>164</v>
      </c>
      <c r="Q11" s="34">
        <f t="shared" si="7"/>
        <v>18.256442474099714</v>
      </c>
      <c r="R11" s="32"/>
      <c r="S11" s="32" t="s">
        <v>160</v>
      </c>
      <c r="T11" s="32"/>
      <c r="U11" s="32"/>
    </row>
    <row r="12" spans="1:21" ht="13.5">
      <c r="A12" s="55" t="s">
        <v>87</v>
      </c>
      <c r="B12" s="56" t="s">
        <v>98</v>
      </c>
      <c r="C12" s="31" t="s">
        <v>99</v>
      </c>
      <c r="D12" s="32">
        <f t="shared" si="0"/>
        <v>390968</v>
      </c>
      <c r="E12" s="33">
        <f t="shared" si="1"/>
        <v>5272</v>
      </c>
      <c r="F12" s="34">
        <f t="shared" si="2"/>
        <v>1.3484479548198318</v>
      </c>
      <c r="G12" s="32">
        <v>5272</v>
      </c>
      <c r="H12" s="32">
        <v>0</v>
      </c>
      <c r="I12" s="33">
        <f t="shared" si="3"/>
        <v>385696</v>
      </c>
      <c r="J12" s="34">
        <f t="shared" si="4"/>
        <v>98.65155204518017</v>
      </c>
      <c r="K12" s="32">
        <v>348499</v>
      </c>
      <c r="L12" s="34">
        <f t="shared" si="5"/>
        <v>89.13747416668372</v>
      </c>
      <c r="M12" s="32">
        <v>0</v>
      </c>
      <c r="N12" s="34">
        <f t="shared" si="6"/>
        <v>0</v>
      </c>
      <c r="O12" s="32">
        <v>37197</v>
      </c>
      <c r="P12" s="32">
        <v>2355</v>
      </c>
      <c r="Q12" s="34">
        <f t="shared" si="7"/>
        <v>9.51407787849645</v>
      </c>
      <c r="R12" s="32"/>
      <c r="S12" s="32" t="s">
        <v>160</v>
      </c>
      <c r="T12" s="32"/>
      <c r="U12" s="32"/>
    </row>
    <row r="13" spans="1:21" ht="13.5">
      <c r="A13" s="55" t="s">
        <v>87</v>
      </c>
      <c r="B13" s="56" t="s">
        <v>100</v>
      </c>
      <c r="C13" s="31" t="s">
        <v>101</v>
      </c>
      <c r="D13" s="32">
        <f t="shared" si="0"/>
        <v>199290</v>
      </c>
      <c r="E13" s="33">
        <f t="shared" si="1"/>
        <v>7550</v>
      </c>
      <c r="F13" s="34">
        <f t="shared" si="2"/>
        <v>3.7884489939284465</v>
      </c>
      <c r="G13" s="32">
        <v>7550</v>
      </c>
      <c r="H13" s="32">
        <v>0</v>
      </c>
      <c r="I13" s="33">
        <f t="shared" si="3"/>
        <v>191740</v>
      </c>
      <c r="J13" s="34">
        <f t="shared" si="4"/>
        <v>96.21155100607155</v>
      </c>
      <c r="K13" s="32">
        <v>122700</v>
      </c>
      <c r="L13" s="34">
        <f t="shared" si="5"/>
        <v>61.56856841788348</v>
      </c>
      <c r="M13" s="32">
        <v>0</v>
      </c>
      <c r="N13" s="34">
        <f t="shared" si="6"/>
        <v>0</v>
      </c>
      <c r="O13" s="32">
        <v>69040</v>
      </c>
      <c r="P13" s="32">
        <v>9858</v>
      </c>
      <c r="Q13" s="34">
        <f t="shared" si="7"/>
        <v>34.64298258818807</v>
      </c>
      <c r="R13" s="32"/>
      <c r="S13" s="32" t="s">
        <v>160</v>
      </c>
      <c r="T13" s="32"/>
      <c r="U13" s="32"/>
    </row>
    <row r="14" spans="1:21" ht="13.5">
      <c r="A14" s="55" t="s">
        <v>87</v>
      </c>
      <c r="B14" s="56" t="s">
        <v>102</v>
      </c>
      <c r="C14" s="31" t="s">
        <v>103</v>
      </c>
      <c r="D14" s="32">
        <f t="shared" si="0"/>
        <v>226106</v>
      </c>
      <c r="E14" s="33">
        <f t="shared" si="1"/>
        <v>3089</v>
      </c>
      <c r="F14" s="34">
        <f t="shared" si="2"/>
        <v>1.3661733877031128</v>
      </c>
      <c r="G14" s="32">
        <v>3089</v>
      </c>
      <c r="H14" s="32">
        <v>0</v>
      </c>
      <c r="I14" s="33">
        <f t="shared" si="3"/>
        <v>223017</v>
      </c>
      <c r="J14" s="34">
        <f t="shared" si="4"/>
        <v>98.63382661229689</v>
      </c>
      <c r="K14" s="32">
        <v>194805</v>
      </c>
      <c r="L14" s="34">
        <f t="shared" si="5"/>
        <v>86.15649297232272</v>
      </c>
      <c r="M14" s="32">
        <v>0</v>
      </c>
      <c r="N14" s="34">
        <f t="shared" si="6"/>
        <v>0</v>
      </c>
      <c r="O14" s="32">
        <v>28212</v>
      </c>
      <c r="P14" s="32">
        <v>4282</v>
      </c>
      <c r="Q14" s="34">
        <f t="shared" si="7"/>
        <v>12.477333639974171</v>
      </c>
      <c r="R14" s="32"/>
      <c r="S14" s="32" t="s">
        <v>160</v>
      </c>
      <c r="T14" s="32"/>
      <c r="U14" s="32"/>
    </row>
    <row r="15" spans="1:21" ht="13.5">
      <c r="A15" s="55" t="s">
        <v>87</v>
      </c>
      <c r="B15" s="56" t="s">
        <v>104</v>
      </c>
      <c r="C15" s="31" t="s">
        <v>105</v>
      </c>
      <c r="D15" s="32">
        <f t="shared" si="0"/>
        <v>61597</v>
      </c>
      <c r="E15" s="33">
        <f t="shared" si="1"/>
        <v>440</v>
      </c>
      <c r="F15" s="34">
        <f t="shared" si="2"/>
        <v>0.7143205026218808</v>
      </c>
      <c r="G15" s="32">
        <v>440</v>
      </c>
      <c r="H15" s="32">
        <v>0</v>
      </c>
      <c r="I15" s="33">
        <f t="shared" si="3"/>
        <v>61157</v>
      </c>
      <c r="J15" s="34">
        <f t="shared" si="4"/>
        <v>99.28567949737813</v>
      </c>
      <c r="K15" s="32">
        <v>60297</v>
      </c>
      <c r="L15" s="34">
        <f t="shared" si="5"/>
        <v>97.8895076058899</v>
      </c>
      <c r="M15" s="32">
        <v>0</v>
      </c>
      <c r="N15" s="34">
        <f t="shared" si="6"/>
        <v>0</v>
      </c>
      <c r="O15" s="32">
        <v>860</v>
      </c>
      <c r="P15" s="32">
        <v>0</v>
      </c>
      <c r="Q15" s="34">
        <f t="shared" si="7"/>
        <v>1.3961718914882217</v>
      </c>
      <c r="R15" s="32"/>
      <c r="S15" s="32" t="s">
        <v>160</v>
      </c>
      <c r="T15" s="32"/>
      <c r="U15" s="32"/>
    </row>
    <row r="16" spans="1:21" ht="13.5">
      <c r="A16" s="55" t="s">
        <v>87</v>
      </c>
      <c r="B16" s="56" t="s">
        <v>106</v>
      </c>
      <c r="C16" s="31" t="s">
        <v>107</v>
      </c>
      <c r="D16" s="32">
        <f t="shared" si="0"/>
        <v>620086</v>
      </c>
      <c r="E16" s="33">
        <f t="shared" si="1"/>
        <v>7467</v>
      </c>
      <c r="F16" s="34">
        <f t="shared" si="2"/>
        <v>1.204187806207526</v>
      </c>
      <c r="G16" s="32">
        <v>7467</v>
      </c>
      <c r="H16" s="32">
        <v>0</v>
      </c>
      <c r="I16" s="33">
        <f t="shared" si="3"/>
        <v>612619</v>
      </c>
      <c r="J16" s="34">
        <f t="shared" si="4"/>
        <v>98.79581219379247</v>
      </c>
      <c r="K16" s="32">
        <v>593600</v>
      </c>
      <c r="L16" s="34">
        <f t="shared" si="5"/>
        <v>95.72865699273972</v>
      </c>
      <c r="M16" s="32">
        <v>0</v>
      </c>
      <c r="N16" s="34">
        <f t="shared" si="6"/>
        <v>0</v>
      </c>
      <c r="O16" s="32">
        <v>19019</v>
      </c>
      <c r="P16" s="32">
        <v>2744</v>
      </c>
      <c r="Q16" s="34">
        <f t="shared" si="7"/>
        <v>3.067155201052757</v>
      </c>
      <c r="R16" s="32" t="s">
        <v>160</v>
      </c>
      <c r="S16" s="32"/>
      <c r="T16" s="32"/>
      <c r="U16" s="32"/>
    </row>
    <row r="17" spans="1:21" ht="13.5">
      <c r="A17" s="55" t="s">
        <v>87</v>
      </c>
      <c r="B17" s="56" t="s">
        <v>108</v>
      </c>
      <c r="C17" s="31" t="s">
        <v>109</v>
      </c>
      <c r="D17" s="32">
        <f t="shared" si="0"/>
        <v>50856</v>
      </c>
      <c r="E17" s="33">
        <f t="shared" si="1"/>
        <v>8210</v>
      </c>
      <c r="F17" s="34">
        <f t="shared" si="2"/>
        <v>16.1436212049709</v>
      </c>
      <c r="G17" s="32">
        <v>8210</v>
      </c>
      <c r="H17" s="32">
        <v>0</v>
      </c>
      <c r="I17" s="33">
        <f t="shared" si="3"/>
        <v>42646</v>
      </c>
      <c r="J17" s="34">
        <f t="shared" si="4"/>
        <v>83.8563787950291</v>
      </c>
      <c r="K17" s="32">
        <v>10887</v>
      </c>
      <c r="L17" s="34">
        <f t="shared" si="5"/>
        <v>21.40750353940538</v>
      </c>
      <c r="M17" s="32">
        <v>0</v>
      </c>
      <c r="N17" s="34">
        <f t="shared" si="6"/>
        <v>0</v>
      </c>
      <c r="O17" s="32">
        <v>31759</v>
      </c>
      <c r="P17" s="32">
        <v>10931</v>
      </c>
      <c r="Q17" s="34">
        <f t="shared" si="7"/>
        <v>62.448875255623726</v>
      </c>
      <c r="R17" s="32"/>
      <c r="S17" s="32" t="s">
        <v>160</v>
      </c>
      <c r="T17" s="32"/>
      <c r="U17" s="32"/>
    </row>
    <row r="18" spans="1:21" ht="13.5">
      <c r="A18" s="55" t="s">
        <v>87</v>
      </c>
      <c r="B18" s="56" t="s">
        <v>110</v>
      </c>
      <c r="C18" s="31" t="s">
        <v>111</v>
      </c>
      <c r="D18" s="32">
        <f t="shared" si="0"/>
        <v>168505</v>
      </c>
      <c r="E18" s="33">
        <f t="shared" si="1"/>
        <v>3575</v>
      </c>
      <c r="F18" s="34">
        <f t="shared" si="2"/>
        <v>2.1215987656152637</v>
      </c>
      <c r="G18" s="32">
        <v>3546</v>
      </c>
      <c r="H18" s="32">
        <v>29</v>
      </c>
      <c r="I18" s="33">
        <f t="shared" si="3"/>
        <v>164930</v>
      </c>
      <c r="J18" s="34">
        <f t="shared" si="4"/>
        <v>97.87840123438474</v>
      </c>
      <c r="K18" s="32">
        <v>86492</v>
      </c>
      <c r="L18" s="34">
        <f t="shared" si="5"/>
        <v>51.32904068128542</v>
      </c>
      <c r="M18" s="32">
        <v>0</v>
      </c>
      <c r="N18" s="34">
        <f t="shared" si="6"/>
        <v>0</v>
      </c>
      <c r="O18" s="32">
        <v>78438</v>
      </c>
      <c r="P18" s="32">
        <v>32943</v>
      </c>
      <c r="Q18" s="34">
        <f t="shared" si="7"/>
        <v>46.54936055309932</v>
      </c>
      <c r="R18" s="32"/>
      <c r="S18" s="32" t="s">
        <v>160</v>
      </c>
      <c r="T18" s="32"/>
      <c r="U18" s="32"/>
    </row>
    <row r="19" spans="1:21" ht="13.5">
      <c r="A19" s="55" t="s">
        <v>87</v>
      </c>
      <c r="B19" s="56" t="s">
        <v>112</v>
      </c>
      <c r="C19" s="31" t="s">
        <v>113</v>
      </c>
      <c r="D19" s="32">
        <f t="shared" si="0"/>
        <v>221226</v>
      </c>
      <c r="E19" s="33">
        <f t="shared" si="1"/>
        <v>2791</v>
      </c>
      <c r="F19" s="34">
        <f t="shared" si="2"/>
        <v>1.2616057787059387</v>
      </c>
      <c r="G19" s="32">
        <v>2791</v>
      </c>
      <c r="H19" s="32">
        <v>0</v>
      </c>
      <c r="I19" s="33">
        <f t="shared" si="3"/>
        <v>218435</v>
      </c>
      <c r="J19" s="34">
        <f t="shared" si="4"/>
        <v>98.73839422129406</v>
      </c>
      <c r="K19" s="32">
        <v>194050</v>
      </c>
      <c r="L19" s="34">
        <f t="shared" si="5"/>
        <v>87.71572961586793</v>
      </c>
      <c r="M19" s="32">
        <v>0</v>
      </c>
      <c r="N19" s="34">
        <f t="shared" si="6"/>
        <v>0</v>
      </c>
      <c r="O19" s="32">
        <v>24385</v>
      </c>
      <c r="P19" s="32">
        <v>4558</v>
      </c>
      <c r="Q19" s="34">
        <f t="shared" si="7"/>
        <v>11.022664605426126</v>
      </c>
      <c r="R19" s="32"/>
      <c r="S19" s="32" t="s">
        <v>160</v>
      </c>
      <c r="T19" s="32"/>
      <c r="U19" s="32"/>
    </row>
    <row r="20" spans="1:21" ht="13.5">
      <c r="A20" s="55" t="s">
        <v>87</v>
      </c>
      <c r="B20" s="56" t="s">
        <v>114</v>
      </c>
      <c r="C20" s="31" t="s">
        <v>115</v>
      </c>
      <c r="D20" s="32">
        <f t="shared" si="0"/>
        <v>218999</v>
      </c>
      <c r="E20" s="33">
        <f t="shared" si="1"/>
        <v>2352</v>
      </c>
      <c r="F20" s="34">
        <f t="shared" si="2"/>
        <v>1.0739775067466062</v>
      </c>
      <c r="G20" s="32">
        <v>2352</v>
      </c>
      <c r="H20" s="32">
        <v>0</v>
      </c>
      <c r="I20" s="33">
        <f t="shared" si="3"/>
        <v>216647</v>
      </c>
      <c r="J20" s="34">
        <f t="shared" si="4"/>
        <v>98.9260224932534</v>
      </c>
      <c r="K20" s="32">
        <v>187406</v>
      </c>
      <c r="L20" s="34">
        <f t="shared" si="5"/>
        <v>85.57390673016772</v>
      </c>
      <c r="M20" s="32">
        <v>0</v>
      </c>
      <c r="N20" s="34">
        <f t="shared" si="6"/>
        <v>0</v>
      </c>
      <c r="O20" s="32">
        <v>29241</v>
      </c>
      <c r="P20" s="32">
        <v>4939</v>
      </c>
      <c r="Q20" s="34">
        <f t="shared" si="7"/>
        <v>13.352115763085676</v>
      </c>
      <c r="R20" s="32"/>
      <c r="S20" s="32" t="s">
        <v>160</v>
      </c>
      <c r="T20" s="32"/>
      <c r="U20" s="32"/>
    </row>
    <row r="21" spans="1:21" ht="13.5">
      <c r="A21" s="55" t="s">
        <v>87</v>
      </c>
      <c r="B21" s="56" t="s">
        <v>116</v>
      </c>
      <c r="C21" s="31" t="s">
        <v>117</v>
      </c>
      <c r="D21" s="32">
        <f t="shared" si="0"/>
        <v>100205</v>
      </c>
      <c r="E21" s="33">
        <f t="shared" si="1"/>
        <v>3206</v>
      </c>
      <c r="F21" s="34">
        <f t="shared" si="2"/>
        <v>3.1994411456514147</v>
      </c>
      <c r="G21" s="32">
        <v>3106</v>
      </c>
      <c r="H21" s="32">
        <v>100</v>
      </c>
      <c r="I21" s="33">
        <f t="shared" si="3"/>
        <v>96999</v>
      </c>
      <c r="J21" s="34">
        <f t="shared" si="4"/>
        <v>96.80055885434858</v>
      </c>
      <c r="K21" s="32">
        <v>61308</v>
      </c>
      <c r="L21" s="34">
        <f t="shared" si="5"/>
        <v>61.182575719774455</v>
      </c>
      <c r="M21" s="32">
        <v>0</v>
      </c>
      <c r="N21" s="34">
        <f t="shared" si="6"/>
        <v>0</v>
      </c>
      <c r="O21" s="32">
        <v>35691</v>
      </c>
      <c r="P21" s="32">
        <v>14288</v>
      </c>
      <c r="Q21" s="34">
        <f t="shared" si="7"/>
        <v>35.617983134574125</v>
      </c>
      <c r="R21" s="32"/>
      <c r="S21" s="32" t="s">
        <v>160</v>
      </c>
      <c r="T21" s="32"/>
      <c r="U21" s="32"/>
    </row>
    <row r="22" spans="1:21" ht="13.5">
      <c r="A22" s="55" t="s">
        <v>87</v>
      </c>
      <c r="B22" s="56" t="s">
        <v>118</v>
      </c>
      <c r="C22" s="31" t="s">
        <v>119</v>
      </c>
      <c r="D22" s="32">
        <f t="shared" si="0"/>
        <v>121367</v>
      </c>
      <c r="E22" s="33">
        <f t="shared" si="1"/>
        <v>2658</v>
      </c>
      <c r="F22" s="34">
        <f t="shared" si="2"/>
        <v>2.1900516614895316</v>
      </c>
      <c r="G22" s="32">
        <v>2658</v>
      </c>
      <c r="H22" s="32">
        <v>0</v>
      </c>
      <c r="I22" s="33">
        <f t="shared" si="3"/>
        <v>118709</v>
      </c>
      <c r="J22" s="34">
        <f t="shared" si="4"/>
        <v>97.80994833851047</v>
      </c>
      <c r="K22" s="32">
        <v>109192</v>
      </c>
      <c r="L22" s="34">
        <f t="shared" si="5"/>
        <v>89.96844282218396</v>
      </c>
      <c r="M22" s="32">
        <v>0</v>
      </c>
      <c r="N22" s="34">
        <f t="shared" si="6"/>
        <v>0</v>
      </c>
      <c r="O22" s="32">
        <v>9517</v>
      </c>
      <c r="P22" s="32">
        <v>1842</v>
      </c>
      <c r="Q22" s="34">
        <f t="shared" si="7"/>
        <v>7.841505516326514</v>
      </c>
      <c r="R22" s="32"/>
      <c r="S22" s="32" t="s">
        <v>160</v>
      </c>
      <c r="T22" s="32"/>
      <c r="U22" s="32"/>
    </row>
    <row r="23" spans="1:21" ht="13.5">
      <c r="A23" s="55" t="s">
        <v>87</v>
      </c>
      <c r="B23" s="56" t="s">
        <v>120</v>
      </c>
      <c r="C23" s="31" t="s">
        <v>121</v>
      </c>
      <c r="D23" s="32">
        <f t="shared" si="0"/>
        <v>128770</v>
      </c>
      <c r="E23" s="33">
        <f t="shared" si="1"/>
        <v>2015</v>
      </c>
      <c r="F23" s="34">
        <f t="shared" si="2"/>
        <v>1.5648054671119052</v>
      </c>
      <c r="G23" s="32">
        <v>2015</v>
      </c>
      <c r="H23" s="32">
        <v>0</v>
      </c>
      <c r="I23" s="33">
        <f t="shared" si="3"/>
        <v>126755</v>
      </c>
      <c r="J23" s="34">
        <f t="shared" si="4"/>
        <v>98.43519453288809</v>
      </c>
      <c r="K23" s="32">
        <v>102902</v>
      </c>
      <c r="L23" s="34">
        <f t="shared" si="5"/>
        <v>79.91147006290285</v>
      </c>
      <c r="M23" s="32">
        <v>0</v>
      </c>
      <c r="N23" s="34">
        <f t="shared" si="6"/>
        <v>0</v>
      </c>
      <c r="O23" s="32">
        <v>23853</v>
      </c>
      <c r="P23" s="32">
        <v>5452</v>
      </c>
      <c r="Q23" s="34">
        <f t="shared" si="7"/>
        <v>18.523724469985243</v>
      </c>
      <c r="R23" s="32"/>
      <c r="S23" s="32" t="s">
        <v>160</v>
      </c>
      <c r="T23" s="32"/>
      <c r="U23" s="32"/>
    </row>
    <row r="24" spans="1:21" ht="13.5">
      <c r="A24" s="55" t="s">
        <v>87</v>
      </c>
      <c r="B24" s="56" t="s">
        <v>122</v>
      </c>
      <c r="C24" s="31" t="s">
        <v>123</v>
      </c>
      <c r="D24" s="32">
        <f t="shared" si="0"/>
        <v>44318</v>
      </c>
      <c r="E24" s="33">
        <f t="shared" si="1"/>
        <v>2421</v>
      </c>
      <c r="F24" s="34">
        <f t="shared" si="2"/>
        <v>5.462791642222122</v>
      </c>
      <c r="G24" s="32">
        <v>2421</v>
      </c>
      <c r="H24" s="32">
        <v>0</v>
      </c>
      <c r="I24" s="33">
        <f t="shared" si="3"/>
        <v>41897</v>
      </c>
      <c r="J24" s="34">
        <f t="shared" si="4"/>
        <v>94.53720835777789</v>
      </c>
      <c r="K24" s="32">
        <v>18226</v>
      </c>
      <c r="L24" s="34">
        <f t="shared" si="5"/>
        <v>41.125502053341755</v>
      </c>
      <c r="M24" s="32">
        <v>0</v>
      </c>
      <c r="N24" s="34">
        <f t="shared" si="6"/>
        <v>0</v>
      </c>
      <c r="O24" s="32">
        <v>23671</v>
      </c>
      <c r="P24" s="32">
        <v>3154</v>
      </c>
      <c r="Q24" s="34">
        <f t="shared" si="7"/>
        <v>53.41170630443612</v>
      </c>
      <c r="R24" s="32"/>
      <c r="S24" s="32" t="s">
        <v>160</v>
      </c>
      <c r="T24" s="32"/>
      <c r="U24" s="32"/>
    </row>
    <row r="25" spans="1:21" ht="13.5">
      <c r="A25" s="55" t="s">
        <v>87</v>
      </c>
      <c r="B25" s="56" t="s">
        <v>124</v>
      </c>
      <c r="C25" s="31" t="s">
        <v>125</v>
      </c>
      <c r="D25" s="32">
        <f t="shared" si="0"/>
        <v>81875</v>
      </c>
      <c r="E25" s="33">
        <f t="shared" si="1"/>
        <v>1576</v>
      </c>
      <c r="F25" s="34">
        <f t="shared" si="2"/>
        <v>1.924885496183206</v>
      </c>
      <c r="G25" s="32">
        <v>1576</v>
      </c>
      <c r="H25" s="32">
        <v>0</v>
      </c>
      <c r="I25" s="33">
        <f t="shared" si="3"/>
        <v>80299</v>
      </c>
      <c r="J25" s="34">
        <f t="shared" si="4"/>
        <v>98.07511450381679</v>
      </c>
      <c r="K25" s="32">
        <v>73914</v>
      </c>
      <c r="L25" s="34">
        <f t="shared" si="5"/>
        <v>90.27664122137405</v>
      </c>
      <c r="M25" s="32">
        <v>0</v>
      </c>
      <c r="N25" s="34">
        <f t="shared" si="6"/>
        <v>0</v>
      </c>
      <c r="O25" s="32">
        <v>6385</v>
      </c>
      <c r="P25" s="32">
        <v>1616</v>
      </c>
      <c r="Q25" s="34">
        <f t="shared" si="7"/>
        <v>7.798473282442749</v>
      </c>
      <c r="R25" s="32"/>
      <c r="S25" s="32" t="s">
        <v>160</v>
      </c>
      <c r="T25" s="32"/>
      <c r="U25" s="32"/>
    </row>
    <row r="26" spans="1:21" ht="13.5">
      <c r="A26" s="55" t="s">
        <v>87</v>
      </c>
      <c r="B26" s="56" t="s">
        <v>126</v>
      </c>
      <c r="C26" s="31" t="s">
        <v>127</v>
      </c>
      <c r="D26" s="32">
        <f t="shared" si="0"/>
        <v>31239</v>
      </c>
      <c r="E26" s="33">
        <f t="shared" si="1"/>
        <v>621</v>
      </c>
      <c r="F26" s="34">
        <f t="shared" si="2"/>
        <v>1.9878997407087293</v>
      </c>
      <c r="G26" s="32">
        <v>589</v>
      </c>
      <c r="H26" s="32">
        <v>32</v>
      </c>
      <c r="I26" s="33">
        <f t="shared" si="3"/>
        <v>30618</v>
      </c>
      <c r="J26" s="34">
        <f t="shared" si="4"/>
        <v>98.01210025929127</v>
      </c>
      <c r="K26" s="32">
        <v>11855</v>
      </c>
      <c r="L26" s="34">
        <f t="shared" si="5"/>
        <v>37.949358174077275</v>
      </c>
      <c r="M26" s="32">
        <v>0</v>
      </c>
      <c r="N26" s="34">
        <f t="shared" si="6"/>
        <v>0</v>
      </c>
      <c r="O26" s="32">
        <v>18763</v>
      </c>
      <c r="P26" s="32">
        <v>2615</v>
      </c>
      <c r="Q26" s="34">
        <f t="shared" si="7"/>
        <v>60.06274208521399</v>
      </c>
      <c r="R26" s="32"/>
      <c r="S26" s="32" t="s">
        <v>160</v>
      </c>
      <c r="T26" s="32"/>
      <c r="U26" s="32"/>
    </row>
    <row r="27" spans="1:21" ht="13.5">
      <c r="A27" s="55" t="s">
        <v>87</v>
      </c>
      <c r="B27" s="56" t="s">
        <v>128</v>
      </c>
      <c r="C27" s="31" t="s">
        <v>129</v>
      </c>
      <c r="D27" s="32">
        <f t="shared" si="0"/>
        <v>46809</v>
      </c>
      <c r="E27" s="33">
        <f t="shared" si="1"/>
        <v>1879</v>
      </c>
      <c r="F27" s="34">
        <f t="shared" si="2"/>
        <v>4.014185306244525</v>
      </c>
      <c r="G27" s="32">
        <v>1879</v>
      </c>
      <c r="H27" s="32">
        <v>0</v>
      </c>
      <c r="I27" s="33">
        <f t="shared" si="3"/>
        <v>44930</v>
      </c>
      <c r="J27" s="34">
        <f t="shared" si="4"/>
        <v>95.98581469375547</v>
      </c>
      <c r="K27" s="32">
        <v>37654</v>
      </c>
      <c r="L27" s="34">
        <f t="shared" si="5"/>
        <v>80.44179538123011</v>
      </c>
      <c r="M27" s="32">
        <v>0</v>
      </c>
      <c r="N27" s="34">
        <f t="shared" si="6"/>
        <v>0</v>
      </c>
      <c r="O27" s="32">
        <v>7276</v>
      </c>
      <c r="P27" s="32">
        <v>1860</v>
      </c>
      <c r="Q27" s="34">
        <f t="shared" si="7"/>
        <v>15.54401931252537</v>
      </c>
      <c r="R27" s="32"/>
      <c r="S27" s="32" t="s">
        <v>160</v>
      </c>
      <c r="T27" s="32"/>
      <c r="U27" s="32"/>
    </row>
    <row r="28" spans="1:21" ht="13.5">
      <c r="A28" s="55" t="s">
        <v>87</v>
      </c>
      <c r="B28" s="56" t="s">
        <v>130</v>
      </c>
      <c r="C28" s="31" t="s">
        <v>131</v>
      </c>
      <c r="D28" s="32">
        <f t="shared" si="0"/>
        <v>32551</v>
      </c>
      <c r="E28" s="33">
        <f t="shared" si="1"/>
        <v>1727</v>
      </c>
      <c r="F28" s="34">
        <f t="shared" si="2"/>
        <v>5.3055205677244945</v>
      </c>
      <c r="G28" s="32">
        <v>1727</v>
      </c>
      <c r="H28" s="32">
        <v>0</v>
      </c>
      <c r="I28" s="33">
        <f t="shared" si="3"/>
        <v>30824</v>
      </c>
      <c r="J28" s="34">
        <f t="shared" si="4"/>
        <v>94.6944794322755</v>
      </c>
      <c r="K28" s="32">
        <v>8188</v>
      </c>
      <c r="L28" s="34">
        <f t="shared" si="5"/>
        <v>25.154373137538016</v>
      </c>
      <c r="M28" s="32">
        <v>0</v>
      </c>
      <c r="N28" s="34">
        <f t="shared" si="6"/>
        <v>0</v>
      </c>
      <c r="O28" s="32">
        <v>22636</v>
      </c>
      <c r="P28" s="32">
        <v>9772</v>
      </c>
      <c r="Q28" s="34">
        <f t="shared" si="7"/>
        <v>69.5401062947375</v>
      </c>
      <c r="R28" s="32"/>
      <c r="S28" s="32" t="s">
        <v>160</v>
      </c>
      <c r="T28" s="32"/>
      <c r="U28" s="32"/>
    </row>
    <row r="29" spans="1:21" ht="13.5">
      <c r="A29" s="55" t="s">
        <v>87</v>
      </c>
      <c r="B29" s="56" t="s">
        <v>132</v>
      </c>
      <c r="C29" s="31" t="s">
        <v>60</v>
      </c>
      <c r="D29" s="32">
        <f t="shared" si="0"/>
        <v>30597</v>
      </c>
      <c r="E29" s="33">
        <f t="shared" si="1"/>
        <v>1726</v>
      </c>
      <c r="F29" s="34">
        <f t="shared" si="2"/>
        <v>5.64107592247606</v>
      </c>
      <c r="G29" s="32">
        <v>1726</v>
      </c>
      <c r="H29" s="32">
        <v>0</v>
      </c>
      <c r="I29" s="33">
        <f t="shared" si="3"/>
        <v>28871</v>
      </c>
      <c r="J29" s="34">
        <f t="shared" si="4"/>
        <v>94.35892407752394</v>
      </c>
      <c r="K29" s="32">
        <v>6991</v>
      </c>
      <c r="L29" s="34">
        <f t="shared" si="5"/>
        <v>22.848645292022095</v>
      </c>
      <c r="M29" s="32">
        <v>0</v>
      </c>
      <c r="N29" s="34">
        <f t="shared" si="6"/>
        <v>0</v>
      </c>
      <c r="O29" s="32">
        <v>21880</v>
      </c>
      <c r="P29" s="32">
        <v>5297</v>
      </c>
      <c r="Q29" s="34">
        <f t="shared" si="7"/>
        <v>71.51027878550184</v>
      </c>
      <c r="R29" s="32" t="s">
        <v>160</v>
      </c>
      <c r="S29" s="32"/>
      <c r="T29" s="32"/>
      <c r="U29" s="32"/>
    </row>
    <row r="30" spans="1:21" ht="13.5">
      <c r="A30" s="55" t="s">
        <v>87</v>
      </c>
      <c r="B30" s="56" t="s">
        <v>133</v>
      </c>
      <c r="C30" s="31" t="s">
        <v>134</v>
      </c>
      <c r="D30" s="32">
        <f t="shared" si="0"/>
        <v>10132</v>
      </c>
      <c r="E30" s="33">
        <f t="shared" si="1"/>
        <v>212</v>
      </c>
      <c r="F30" s="34">
        <f t="shared" si="2"/>
        <v>2.0923805763916303</v>
      </c>
      <c r="G30" s="32">
        <v>212</v>
      </c>
      <c r="H30" s="32">
        <v>0</v>
      </c>
      <c r="I30" s="33">
        <f t="shared" si="3"/>
        <v>9920</v>
      </c>
      <c r="J30" s="34">
        <f t="shared" si="4"/>
        <v>97.90761942360837</v>
      </c>
      <c r="K30" s="32">
        <v>1824</v>
      </c>
      <c r="L30" s="34">
        <f t="shared" si="5"/>
        <v>18.00236873272799</v>
      </c>
      <c r="M30" s="32">
        <v>0</v>
      </c>
      <c r="N30" s="34">
        <f t="shared" si="6"/>
        <v>0</v>
      </c>
      <c r="O30" s="32">
        <v>8096</v>
      </c>
      <c r="P30" s="32">
        <v>1267</v>
      </c>
      <c r="Q30" s="34">
        <f t="shared" si="7"/>
        <v>79.90525069088038</v>
      </c>
      <c r="R30" s="32"/>
      <c r="S30" s="32" t="s">
        <v>160</v>
      </c>
      <c r="T30" s="32"/>
      <c r="U30" s="32"/>
    </row>
    <row r="31" spans="1:21" ht="13.5">
      <c r="A31" s="55" t="s">
        <v>87</v>
      </c>
      <c r="B31" s="56" t="s">
        <v>135</v>
      </c>
      <c r="C31" s="31" t="s">
        <v>61</v>
      </c>
      <c r="D31" s="32">
        <f t="shared" si="0"/>
        <v>17368</v>
      </c>
      <c r="E31" s="33">
        <f t="shared" si="1"/>
        <v>493</v>
      </c>
      <c r="F31" s="34">
        <f t="shared" si="2"/>
        <v>2.838553661906955</v>
      </c>
      <c r="G31" s="32">
        <v>493</v>
      </c>
      <c r="H31" s="32">
        <v>0</v>
      </c>
      <c r="I31" s="33">
        <f t="shared" si="3"/>
        <v>16875</v>
      </c>
      <c r="J31" s="34">
        <f t="shared" si="4"/>
        <v>97.16144633809304</v>
      </c>
      <c r="K31" s="32">
        <v>13426</v>
      </c>
      <c r="L31" s="34">
        <f t="shared" si="5"/>
        <v>77.30308613542147</v>
      </c>
      <c r="M31" s="32">
        <v>0</v>
      </c>
      <c r="N31" s="34">
        <f t="shared" si="6"/>
        <v>0</v>
      </c>
      <c r="O31" s="32">
        <v>3449</v>
      </c>
      <c r="P31" s="32">
        <v>367</v>
      </c>
      <c r="Q31" s="34">
        <f t="shared" si="7"/>
        <v>19.85836020267158</v>
      </c>
      <c r="R31" s="32"/>
      <c r="S31" s="32" t="s">
        <v>160</v>
      </c>
      <c r="T31" s="32"/>
      <c r="U31" s="32"/>
    </row>
    <row r="32" spans="1:21" ht="13.5">
      <c r="A32" s="55" t="s">
        <v>87</v>
      </c>
      <c r="B32" s="56" t="s">
        <v>136</v>
      </c>
      <c r="C32" s="31" t="s">
        <v>137</v>
      </c>
      <c r="D32" s="32">
        <f t="shared" si="0"/>
        <v>12689</v>
      </c>
      <c r="E32" s="33">
        <f t="shared" si="1"/>
        <v>650</v>
      </c>
      <c r="F32" s="34">
        <f t="shared" si="2"/>
        <v>5.122547088029002</v>
      </c>
      <c r="G32" s="32">
        <v>650</v>
      </c>
      <c r="H32" s="32">
        <v>0</v>
      </c>
      <c r="I32" s="33">
        <f t="shared" si="3"/>
        <v>12039</v>
      </c>
      <c r="J32" s="34">
        <f t="shared" si="4"/>
        <v>94.87745291197099</v>
      </c>
      <c r="K32" s="32">
        <v>8479</v>
      </c>
      <c r="L32" s="34">
        <f t="shared" si="5"/>
        <v>66.82165655291985</v>
      </c>
      <c r="M32" s="32">
        <v>0</v>
      </c>
      <c r="N32" s="34">
        <f t="shared" si="6"/>
        <v>0</v>
      </c>
      <c r="O32" s="32">
        <v>3560</v>
      </c>
      <c r="P32" s="32">
        <v>350</v>
      </c>
      <c r="Q32" s="34">
        <f t="shared" si="7"/>
        <v>28.05579635905115</v>
      </c>
      <c r="R32" s="32"/>
      <c r="S32" s="32" t="s">
        <v>160</v>
      </c>
      <c r="T32" s="32"/>
      <c r="U32" s="32"/>
    </row>
    <row r="33" spans="1:21" ht="13.5">
      <c r="A33" s="55" t="s">
        <v>87</v>
      </c>
      <c r="B33" s="56" t="s">
        <v>138</v>
      </c>
      <c r="C33" s="31" t="s">
        <v>139</v>
      </c>
      <c r="D33" s="32">
        <f t="shared" si="0"/>
        <v>12971</v>
      </c>
      <c r="E33" s="33">
        <f t="shared" si="1"/>
        <v>1256</v>
      </c>
      <c r="F33" s="34">
        <f t="shared" si="2"/>
        <v>9.68313931077018</v>
      </c>
      <c r="G33" s="32">
        <v>1256</v>
      </c>
      <c r="H33" s="32">
        <v>0</v>
      </c>
      <c r="I33" s="33">
        <f t="shared" si="3"/>
        <v>11715</v>
      </c>
      <c r="J33" s="34">
        <f t="shared" si="4"/>
        <v>90.31686068922981</v>
      </c>
      <c r="K33" s="32">
        <v>5786</v>
      </c>
      <c r="L33" s="34">
        <f t="shared" si="5"/>
        <v>44.60720067843651</v>
      </c>
      <c r="M33" s="32">
        <v>0</v>
      </c>
      <c r="N33" s="34">
        <f t="shared" si="6"/>
        <v>0</v>
      </c>
      <c r="O33" s="32">
        <v>5929</v>
      </c>
      <c r="P33" s="32">
        <v>452</v>
      </c>
      <c r="Q33" s="34">
        <f t="shared" si="7"/>
        <v>45.70966001079331</v>
      </c>
      <c r="R33" s="32"/>
      <c r="S33" s="32" t="s">
        <v>160</v>
      </c>
      <c r="T33" s="32"/>
      <c r="U33" s="32"/>
    </row>
    <row r="34" spans="1:21" ht="13.5">
      <c r="A34" s="55" t="s">
        <v>87</v>
      </c>
      <c r="B34" s="56" t="s">
        <v>140</v>
      </c>
      <c r="C34" s="31" t="s">
        <v>141</v>
      </c>
      <c r="D34" s="32">
        <f t="shared" si="0"/>
        <v>14276</v>
      </c>
      <c r="E34" s="33">
        <f t="shared" si="1"/>
        <v>707</v>
      </c>
      <c r="F34" s="34">
        <f t="shared" si="2"/>
        <v>4.952367609974783</v>
      </c>
      <c r="G34" s="32">
        <v>707</v>
      </c>
      <c r="H34" s="32">
        <v>0</v>
      </c>
      <c r="I34" s="33">
        <f t="shared" si="3"/>
        <v>13569</v>
      </c>
      <c r="J34" s="34">
        <f t="shared" si="4"/>
        <v>95.04763239002521</v>
      </c>
      <c r="K34" s="32">
        <v>6960</v>
      </c>
      <c r="L34" s="34">
        <f t="shared" si="5"/>
        <v>48.75315214345755</v>
      </c>
      <c r="M34" s="32">
        <v>0</v>
      </c>
      <c r="N34" s="34">
        <f t="shared" si="6"/>
        <v>0</v>
      </c>
      <c r="O34" s="32">
        <v>6609</v>
      </c>
      <c r="P34" s="32">
        <v>1195</v>
      </c>
      <c r="Q34" s="34">
        <f t="shared" si="7"/>
        <v>46.294480246567666</v>
      </c>
      <c r="R34" s="32"/>
      <c r="S34" s="32" t="s">
        <v>160</v>
      </c>
      <c r="T34" s="32"/>
      <c r="U34" s="32"/>
    </row>
    <row r="35" spans="1:21" ht="13.5">
      <c r="A35" s="55" t="s">
        <v>87</v>
      </c>
      <c r="B35" s="56" t="s">
        <v>142</v>
      </c>
      <c r="C35" s="31" t="s">
        <v>143</v>
      </c>
      <c r="D35" s="32">
        <f t="shared" si="0"/>
        <v>15021</v>
      </c>
      <c r="E35" s="33">
        <f t="shared" si="1"/>
        <v>371</v>
      </c>
      <c r="F35" s="34">
        <f aca="true" t="shared" si="8" ref="F35:F44">E35/D35*100</f>
        <v>2.4698755076226613</v>
      </c>
      <c r="G35" s="32">
        <v>371</v>
      </c>
      <c r="H35" s="32">
        <v>0</v>
      </c>
      <c r="I35" s="33">
        <f t="shared" si="3"/>
        <v>14650</v>
      </c>
      <c r="J35" s="34">
        <f aca="true" t="shared" si="9" ref="J35:J44">I35/D35*100</f>
        <v>97.53012449237734</v>
      </c>
      <c r="K35" s="32">
        <v>7654</v>
      </c>
      <c r="L35" s="34">
        <f aca="true" t="shared" si="10" ref="L35:L44">K35/D35*100</f>
        <v>50.955329205778575</v>
      </c>
      <c r="M35" s="32">
        <v>0</v>
      </c>
      <c r="N35" s="34">
        <f aca="true" t="shared" si="11" ref="N35:N44">M35/D35*100</f>
        <v>0</v>
      </c>
      <c r="O35" s="32">
        <v>6996</v>
      </c>
      <c r="P35" s="32">
        <v>803</v>
      </c>
      <c r="Q35" s="34">
        <f aca="true" t="shared" si="12" ref="Q35:Q44">O35/D35*100</f>
        <v>46.574795286598764</v>
      </c>
      <c r="R35" s="32"/>
      <c r="S35" s="32" t="s">
        <v>160</v>
      </c>
      <c r="T35" s="32"/>
      <c r="U35" s="32"/>
    </row>
    <row r="36" spans="1:21" ht="13.5">
      <c r="A36" s="55" t="s">
        <v>87</v>
      </c>
      <c r="B36" s="56" t="s">
        <v>144</v>
      </c>
      <c r="C36" s="31" t="s">
        <v>145</v>
      </c>
      <c r="D36" s="32">
        <f t="shared" si="0"/>
        <v>8846</v>
      </c>
      <c r="E36" s="33">
        <f t="shared" si="1"/>
        <v>615</v>
      </c>
      <c r="F36" s="34">
        <f t="shared" si="8"/>
        <v>6.9522948225186525</v>
      </c>
      <c r="G36" s="32">
        <v>615</v>
      </c>
      <c r="H36" s="32">
        <v>0</v>
      </c>
      <c r="I36" s="33">
        <f t="shared" si="3"/>
        <v>8231</v>
      </c>
      <c r="J36" s="34">
        <f t="shared" si="9"/>
        <v>93.04770517748135</v>
      </c>
      <c r="K36" s="32">
        <v>0</v>
      </c>
      <c r="L36" s="34">
        <f t="shared" si="10"/>
        <v>0</v>
      </c>
      <c r="M36" s="32">
        <v>0</v>
      </c>
      <c r="N36" s="34">
        <f t="shared" si="11"/>
        <v>0</v>
      </c>
      <c r="O36" s="32">
        <v>8231</v>
      </c>
      <c r="P36" s="32">
        <v>709</v>
      </c>
      <c r="Q36" s="34">
        <f t="shared" si="12"/>
        <v>93.04770517748135</v>
      </c>
      <c r="R36" s="32"/>
      <c r="S36" s="32" t="s">
        <v>160</v>
      </c>
      <c r="T36" s="32"/>
      <c r="U36" s="32"/>
    </row>
    <row r="37" spans="1:21" ht="13.5">
      <c r="A37" s="55" t="s">
        <v>87</v>
      </c>
      <c r="B37" s="56" t="s">
        <v>146</v>
      </c>
      <c r="C37" s="31" t="s">
        <v>147</v>
      </c>
      <c r="D37" s="32">
        <f t="shared" si="0"/>
        <v>27171</v>
      </c>
      <c r="E37" s="33">
        <f t="shared" si="1"/>
        <v>251</v>
      </c>
      <c r="F37" s="34">
        <f t="shared" si="8"/>
        <v>0.9237790291119208</v>
      </c>
      <c r="G37" s="32">
        <v>251</v>
      </c>
      <c r="H37" s="32">
        <v>0</v>
      </c>
      <c r="I37" s="33">
        <f t="shared" si="3"/>
        <v>26920</v>
      </c>
      <c r="J37" s="34">
        <f t="shared" si="9"/>
        <v>99.07622097088807</v>
      </c>
      <c r="K37" s="32">
        <v>18763</v>
      </c>
      <c r="L37" s="34">
        <f t="shared" si="10"/>
        <v>69.0552427220198</v>
      </c>
      <c r="M37" s="32">
        <v>0</v>
      </c>
      <c r="N37" s="34">
        <f t="shared" si="11"/>
        <v>0</v>
      </c>
      <c r="O37" s="32">
        <v>8157</v>
      </c>
      <c r="P37" s="32">
        <v>3186</v>
      </c>
      <c r="Q37" s="34">
        <f t="shared" si="12"/>
        <v>30.02097824886828</v>
      </c>
      <c r="R37" s="32"/>
      <c r="S37" s="32" t="s">
        <v>160</v>
      </c>
      <c r="T37" s="32"/>
      <c r="U37" s="32"/>
    </row>
    <row r="38" spans="1:21" ht="13.5">
      <c r="A38" s="55" t="s">
        <v>87</v>
      </c>
      <c r="B38" s="56" t="s">
        <v>148</v>
      </c>
      <c r="C38" s="31" t="s">
        <v>149</v>
      </c>
      <c r="D38" s="32">
        <f t="shared" si="0"/>
        <v>42891</v>
      </c>
      <c r="E38" s="33">
        <f t="shared" si="1"/>
        <v>1020</v>
      </c>
      <c r="F38" s="34">
        <f t="shared" si="8"/>
        <v>2.3781212841854935</v>
      </c>
      <c r="G38" s="32">
        <v>1020</v>
      </c>
      <c r="H38" s="32">
        <v>0</v>
      </c>
      <c r="I38" s="33">
        <f t="shared" si="3"/>
        <v>41871</v>
      </c>
      <c r="J38" s="34">
        <f t="shared" si="9"/>
        <v>97.6218787158145</v>
      </c>
      <c r="K38" s="32">
        <v>31357</v>
      </c>
      <c r="L38" s="34">
        <f t="shared" si="10"/>
        <v>73.10857755706324</v>
      </c>
      <c r="M38" s="32">
        <v>0</v>
      </c>
      <c r="N38" s="34">
        <f t="shared" si="11"/>
        <v>0</v>
      </c>
      <c r="O38" s="32">
        <v>10514</v>
      </c>
      <c r="P38" s="32">
        <v>1249</v>
      </c>
      <c r="Q38" s="34">
        <f t="shared" si="12"/>
        <v>24.51330115875125</v>
      </c>
      <c r="R38" s="32" t="s">
        <v>160</v>
      </c>
      <c r="S38" s="32"/>
      <c r="T38" s="32"/>
      <c r="U38" s="32"/>
    </row>
    <row r="39" spans="1:21" ht="13.5">
      <c r="A39" s="55" t="s">
        <v>87</v>
      </c>
      <c r="B39" s="56" t="s">
        <v>150</v>
      </c>
      <c r="C39" s="31" t="s">
        <v>151</v>
      </c>
      <c r="D39" s="32">
        <f t="shared" si="0"/>
        <v>3489</v>
      </c>
      <c r="E39" s="33">
        <f t="shared" si="1"/>
        <v>101</v>
      </c>
      <c r="F39" s="34">
        <f t="shared" si="8"/>
        <v>2.8948122671252507</v>
      </c>
      <c r="G39" s="32">
        <v>101</v>
      </c>
      <c r="H39" s="32">
        <v>0</v>
      </c>
      <c r="I39" s="33">
        <f t="shared" si="3"/>
        <v>3388</v>
      </c>
      <c r="J39" s="34">
        <f t="shared" si="9"/>
        <v>97.10518773287475</v>
      </c>
      <c r="K39" s="32">
        <v>2934</v>
      </c>
      <c r="L39" s="34">
        <f t="shared" si="10"/>
        <v>84.09286328460877</v>
      </c>
      <c r="M39" s="32">
        <v>0</v>
      </c>
      <c r="N39" s="34">
        <f t="shared" si="11"/>
        <v>0</v>
      </c>
      <c r="O39" s="32">
        <v>454</v>
      </c>
      <c r="P39" s="32">
        <v>63</v>
      </c>
      <c r="Q39" s="34">
        <f t="shared" si="12"/>
        <v>13.01232444826598</v>
      </c>
      <c r="R39" s="32" t="s">
        <v>160</v>
      </c>
      <c r="S39" s="32"/>
      <c r="T39" s="32"/>
      <c r="U39" s="32"/>
    </row>
    <row r="40" spans="1:21" ht="13.5">
      <c r="A40" s="55" t="s">
        <v>87</v>
      </c>
      <c r="B40" s="56" t="s">
        <v>152</v>
      </c>
      <c r="C40" s="31" t="s">
        <v>153</v>
      </c>
      <c r="D40" s="32">
        <f t="shared" si="0"/>
        <v>23246</v>
      </c>
      <c r="E40" s="33">
        <f t="shared" si="1"/>
        <v>596</v>
      </c>
      <c r="F40" s="34">
        <f t="shared" si="8"/>
        <v>2.5638819581863546</v>
      </c>
      <c r="G40" s="32">
        <v>596</v>
      </c>
      <c r="H40" s="32">
        <v>0</v>
      </c>
      <c r="I40" s="33">
        <f t="shared" si="3"/>
        <v>22650</v>
      </c>
      <c r="J40" s="34">
        <f t="shared" si="9"/>
        <v>97.43611804181364</v>
      </c>
      <c r="K40" s="32">
        <v>19291</v>
      </c>
      <c r="L40" s="34">
        <f t="shared" si="10"/>
        <v>82.98632022713586</v>
      </c>
      <c r="M40" s="32">
        <v>0</v>
      </c>
      <c r="N40" s="34">
        <f t="shared" si="11"/>
        <v>0</v>
      </c>
      <c r="O40" s="32">
        <v>3359</v>
      </c>
      <c r="P40" s="32">
        <v>482</v>
      </c>
      <c r="Q40" s="34">
        <f t="shared" si="12"/>
        <v>14.449797814677796</v>
      </c>
      <c r="R40" s="32"/>
      <c r="S40" s="32" t="s">
        <v>160</v>
      </c>
      <c r="T40" s="32"/>
      <c r="U40" s="32"/>
    </row>
    <row r="41" spans="1:21" ht="13.5">
      <c r="A41" s="55" t="s">
        <v>87</v>
      </c>
      <c r="B41" s="56" t="s">
        <v>154</v>
      </c>
      <c r="C41" s="31" t="s">
        <v>155</v>
      </c>
      <c r="D41" s="32">
        <f t="shared" si="0"/>
        <v>29471</v>
      </c>
      <c r="E41" s="33">
        <f t="shared" si="1"/>
        <v>1783</v>
      </c>
      <c r="F41" s="34">
        <f t="shared" si="8"/>
        <v>6.0500152692477345</v>
      </c>
      <c r="G41" s="32">
        <v>1783</v>
      </c>
      <c r="H41" s="32">
        <v>0</v>
      </c>
      <c r="I41" s="33">
        <f t="shared" si="3"/>
        <v>27688</v>
      </c>
      <c r="J41" s="34">
        <f t="shared" si="9"/>
        <v>93.94998473075226</v>
      </c>
      <c r="K41" s="32">
        <v>8409</v>
      </c>
      <c r="L41" s="34">
        <f t="shared" si="10"/>
        <v>28.533134267585087</v>
      </c>
      <c r="M41" s="32">
        <v>0</v>
      </c>
      <c r="N41" s="34">
        <f t="shared" si="11"/>
        <v>0</v>
      </c>
      <c r="O41" s="32">
        <v>19279</v>
      </c>
      <c r="P41" s="32">
        <v>2458</v>
      </c>
      <c r="Q41" s="34">
        <f t="shared" si="12"/>
        <v>65.41685046316718</v>
      </c>
      <c r="R41" s="32"/>
      <c r="S41" s="32" t="s">
        <v>160</v>
      </c>
      <c r="T41" s="32"/>
      <c r="U41" s="32"/>
    </row>
    <row r="42" spans="1:21" ht="13.5">
      <c r="A42" s="55" t="s">
        <v>87</v>
      </c>
      <c r="B42" s="56" t="s">
        <v>156</v>
      </c>
      <c r="C42" s="31" t="s">
        <v>157</v>
      </c>
      <c r="D42" s="32">
        <f t="shared" si="0"/>
        <v>10396</v>
      </c>
      <c r="E42" s="33">
        <f t="shared" si="1"/>
        <v>833</v>
      </c>
      <c r="F42" s="34">
        <f t="shared" si="8"/>
        <v>8.012697191227396</v>
      </c>
      <c r="G42" s="32">
        <v>833</v>
      </c>
      <c r="H42" s="32">
        <v>0</v>
      </c>
      <c r="I42" s="33">
        <f t="shared" si="3"/>
        <v>9563</v>
      </c>
      <c r="J42" s="34">
        <f t="shared" si="9"/>
        <v>91.98730280877261</v>
      </c>
      <c r="K42" s="32">
        <v>2878</v>
      </c>
      <c r="L42" s="34">
        <f t="shared" si="10"/>
        <v>27.683724509426703</v>
      </c>
      <c r="M42" s="32">
        <v>0</v>
      </c>
      <c r="N42" s="34">
        <f t="shared" si="11"/>
        <v>0</v>
      </c>
      <c r="O42" s="32">
        <v>6685</v>
      </c>
      <c r="P42" s="32">
        <v>1018</v>
      </c>
      <c r="Q42" s="34">
        <f t="shared" si="12"/>
        <v>64.3035782993459</v>
      </c>
      <c r="R42" s="32"/>
      <c r="S42" s="32" t="s">
        <v>160</v>
      </c>
      <c r="T42" s="32"/>
      <c r="U42" s="32"/>
    </row>
    <row r="43" spans="1:21" ht="13.5">
      <c r="A43" s="55" t="s">
        <v>87</v>
      </c>
      <c r="B43" s="56" t="s">
        <v>158</v>
      </c>
      <c r="C43" s="31" t="s">
        <v>159</v>
      </c>
      <c r="D43" s="32">
        <f t="shared" si="0"/>
        <v>10958</v>
      </c>
      <c r="E43" s="33">
        <f t="shared" si="1"/>
        <v>1153</v>
      </c>
      <c r="F43" s="34">
        <f t="shared" si="8"/>
        <v>10.521993064427814</v>
      </c>
      <c r="G43" s="32">
        <v>1153</v>
      </c>
      <c r="H43" s="32">
        <v>0</v>
      </c>
      <c r="I43" s="33">
        <f t="shared" si="3"/>
        <v>9805</v>
      </c>
      <c r="J43" s="34">
        <f t="shared" si="9"/>
        <v>89.47800693557218</v>
      </c>
      <c r="K43" s="32">
        <v>1335</v>
      </c>
      <c r="L43" s="34">
        <f t="shared" si="10"/>
        <v>12.182880087607227</v>
      </c>
      <c r="M43" s="32">
        <v>0</v>
      </c>
      <c r="N43" s="34">
        <f t="shared" si="11"/>
        <v>0</v>
      </c>
      <c r="O43" s="32">
        <v>8470</v>
      </c>
      <c r="P43" s="32">
        <v>897</v>
      </c>
      <c r="Q43" s="34">
        <f t="shared" si="12"/>
        <v>77.29512684796495</v>
      </c>
      <c r="R43" s="32"/>
      <c r="S43" s="32" t="s">
        <v>160</v>
      </c>
      <c r="T43" s="32"/>
      <c r="U43" s="32"/>
    </row>
    <row r="44" spans="1:21" ht="13.5">
      <c r="A44" s="62" t="s">
        <v>2</v>
      </c>
      <c r="B44" s="63"/>
      <c r="C44" s="63"/>
      <c r="D44" s="32">
        <f>SUM(D7:D43)</f>
        <v>8690422</v>
      </c>
      <c r="E44" s="32">
        <f aca="true" t="shared" si="13" ref="E44:P44">SUM(E7:E43)</f>
        <v>111076</v>
      </c>
      <c r="F44" s="34">
        <f t="shared" si="8"/>
        <v>1.278142764528581</v>
      </c>
      <c r="G44" s="32">
        <f t="shared" si="13"/>
        <v>110825</v>
      </c>
      <c r="H44" s="32">
        <f t="shared" si="13"/>
        <v>251</v>
      </c>
      <c r="I44" s="32">
        <f t="shared" si="13"/>
        <v>8579346</v>
      </c>
      <c r="J44" s="34">
        <f t="shared" si="9"/>
        <v>98.72185723547142</v>
      </c>
      <c r="K44" s="32">
        <f t="shared" si="13"/>
        <v>7835230</v>
      </c>
      <c r="L44" s="34">
        <f t="shared" si="10"/>
        <v>90.15937315817345</v>
      </c>
      <c r="M44" s="32">
        <f t="shared" si="13"/>
        <v>0</v>
      </c>
      <c r="N44" s="34">
        <f t="shared" si="11"/>
        <v>0</v>
      </c>
      <c r="O44" s="32">
        <f t="shared" si="13"/>
        <v>744116</v>
      </c>
      <c r="P44" s="32">
        <f t="shared" si="13"/>
        <v>159925</v>
      </c>
      <c r="Q44" s="34">
        <f t="shared" si="12"/>
        <v>8.562484077297974</v>
      </c>
      <c r="R44" s="32">
        <f>COUNTIF(R7:R43,"○")</f>
        <v>4</v>
      </c>
      <c r="S44" s="32">
        <f>COUNTIF(S7:S43,"○")</f>
        <v>31</v>
      </c>
      <c r="T44" s="32">
        <f>COUNTIF(T7:T43,"○")</f>
        <v>2</v>
      </c>
      <c r="U44" s="32">
        <f>COUNTIF(U7:U43,"○")</f>
        <v>0</v>
      </c>
    </row>
  </sheetData>
  <mergeCells count="19"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R4:R6"/>
    <mergeCell ref="S4:S6"/>
    <mergeCell ref="T4:T6"/>
    <mergeCell ref="H4:H5"/>
    <mergeCell ref="J4:J5"/>
    <mergeCell ref="K4:K5"/>
    <mergeCell ref="L4:L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1" t="s">
        <v>4</v>
      </c>
      <c r="B2" s="72" t="s">
        <v>76</v>
      </c>
      <c r="C2" s="75" t="s">
        <v>77</v>
      </c>
      <c r="D2" s="14" t="s">
        <v>5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78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70"/>
      <c r="B3" s="86"/>
      <c r="C3" s="88"/>
      <c r="D3" s="26" t="s">
        <v>6</v>
      </c>
      <c r="E3" s="60" t="s">
        <v>7</v>
      </c>
      <c r="F3" s="90"/>
      <c r="G3" s="91"/>
      <c r="H3" s="57" t="s">
        <v>8</v>
      </c>
      <c r="I3" s="58"/>
      <c r="J3" s="59"/>
      <c r="K3" s="60" t="s">
        <v>9</v>
      </c>
      <c r="L3" s="58"/>
      <c r="M3" s="59"/>
      <c r="N3" s="26" t="s">
        <v>6</v>
      </c>
      <c r="O3" s="17" t="s">
        <v>10</v>
      </c>
      <c r="P3" s="24"/>
      <c r="Q3" s="24"/>
      <c r="R3" s="24"/>
      <c r="S3" s="24"/>
      <c r="T3" s="25"/>
      <c r="U3" s="17" t="s">
        <v>11</v>
      </c>
      <c r="V3" s="24"/>
      <c r="W3" s="24"/>
      <c r="X3" s="24"/>
      <c r="Y3" s="24"/>
      <c r="Z3" s="25"/>
      <c r="AA3" s="17" t="s">
        <v>12</v>
      </c>
      <c r="AB3" s="24"/>
      <c r="AC3" s="25"/>
    </row>
    <row r="4" spans="1:29" s="30" customFormat="1" ht="22.5" customHeight="1">
      <c r="A4" s="70"/>
      <c r="B4" s="86"/>
      <c r="C4" s="88"/>
      <c r="D4" s="27"/>
      <c r="E4" s="26" t="s">
        <v>6</v>
      </c>
      <c r="F4" s="18" t="s">
        <v>79</v>
      </c>
      <c r="G4" s="18" t="s">
        <v>80</v>
      </c>
      <c r="H4" s="26" t="s">
        <v>6</v>
      </c>
      <c r="I4" s="18" t="s">
        <v>79</v>
      </c>
      <c r="J4" s="18" t="s">
        <v>80</v>
      </c>
      <c r="K4" s="26" t="s">
        <v>6</v>
      </c>
      <c r="L4" s="18" t="s">
        <v>79</v>
      </c>
      <c r="M4" s="18" t="s">
        <v>80</v>
      </c>
      <c r="N4" s="27"/>
      <c r="O4" s="26" t="s">
        <v>6</v>
      </c>
      <c r="P4" s="18" t="s">
        <v>81</v>
      </c>
      <c r="Q4" s="18" t="s">
        <v>82</v>
      </c>
      <c r="R4" s="18" t="s">
        <v>83</v>
      </c>
      <c r="S4" s="18" t="s">
        <v>84</v>
      </c>
      <c r="T4" s="18" t="s">
        <v>85</v>
      </c>
      <c r="U4" s="26" t="s">
        <v>6</v>
      </c>
      <c r="V4" s="18" t="s">
        <v>81</v>
      </c>
      <c r="W4" s="18" t="s">
        <v>82</v>
      </c>
      <c r="X4" s="18" t="s">
        <v>83</v>
      </c>
      <c r="Y4" s="18" t="s">
        <v>84</v>
      </c>
      <c r="Z4" s="18" t="s">
        <v>85</v>
      </c>
      <c r="AA4" s="26" t="s">
        <v>6</v>
      </c>
      <c r="AB4" s="18" t="s">
        <v>79</v>
      </c>
      <c r="AC4" s="18" t="s">
        <v>80</v>
      </c>
    </row>
    <row r="5" spans="1:29" s="30" customFormat="1" ht="22.5" customHeight="1">
      <c r="A5" s="70"/>
      <c r="B5" s="86"/>
      <c r="C5" s="88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71"/>
      <c r="B6" s="87"/>
      <c r="C6" s="89"/>
      <c r="D6" s="19" t="s">
        <v>86</v>
      </c>
      <c r="E6" s="19" t="s">
        <v>86</v>
      </c>
      <c r="F6" s="19" t="s">
        <v>86</v>
      </c>
      <c r="G6" s="19" t="s">
        <v>86</v>
      </c>
      <c r="H6" s="19" t="s">
        <v>86</v>
      </c>
      <c r="I6" s="19" t="s">
        <v>86</v>
      </c>
      <c r="J6" s="19" t="s">
        <v>86</v>
      </c>
      <c r="K6" s="19" t="s">
        <v>86</v>
      </c>
      <c r="L6" s="19" t="s">
        <v>86</v>
      </c>
      <c r="M6" s="19" t="s">
        <v>86</v>
      </c>
      <c r="N6" s="19" t="s">
        <v>86</v>
      </c>
      <c r="O6" s="19" t="s">
        <v>86</v>
      </c>
      <c r="P6" s="19" t="s">
        <v>86</v>
      </c>
      <c r="Q6" s="19" t="s">
        <v>86</v>
      </c>
      <c r="R6" s="19" t="s">
        <v>86</v>
      </c>
      <c r="S6" s="19" t="s">
        <v>86</v>
      </c>
      <c r="T6" s="19" t="s">
        <v>86</v>
      </c>
      <c r="U6" s="19" t="s">
        <v>86</v>
      </c>
      <c r="V6" s="19" t="s">
        <v>86</v>
      </c>
      <c r="W6" s="19" t="s">
        <v>86</v>
      </c>
      <c r="X6" s="19" t="s">
        <v>86</v>
      </c>
      <c r="Y6" s="19" t="s">
        <v>86</v>
      </c>
      <c r="Z6" s="19" t="s">
        <v>86</v>
      </c>
      <c r="AA6" s="19" t="s">
        <v>86</v>
      </c>
      <c r="AB6" s="19" t="s">
        <v>86</v>
      </c>
      <c r="AC6" s="19" t="s">
        <v>86</v>
      </c>
    </row>
    <row r="7" spans="1:29" ht="13.5">
      <c r="A7" s="55" t="s">
        <v>87</v>
      </c>
      <c r="B7" s="56" t="s">
        <v>88</v>
      </c>
      <c r="C7" s="31" t="s">
        <v>89</v>
      </c>
      <c r="D7" s="32">
        <f aca="true" t="shared" si="0" ref="D7:D43">E7+H7+K7</f>
        <v>45348</v>
      </c>
      <c r="E7" s="32">
        <f aca="true" t="shared" si="1" ref="E7:E43">F7+G7</f>
        <v>13559</v>
      </c>
      <c r="F7" s="32">
        <v>13559</v>
      </c>
      <c r="G7" s="32">
        <v>0</v>
      </c>
      <c r="H7" s="32">
        <f aca="true" t="shared" si="2" ref="H7:H43">I7+J7</f>
        <v>0</v>
      </c>
      <c r="I7" s="32">
        <v>0</v>
      </c>
      <c r="J7" s="32">
        <v>0</v>
      </c>
      <c r="K7" s="32">
        <f aca="true" t="shared" si="3" ref="K7:K43">L7+M7</f>
        <v>31789</v>
      </c>
      <c r="L7" s="32">
        <v>0</v>
      </c>
      <c r="M7" s="32">
        <v>31789</v>
      </c>
      <c r="N7" s="32">
        <f aca="true" t="shared" si="4" ref="N7:N43">O7+U7+AA7</f>
        <v>45348</v>
      </c>
      <c r="O7" s="32">
        <f aca="true" t="shared" si="5" ref="O7:O43">SUM(P7:T7)</f>
        <v>13559</v>
      </c>
      <c r="P7" s="32">
        <v>0</v>
      </c>
      <c r="Q7" s="32">
        <v>13559</v>
      </c>
      <c r="R7" s="32">
        <v>0</v>
      </c>
      <c r="S7" s="32">
        <v>0</v>
      </c>
      <c r="T7" s="32">
        <v>0</v>
      </c>
      <c r="U7" s="32">
        <f aca="true" t="shared" si="6" ref="U7:U43">SUM(V7:Z7)</f>
        <v>31789</v>
      </c>
      <c r="V7" s="32">
        <v>0</v>
      </c>
      <c r="W7" s="32">
        <v>31789</v>
      </c>
      <c r="X7" s="32">
        <v>0</v>
      </c>
      <c r="Y7" s="32">
        <v>0</v>
      </c>
      <c r="Z7" s="32">
        <v>0</v>
      </c>
      <c r="AA7" s="32">
        <f aca="true" t="shared" si="7" ref="AA7:AA43">AB7+AC7</f>
        <v>0</v>
      </c>
      <c r="AB7" s="32">
        <v>0</v>
      </c>
      <c r="AC7" s="32">
        <v>0</v>
      </c>
    </row>
    <row r="8" spans="1:29" ht="13.5">
      <c r="A8" s="55" t="s">
        <v>87</v>
      </c>
      <c r="B8" s="56" t="s">
        <v>90</v>
      </c>
      <c r="C8" s="31" t="s">
        <v>91</v>
      </c>
      <c r="D8" s="32">
        <f t="shared" si="0"/>
        <v>45767</v>
      </c>
      <c r="E8" s="32">
        <f t="shared" si="1"/>
        <v>45767</v>
      </c>
      <c r="F8" s="32">
        <v>9899</v>
      </c>
      <c r="G8" s="32">
        <v>35868</v>
      </c>
      <c r="H8" s="32">
        <f t="shared" si="2"/>
        <v>0</v>
      </c>
      <c r="I8" s="32">
        <v>0</v>
      </c>
      <c r="J8" s="32">
        <v>0</v>
      </c>
      <c r="K8" s="32">
        <f t="shared" si="3"/>
        <v>0</v>
      </c>
      <c r="L8" s="32">
        <v>0</v>
      </c>
      <c r="M8" s="32">
        <v>0</v>
      </c>
      <c r="N8" s="32">
        <f t="shared" si="4"/>
        <v>45767</v>
      </c>
      <c r="O8" s="32">
        <f t="shared" si="5"/>
        <v>9899</v>
      </c>
      <c r="P8" s="32">
        <v>0</v>
      </c>
      <c r="Q8" s="32">
        <v>9899</v>
      </c>
      <c r="R8" s="32">
        <v>0</v>
      </c>
      <c r="S8" s="32">
        <v>0</v>
      </c>
      <c r="T8" s="32">
        <v>0</v>
      </c>
      <c r="U8" s="32">
        <f t="shared" si="6"/>
        <v>35868</v>
      </c>
      <c r="V8" s="32">
        <v>0</v>
      </c>
      <c r="W8" s="32">
        <v>35868</v>
      </c>
      <c r="X8" s="32">
        <v>0</v>
      </c>
      <c r="Y8" s="32">
        <v>0</v>
      </c>
      <c r="Z8" s="32">
        <v>0</v>
      </c>
      <c r="AA8" s="32">
        <f t="shared" si="7"/>
        <v>0</v>
      </c>
      <c r="AB8" s="32">
        <v>0</v>
      </c>
      <c r="AC8" s="32">
        <v>0</v>
      </c>
    </row>
    <row r="9" spans="1:29" ht="13.5">
      <c r="A9" s="55" t="s">
        <v>87</v>
      </c>
      <c r="B9" s="56" t="s">
        <v>92</v>
      </c>
      <c r="C9" s="31" t="s">
        <v>93</v>
      </c>
      <c r="D9" s="32">
        <f t="shared" si="0"/>
        <v>27005</v>
      </c>
      <c r="E9" s="32">
        <f t="shared" si="1"/>
        <v>0</v>
      </c>
      <c r="F9" s="32">
        <v>0</v>
      </c>
      <c r="G9" s="32">
        <v>0</v>
      </c>
      <c r="H9" s="32">
        <f t="shared" si="2"/>
        <v>26833</v>
      </c>
      <c r="I9" s="32">
        <v>5128</v>
      </c>
      <c r="J9" s="32">
        <v>21705</v>
      </c>
      <c r="K9" s="32">
        <f t="shared" si="3"/>
        <v>172</v>
      </c>
      <c r="L9" s="32">
        <v>172</v>
      </c>
      <c r="M9" s="32">
        <v>0</v>
      </c>
      <c r="N9" s="32">
        <f t="shared" si="4"/>
        <v>27005</v>
      </c>
      <c r="O9" s="32">
        <f t="shared" si="5"/>
        <v>5300</v>
      </c>
      <c r="P9" s="32">
        <v>0</v>
      </c>
      <c r="Q9" s="32">
        <v>5300</v>
      </c>
      <c r="R9" s="32">
        <v>0</v>
      </c>
      <c r="S9" s="32">
        <v>0</v>
      </c>
      <c r="T9" s="32">
        <v>0</v>
      </c>
      <c r="U9" s="32">
        <f t="shared" si="6"/>
        <v>21705</v>
      </c>
      <c r="V9" s="32">
        <v>0</v>
      </c>
      <c r="W9" s="32">
        <v>21705</v>
      </c>
      <c r="X9" s="32">
        <v>0</v>
      </c>
      <c r="Y9" s="32">
        <v>0</v>
      </c>
      <c r="Z9" s="32">
        <v>0</v>
      </c>
      <c r="AA9" s="32">
        <f t="shared" si="7"/>
        <v>0</v>
      </c>
      <c r="AB9" s="32">
        <v>0</v>
      </c>
      <c r="AC9" s="32">
        <v>0</v>
      </c>
    </row>
    <row r="10" spans="1:29" ht="13.5">
      <c r="A10" s="55" t="s">
        <v>87</v>
      </c>
      <c r="B10" s="56" t="s">
        <v>94</v>
      </c>
      <c r="C10" s="31" t="s">
        <v>95</v>
      </c>
      <c r="D10" s="32">
        <f t="shared" si="0"/>
        <v>21445</v>
      </c>
      <c r="E10" s="32">
        <f t="shared" si="1"/>
        <v>0</v>
      </c>
      <c r="F10" s="32">
        <v>0</v>
      </c>
      <c r="G10" s="32">
        <v>0</v>
      </c>
      <c r="H10" s="32">
        <f t="shared" si="2"/>
        <v>7665</v>
      </c>
      <c r="I10" s="32">
        <v>7665</v>
      </c>
      <c r="J10" s="32">
        <v>0</v>
      </c>
      <c r="K10" s="32">
        <f t="shared" si="3"/>
        <v>13780</v>
      </c>
      <c r="L10" s="32">
        <v>0</v>
      </c>
      <c r="M10" s="32">
        <v>13780</v>
      </c>
      <c r="N10" s="32">
        <f t="shared" si="4"/>
        <v>21670</v>
      </c>
      <c r="O10" s="32">
        <f t="shared" si="5"/>
        <v>7665</v>
      </c>
      <c r="P10" s="32">
        <v>7665</v>
      </c>
      <c r="Q10" s="32">
        <v>0</v>
      </c>
      <c r="R10" s="32">
        <v>0</v>
      </c>
      <c r="S10" s="32">
        <v>0</v>
      </c>
      <c r="T10" s="32">
        <v>0</v>
      </c>
      <c r="U10" s="32">
        <f t="shared" si="6"/>
        <v>13780</v>
      </c>
      <c r="V10" s="32">
        <v>13780</v>
      </c>
      <c r="W10" s="32">
        <v>0</v>
      </c>
      <c r="X10" s="32">
        <v>0</v>
      </c>
      <c r="Y10" s="32">
        <v>0</v>
      </c>
      <c r="Z10" s="32">
        <v>0</v>
      </c>
      <c r="AA10" s="32">
        <f t="shared" si="7"/>
        <v>225</v>
      </c>
      <c r="AB10" s="32">
        <v>105</v>
      </c>
      <c r="AC10" s="32">
        <v>120</v>
      </c>
    </row>
    <row r="11" spans="1:29" ht="13.5">
      <c r="A11" s="55" t="s">
        <v>87</v>
      </c>
      <c r="B11" s="56" t="s">
        <v>96</v>
      </c>
      <c r="C11" s="31" t="s">
        <v>97</v>
      </c>
      <c r="D11" s="32">
        <f t="shared" si="0"/>
        <v>15220</v>
      </c>
      <c r="E11" s="32">
        <f t="shared" si="1"/>
        <v>2405</v>
      </c>
      <c r="F11" s="32">
        <v>1683</v>
      </c>
      <c r="G11" s="32">
        <v>722</v>
      </c>
      <c r="H11" s="32">
        <f t="shared" si="2"/>
        <v>1316</v>
      </c>
      <c r="I11" s="32">
        <v>1316</v>
      </c>
      <c r="J11" s="32">
        <v>0</v>
      </c>
      <c r="K11" s="32">
        <f t="shared" si="3"/>
        <v>11499</v>
      </c>
      <c r="L11" s="32">
        <v>0</v>
      </c>
      <c r="M11" s="32">
        <v>11499</v>
      </c>
      <c r="N11" s="32">
        <f t="shared" si="4"/>
        <v>15220</v>
      </c>
      <c r="O11" s="32">
        <f t="shared" si="5"/>
        <v>2999</v>
      </c>
      <c r="P11" s="32">
        <v>0</v>
      </c>
      <c r="Q11" s="32">
        <v>2999</v>
      </c>
      <c r="R11" s="32">
        <v>0</v>
      </c>
      <c r="S11" s="32">
        <v>0</v>
      </c>
      <c r="T11" s="32">
        <v>0</v>
      </c>
      <c r="U11" s="32">
        <f t="shared" si="6"/>
        <v>12221</v>
      </c>
      <c r="V11" s="32">
        <v>0</v>
      </c>
      <c r="W11" s="32">
        <v>12221</v>
      </c>
      <c r="X11" s="32">
        <v>0</v>
      </c>
      <c r="Y11" s="32">
        <v>0</v>
      </c>
      <c r="Z11" s="32">
        <v>0</v>
      </c>
      <c r="AA11" s="32">
        <f t="shared" si="7"/>
        <v>0</v>
      </c>
      <c r="AB11" s="32">
        <v>0</v>
      </c>
      <c r="AC11" s="32">
        <v>0</v>
      </c>
    </row>
    <row r="12" spans="1:29" ht="13.5">
      <c r="A12" s="55" t="s">
        <v>87</v>
      </c>
      <c r="B12" s="56" t="s">
        <v>98</v>
      </c>
      <c r="C12" s="31" t="s">
        <v>99</v>
      </c>
      <c r="D12" s="32">
        <f t="shared" si="0"/>
        <v>19044</v>
      </c>
      <c r="E12" s="32">
        <f t="shared" si="1"/>
        <v>0</v>
      </c>
      <c r="F12" s="32">
        <v>0</v>
      </c>
      <c r="G12" s="32">
        <v>0</v>
      </c>
      <c r="H12" s="32">
        <f t="shared" si="2"/>
        <v>0</v>
      </c>
      <c r="I12" s="32">
        <v>0</v>
      </c>
      <c r="J12" s="32">
        <v>0</v>
      </c>
      <c r="K12" s="32">
        <f t="shared" si="3"/>
        <v>19044</v>
      </c>
      <c r="L12" s="32">
        <v>5121</v>
      </c>
      <c r="M12" s="32">
        <v>13923</v>
      </c>
      <c r="N12" s="32">
        <f t="shared" si="4"/>
        <v>19044</v>
      </c>
      <c r="O12" s="32">
        <f t="shared" si="5"/>
        <v>5121</v>
      </c>
      <c r="P12" s="32">
        <v>5121</v>
      </c>
      <c r="Q12" s="32">
        <v>0</v>
      </c>
      <c r="R12" s="32">
        <v>0</v>
      </c>
      <c r="S12" s="32">
        <v>0</v>
      </c>
      <c r="T12" s="32">
        <v>0</v>
      </c>
      <c r="U12" s="32">
        <f t="shared" si="6"/>
        <v>13923</v>
      </c>
      <c r="V12" s="32">
        <v>13923</v>
      </c>
      <c r="W12" s="32">
        <v>0</v>
      </c>
      <c r="X12" s="32">
        <v>0</v>
      </c>
      <c r="Y12" s="32">
        <v>0</v>
      </c>
      <c r="Z12" s="32">
        <v>0</v>
      </c>
      <c r="AA12" s="32">
        <f t="shared" si="7"/>
        <v>0</v>
      </c>
      <c r="AB12" s="32">
        <v>0</v>
      </c>
      <c r="AC12" s="32">
        <v>0</v>
      </c>
    </row>
    <row r="13" spans="1:29" ht="13.5">
      <c r="A13" s="55" t="s">
        <v>87</v>
      </c>
      <c r="B13" s="56" t="s">
        <v>100</v>
      </c>
      <c r="C13" s="31" t="s">
        <v>101</v>
      </c>
      <c r="D13" s="32">
        <f t="shared" si="0"/>
        <v>42653</v>
      </c>
      <c r="E13" s="32">
        <f t="shared" si="1"/>
        <v>0</v>
      </c>
      <c r="F13" s="32">
        <v>0</v>
      </c>
      <c r="G13" s="32">
        <v>0</v>
      </c>
      <c r="H13" s="32">
        <f t="shared" si="2"/>
        <v>42653</v>
      </c>
      <c r="I13" s="32">
        <v>4198</v>
      </c>
      <c r="J13" s="32">
        <v>38455</v>
      </c>
      <c r="K13" s="32">
        <f t="shared" si="3"/>
        <v>0</v>
      </c>
      <c r="L13" s="32">
        <v>0</v>
      </c>
      <c r="M13" s="32">
        <v>0</v>
      </c>
      <c r="N13" s="32">
        <f t="shared" si="4"/>
        <v>42653</v>
      </c>
      <c r="O13" s="32">
        <f t="shared" si="5"/>
        <v>4198</v>
      </c>
      <c r="P13" s="32">
        <v>0</v>
      </c>
      <c r="Q13" s="32">
        <v>4198</v>
      </c>
      <c r="R13" s="32">
        <v>0</v>
      </c>
      <c r="S13" s="32">
        <v>0</v>
      </c>
      <c r="T13" s="32">
        <v>0</v>
      </c>
      <c r="U13" s="32">
        <f t="shared" si="6"/>
        <v>38455</v>
      </c>
      <c r="V13" s="32">
        <v>0</v>
      </c>
      <c r="W13" s="32">
        <v>38455</v>
      </c>
      <c r="X13" s="32">
        <v>0</v>
      </c>
      <c r="Y13" s="32">
        <v>0</v>
      </c>
      <c r="Z13" s="32">
        <v>0</v>
      </c>
      <c r="AA13" s="32">
        <f t="shared" si="7"/>
        <v>0</v>
      </c>
      <c r="AB13" s="32">
        <v>0</v>
      </c>
      <c r="AC13" s="32">
        <v>0</v>
      </c>
    </row>
    <row r="14" spans="1:29" ht="13.5">
      <c r="A14" s="55" t="s">
        <v>87</v>
      </c>
      <c r="B14" s="56" t="s">
        <v>102</v>
      </c>
      <c r="C14" s="31" t="s">
        <v>103</v>
      </c>
      <c r="D14" s="32">
        <f t="shared" si="0"/>
        <v>14270</v>
      </c>
      <c r="E14" s="32">
        <f t="shared" si="1"/>
        <v>0</v>
      </c>
      <c r="F14" s="32">
        <v>0</v>
      </c>
      <c r="G14" s="32">
        <v>0</v>
      </c>
      <c r="H14" s="32">
        <f t="shared" si="2"/>
        <v>14270</v>
      </c>
      <c r="I14" s="32">
        <v>3485</v>
      </c>
      <c r="J14" s="32">
        <v>10785</v>
      </c>
      <c r="K14" s="32">
        <f t="shared" si="3"/>
        <v>0</v>
      </c>
      <c r="L14" s="32">
        <v>0</v>
      </c>
      <c r="M14" s="32">
        <v>0</v>
      </c>
      <c r="N14" s="32">
        <f t="shared" si="4"/>
        <v>14270</v>
      </c>
      <c r="O14" s="32">
        <f t="shared" si="5"/>
        <v>3485</v>
      </c>
      <c r="P14" s="32">
        <v>3485</v>
      </c>
      <c r="Q14" s="32">
        <v>0</v>
      </c>
      <c r="R14" s="32">
        <v>0</v>
      </c>
      <c r="S14" s="32">
        <v>0</v>
      </c>
      <c r="T14" s="32">
        <v>0</v>
      </c>
      <c r="U14" s="32">
        <f t="shared" si="6"/>
        <v>10785</v>
      </c>
      <c r="V14" s="32">
        <v>10785</v>
      </c>
      <c r="W14" s="32">
        <v>0</v>
      </c>
      <c r="X14" s="32">
        <v>0</v>
      </c>
      <c r="Y14" s="32">
        <v>0</v>
      </c>
      <c r="Z14" s="32">
        <v>0</v>
      </c>
      <c r="AA14" s="32">
        <f t="shared" si="7"/>
        <v>0</v>
      </c>
      <c r="AB14" s="32">
        <v>0</v>
      </c>
      <c r="AC14" s="32">
        <v>0</v>
      </c>
    </row>
    <row r="15" spans="1:29" ht="13.5">
      <c r="A15" s="55" t="s">
        <v>87</v>
      </c>
      <c r="B15" s="56" t="s">
        <v>104</v>
      </c>
      <c r="C15" s="31" t="s">
        <v>105</v>
      </c>
      <c r="D15" s="32">
        <f t="shared" si="0"/>
        <v>909</v>
      </c>
      <c r="E15" s="32">
        <f t="shared" si="1"/>
        <v>909</v>
      </c>
      <c r="F15" s="32">
        <v>728</v>
      </c>
      <c r="G15" s="32">
        <v>181</v>
      </c>
      <c r="H15" s="32">
        <f t="shared" si="2"/>
        <v>0</v>
      </c>
      <c r="I15" s="32">
        <v>0</v>
      </c>
      <c r="J15" s="32">
        <v>0</v>
      </c>
      <c r="K15" s="32">
        <f t="shared" si="3"/>
        <v>0</v>
      </c>
      <c r="L15" s="32">
        <v>0</v>
      </c>
      <c r="M15" s="32">
        <v>0</v>
      </c>
      <c r="N15" s="32">
        <f t="shared" si="4"/>
        <v>909</v>
      </c>
      <c r="O15" s="32">
        <f t="shared" si="5"/>
        <v>728</v>
      </c>
      <c r="P15" s="32">
        <v>0</v>
      </c>
      <c r="Q15" s="32">
        <v>728</v>
      </c>
      <c r="R15" s="32">
        <v>0</v>
      </c>
      <c r="S15" s="32">
        <v>0</v>
      </c>
      <c r="T15" s="32">
        <v>0</v>
      </c>
      <c r="U15" s="32">
        <f t="shared" si="6"/>
        <v>181</v>
      </c>
      <c r="V15" s="32">
        <v>0</v>
      </c>
      <c r="W15" s="32">
        <v>181</v>
      </c>
      <c r="X15" s="32">
        <v>0</v>
      </c>
      <c r="Y15" s="32">
        <v>0</v>
      </c>
      <c r="Z15" s="32">
        <v>0</v>
      </c>
      <c r="AA15" s="32">
        <f t="shared" si="7"/>
        <v>0</v>
      </c>
      <c r="AB15" s="32">
        <v>0</v>
      </c>
      <c r="AC15" s="32">
        <v>0</v>
      </c>
    </row>
    <row r="16" spans="1:29" ht="13.5">
      <c r="A16" s="55" t="s">
        <v>87</v>
      </c>
      <c r="B16" s="56" t="s">
        <v>106</v>
      </c>
      <c r="C16" s="31" t="s">
        <v>107</v>
      </c>
      <c r="D16" s="32">
        <f t="shared" si="0"/>
        <v>15598</v>
      </c>
      <c r="E16" s="32">
        <f t="shared" si="1"/>
        <v>15598</v>
      </c>
      <c r="F16" s="32">
        <v>3720</v>
      </c>
      <c r="G16" s="32">
        <v>11878</v>
      </c>
      <c r="H16" s="32">
        <f t="shared" si="2"/>
        <v>0</v>
      </c>
      <c r="I16" s="32">
        <v>0</v>
      </c>
      <c r="J16" s="32">
        <v>0</v>
      </c>
      <c r="K16" s="32">
        <f t="shared" si="3"/>
        <v>0</v>
      </c>
      <c r="L16" s="32">
        <v>0</v>
      </c>
      <c r="M16" s="32">
        <v>0</v>
      </c>
      <c r="N16" s="32">
        <f t="shared" si="4"/>
        <v>15598</v>
      </c>
      <c r="O16" s="32">
        <f t="shared" si="5"/>
        <v>3720</v>
      </c>
      <c r="P16" s="32">
        <v>3720</v>
      </c>
      <c r="Q16" s="32">
        <v>0</v>
      </c>
      <c r="R16" s="32">
        <v>0</v>
      </c>
      <c r="S16" s="32">
        <v>0</v>
      </c>
      <c r="T16" s="32">
        <v>0</v>
      </c>
      <c r="U16" s="32">
        <f t="shared" si="6"/>
        <v>11878</v>
      </c>
      <c r="V16" s="32">
        <v>11878</v>
      </c>
      <c r="W16" s="32">
        <v>0</v>
      </c>
      <c r="X16" s="32">
        <v>0</v>
      </c>
      <c r="Y16" s="32">
        <v>0</v>
      </c>
      <c r="Z16" s="32">
        <v>0</v>
      </c>
      <c r="AA16" s="32">
        <f t="shared" si="7"/>
        <v>0</v>
      </c>
      <c r="AB16" s="32">
        <v>0</v>
      </c>
      <c r="AC16" s="32">
        <v>0</v>
      </c>
    </row>
    <row r="17" spans="1:29" ht="13.5">
      <c r="A17" s="55" t="s">
        <v>87</v>
      </c>
      <c r="B17" s="56" t="s">
        <v>108</v>
      </c>
      <c r="C17" s="31" t="s">
        <v>109</v>
      </c>
      <c r="D17" s="32">
        <f t="shared" si="0"/>
        <v>22472</v>
      </c>
      <c r="E17" s="32">
        <f t="shared" si="1"/>
        <v>0</v>
      </c>
      <c r="F17" s="32">
        <v>0</v>
      </c>
      <c r="G17" s="32">
        <v>0</v>
      </c>
      <c r="H17" s="32">
        <f t="shared" si="2"/>
        <v>7270</v>
      </c>
      <c r="I17" s="32">
        <v>7270</v>
      </c>
      <c r="J17" s="32">
        <v>0</v>
      </c>
      <c r="K17" s="32">
        <f t="shared" si="3"/>
        <v>15202</v>
      </c>
      <c r="L17" s="32">
        <v>0</v>
      </c>
      <c r="M17" s="32">
        <v>15202</v>
      </c>
      <c r="N17" s="32">
        <f t="shared" si="4"/>
        <v>22472</v>
      </c>
      <c r="O17" s="32">
        <f t="shared" si="5"/>
        <v>7270</v>
      </c>
      <c r="P17" s="32">
        <v>7270</v>
      </c>
      <c r="Q17" s="32">
        <v>0</v>
      </c>
      <c r="R17" s="32">
        <v>0</v>
      </c>
      <c r="S17" s="32">
        <v>0</v>
      </c>
      <c r="T17" s="32">
        <v>0</v>
      </c>
      <c r="U17" s="32">
        <f t="shared" si="6"/>
        <v>15202</v>
      </c>
      <c r="V17" s="32">
        <v>14907</v>
      </c>
      <c r="W17" s="32">
        <v>0</v>
      </c>
      <c r="X17" s="32">
        <v>0</v>
      </c>
      <c r="Y17" s="32">
        <v>0</v>
      </c>
      <c r="Z17" s="32">
        <v>295</v>
      </c>
      <c r="AA17" s="32">
        <f t="shared" si="7"/>
        <v>0</v>
      </c>
      <c r="AB17" s="32">
        <v>0</v>
      </c>
      <c r="AC17" s="32">
        <v>0</v>
      </c>
    </row>
    <row r="18" spans="1:29" ht="13.5">
      <c r="A18" s="55" t="s">
        <v>87</v>
      </c>
      <c r="B18" s="56" t="s">
        <v>110</v>
      </c>
      <c r="C18" s="31" t="s">
        <v>111</v>
      </c>
      <c r="D18" s="32">
        <f t="shared" si="0"/>
        <v>36750</v>
      </c>
      <c r="E18" s="32">
        <f t="shared" si="1"/>
        <v>0</v>
      </c>
      <c r="F18" s="32">
        <v>0</v>
      </c>
      <c r="G18" s="32">
        <v>0</v>
      </c>
      <c r="H18" s="32">
        <f t="shared" si="2"/>
        <v>3363</v>
      </c>
      <c r="I18" s="32">
        <v>3363</v>
      </c>
      <c r="J18" s="32">
        <v>0</v>
      </c>
      <c r="K18" s="32">
        <f t="shared" si="3"/>
        <v>33387</v>
      </c>
      <c r="L18" s="32">
        <v>0</v>
      </c>
      <c r="M18" s="32">
        <v>33387</v>
      </c>
      <c r="N18" s="32">
        <f t="shared" si="4"/>
        <v>36778</v>
      </c>
      <c r="O18" s="32">
        <f t="shared" si="5"/>
        <v>3363</v>
      </c>
      <c r="P18" s="32">
        <v>3363</v>
      </c>
      <c r="Q18" s="32">
        <v>0</v>
      </c>
      <c r="R18" s="32">
        <v>0</v>
      </c>
      <c r="S18" s="32">
        <v>0</v>
      </c>
      <c r="T18" s="32">
        <v>0</v>
      </c>
      <c r="U18" s="32">
        <f t="shared" si="6"/>
        <v>33387</v>
      </c>
      <c r="V18" s="32">
        <v>33387</v>
      </c>
      <c r="W18" s="32">
        <v>0</v>
      </c>
      <c r="X18" s="32">
        <v>0</v>
      </c>
      <c r="Y18" s="32">
        <v>0</v>
      </c>
      <c r="Z18" s="32">
        <v>0</v>
      </c>
      <c r="AA18" s="32">
        <f t="shared" si="7"/>
        <v>28</v>
      </c>
      <c r="AB18" s="32">
        <v>28</v>
      </c>
      <c r="AC18" s="32">
        <v>0</v>
      </c>
    </row>
    <row r="19" spans="1:29" ht="13.5">
      <c r="A19" s="55" t="s">
        <v>87</v>
      </c>
      <c r="B19" s="56" t="s">
        <v>112</v>
      </c>
      <c r="C19" s="31" t="s">
        <v>113</v>
      </c>
      <c r="D19" s="32">
        <f t="shared" si="0"/>
        <v>15742</v>
      </c>
      <c r="E19" s="32">
        <f t="shared" si="1"/>
        <v>0</v>
      </c>
      <c r="F19" s="32">
        <v>0</v>
      </c>
      <c r="G19" s="32">
        <v>0</v>
      </c>
      <c r="H19" s="32">
        <f t="shared" si="2"/>
        <v>2900</v>
      </c>
      <c r="I19" s="32">
        <v>2900</v>
      </c>
      <c r="J19" s="32">
        <v>0</v>
      </c>
      <c r="K19" s="32">
        <f t="shared" si="3"/>
        <v>12842</v>
      </c>
      <c r="L19" s="32">
        <v>0</v>
      </c>
      <c r="M19" s="32">
        <v>12842</v>
      </c>
      <c r="N19" s="32">
        <f t="shared" si="4"/>
        <v>15742</v>
      </c>
      <c r="O19" s="32">
        <f t="shared" si="5"/>
        <v>2900</v>
      </c>
      <c r="P19" s="32">
        <v>2900</v>
      </c>
      <c r="Q19" s="32">
        <v>0</v>
      </c>
      <c r="R19" s="32">
        <v>0</v>
      </c>
      <c r="S19" s="32">
        <v>0</v>
      </c>
      <c r="T19" s="32">
        <v>0</v>
      </c>
      <c r="U19" s="32">
        <f t="shared" si="6"/>
        <v>12842</v>
      </c>
      <c r="V19" s="32">
        <v>12842</v>
      </c>
      <c r="W19" s="32">
        <v>0</v>
      </c>
      <c r="X19" s="32">
        <v>0</v>
      </c>
      <c r="Y19" s="32">
        <v>0</v>
      </c>
      <c r="Z19" s="32">
        <v>0</v>
      </c>
      <c r="AA19" s="32">
        <f t="shared" si="7"/>
        <v>0</v>
      </c>
      <c r="AB19" s="32">
        <v>0</v>
      </c>
      <c r="AC19" s="32">
        <v>0</v>
      </c>
    </row>
    <row r="20" spans="1:29" ht="13.5">
      <c r="A20" s="55" t="s">
        <v>87</v>
      </c>
      <c r="B20" s="56" t="s">
        <v>114</v>
      </c>
      <c r="C20" s="31" t="s">
        <v>115</v>
      </c>
      <c r="D20" s="32">
        <f t="shared" si="0"/>
        <v>11640</v>
      </c>
      <c r="E20" s="32">
        <f t="shared" si="1"/>
        <v>0</v>
      </c>
      <c r="F20" s="32">
        <v>0</v>
      </c>
      <c r="G20" s="32">
        <v>0</v>
      </c>
      <c r="H20" s="32">
        <f t="shared" si="2"/>
        <v>3677</v>
      </c>
      <c r="I20" s="32">
        <v>3677</v>
      </c>
      <c r="J20" s="32">
        <v>0</v>
      </c>
      <c r="K20" s="32">
        <f t="shared" si="3"/>
        <v>7963</v>
      </c>
      <c r="L20" s="32">
        <v>0</v>
      </c>
      <c r="M20" s="32">
        <v>7963</v>
      </c>
      <c r="N20" s="32">
        <f t="shared" si="4"/>
        <v>11640</v>
      </c>
      <c r="O20" s="32">
        <f t="shared" si="5"/>
        <v>3677</v>
      </c>
      <c r="P20" s="32">
        <v>0</v>
      </c>
      <c r="Q20" s="32">
        <v>3677</v>
      </c>
      <c r="R20" s="32">
        <v>0</v>
      </c>
      <c r="S20" s="32">
        <v>0</v>
      </c>
      <c r="T20" s="32">
        <v>0</v>
      </c>
      <c r="U20" s="32">
        <f t="shared" si="6"/>
        <v>7963</v>
      </c>
      <c r="V20" s="32">
        <v>0</v>
      </c>
      <c r="W20" s="32">
        <v>7963</v>
      </c>
      <c r="X20" s="32">
        <v>0</v>
      </c>
      <c r="Y20" s="32">
        <v>0</v>
      </c>
      <c r="Z20" s="32">
        <v>0</v>
      </c>
      <c r="AA20" s="32">
        <f t="shared" si="7"/>
        <v>0</v>
      </c>
      <c r="AB20" s="32">
        <v>0</v>
      </c>
      <c r="AC20" s="32">
        <v>0</v>
      </c>
    </row>
    <row r="21" spans="1:29" ht="13.5">
      <c r="A21" s="55" t="s">
        <v>87</v>
      </c>
      <c r="B21" s="56" t="s">
        <v>116</v>
      </c>
      <c r="C21" s="31" t="s">
        <v>117</v>
      </c>
      <c r="D21" s="32">
        <f t="shared" si="0"/>
        <v>21019</v>
      </c>
      <c r="E21" s="32">
        <f t="shared" si="1"/>
        <v>0</v>
      </c>
      <c r="F21" s="32">
        <v>0</v>
      </c>
      <c r="G21" s="32">
        <v>0</v>
      </c>
      <c r="H21" s="32">
        <f t="shared" si="2"/>
        <v>2469</v>
      </c>
      <c r="I21" s="32">
        <v>2469</v>
      </c>
      <c r="J21" s="32">
        <v>0</v>
      </c>
      <c r="K21" s="32">
        <f t="shared" si="3"/>
        <v>18550</v>
      </c>
      <c r="L21" s="32">
        <v>0</v>
      </c>
      <c r="M21" s="32">
        <v>18550</v>
      </c>
      <c r="N21" s="32">
        <f t="shared" si="4"/>
        <v>21098</v>
      </c>
      <c r="O21" s="32">
        <f t="shared" si="5"/>
        <v>2469</v>
      </c>
      <c r="P21" s="32">
        <v>2469</v>
      </c>
      <c r="Q21" s="32">
        <v>0</v>
      </c>
      <c r="R21" s="32">
        <v>0</v>
      </c>
      <c r="S21" s="32">
        <v>0</v>
      </c>
      <c r="T21" s="32">
        <v>0</v>
      </c>
      <c r="U21" s="32">
        <f t="shared" si="6"/>
        <v>18550</v>
      </c>
      <c r="V21" s="32">
        <v>18550</v>
      </c>
      <c r="W21" s="32">
        <v>0</v>
      </c>
      <c r="X21" s="32">
        <v>0</v>
      </c>
      <c r="Y21" s="32">
        <v>0</v>
      </c>
      <c r="Z21" s="32">
        <v>0</v>
      </c>
      <c r="AA21" s="32">
        <f t="shared" si="7"/>
        <v>79</v>
      </c>
      <c r="AB21" s="32">
        <v>79</v>
      </c>
      <c r="AC21" s="32">
        <v>0</v>
      </c>
    </row>
    <row r="22" spans="1:29" ht="13.5">
      <c r="A22" s="55" t="s">
        <v>87</v>
      </c>
      <c r="B22" s="56" t="s">
        <v>118</v>
      </c>
      <c r="C22" s="31" t="s">
        <v>119</v>
      </c>
      <c r="D22" s="32">
        <f t="shared" si="0"/>
        <v>5033</v>
      </c>
      <c r="E22" s="32">
        <f t="shared" si="1"/>
        <v>1465</v>
      </c>
      <c r="F22" s="32">
        <v>1465</v>
      </c>
      <c r="G22" s="32">
        <v>0</v>
      </c>
      <c r="H22" s="32">
        <f t="shared" si="2"/>
        <v>0</v>
      </c>
      <c r="I22" s="32">
        <v>0</v>
      </c>
      <c r="J22" s="32">
        <v>0</v>
      </c>
      <c r="K22" s="32">
        <f t="shared" si="3"/>
        <v>3568</v>
      </c>
      <c r="L22" s="32">
        <v>0</v>
      </c>
      <c r="M22" s="32">
        <v>3568</v>
      </c>
      <c r="N22" s="32">
        <f t="shared" si="4"/>
        <v>5033</v>
      </c>
      <c r="O22" s="32">
        <f t="shared" si="5"/>
        <v>1465</v>
      </c>
      <c r="P22" s="32">
        <v>1465</v>
      </c>
      <c r="Q22" s="32">
        <v>0</v>
      </c>
      <c r="R22" s="32">
        <v>0</v>
      </c>
      <c r="S22" s="32">
        <v>0</v>
      </c>
      <c r="T22" s="32">
        <v>0</v>
      </c>
      <c r="U22" s="32">
        <f t="shared" si="6"/>
        <v>3568</v>
      </c>
      <c r="V22" s="32">
        <v>3568</v>
      </c>
      <c r="W22" s="32">
        <v>0</v>
      </c>
      <c r="X22" s="32">
        <v>0</v>
      </c>
      <c r="Y22" s="32">
        <v>0</v>
      </c>
      <c r="Z22" s="32">
        <v>0</v>
      </c>
      <c r="AA22" s="32">
        <f t="shared" si="7"/>
        <v>0</v>
      </c>
      <c r="AB22" s="32">
        <v>0</v>
      </c>
      <c r="AC22" s="32">
        <v>0</v>
      </c>
    </row>
    <row r="23" spans="1:29" ht="13.5">
      <c r="A23" s="55" t="s">
        <v>87</v>
      </c>
      <c r="B23" s="56" t="s">
        <v>120</v>
      </c>
      <c r="C23" s="31" t="s">
        <v>121</v>
      </c>
      <c r="D23" s="32">
        <f t="shared" si="0"/>
        <v>10504</v>
      </c>
      <c r="E23" s="32">
        <f t="shared" si="1"/>
        <v>2029</v>
      </c>
      <c r="F23" s="32">
        <v>2029</v>
      </c>
      <c r="G23" s="32">
        <v>0</v>
      </c>
      <c r="H23" s="32">
        <f t="shared" si="2"/>
        <v>0</v>
      </c>
      <c r="I23" s="32">
        <v>0</v>
      </c>
      <c r="J23" s="32">
        <v>0</v>
      </c>
      <c r="K23" s="32">
        <f t="shared" si="3"/>
        <v>8475</v>
      </c>
      <c r="L23" s="32">
        <v>0</v>
      </c>
      <c r="M23" s="32">
        <v>8475</v>
      </c>
      <c r="N23" s="32">
        <f t="shared" si="4"/>
        <v>10504</v>
      </c>
      <c r="O23" s="32">
        <f t="shared" si="5"/>
        <v>2029</v>
      </c>
      <c r="P23" s="32">
        <v>2029</v>
      </c>
      <c r="Q23" s="32">
        <v>0</v>
      </c>
      <c r="R23" s="32">
        <v>0</v>
      </c>
      <c r="S23" s="32">
        <v>0</v>
      </c>
      <c r="T23" s="32">
        <v>0</v>
      </c>
      <c r="U23" s="32">
        <f t="shared" si="6"/>
        <v>8475</v>
      </c>
      <c r="V23" s="32">
        <v>8475</v>
      </c>
      <c r="W23" s="32">
        <v>0</v>
      </c>
      <c r="X23" s="32">
        <v>0</v>
      </c>
      <c r="Y23" s="32">
        <v>0</v>
      </c>
      <c r="Z23" s="32">
        <v>0</v>
      </c>
      <c r="AA23" s="32">
        <f t="shared" si="7"/>
        <v>0</v>
      </c>
      <c r="AB23" s="32">
        <v>0</v>
      </c>
      <c r="AC23" s="32">
        <v>0</v>
      </c>
    </row>
    <row r="24" spans="1:29" ht="13.5">
      <c r="A24" s="55" t="s">
        <v>87</v>
      </c>
      <c r="B24" s="56" t="s">
        <v>122</v>
      </c>
      <c r="C24" s="31" t="s">
        <v>123</v>
      </c>
      <c r="D24" s="32">
        <f t="shared" si="0"/>
        <v>15696</v>
      </c>
      <c r="E24" s="32">
        <f t="shared" si="1"/>
        <v>0</v>
      </c>
      <c r="F24" s="32">
        <v>0</v>
      </c>
      <c r="G24" s="32">
        <v>0</v>
      </c>
      <c r="H24" s="32">
        <f t="shared" si="2"/>
        <v>1326</v>
      </c>
      <c r="I24" s="32">
        <v>1326</v>
      </c>
      <c r="J24" s="32">
        <v>0</v>
      </c>
      <c r="K24" s="32">
        <f t="shared" si="3"/>
        <v>14370</v>
      </c>
      <c r="L24" s="32">
        <v>0</v>
      </c>
      <c r="M24" s="32">
        <v>14370</v>
      </c>
      <c r="N24" s="32">
        <f t="shared" si="4"/>
        <v>15696</v>
      </c>
      <c r="O24" s="32">
        <f t="shared" si="5"/>
        <v>1326</v>
      </c>
      <c r="P24" s="32">
        <v>1326</v>
      </c>
      <c r="Q24" s="32">
        <v>0</v>
      </c>
      <c r="R24" s="32">
        <v>0</v>
      </c>
      <c r="S24" s="32">
        <v>0</v>
      </c>
      <c r="T24" s="32">
        <v>0</v>
      </c>
      <c r="U24" s="32">
        <f t="shared" si="6"/>
        <v>14370</v>
      </c>
      <c r="V24" s="32">
        <v>14370</v>
      </c>
      <c r="W24" s="32">
        <v>0</v>
      </c>
      <c r="X24" s="32">
        <v>0</v>
      </c>
      <c r="Y24" s="32">
        <v>0</v>
      </c>
      <c r="Z24" s="32">
        <v>0</v>
      </c>
      <c r="AA24" s="32">
        <f t="shared" si="7"/>
        <v>0</v>
      </c>
      <c r="AB24" s="32">
        <v>0</v>
      </c>
      <c r="AC24" s="32">
        <v>0</v>
      </c>
    </row>
    <row r="25" spans="1:29" ht="13.5">
      <c r="A25" s="55" t="s">
        <v>87</v>
      </c>
      <c r="B25" s="56" t="s">
        <v>124</v>
      </c>
      <c r="C25" s="31" t="s">
        <v>125</v>
      </c>
      <c r="D25" s="32">
        <f t="shared" si="0"/>
        <v>9513</v>
      </c>
      <c r="E25" s="32">
        <f t="shared" si="1"/>
        <v>1998</v>
      </c>
      <c r="F25" s="32">
        <v>1998</v>
      </c>
      <c r="G25" s="32">
        <v>0</v>
      </c>
      <c r="H25" s="32">
        <f t="shared" si="2"/>
        <v>0</v>
      </c>
      <c r="I25" s="32">
        <v>0</v>
      </c>
      <c r="J25" s="32">
        <v>0</v>
      </c>
      <c r="K25" s="32">
        <f t="shared" si="3"/>
        <v>7515</v>
      </c>
      <c r="L25" s="32">
        <v>0</v>
      </c>
      <c r="M25" s="32">
        <v>7515</v>
      </c>
      <c r="N25" s="32">
        <f t="shared" si="4"/>
        <v>9513</v>
      </c>
      <c r="O25" s="32">
        <f t="shared" si="5"/>
        <v>1998</v>
      </c>
      <c r="P25" s="32">
        <v>1998</v>
      </c>
      <c r="Q25" s="32">
        <v>0</v>
      </c>
      <c r="R25" s="32">
        <v>0</v>
      </c>
      <c r="S25" s="32">
        <v>0</v>
      </c>
      <c r="T25" s="32">
        <v>0</v>
      </c>
      <c r="U25" s="32">
        <f t="shared" si="6"/>
        <v>7515</v>
      </c>
      <c r="V25" s="32">
        <v>7515</v>
      </c>
      <c r="W25" s="32">
        <v>0</v>
      </c>
      <c r="X25" s="32">
        <v>0</v>
      </c>
      <c r="Y25" s="32">
        <v>0</v>
      </c>
      <c r="Z25" s="32">
        <v>0</v>
      </c>
      <c r="AA25" s="32">
        <f t="shared" si="7"/>
        <v>0</v>
      </c>
      <c r="AB25" s="32">
        <v>0</v>
      </c>
      <c r="AC25" s="32">
        <v>0</v>
      </c>
    </row>
    <row r="26" spans="1:29" ht="13.5">
      <c r="A26" s="55" t="s">
        <v>87</v>
      </c>
      <c r="B26" s="56" t="s">
        <v>126</v>
      </c>
      <c r="C26" s="31" t="s">
        <v>127</v>
      </c>
      <c r="D26" s="32">
        <f t="shared" si="0"/>
        <v>12867</v>
      </c>
      <c r="E26" s="32">
        <f t="shared" si="1"/>
        <v>0</v>
      </c>
      <c r="F26" s="32">
        <v>0</v>
      </c>
      <c r="G26" s="32">
        <v>0</v>
      </c>
      <c r="H26" s="32">
        <f t="shared" si="2"/>
        <v>12867</v>
      </c>
      <c r="I26" s="32">
        <v>715</v>
      </c>
      <c r="J26" s="32">
        <v>12152</v>
      </c>
      <c r="K26" s="32">
        <f t="shared" si="3"/>
        <v>0</v>
      </c>
      <c r="L26" s="32">
        <v>0</v>
      </c>
      <c r="M26" s="32">
        <v>0</v>
      </c>
      <c r="N26" s="32">
        <f t="shared" si="4"/>
        <v>12906</v>
      </c>
      <c r="O26" s="32">
        <f t="shared" si="5"/>
        <v>715</v>
      </c>
      <c r="P26" s="32">
        <v>715</v>
      </c>
      <c r="Q26" s="32">
        <v>0</v>
      </c>
      <c r="R26" s="32">
        <v>0</v>
      </c>
      <c r="S26" s="32">
        <v>0</v>
      </c>
      <c r="T26" s="32">
        <v>0</v>
      </c>
      <c r="U26" s="32">
        <f t="shared" si="6"/>
        <v>12152</v>
      </c>
      <c r="V26" s="32">
        <v>12152</v>
      </c>
      <c r="W26" s="32">
        <v>0</v>
      </c>
      <c r="X26" s="32">
        <v>0</v>
      </c>
      <c r="Y26" s="32">
        <v>0</v>
      </c>
      <c r="Z26" s="32">
        <v>0</v>
      </c>
      <c r="AA26" s="32">
        <f t="shared" si="7"/>
        <v>39</v>
      </c>
      <c r="AB26" s="32">
        <v>39</v>
      </c>
      <c r="AC26" s="32">
        <v>0</v>
      </c>
    </row>
    <row r="27" spans="1:29" ht="13.5">
      <c r="A27" s="55" t="s">
        <v>87</v>
      </c>
      <c r="B27" s="56" t="s">
        <v>128</v>
      </c>
      <c r="C27" s="31" t="s">
        <v>129</v>
      </c>
      <c r="D27" s="32">
        <f t="shared" si="0"/>
        <v>4551</v>
      </c>
      <c r="E27" s="32">
        <f t="shared" si="1"/>
        <v>0</v>
      </c>
      <c r="F27" s="32">
        <v>0</v>
      </c>
      <c r="G27" s="32">
        <v>0</v>
      </c>
      <c r="H27" s="32">
        <f t="shared" si="2"/>
        <v>4551</v>
      </c>
      <c r="I27" s="32">
        <v>1511</v>
      </c>
      <c r="J27" s="32">
        <v>3040</v>
      </c>
      <c r="K27" s="32">
        <f t="shared" si="3"/>
        <v>0</v>
      </c>
      <c r="L27" s="32">
        <v>0</v>
      </c>
      <c r="M27" s="32">
        <v>0</v>
      </c>
      <c r="N27" s="32">
        <f t="shared" si="4"/>
        <v>4551</v>
      </c>
      <c r="O27" s="32">
        <f t="shared" si="5"/>
        <v>1511</v>
      </c>
      <c r="P27" s="32">
        <v>1511</v>
      </c>
      <c r="Q27" s="32">
        <v>0</v>
      </c>
      <c r="R27" s="32">
        <v>0</v>
      </c>
      <c r="S27" s="32">
        <v>0</v>
      </c>
      <c r="T27" s="32">
        <v>0</v>
      </c>
      <c r="U27" s="32">
        <f t="shared" si="6"/>
        <v>3040</v>
      </c>
      <c r="V27" s="32">
        <v>3040</v>
      </c>
      <c r="W27" s="32">
        <v>0</v>
      </c>
      <c r="X27" s="32">
        <v>0</v>
      </c>
      <c r="Y27" s="32">
        <v>0</v>
      </c>
      <c r="Z27" s="32">
        <v>0</v>
      </c>
      <c r="AA27" s="32">
        <f t="shared" si="7"/>
        <v>0</v>
      </c>
      <c r="AB27" s="32">
        <v>0</v>
      </c>
      <c r="AC27" s="32">
        <v>0</v>
      </c>
    </row>
    <row r="28" spans="1:29" ht="13.5">
      <c r="A28" s="55" t="s">
        <v>87</v>
      </c>
      <c r="B28" s="56" t="s">
        <v>130</v>
      </c>
      <c r="C28" s="31" t="s">
        <v>131</v>
      </c>
      <c r="D28" s="32">
        <f t="shared" si="0"/>
        <v>11466</v>
      </c>
      <c r="E28" s="32">
        <f t="shared" si="1"/>
        <v>0</v>
      </c>
      <c r="F28" s="32">
        <v>0</v>
      </c>
      <c r="G28" s="32">
        <v>0</v>
      </c>
      <c r="H28" s="32">
        <f t="shared" si="2"/>
        <v>1016</v>
      </c>
      <c r="I28" s="32">
        <v>1016</v>
      </c>
      <c r="J28" s="32">
        <v>0</v>
      </c>
      <c r="K28" s="32">
        <f t="shared" si="3"/>
        <v>10450</v>
      </c>
      <c r="L28" s="32">
        <v>0</v>
      </c>
      <c r="M28" s="32">
        <v>10450</v>
      </c>
      <c r="N28" s="32">
        <f t="shared" si="4"/>
        <v>11466</v>
      </c>
      <c r="O28" s="32">
        <f t="shared" si="5"/>
        <v>1016</v>
      </c>
      <c r="P28" s="32">
        <v>1016</v>
      </c>
      <c r="Q28" s="32">
        <v>0</v>
      </c>
      <c r="R28" s="32">
        <v>0</v>
      </c>
      <c r="S28" s="32">
        <v>0</v>
      </c>
      <c r="T28" s="32">
        <v>0</v>
      </c>
      <c r="U28" s="32">
        <f t="shared" si="6"/>
        <v>10450</v>
      </c>
      <c r="V28" s="32">
        <v>10450</v>
      </c>
      <c r="W28" s="32">
        <v>0</v>
      </c>
      <c r="X28" s="32">
        <v>0</v>
      </c>
      <c r="Y28" s="32">
        <v>0</v>
      </c>
      <c r="Z28" s="32">
        <v>0</v>
      </c>
      <c r="AA28" s="32">
        <f t="shared" si="7"/>
        <v>0</v>
      </c>
      <c r="AB28" s="32">
        <v>0</v>
      </c>
      <c r="AC28" s="32">
        <v>0</v>
      </c>
    </row>
    <row r="29" spans="1:29" ht="13.5">
      <c r="A29" s="55" t="s">
        <v>87</v>
      </c>
      <c r="B29" s="56" t="s">
        <v>132</v>
      </c>
      <c r="C29" s="31" t="s">
        <v>60</v>
      </c>
      <c r="D29" s="32">
        <f t="shared" si="0"/>
        <v>12106</v>
      </c>
      <c r="E29" s="32">
        <f t="shared" si="1"/>
        <v>0</v>
      </c>
      <c r="F29" s="32">
        <v>0</v>
      </c>
      <c r="G29" s="32">
        <v>0</v>
      </c>
      <c r="H29" s="32">
        <f t="shared" si="2"/>
        <v>1042</v>
      </c>
      <c r="I29" s="32">
        <v>1042</v>
      </c>
      <c r="J29" s="32">
        <v>0</v>
      </c>
      <c r="K29" s="32">
        <f t="shared" si="3"/>
        <v>11064</v>
      </c>
      <c r="L29" s="32">
        <v>0</v>
      </c>
      <c r="M29" s="32">
        <v>11064</v>
      </c>
      <c r="N29" s="32">
        <f t="shared" si="4"/>
        <v>12106</v>
      </c>
      <c r="O29" s="32">
        <f t="shared" si="5"/>
        <v>1042</v>
      </c>
      <c r="P29" s="32">
        <v>1042</v>
      </c>
      <c r="Q29" s="32">
        <v>0</v>
      </c>
      <c r="R29" s="32">
        <v>0</v>
      </c>
      <c r="S29" s="32">
        <v>0</v>
      </c>
      <c r="T29" s="32">
        <v>0</v>
      </c>
      <c r="U29" s="32">
        <f t="shared" si="6"/>
        <v>11064</v>
      </c>
      <c r="V29" s="32">
        <v>11064</v>
      </c>
      <c r="W29" s="32">
        <v>0</v>
      </c>
      <c r="X29" s="32">
        <v>0</v>
      </c>
      <c r="Y29" s="32">
        <v>0</v>
      </c>
      <c r="Z29" s="32">
        <v>0</v>
      </c>
      <c r="AA29" s="32">
        <f t="shared" si="7"/>
        <v>0</v>
      </c>
      <c r="AB29" s="32">
        <v>0</v>
      </c>
      <c r="AC29" s="32">
        <v>0</v>
      </c>
    </row>
    <row r="30" spans="1:29" ht="13.5">
      <c r="A30" s="55" t="s">
        <v>87</v>
      </c>
      <c r="B30" s="56" t="s">
        <v>133</v>
      </c>
      <c r="C30" s="31" t="s">
        <v>134</v>
      </c>
      <c r="D30" s="32">
        <f t="shared" si="0"/>
        <v>4002</v>
      </c>
      <c r="E30" s="32">
        <f t="shared" si="1"/>
        <v>0</v>
      </c>
      <c r="F30" s="32">
        <v>0</v>
      </c>
      <c r="G30" s="32">
        <v>0</v>
      </c>
      <c r="H30" s="32">
        <f t="shared" si="2"/>
        <v>283</v>
      </c>
      <c r="I30" s="32">
        <v>283</v>
      </c>
      <c r="J30" s="32">
        <v>0</v>
      </c>
      <c r="K30" s="32">
        <f t="shared" si="3"/>
        <v>3719</v>
      </c>
      <c r="L30" s="32">
        <v>0</v>
      </c>
      <c r="M30" s="32">
        <v>3719</v>
      </c>
      <c r="N30" s="32">
        <f t="shared" si="4"/>
        <v>4002</v>
      </c>
      <c r="O30" s="32">
        <f t="shared" si="5"/>
        <v>283</v>
      </c>
      <c r="P30" s="32">
        <v>283</v>
      </c>
      <c r="Q30" s="32">
        <v>0</v>
      </c>
      <c r="R30" s="32">
        <v>0</v>
      </c>
      <c r="S30" s="32">
        <v>0</v>
      </c>
      <c r="T30" s="32">
        <v>0</v>
      </c>
      <c r="U30" s="32">
        <f t="shared" si="6"/>
        <v>3719</v>
      </c>
      <c r="V30" s="32">
        <v>3719</v>
      </c>
      <c r="W30" s="32">
        <v>0</v>
      </c>
      <c r="X30" s="32">
        <v>0</v>
      </c>
      <c r="Y30" s="32">
        <v>0</v>
      </c>
      <c r="Z30" s="32">
        <v>0</v>
      </c>
      <c r="AA30" s="32">
        <f t="shared" si="7"/>
        <v>0</v>
      </c>
      <c r="AB30" s="32">
        <v>0</v>
      </c>
      <c r="AC30" s="32">
        <v>0</v>
      </c>
    </row>
    <row r="31" spans="1:29" ht="13.5">
      <c r="A31" s="55" t="s">
        <v>87</v>
      </c>
      <c r="B31" s="56" t="s">
        <v>135</v>
      </c>
      <c r="C31" s="31" t="s">
        <v>61</v>
      </c>
      <c r="D31" s="32">
        <f t="shared" si="0"/>
        <v>1901</v>
      </c>
      <c r="E31" s="32">
        <f t="shared" si="1"/>
        <v>0</v>
      </c>
      <c r="F31" s="32">
        <v>0</v>
      </c>
      <c r="G31" s="32">
        <v>0</v>
      </c>
      <c r="H31" s="32">
        <f t="shared" si="2"/>
        <v>213</v>
      </c>
      <c r="I31" s="32">
        <v>213</v>
      </c>
      <c r="J31" s="32">
        <v>0</v>
      </c>
      <c r="K31" s="32">
        <f t="shared" si="3"/>
        <v>1688</v>
      </c>
      <c r="L31" s="32">
        <v>0</v>
      </c>
      <c r="M31" s="32">
        <v>1688</v>
      </c>
      <c r="N31" s="32">
        <f t="shared" si="4"/>
        <v>1901</v>
      </c>
      <c r="O31" s="32">
        <f t="shared" si="5"/>
        <v>213</v>
      </c>
      <c r="P31" s="32">
        <v>213</v>
      </c>
      <c r="Q31" s="32">
        <v>0</v>
      </c>
      <c r="R31" s="32">
        <v>0</v>
      </c>
      <c r="S31" s="32">
        <v>0</v>
      </c>
      <c r="T31" s="32">
        <v>0</v>
      </c>
      <c r="U31" s="32">
        <f t="shared" si="6"/>
        <v>1688</v>
      </c>
      <c r="V31" s="32">
        <v>1688</v>
      </c>
      <c r="W31" s="32">
        <v>0</v>
      </c>
      <c r="X31" s="32">
        <v>0</v>
      </c>
      <c r="Y31" s="32">
        <v>0</v>
      </c>
      <c r="Z31" s="32">
        <v>0</v>
      </c>
      <c r="AA31" s="32">
        <f t="shared" si="7"/>
        <v>0</v>
      </c>
      <c r="AB31" s="32">
        <v>0</v>
      </c>
      <c r="AC31" s="32">
        <v>0</v>
      </c>
    </row>
    <row r="32" spans="1:29" ht="13.5">
      <c r="A32" s="55" t="s">
        <v>87</v>
      </c>
      <c r="B32" s="56" t="s">
        <v>136</v>
      </c>
      <c r="C32" s="31" t="s">
        <v>137</v>
      </c>
      <c r="D32" s="32">
        <f t="shared" si="0"/>
        <v>2463</v>
      </c>
      <c r="E32" s="32">
        <f t="shared" si="1"/>
        <v>0</v>
      </c>
      <c r="F32" s="32">
        <v>0</v>
      </c>
      <c r="G32" s="32">
        <v>0</v>
      </c>
      <c r="H32" s="32">
        <f t="shared" si="2"/>
        <v>455</v>
      </c>
      <c r="I32" s="32">
        <v>455</v>
      </c>
      <c r="J32" s="32">
        <v>0</v>
      </c>
      <c r="K32" s="32">
        <f t="shared" si="3"/>
        <v>2008</v>
      </c>
      <c r="L32" s="32">
        <v>0</v>
      </c>
      <c r="M32" s="32">
        <v>2008</v>
      </c>
      <c r="N32" s="32">
        <f t="shared" si="4"/>
        <v>0</v>
      </c>
      <c r="O32" s="32">
        <f t="shared" si="5"/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f t="shared" si="6"/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f t="shared" si="7"/>
        <v>0</v>
      </c>
      <c r="AB32" s="32">
        <v>0</v>
      </c>
      <c r="AC32" s="32">
        <v>0</v>
      </c>
    </row>
    <row r="33" spans="1:29" ht="13.5">
      <c r="A33" s="55" t="s">
        <v>87</v>
      </c>
      <c r="B33" s="56" t="s">
        <v>138</v>
      </c>
      <c r="C33" s="31" t="s">
        <v>139</v>
      </c>
      <c r="D33" s="32">
        <f t="shared" si="0"/>
        <v>4879</v>
      </c>
      <c r="E33" s="32">
        <f t="shared" si="1"/>
        <v>0</v>
      </c>
      <c r="F33" s="32">
        <v>0</v>
      </c>
      <c r="G33" s="32">
        <v>0</v>
      </c>
      <c r="H33" s="32">
        <f t="shared" si="2"/>
        <v>614</v>
      </c>
      <c r="I33" s="32">
        <v>614</v>
      </c>
      <c r="J33" s="32">
        <v>0</v>
      </c>
      <c r="K33" s="32">
        <f t="shared" si="3"/>
        <v>4265</v>
      </c>
      <c r="L33" s="32">
        <v>0</v>
      </c>
      <c r="M33" s="32">
        <v>4265</v>
      </c>
      <c r="N33" s="32">
        <f t="shared" si="4"/>
        <v>4879</v>
      </c>
      <c r="O33" s="32">
        <f t="shared" si="5"/>
        <v>614</v>
      </c>
      <c r="P33" s="32">
        <v>614</v>
      </c>
      <c r="Q33" s="32">
        <v>0</v>
      </c>
      <c r="R33" s="32">
        <v>0</v>
      </c>
      <c r="S33" s="32">
        <v>0</v>
      </c>
      <c r="T33" s="32">
        <v>0</v>
      </c>
      <c r="U33" s="32">
        <f t="shared" si="6"/>
        <v>4265</v>
      </c>
      <c r="V33" s="32">
        <v>4265</v>
      </c>
      <c r="W33" s="32">
        <v>0</v>
      </c>
      <c r="X33" s="32">
        <v>0</v>
      </c>
      <c r="Y33" s="32">
        <v>0</v>
      </c>
      <c r="Z33" s="32">
        <v>0</v>
      </c>
      <c r="AA33" s="32">
        <f t="shared" si="7"/>
        <v>0</v>
      </c>
      <c r="AB33" s="32">
        <v>0</v>
      </c>
      <c r="AC33" s="32">
        <v>0</v>
      </c>
    </row>
    <row r="34" spans="1:29" ht="13.5">
      <c r="A34" s="55" t="s">
        <v>87</v>
      </c>
      <c r="B34" s="56" t="s">
        <v>140</v>
      </c>
      <c r="C34" s="31" t="s">
        <v>141</v>
      </c>
      <c r="D34" s="32">
        <f t="shared" si="0"/>
        <v>3469</v>
      </c>
      <c r="E34" s="32">
        <f t="shared" si="1"/>
        <v>0</v>
      </c>
      <c r="F34" s="32">
        <v>0</v>
      </c>
      <c r="G34" s="32">
        <v>0</v>
      </c>
      <c r="H34" s="32">
        <f t="shared" si="2"/>
        <v>507</v>
      </c>
      <c r="I34" s="32">
        <v>507</v>
      </c>
      <c r="J34" s="32">
        <v>0</v>
      </c>
      <c r="K34" s="32">
        <f t="shared" si="3"/>
        <v>2962</v>
      </c>
      <c r="L34" s="32">
        <v>0</v>
      </c>
      <c r="M34" s="32">
        <v>2962</v>
      </c>
      <c r="N34" s="32">
        <f t="shared" si="4"/>
        <v>3469</v>
      </c>
      <c r="O34" s="32">
        <f t="shared" si="5"/>
        <v>507</v>
      </c>
      <c r="P34" s="32">
        <v>507</v>
      </c>
      <c r="Q34" s="32">
        <v>0</v>
      </c>
      <c r="R34" s="32">
        <v>0</v>
      </c>
      <c r="S34" s="32">
        <v>0</v>
      </c>
      <c r="T34" s="32">
        <v>0</v>
      </c>
      <c r="U34" s="32">
        <f t="shared" si="6"/>
        <v>2962</v>
      </c>
      <c r="V34" s="32">
        <v>2962</v>
      </c>
      <c r="W34" s="32">
        <v>0</v>
      </c>
      <c r="X34" s="32">
        <v>0</v>
      </c>
      <c r="Y34" s="32">
        <v>0</v>
      </c>
      <c r="Z34" s="32">
        <v>0</v>
      </c>
      <c r="AA34" s="32">
        <f t="shared" si="7"/>
        <v>0</v>
      </c>
      <c r="AB34" s="32">
        <v>0</v>
      </c>
      <c r="AC34" s="32">
        <v>0</v>
      </c>
    </row>
    <row r="35" spans="1:29" ht="13.5">
      <c r="A35" s="55" t="s">
        <v>87</v>
      </c>
      <c r="B35" s="56" t="s">
        <v>142</v>
      </c>
      <c r="C35" s="31" t="s">
        <v>143</v>
      </c>
      <c r="D35" s="32">
        <f t="shared" si="0"/>
        <v>9335</v>
      </c>
      <c r="E35" s="32">
        <f t="shared" si="1"/>
        <v>0</v>
      </c>
      <c r="F35" s="32">
        <v>0</v>
      </c>
      <c r="G35" s="32">
        <v>0</v>
      </c>
      <c r="H35" s="32">
        <f t="shared" si="2"/>
        <v>502</v>
      </c>
      <c r="I35" s="32">
        <v>502</v>
      </c>
      <c r="J35" s="32">
        <v>0</v>
      </c>
      <c r="K35" s="32">
        <f t="shared" si="3"/>
        <v>8833</v>
      </c>
      <c r="L35" s="32">
        <v>0</v>
      </c>
      <c r="M35" s="32">
        <v>8833</v>
      </c>
      <c r="N35" s="32">
        <f t="shared" si="4"/>
        <v>9335</v>
      </c>
      <c r="O35" s="32">
        <f t="shared" si="5"/>
        <v>502</v>
      </c>
      <c r="P35" s="32">
        <v>502</v>
      </c>
      <c r="Q35" s="32">
        <v>0</v>
      </c>
      <c r="R35" s="32">
        <v>0</v>
      </c>
      <c r="S35" s="32">
        <v>0</v>
      </c>
      <c r="T35" s="32">
        <v>0</v>
      </c>
      <c r="U35" s="32">
        <f t="shared" si="6"/>
        <v>8833</v>
      </c>
      <c r="V35" s="32">
        <v>8833</v>
      </c>
      <c r="W35" s="32">
        <v>0</v>
      </c>
      <c r="X35" s="32">
        <v>0</v>
      </c>
      <c r="Y35" s="32">
        <v>0</v>
      </c>
      <c r="Z35" s="32">
        <v>0</v>
      </c>
      <c r="AA35" s="32">
        <f t="shared" si="7"/>
        <v>0</v>
      </c>
      <c r="AB35" s="32">
        <v>0</v>
      </c>
      <c r="AC35" s="32">
        <v>0</v>
      </c>
    </row>
    <row r="36" spans="1:29" ht="13.5">
      <c r="A36" s="55" t="s">
        <v>87</v>
      </c>
      <c r="B36" s="56" t="s">
        <v>144</v>
      </c>
      <c r="C36" s="31" t="s">
        <v>145</v>
      </c>
      <c r="D36" s="32">
        <f t="shared" si="0"/>
        <v>6628</v>
      </c>
      <c r="E36" s="32">
        <f t="shared" si="1"/>
        <v>0</v>
      </c>
      <c r="F36" s="32">
        <v>0</v>
      </c>
      <c r="G36" s="32">
        <v>0</v>
      </c>
      <c r="H36" s="32">
        <f t="shared" si="2"/>
        <v>365</v>
      </c>
      <c r="I36" s="32">
        <v>365</v>
      </c>
      <c r="J36" s="32">
        <v>0</v>
      </c>
      <c r="K36" s="32">
        <f t="shared" si="3"/>
        <v>6263</v>
      </c>
      <c r="L36" s="32">
        <v>0</v>
      </c>
      <c r="M36" s="32">
        <v>6263</v>
      </c>
      <c r="N36" s="32">
        <f t="shared" si="4"/>
        <v>6628</v>
      </c>
      <c r="O36" s="32">
        <f t="shared" si="5"/>
        <v>365</v>
      </c>
      <c r="P36" s="32">
        <v>365</v>
      </c>
      <c r="Q36" s="32">
        <v>0</v>
      </c>
      <c r="R36" s="32">
        <v>0</v>
      </c>
      <c r="S36" s="32">
        <v>0</v>
      </c>
      <c r="T36" s="32">
        <v>0</v>
      </c>
      <c r="U36" s="32">
        <f t="shared" si="6"/>
        <v>6263</v>
      </c>
      <c r="V36" s="32">
        <v>6263</v>
      </c>
      <c r="W36" s="32">
        <v>0</v>
      </c>
      <c r="X36" s="32">
        <v>0</v>
      </c>
      <c r="Y36" s="32">
        <v>0</v>
      </c>
      <c r="Z36" s="32">
        <v>0</v>
      </c>
      <c r="AA36" s="32">
        <f t="shared" si="7"/>
        <v>0</v>
      </c>
      <c r="AB36" s="32">
        <v>0</v>
      </c>
      <c r="AC36" s="32">
        <v>0</v>
      </c>
    </row>
    <row r="37" spans="1:29" ht="13.5">
      <c r="A37" s="55" t="s">
        <v>87</v>
      </c>
      <c r="B37" s="56" t="s">
        <v>146</v>
      </c>
      <c r="C37" s="31" t="s">
        <v>147</v>
      </c>
      <c r="D37" s="32">
        <f t="shared" si="0"/>
        <v>6607</v>
      </c>
      <c r="E37" s="32">
        <f t="shared" si="1"/>
        <v>0</v>
      </c>
      <c r="F37" s="32">
        <v>0</v>
      </c>
      <c r="G37" s="32">
        <v>0</v>
      </c>
      <c r="H37" s="32">
        <f t="shared" si="2"/>
        <v>482</v>
      </c>
      <c r="I37" s="32">
        <v>482</v>
      </c>
      <c r="J37" s="32">
        <v>0</v>
      </c>
      <c r="K37" s="32">
        <f t="shared" si="3"/>
        <v>6125</v>
      </c>
      <c r="L37" s="32">
        <v>0</v>
      </c>
      <c r="M37" s="32">
        <v>6125</v>
      </c>
      <c r="N37" s="32">
        <f t="shared" si="4"/>
        <v>6607</v>
      </c>
      <c r="O37" s="32">
        <f t="shared" si="5"/>
        <v>482</v>
      </c>
      <c r="P37" s="32">
        <v>482</v>
      </c>
      <c r="Q37" s="32">
        <v>0</v>
      </c>
      <c r="R37" s="32">
        <v>0</v>
      </c>
      <c r="S37" s="32">
        <v>0</v>
      </c>
      <c r="T37" s="32">
        <v>0</v>
      </c>
      <c r="U37" s="32">
        <f t="shared" si="6"/>
        <v>6125</v>
      </c>
      <c r="V37" s="32">
        <v>6125</v>
      </c>
      <c r="W37" s="32">
        <v>0</v>
      </c>
      <c r="X37" s="32">
        <v>0</v>
      </c>
      <c r="Y37" s="32">
        <v>0</v>
      </c>
      <c r="Z37" s="32">
        <v>0</v>
      </c>
      <c r="AA37" s="32">
        <f t="shared" si="7"/>
        <v>0</v>
      </c>
      <c r="AB37" s="32">
        <v>0</v>
      </c>
      <c r="AC37" s="32">
        <v>0</v>
      </c>
    </row>
    <row r="38" spans="1:29" ht="13.5">
      <c r="A38" s="55" t="s">
        <v>87</v>
      </c>
      <c r="B38" s="56" t="s">
        <v>148</v>
      </c>
      <c r="C38" s="31" t="s">
        <v>149</v>
      </c>
      <c r="D38" s="32">
        <f t="shared" si="0"/>
        <v>6266</v>
      </c>
      <c r="E38" s="32">
        <f t="shared" si="1"/>
        <v>6266</v>
      </c>
      <c r="F38" s="32">
        <v>1167</v>
      </c>
      <c r="G38" s="32">
        <v>5099</v>
      </c>
      <c r="H38" s="32">
        <f t="shared" si="2"/>
        <v>0</v>
      </c>
      <c r="I38" s="32">
        <v>0</v>
      </c>
      <c r="J38" s="32">
        <v>0</v>
      </c>
      <c r="K38" s="32">
        <f t="shared" si="3"/>
        <v>0</v>
      </c>
      <c r="L38" s="32">
        <v>0</v>
      </c>
      <c r="M38" s="32">
        <v>0</v>
      </c>
      <c r="N38" s="32">
        <f t="shared" si="4"/>
        <v>8719</v>
      </c>
      <c r="O38" s="32">
        <f t="shared" si="5"/>
        <v>1294</v>
      </c>
      <c r="P38" s="32">
        <v>1294</v>
      </c>
      <c r="Q38" s="32">
        <v>0</v>
      </c>
      <c r="R38" s="32">
        <v>0</v>
      </c>
      <c r="S38" s="32">
        <v>0</v>
      </c>
      <c r="T38" s="32">
        <v>0</v>
      </c>
      <c r="U38" s="32">
        <f t="shared" si="6"/>
        <v>7425</v>
      </c>
      <c r="V38" s="32">
        <v>7425</v>
      </c>
      <c r="W38" s="32">
        <v>0</v>
      </c>
      <c r="X38" s="32">
        <v>0</v>
      </c>
      <c r="Y38" s="32">
        <v>0</v>
      </c>
      <c r="Z38" s="32">
        <v>0</v>
      </c>
      <c r="AA38" s="32">
        <f t="shared" si="7"/>
        <v>0</v>
      </c>
      <c r="AB38" s="32">
        <v>0</v>
      </c>
      <c r="AC38" s="32">
        <v>0</v>
      </c>
    </row>
    <row r="39" spans="1:29" ht="13.5">
      <c r="A39" s="55" t="s">
        <v>87</v>
      </c>
      <c r="B39" s="56" t="s">
        <v>150</v>
      </c>
      <c r="C39" s="31" t="s">
        <v>151</v>
      </c>
      <c r="D39" s="32">
        <f t="shared" si="0"/>
        <v>460</v>
      </c>
      <c r="E39" s="32">
        <f t="shared" si="1"/>
        <v>0</v>
      </c>
      <c r="F39" s="32">
        <v>0</v>
      </c>
      <c r="G39" s="32">
        <v>0</v>
      </c>
      <c r="H39" s="32">
        <f t="shared" si="2"/>
        <v>460</v>
      </c>
      <c r="I39" s="32">
        <v>84</v>
      </c>
      <c r="J39" s="32">
        <v>376</v>
      </c>
      <c r="K39" s="32">
        <f t="shared" si="3"/>
        <v>0</v>
      </c>
      <c r="L39" s="32">
        <v>0</v>
      </c>
      <c r="M39" s="32">
        <v>0</v>
      </c>
      <c r="N39" s="32">
        <f t="shared" si="4"/>
        <v>460</v>
      </c>
      <c r="O39" s="32">
        <f t="shared" si="5"/>
        <v>84</v>
      </c>
      <c r="P39" s="32">
        <v>84</v>
      </c>
      <c r="Q39" s="32">
        <v>0</v>
      </c>
      <c r="R39" s="32">
        <v>0</v>
      </c>
      <c r="S39" s="32">
        <v>0</v>
      </c>
      <c r="T39" s="32">
        <v>0</v>
      </c>
      <c r="U39" s="32">
        <f t="shared" si="6"/>
        <v>376</v>
      </c>
      <c r="V39" s="32">
        <v>376</v>
      </c>
      <c r="W39" s="32">
        <v>0</v>
      </c>
      <c r="X39" s="32">
        <v>0</v>
      </c>
      <c r="Y39" s="32">
        <v>0</v>
      </c>
      <c r="Z39" s="32">
        <v>0</v>
      </c>
      <c r="AA39" s="32">
        <f t="shared" si="7"/>
        <v>0</v>
      </c>
      <c r="AB39" s="32">
        <v>0</v>
      </c>
      <c r="AC39" s="32">
        <v>0</v>
      </c>
    </row>
    <row r="40" spans="1:29" ht="13.5">
      <c r="A40" s="55" t="s">
        <v>87</v>
      </c>
      <c r="B40" s="56" t="s">
        <v>152</v>
      </c>
      <c r="C40" s="31" t="s">
        <v>153</v>
      </c>
      <c r="D40" s="32">
        <f t="shared" si="0"/>
        <v>2136</v>
      </c>
      <c r="E40" s="32">
        <f t="shared" si="1"/>
        <v>0</v>
      </c>
      <c r="F40" s="32">
        <v>0</v>
      </c>
      <c r="G40" s="32">
        <v>0</v>
      </c>
      <c r="H40" s="32">
        <f t="shared" si="2"/>
        <v>554</v>
      </c>
      <c r="I40" s="32">
        <v>554</v>
      </c>
      <c r="J40" s="32">
        <v>0</v>
      </c>
      <c r="K40" s="32">
        <f t="shared" si="3"/>
        <v>1582</v>
      </c>
      <c r="L40" s="32">
        <v>0</v>
      </c>
      <c r="M40" s="32">
        <v>1582</v>
      </c>
      <c r="N40" s="32">
        <f t="shared" si="4"/>
        <v>2136</v>
      </c>
      <c r="O40" s="32">
        <f t="shared" si="5"/>
        <v>554</v>
      </c>
      <c r="P40" s="32">
        <v>554</v>
      </c>
      <c r="Q40" s="32">
        <v>0</v>
      </c>
      <c r="R40" s="32">
        <v>0</v>
      </c>
      <c r="S40" s="32">
        <v>0</v>
      </c>
      <c r="T40" s="32">
        <v>0</v>
      </c>
      <c r="U40" s="32">
        <f t="shared" si="6"/>
        <v>1582</v>
      </c>
      <c r="V40" s="32">
        <v>1582</v>
      </c>
      <c r="W40" s="32">
        <v>0</v>
      </c>
      <c r="X40" s="32">
        <v>0</v>
      </c>
      <c r="Y40" s="32">
        <v>0</v>
      </c>
      <c r="Z40" s="32">
        <v>0</v>
      </c>
      <c r="AA40" s="32">
        <f t="shared" si="7"/>
        <v>0</v>
      </c>
      <c r="AB40" s="32">
        <v>0</v>
      </c>
      <c r="AC40" s="32">
        <v>0</v>
      </c>
    </row>
    <row r="41" spans="1:29" ht="13.5">
      <c r="A41" s="55" t="s">
        <v>87</v>
      </c>
      <c r="B41" s="56" t="s">
        <v>154</v>
      </c>
      <c r="C41" s="31" t="s">
        <v>155</v>
      </c>
      <c r="D41" s="32">
        <f t="shared" si="0"/>
        <v>9958</v>
      </c>
      <c r="E41" s="32">
        <f t="shared" si="1"/>
        <v>0</v>
      </c>
      <c r="F41" s="32">
        <v>0</v>
      </c>
      <c r="G41" s="32">
        <v>0</v>
      </c>
      <c r="H41" s="32">
        <f t="shared" si="2"/>
        <v>1743</v>
      </c>
      <c r="I41" s="32">
        <v>1743</v>
      </c>
      <c r="J41" s="32">
        <v>0</v>
      </c>
      <c r="K41" s="32">
        <f t="shared" si="3"/>
        <v>8215</v>
      </c>
      <c r="L41" s="32">
        <v>0</v>
      </c>
      <c r="M41" s="32">
        <v>8215</v>
      </c>
      <c r="N41" s="32">
        <f t="shared" si="4"/>
        <v>9958</v>
      </c>
      <c r="O41" s="32">
        <f t="shared" si="5"/>
        <v>1743</v>
      </c>
      <c r="P41" s="32">
        <v>1743</v>
      </c>
      <c r="Q41" s="32">
        <v>0</v>
      </c>
      <c r="R41" s="32">
        <v>0</v>
      </c>
      <c r="S41" s="32">
        <v>0</v>
      </c>
      <c r="T41" s="32">
        <v>0</v>
      </c>
      <c r="U41" s="32">
        <f t="shared" si="6"/>
        <v>8215</v>
      </c>
      <c r="V41" s="32">
        <v>8215</v>
      </c>
      <c r="W41" s="32">
        <v>0</v>
      </c>
      <c r="X41" s="32">
        <v>0</v>
      </c>
      <c r="Y41" s="32">
        <v>0</v>
      </c>
      <c r="Z41" s="32">
        <v>0</v>
      </c>
      <c r="AA41" s="32">
        <f t="shared" si="7"/>
        <v>0</v>
      </c>
      <c r="AB41" s="32">
        <v>0</v>
      </c>
      <c r="AC41" s="32">
        <v>0</v>
      </c>
    </row>
    <row r="42" spans="1:29" ht="13.5">
      <c r="A42" s="55" t="s">
        <v>87</v>
      </c>
      <c r="B42" s="56" t="s">
        <v>156</v>
      </c>
      <c r="C42" s="31" t="s">
        <v>157</v>
      </c>
      <c r="D42" s="32">
        <f t="shared" si="0"/>
        <v>4837</v>
      </c>
      <c r="E42" s="32">
        <f t="shared" si="1"/>
        <v>0</v>
      </c>
      <c r="F42" s="32">
        <v>0</v>
      </c>
      <c r="G42" s="32">
        <v>0</v>
      </c>
      <c r="H42" s="32">
        <f t="shared" si="2"/>
        <v>644</v>
      </c>
      <c r="I42" s="32">
        <v>644</v>
      </c>
      <c r="J42" s="32">
        <v>0</v>
      </c>
      <c r="K42" s="32">
        <f t="shared" si="3"/>
        <v>4193</v>
      </c>
      <c r="L42" s="32">
        <v>0</v>
      </c>
      <c r="M42" s="32">
        <v>4193</v>
      </c>
      <c r="N42" s="32">
        <f t="shared" si="4"/>
        <v>4837</v>
      </c>
      <c r="O42" s="32">
        <f t="shared" si="5"/>
        <v>644</v>
      </c>
      <c r="P42" s="32">
        <v>644</v>
      </c>
      <c r="Q42" s="32">
        <v>0</v>
      </c>
      <c r="R42" s="32">
        <v>0</v>
      </c>
      <c r="S42" s="32">
        <v>0</v>
      </c>
      <c r="T42" s="32">
        <v>0</v>
      </c>
      <c r="U42" s="32">
        <f t="shared" si="6"/>
        <v>4193</v>
      </c>
      <c r="V42" s="32">
        <v>4193</v>
      </c>
      <c r="W42" s="32">
        <v>0</v>
      </c>
      <c r="X42" s="32">
        <v>0</v>
      </c>
      <c r="Y42" s="32">
        <v>0</v>
      </c>
      <c r="Z42" s="32">
        <v>0</v>
      </c>
      <c r="AA42" s="32">
        <f t="shared" si="7"/>
        <v>0</v>
      </c>
      <c r="AB42" s="32">
        <v>0</v>
      </c>
      <c r="AC42" s="32">
        <v>0</v>
      </c>
    </row>
    <row r="43" spans="1:29" ht="13.5">
      <c r="A43" s="55" t="s">
        <v>87</v>
      </c>
      <c r="B43" s="56" t="s">
        <v>158</v>
      </c>
      <c r="C43" s="31" t="s">
        <v>159</v>
      </c>
      <c r="D43" s="32">
        <f t="shared" si="0"/>
        <v>6607</v>
      </c>
      <c r="E43" s="32">
        <f t="shared" si="1"/>
        <v>0</v>
      </c>
      <c r="F43" s="32">
        <v>0</v>
      </c>
      <c r="G43" s="32">
        <v>0</v>
      </c>
      <c r="H43" s="32">
        <f t="shared" si="2"/>
        <v>823</v>
      </c>
      <c r="I43" s="32">
        <v>823</v>
      </c>
      <c r="J43" s="32">
        <v>0</v>
      </c>
      <c r="K43" s="32">
        <f t="shared" si="3"/>
        <v>5784</v>
      </c>
      <c r="L43" s="32">
        <v>0</v>
      </c>
      <c r="M43" s="32">
        <v>5784</v>
      </c>
      <c r="N43" s="32">
        <f t="shared" si="4"/>
        <v>6607</v>
      </c>
      <c r="O43" s="32">
        <f t="shared" si="5"/>
        <v>823</v>
      </c>
      <c r="P43" s="32">
        <v>823</v>
      </c>
      <c r="Q43" s="32">
        <v>0</v>
      </c>
      <c r="R43" s="32">
        <v>0</v>
      </c>
      <c r="S43" s="32">
        <v>0</v>
      </c>
      <c r="T43" s="32">
        <v>0</v>
      </c>
      <c r="U43" s="32">
        <f t="shared" si="6"/>
        <v>5784</v>
      </c>
      <c r="V43" s="32">
        <v>5784</v>
      </c>
      <c r="W43" s="32">
        <v>0</v>
      </c>
      <c r="X43" s="32">
        <v>0</v>
      </c>
      <c r="Y43" s="32">
        <v>0</v>
      </c>
      <c r="Z43" s="32">
        <v>0</v>
      </c>
      <c r="AA43" s="32">
        <f t="shared" si="7"/>
        <v>0</v>
      </c>
      <c r="AB43" s="32">
        <v>0</v>
      </c>
      <c r="AC43" s="32">
        <v>0</v>
      </c>
    </row>
    <row r="44" spans="1:29" ht="13.5">
      <c r="A44" s="62" t="s">
        <v>3</v>
      </c>
      <c r="B44" s="63"/>
      <c r="C44" s="63"/>
      <c r="D44" s="32">
        <f>SUM(D7:D43)</f>
        <v>506166</v>
      </c>
      <c r="E44" s="32">
        <f aca="true" t="shared" si="8" ref="E44:AC44">SUM(E7:E43)</f>
        <v>89996</v>
      </c>
      <c r="F44" s="32">
        <f t="shared" si="8"/>
        <v>36248</v>
      </c>
      <c r="G44" s="32">
        <f t="shared" si="8"/>
        <v>53748</v>
      </c>
      <c r="H44" s="32">
        <f t="shared" si="8"/>
        <v>140863</v>
      </c>
      <c r="I44" s="32">
        <f t="shared" si="8"/>
        <v>54350</v>
      </c>
      <c r="J44" s="32">
        <f t="shared" si="8"/>
        <v>86513</v>
      </c>
      <c r="K44" s="32">
        <f t="shared" si="8"/>
        <v>275307</v>
      </c>
      <c r="L44" s="32">
        <f t="shared" si="8"/>
        <v>5293</v>
      </c>
      <c r="M44" s="32">
        <f t="shared" si="8"/>
        <v>270014</v>
      </c>
      <c r="N44" s="32">
        <f t="shared" si="8"/>
        <v>506527</v>
      </c>
      <c r="O44" s="32">
        <f t="shared" si="8"/>
        <v>95563</v>
      </c>
      <c r="P44" s="32">
        <f t="shared" si="8"/>
        <v>55203</v>
      </c>
      <c r="Q44" s="32">
        <f t="shared" si="8"/>
        <v>40360</v>
      </c>
      <c r="R44" s="32">
        <f t="shared" si="8"/>
        <v>0</v>
      </c>
      <c r="S44" s="32">
        <f t="shared" si="8"/>
        <v>0</v>
      </c>
      <c r="T44" s="32">
        <f t="shared" si="8"/>
        <v>0</v>
      </c>
      <c r="U44" s="32">
        <f t="shared" si="8"/>
        <v>410593</v>
      </c>
      <c r="V44" s="32">
        <f t="shared" si="8"/>
        <v>262116</v>
      </c>
      <c r="W44" s="32">
        <f t="shared" si="8"/>
        <v>148182</v>
      </c>
      <c r="X44" s="32">
        <f t="shared" si="8"/>
        <v>0</v>
      </c>
      <c r="Y44" s="32">
        <f t="shared" si="8"/>
        <v>0</v>
      </c>
      <c r="Z44" s="32">
        <f t="shared" si="8"/>
        <v>295</v>
      </c>
      <c r="AA44" s="32">
        <f t="shared" si="8"/>
        <v>371</v>
      </c>
      <c r="AB44" s="32">
        <f t="shared" si="8"/>
        <v>251</v>
      </c>
      <c r="AC44" s="32">
        <f t="shared" si="8"/>
        <v>120</v>
      </c>
    </row>
  </sheetData>
  <mergeCells count="7">
    <mergeCell ref="H3:J3"/>
    <mergeCell ref="K3:M3"/>
    <mergeCell ref="A2:A6"/>
    <mergeCell ref="B2:B6"/>
    <mergeCell ref="C2:C6"/>
    <mergeCell ref="E3:G3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7" customWidth="1"/>
    <col min="2" max="2" width="4.875" style="37" customWidth="1"/>
    <col min="3" max="3" width="13.375" style="37" customWidth="1"/>
    <col min="4" max="4" width="13.75390625" style="37" customWidth="1"/>
    <col min="5" max="5" width="3.375" style="37" customWidth="1"/>
    <col min="6" max="6" width="3.875" style="37" customWidth="1"/>
    <col min="7" max="9" width="13.00390625" style="37" customWidth="1"/>
    <col min="10" max="10" width="12.875" style="37" customWidth="1"/>
    <col min="11" max="16384" width="8.00390625" style="37" customWidth="1"/>
  </cols>
  <sheetData>
    <row r="1" spans="1:3" s="36" customFormat="1" ht="21" customHeight="1">
      <c r="A1" s="104" t="s">
        <v>59</v>
      </c>
      <c r="B1" s="97"/>
      <c r="C1" s="35" t="s">
        <v>24</v>
      </c>
    </row>
    <row r="2" ht="18" customHeight="1">
      <c r="J2" s="38" t="s">
        <v>25</v>
      </c>
    </row>
    <row r="3" spans="6:11" s="39" customFormat="1" ht="19.5" customHeight="1">
      <c r="F3" s="94" t="s">
        <v>26</v>
      </c>
      <c r="G3" s="94"/>
      <c r="H3" s="40" t="s">
        <v>27</v>
      </c>
      <c r="I3" s="40" t="s">
        <v>28</v>
      </c>
      <c r="J3" s="40" t="s">
        <v>17</v>
      </c>
      <c r="K3" s="40" t="s">
        <v>29</v>
      </c>
    </row>
    <row r="4" spans="2:11" s="39" customFormat="1" ht="19.5" customHeight="1">
      <c r="B4" s="98" t="s">
        <v>30</v>
      </c>
      <c r="C4" s="41" t="s">
        <v>31</v>
      </c>
      <c r="D4" s="42">
        <f>SUMIF('水洗化人口等'!$A$7:$C$44,$A$1,'水洗化人口等'!$G$7:$G$44)</f>
        <v>110825</v>
      </c>
      <c r="F4" s="95" t="s">
        <v>32</v>
      </c>
      <c r="G4" s="41" t="s">
        <v>33</v>
      </c>
      <c r="H4" s="42">
        <f>SUMIF('し尿処理の状況'!$A$7:$C$44,$A$1,'し尿処理の状況'!$P$7:$P$44)</f>
        <v>55203</v>
      </c>
      <c r="I4" s="42">
        <f>SUMIF('し尿処理の状況'!$A$7:$C$44,$A$1,'し尿処理の状況'!$V$7:$V$44)</f>
        <v>262116</v>
      </c>
      <c r="J4" s="42">
        <f aca="true" t="shared" si="0" ref="J4:J11">H4+I4</f>
        <v>317319</v>
      </c>
      <c r="K4" s="43">
        <f aca="true" t="shared" si="1" ref="K4:K9">J4/$J$9</f>
        <v>0.6269193687321696</v>
      </c>
    </row>
    <row r="5" spans="2:11" s="39" customFormat="1" ht="19.5" customHeight="1">
      <c r="B5" s="99"/>
      <c r="C5" s="41" t="s">
        <v>34</v>
      </c>
      <c r="D5" s="42">
        <f>SUMIF('水洗化人口等'!$A$7:$C$44,$A$1,'水洗化人口等'!$H$7:$H$44)</f>
        <v>251</v>
      </c>
      <c r="F5" s="96"/>
      <c r="G5" s="41" t="s">
        <v>35</v>
      </c>
      <c r="H5" s="42">
        <f>SUMIF('し尿処理の状況'!$A$7:$C$44,$A$1,'し尿処理の状況'!$Q$7:$Q$44)</f>
        <v>40360</v>
      </c>
      <c r="I5" s="42">
        <f>SUMIF('し尿処理の状況'!$A$7:$C$44,$A$1,'し尿処理の状況'!$W$7:$W$44)</f>
        <v>148182</v>
      </c>
      <c r="J5" s="42">
        <f t="shared" si="0"/>
        <v>188542</v>
      </c>
      <c r="K5" s="43">
        <f t="shared" si="1"/>
        <v>0.3724978070002134</v>
      </c>
    </row>
    <row r="6" spans="2:11" s="39" customFormat="1" ht="19.5" customHeight="1">
      <c r="B6" s="100"/>
      <c r="C6" s="44" t="s">
        <v>36</v>
      </c>
      <c r="D6" s="45">
        <f>SUM(D4:D5)</f>
        <v>111076</v>
      </c>
      <c r="F6" s="96"/>
      <c r="G6" s="41" t="s">
        <v>37</v>
      </c>
      <c r="H6" s="42">
        <f>SUMIF('し尿処理の状況'!$A$7:$C$44,$A$1,'し尿処理の状況'!$R$7:$R$44)</f>
        <v>0</v>
      </c>
      <c r="I6" s="42">
        <f>SUMIF('し尿処理の状況'!$A$7:$C$44,$A$1,'し尿処理の状況'!$X$7:$X$44)</f>
        <v>0</v>
      </c>
      <c r="J6" s="42">
        <f t="shared" si="0"/>
        <v>0</v>
      </c>
      <c r="K6" s="43">
        <f t="shared" si="1"/>
        <v>0</v>
      </c>
    </row>
    <row r="7" spans="2:11" s="39" customFormat="1" ht="19.5" customHeight="1">
      <c r="B7" s="101" t="s">
        <v>38</v>
      </c>
      <c r="C7" s="46" t="s">
        <v>39</v>
      </c>
      <c r="D7" s="42">
        <f>SUMIF('水洗化人口等'!$A$7:$C$44,$A$1,'水洗化人口等'!$K$7:$K$44)</f>
        <v>7835230</v>
      </c>
      <c r="F7" s="96"/>
      <c r="G7" s="41" t="s">
        <v>40</v>
      </c>
      <c r="H7" s="42">
        <f>SUMIF('し尿処理の状況'!$A$7:$C$44,$A$1,'し尿処理の状況'!$S$7:$S$44)</f>
        <v>0</v>
      </c>
      <c r="I7" s="42">
        <f>SUMIF('し尿処理の状況'!$A$7:$C$44,$A$1,'し尿処理の状況'!$Y$7:$Y$44)</f>
        <v>0</v>
      </c>
      <c r="J7" s="42">
        <f t="shared" si="0"/>
        <v>0</v>
      </c>
      <c r="K7" s="43">
        <f t="shared" si="1"/>
        <v>0</v>
      </c>
    </row>
    <row r="8" spans="2:11" s="39" customFormat="1" ht="19.5" customHeight="1">
      <c r="B8" s="102"/>
      <c r="C8" s="41" t="s">
        <v>41</v>
      </c>
      <c r="D8" s="42">
        <f>SUMIF('水洗化人口等'!$A$7:$C$44,$A$1,'水洗化人口等'!$M$7:$M$44)</f>
        <v>0</v>
      </c>
      <c r="F8" s="96"/>
      <c r="G8" s="41" t="s">
        <v>42</v>
      </c>
      <c r="H8" s="42">
        <f>SUMIF('し尿処理の状況'!$A$7:$C$44,$A$1,'し尿処理の状況'!$T$7:$T$44)</f>
        <v>0</v>
      </c>
      <c r="I8" s="42">
        <f>SUMIF('し尿処理の状況'!$A$7:$C$44,$A$1,'し尿処理の状況'!$Z$7:$Z$44)</f>
        <v>295</v>
      </c>
      <c r="J8" s="42">
        <f t="shared" si="0"/>
        <v>295</v>
      </c>
      <c r="K8" s="43">
        <f t="shared" si="1"/>
        <v>0.0005828242676170983</v>
      </c>
    </row>
    <row r="9" spans="2:11" s="39" customFormat="1" ht="19.5" customHeight="1">
      <c r="B9" s="102"/>
      <c r="C9" s="41" t="s">
        <v>43</v>
      </c>
      <c r="D9" s="42">
        <f>SUMIF('水洗化人口等'!$A$7:$C$44,$A$1,'水洗化人口等'!$O$7:$O$44)</f>
        <v>744116</v>
      </c>
      <c r="F9" s="96"/>
      <c r="G9" s="41" t="s">
        <v>36</v>
      </c>
      <c r="H9" s="42">
        <f>SUM(H4:H8)</f>
        <v>95563</v>
      </c>
      <c r="I9" s="42">
        <f>SUM(I4:I8)</f>
        <v>410593</v>
      </c>
      <c r="J9" s="42">
        <f t="shared" si="0"/>
        <v>506156</v>
      </c>
      <c r="K9" s="43">
        <f t="shared" si="1"/>
        <v>1</v>
      </c>
    </row>
    <row r="10" spans="2:10" s="39" customFormat="1" ht="19.5" customHeight="1">
      <c r="B10" s="103"/>
      <c r="C10" s="44" t="s">
        <v>36</v>
      </c>
      <c r="D10" s="45">
        <f>SUM(D7:D9)</f>
        <v>8579346</v>
      </c>
      <c r="F10" s="94" t="s">
        <v>44</v>
      </c>
      <c r="G10" s="94"/>
      <c r="H10" s="42">
        <f>SUMIF('し尿処理の状況'!$A$7:$C$44,$A$1,'し尿処理の状況'!$AB$7:$AB$44)</f>
        <v>251</v>
      </c>
      <c r="I10" s="42">
        <f>SUMIF('し尿処理の状況'!$A$7:$C$44,$A$1,'し尿処理の状況'!$AC$7:$AC$44)</f>
        <v>120</v>
      </c>
      <c r="J10" s="42">
        <f t="shared" si="0"/>
        <v>371</v>
      </c>
    </row>
    <row r="11" spans="2:10" s="39" customFormat="1" ht="19.5" customHeight="1">
      <c r="B11" s="92" t="s">
        <v>45</v>
      </c>
      <c r="C11" s="93"/>
      <c r="D11" s="45">
        <f>D6+D10</f>
        <v>8690422</v>
      </c>
      <c r="F11" s="94" t="s">
        <v>17</v>
      </c>
      <c r="G11" s="94"/>
      <c r="H11" s="42">
        <f>H9+H10</f>
        <v>95814</v>
      </c>
      <c r="I11" s="42">
        <f>I9+I10</f>
        <v>410713</v>
      </c>
      <c r="J11" s="42">
        <f t="shared" si="0"/>
        <v>506527</v>
      </c>
    </row>
    <row r="12" spans="6:10" s="39" customFormat="1" ht="19.5" customHeight="1">
      <c r="F12" s="47"/>
      <c r="G12" s="47"/>
      <c r="H12" s="48"/>
      <c r="I12" s="48"/>
      <c r="J12" s="48"/>
    </row>
    <row r="13" spans="2:10" s="39" customFormat="1" ht="19.5" customHeight="1">
      <c r="B13" s="49" t="s">
        <v>46</v>
      </c>
      <c r="J13" s="38" t="s">
        <v>25</v>
      </c>
    </row>
    <row r="14" spans="3:10" s="39" customFormat="1" ht="19.5" customHeight="1">
      <c r="C14" s="42">
        <f>SUMIF('水洗化人口等'!$A$7:$C$44,$A$1,'水洗化人口等'!$P$7:$P$44)</f>
        <v>159925</v>
      </c>
      <c r="D14" s="39" t="s">
        <v>47</v>
      </c>
      <c r="F14" s="94" t="s">
        <v>48</v>
      </c>
      <c r="G14" s="94"/>
      <c r="H14" s="40" t="s">
        <v>27</v>
      </c>
      <c r="I14" s="40" t="s">
        <v>28</v>
      </c>
      <c r="J14" s="40" t="s">
        <v>17</v>
      </c>
    </row>
    <row r="15" spans="6:10" s="39" customFormat="1" ht="15.75" customHeight="1">
      <c r="F15" s="94" t="s">
        <v>49</v>
      </c>
      <c r="G15" s="94"/>
      <c r="H15" s="42">
        <f>SUMIF('し尿処理の状況'!$A$7:$C$44,$A$1,'し尿処理の状況'!$F$7:$F$44)</f>
        <v>36248</v>
      </c>
      <c r="I15" s="42">
        <f>SUMIF('し尿処理の状況'!$A$7:$C$44,$A$1,'し尿処理の状況'!$G$7:$G$44)</f>
        <v>53748</v>
      </c>
      <c r="J15" s="42">
        <f>H15+I15</f>
        <v>89996</v>
      </c>
    </row>
    <row r="16" spans="3:10" s="39" customFormat="1" ht="15.75" customHeight="1">
      <c r="C16" s="39" t="s">
        <v>50</v>
      </c>
      <c r="D16" s="50">
        <f>D10/D11</f>
        <v>0.9872185723547142</v>
      </c>
      <c r="F16" s="94" t="s">
        <v>51</v>
      </c>
      <c r="G16" s="94"/>
      <c r="H16" s="42">
        <f>SUMIF('し尿処理の状況'!$A$7:$C$44,$A$1,'し尿処理の状況'!$I$7:$I$44)</f>
        <v>54350</v>
      </c>
      <c r="I16" s="42">
        <f>SUMIF('し尿処理の状況'!$A$7:$C$44,$A$1,'し尿処理の状況'!$J$7:$J$44)</f>
        <v>86513</v>
      </c>
      <c r="J16" s="42">
        <f>H16+I16</f>
        <v>140863</v>
      </c>
    </row>
    <row r="17" spans="3:10" s="39" customFormat="1" ht="15.75" customHeight="1">
      <c r="C17" s="39" t="s">
        <v>52</v>
      </c>
      <c r="D17" s="50">
        <f>D6/D11</f>
        <v>0.01278142764528581</v>
      </c>
      <c r="F17" s="94" t="s">
        <v>53</v>
      </c>
      <c r="G17" s="94"/>
      <c r="H17" s="42">
        <f>SUMIF('し尿処理の状況'!$A$7:$C$44,$A$1,'し尿処理の状況'!$L$7:$L$44)</f>
        <v>5293</v>
      </c>
      <c r="I17" s="42">
        <f>SUMIF('し尿処理の状況'!$A$7:$C$44,$A$1,'し尿処理の状況'!$M$7:$M$44)</f>
        <v>270014</v>
      </c>
      <c r="J17" s="42">
        <f>H17+I17</f>
        <v>275307</v>
      </c>
    </row>
    <row r="18" spans="3:10" s="39" customFormat="1" ht="15.75" customHeight="1">
      <c r="C18" s="51" t="s">
        <v>54</v>
      </c>
      <c r="D18" s="50">
        <f>D7/D11</f>
        <v>0.9015937315817345</v>
      </c>
      <c r="F18" s="94" t="s">
        <v>17</v>
      </c>
      <c r="G18" s="94"/>
      <c r="H18" s="42">
        <f>SUM(H15:H17)</f>
        <v>95891</v>
      </c>
      <c r="I18" s="42">
        <f>SUM(I15:I17)</f>
        <v>410275</v>
      </c>
      <c r="J18" s="42">
        <f>SUM(J15:J17)</f>
        <v>506166</v>
      </c>
    </row>
    <row r="19" spans="3:10" ht="15.75" customHeight="1">
      <c r="C19" s="37" t="s">
        <v>55</v>
      </c>
      <c r="D19" s="50">
        <f>(D8+D9)/D11</f>
        <v>0.08562484077297973</v>
      </c>
      <c r="J19" s="52"/>
    </row>
    <row r="20" spans="3:10" ht="15.75" customHeight="1">
      <c r="C20" s="37" t="s">
        <v>56</v>
      </c>
      <c r="D20" s="50">
        <f>C14/D11</f>
        <v>0.018402443517702594</v>
      </c>
      <c r="J20" s="53"/>
    </row>
    <row r="21" spans="3:10" ht="15.75" customHeight="1">
      <c r="C21" s="37" t="s">
        <v>57</v>
      </c>
      <c r="D21" s="50">
        <f>D4/D6</f>
        <v>0.997740285930354</v>
      </c>
      <c r="F21" s="54"/>
      <c r="J21" s="53"/>
    </row>
    <row r="22" spans="3:10" ht="15.75" customHeight="1">
      <c r="C22" s="37" t="s">
        <v>58</v>
      </c>
      <c r="D22" s="50">
        <f>D5/D6</f>
        <v>0.002259714069646008</v>
      </c>
      <c r="F22" s="54"/>
      <c r="J22" s="53"/>
    </row>
    <row r="23" spans="6:10" ht="15" customHeight="1">
      <c r="F23" s="54"/>
      <c r="J23" s="53"/>
    </row>
    <row r="24" ht="15" customHeight="1"/>
    <row r="25" ht="15" customHeight="1"/>
  </sheetData>
  <mergeCells count="13">
    <mergeCell ref="F14:G14"/>
    <mergeCell ref="F17:G17"/>
    <mergeCell ref="F18:G18"/>
    <mergeCell ref="F15:G15"/>
    <mergeCell ref="F16:G16"/>
    <mergeCell ref="A1:B1"/>
    <mergeCell ref="F3:G3"/>
    <mergeCell ref="B4:B6"/>
    <mergeCell ref="B7:B10"/>
    <mergeCell ref="B11:C11"/>
    <mergeCell ref="F10:G10"/>
    <mergeCell ref="F4:F9"/>
    <mergeCell ref="F11:G11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2005-09-21T06:45:15Z</cp:lastPrinted>
  <dcterms:created xsi:type="dcterms:W3CDTF">2002-10-23T07:25:09Z</dcterms:created>
  <dcterms:modified xsi:type="dcterms:W3CDTF">2005-09-29T02:53:28Z</dcterms:modified>
  <cp:category/>
  <cp:version/>
  <cp:contentType/>
  <cp:contentStatus/>
</cp:coreProperties>
</file>