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1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'し尿処理の状況'!$A$2:$AC$97</definedName>
    <definedName name="_xlnm.Print_Area" localSheetId="0">'水洗化人口等'!$A$2:$U$97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<sst xmlns="http://schemas.openxmlformats.org/spreadsheetml/2006/main" count="780" uniqueCount="267">
  <si>
    <t>檜枝岐村</t>
  </si>
  <si>
    <t>水洗化人口等（平成１５年度実績）</t>
  </si>
  <si>
    <t>し尿処理の状況（平成１５年度実績）</t>
  </si>
  <si>
    <t>福島県合計</t>
  </si>
  <si>
    <t>福島県合計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</si>
  <si>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</si>
  <si>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</si>
  <si>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</si>
  <si>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</si>
  <si>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</si>
  <si>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</si>
  <si>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</si>
  <si>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</si>
  <si>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</si>
  <si>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</si>
  <si>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</si>
  <si>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</si>
  <si>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</si>
  <si>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</si>
  <si>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</si>
  <si>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</si>
  <si>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</si>
  <si>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</si>
  <si>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</si>
  <si>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</si>
  <si>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長沼町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</si>
  <si>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</si>
  <si>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</si>
  <si>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</si>
  <si>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</si>
  <si>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</si>
  <si>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</si>
  <si>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</si>
  <si>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</si>
  <si>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</si>
  <si>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</si>
  <si>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</si>
  <si>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</si>
  <si>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</si>
  <si>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</si>
  <si>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</si>
  <si>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</si>
  <si>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</si>
  <si>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</si>
  <si>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</si>
  <si>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</si>
  <si>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</si>
  <si>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</si>
  <si>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</si>
  <si>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</si>
  <si>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</si>
  <si>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</si>
  <si>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</si>
  <si>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</si>
  <si>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</si>
  <si>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</si>
  <si>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</si>
  <si>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</si>
  <si>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</si>
  <si>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</si>
  <si>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</si>
  <si>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福島県</t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</si>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</sst>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3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3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3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14</v>
      </c>
      <c r="B2" s="65" t="s">
        <v>241</v>
      </c>
      <c r="C2" s="68" t="s">
        <v>242</v>
      </c>
      <c r="D2" s="5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16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17</v>
      </c>
      <c r="F3" s="20"/>
      <c r="G3" s="20"/>
      <c r="H3" s="23"/>
      <c r="I3" s="7" t="s">
        <v>243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18</v>
      </c>
      <c r="F4" s="77" t="s">
        <v>244</v>
      </c>
      <c r="G4" s="77" t="s">
        <v>245</v>
      </c>
      <c r="H4" s="77" t="s">
        <v>246</v>
      </c>
      <c r="I4" s="6" t="s">
        <v>18</v>
      </c>
      <c r="J4" s="77" t="s">
        <v>247</v>
      </c>
      <c r="K4" s="77" t="s">
        <v>248</v>
      </c>
      <c r="L4" s="77" t="s">
        <v>249</v>
      </c>
      <c r="M4" s="77" t="s">
        <v>250</v>
      </c>
      <c r="N4" s="77" t="s">
        <v>251</v>
      </c>
      <c r="O4" s="81" t="s">
        <v>252</v>
      </c>
      <c r="P4" s="8"/>
      <c r="Q4" s="77" t="s">
        <v>253</v>
      </c>
      <c r="R4" s="77" t="s">
        <v>19</v>
      </c>
      <c r="S4" s="77" t="s">
        <v>20</v>
      </c>
      <c r="T4" s="79" t="s">
        <v>21</v>
      </c>
      <c r="U4" s="79" t="s">
        <v>22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23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24</v>
      </c>
      <c r="E6" s="10" t="s">
        <v>24</v>
      </c>
      <c r="F6" s="11" t="s">
        <v>254</v>
      </c>
      <c r="G6" s="10" t="s">
        <v>24</v>
      </c>
      <c r="H6" s="10" t="s">
        <v>24</v>
      </c>
      <c r="I6" s="10" t="s">
        <v>24</v>
      </c>
      <c r="J6" s="11" t="s">
        <v>254</v>
      </c>
      <c r="K6" s="10" t="s">
        <v>24</v>
      </c>
      <c r="L6" s="11" t="s">
        <v>254</v>
      </c>
      <c r="M6" s="10" t="s">
        <v>24</v>
      </c>
      <c r="N6" s="11" t="s">
        <v>254</v>
      </c>
      <c r="O6" s="10" t="s">
        <v>24</v>
      </c>
      <c r="P6" s="10" t="s">
        <v>24</v>
      </c>
      <c r="Q6" s="11" t="s">
        <v>254</v>
      </c>
      <c r="R6" s="83"/>
      <c r="S6" s="83"/>
      <c r="T6" s="83"/>
      <c r="U6" s="80"/>
    </row>
    <row r="7" spans="1:21" ht="13.5">
      <c r="A7" s="55" t="s">
        <v>65</v>
      </c>
      <c r="B7" s="56" t="s">
        <v>66</v>
      </c>
      <c r="C7" s="31" t="s">
        <v>67</v>
      </c>
      <c r="D7" s="32">
        <f aca="true" t="shared" si="0" ref="D7:D70">E7+I7</f>
        <v>290171</v>
      </c>
      <c r="E7" s="33">
        <f aca="true" t="shared" si="1" ref="E7:E56">G7+H7</f>
        <v>29802</v>
      </c>
      <c r="F7" s="34">
        <f aca="true" t="shared" si="2" ref="F7:F55">E7/D7*100</f>
        <v>10.270495673240951</v>
      </c>
      <c r="G7" s="32">
        <v>29613</v>
      </c>
      <c r="H7" s="32">
        <v>189</v>
      </c>
      <c r="I7" s="33">
        <f aca="true" t="shared" si="3" ref="I7:I56">K7+M7+O7</f>
        <v>260369</v>
      </c>
      <c r="J7" s="34">
        <f aca="true" t="shared" si="4" ref="J7:J55">I7/D7*100</f>
        <v>89.72950432675904</v>
      </c>
      <c r="K7" s="32">
        <v>131467</v>
      </c>
      <c r="L7" s="34">
        <f aca="true" t="shared" si="5" ref="L7:L55">K7/D7*100</f>
        <v>45.30673292644682</v>
      </c>
      <c r="M7" s="32">
        <v>0</v>
      </c>
      <c r="N7" s="34">
        <f aca="true" t="shared" si="6" ref="N7:N55">M7/D7*100</f>
        <v>0</v>
      </c>
      <c r="O7" s="32">
        <v>128902</v>
      </c>
      <c r="P7" s="32">
        <v>86363</v>
      </c>
      <c r="Q7" s="34">
        <f aca="true" t="shared" si="7" ref="Q7:Q55">O7/D7*100</f>
        <v>44.42277140031223</v>
      </c>
      <c r="R7" s="32" t="s">
        <v>266</v>
      </c>
      <c r="S7" s="32"/>
      <c r="T7" s="32"/>
      <c r="U7" s="32"/>
    </row>
    <row r="8" spans="1:21" ht="13.5">
      <c r="A8" s="55" t="s">
        <v>65</v>
      </c>
      <c r="B8" s="56" t="s">
        <v>68</v>
      </c>
      <c r="C8" s="31" t="s">
        <v>69</v>
      </c>
      <c r="D8" s="32">
        <f t="shared" si="0"/>
        <v>116116</v>
      </c>
      <c r="E8" s="33">
        <f t="shared" si="1"/>
        <v>23789</v>
      </c>
      <c r="F8" s="34">
        <f t="shared" si="2"/>
        <v>20.487271349340315</v>
      </c>
      <c r="G8" s="32">
        <v>23789</v>
      </c>
      <c r="H8" s="32">
        <v>0</v>
      </c>
      <c r="I8" s="33">
        <f t="shared" si="3"/>
        <v>92327</v>
      </c>
      <c r="J8" s="34">
        <f t="shared" si="4"/>
        <v>79.51272865065968</v>
      </c>
      <c r="K8" s="32">
        <v>51025</v>
      </c>
      <c r="L8" s="34">
        <f t="shared" si="5"/>
        <v>43.94312583967756</v>
      </c>
      <c r="M8" s="32">
        <v>0</v>
      </c>
      <c r="N8" s="34">
        <f t="shared" si="6"/>
        <v>0</v>
      </c>
      <c r="O8" s="32">
        <v>41302</v>
      </c>
      <c r="P8" s="32">
        <v>13256</v>
      </c>
      <c r="Q8" s="34">
        <f t="shared" si="7"/>
        <v>35.56960281098212</v>
      </c>
      <c r="R8" s="32"/>
      <c r="S8" s="32" t="s">
        <v>266</v>
      </c>
      <c r="T8" s="32"/>
      <c r="U8" s="32"/>
    </row>
    <row r="9" spans="1:21" ht="13.5">
      <c r="A9" s="55" t="s">
        <v>65</v>
      </c>
      <c r="B9" s="56" t="s">
        <v>70</v>
      </c>
      <c r="C9" s="31" t="s">
        <v>71</v>
      </c>
      <c r="D9" s="32">
        <f t="shared" si="0"/>
        <v>333547</v>
      </c>
      <c r="E9" s="33">
        <f t="shared" si="1"/>
        <v>27017</v>
      </c>
      <c r="F9" s="34">
        <f t="shared" si="2"/>
        <v>8.099907958998282</v>
      </c>
      <c r="G9" s="32">
        <v>27017</v>
      </c>
      <c r="H9" s="32">
        <v>0</v>
      </c>
      <c r="I9" s="33">
        <f t="shared" si="3"/>
        <v>306530</v>
      </c>
      <c r="J9" s="34">
        <f t="shared" si="4"/>
        <v>91.90009204100171</v>
      </c>
      <c r="K9" s="32">
        <v>183918</v>
      </c>
      <c r="L9" s="34">
        <f t="shared" si="5"/>
        <v>55.14005522460103</v>
      </c>
      <c r="M9" s="32">
        <v>0</v>
      </c>
      <c r="N9" s="34">
        <f t="shared" si="6"/>
        <v>0</v>
      </c>
      <c r="O9" s="32">
        <v>122612</v>
      </c>
      <c r="P9" s="32">
        <v>36827</v>
      </c>
      <c r="Q9" s="34">
        <f t="shared" si="7"/>
        <v>36.760036816400685</v>
      </c>
      <c r="R9" s="32"/>
      <c r="S9" s="32" t="s">
        <v>266</v>
      </c>
      <c r="T9" s="32"/>
      <c r="U9" s="32"/>
    </row>
    <row r="10" spans="1:21" ht="13.5">
      <c r="A10" s="55" t="s">
        <v>65</v>
      </c>
      <c r="B10" s="56" t="s">
        <v>72</v>
      </c>
      <c r="C10" s="31" t="s">
        <v>73</v>
      </c>
      <c r="D10" s="32">
        <f t="shared" si="0"/>
        <v>362781</v>
      </c>
      <c r="E10" s="33">
        <f t="shared" si="1"/>
        <v>39340</v>
      </c>
      <c r="F10" s="34">
        <f t="shared" si="2"/>
        <v>10.844007817388452</v>
      </c>
      <c r="G10" s="32">
        <v>39230</v>
      </c>
      <c r="H10" s="32">
        <v>110</v>
      </c>
      <c r="I10" s="33">
        <f t="shared" si="3"/>
        <v>323441</v>
      </c>
      <c r="J10" s="34">
        <f t="shared" si="4"/>
        <v>89.15599218261154</v>
      </c>
      <c r="K10" s="32">
        <v>123468</v>
      </c>
      <c r="L10" s="34">
        <f t="shared" si="5"/>
        <v>34.03375590232123</v>
      </c>
      <c r="M10" s="32">
        <v>0</v>
      </c>
      <c r="N10" s="34">
        <f t="shared" si="6"/>
        <v>0</v>
      </c>
      <c r="O10" s="32">
        <v>199973</v>
      </c>
      <c r="P10" s="32">
        <v>53777</v>
      </c>
      <c r="Q10" s="34">
        <f t="shared" si="7"/>
        <v>55.122236280290316</v>
      </c>
      <c r="R10" s="32"/>
      <c r="S10" s="32" t="s">
        <v>266</v>
      </c>
      <c r="T10" s="32"/>
      <c r="U10" s="32"/>
    </row>
    <row r="11" spans="1:21" ht="13.5">
      <c r="A11" s="55" t="s">
        <v>65</v>
      </c>
      <c r="B11" s="56" t="s">
        <v>74</v>
      </c>
      <c r="C11" s="31" t="s">
        <v>75</v>
      </c>
      <c r="D11" s="32">
        <f t="shared" si="0"/>
        <v>47458</v>
      </c>
      <c r="E11" s="33">
        <f t="shared" si="1"/>
        <v>910</v>
      </c>
      <c r="F11" s="34">
        <f t="shared" si="2"/>
        <v>1.9174849340469469</v>
      </c>
      <c r="G11" s="32">
        <v>910</v>
      </c>
      <c r="H11" s="32">
        <v>0</v>
      </c>
      <c r="I11" s="33">
        <f t="shared" si="3"/>
        <v>46548</v>
      </c>
      <c r="J11" s="34">
        <f t="shared" si="4"/>
        <v>98.08251506595306</v>
      </c>
      <c r="K11" s="32">
        <v>17438</v>
      </c>
      <c r="L11" s="34">
        <f t="shared" si="5"/>
        <v>36.74406843946226</v>
      </c>
      <c r="M11" s="32">
        <v>212</v>
      </c>
      <c r="N11" s="34">
        <f t="shared" si="6"/>
        <v>0.44671077584390406</v>
      </c>
      <c r="O11" s="32">
        <v>28898</v>
      </c>
      <c r="P11" s="32">
        <v>9572</v>
      </c>
      <c r="Q11" s="34">
        <f t="shared" si="7"/>
        <v>60.89173585064689</v>
      </c>
      <c r="R11" s="32" t="s">
        <v>266</v>
      </c>
      <c r="S11" s="32"/>
      <c r="T11" s="32"/>
      <c r="U11" s="32"/>
    </row>
    <row r="12" spans="1:21" ht="13.5">
      <c r="A12" s="55" t="s">
        <v>65</v>
      </c>
      <c r="B12" s="56" t="s">
        <v>76</v>
      </c>
      <c r="C12" s="31" t="s">
        <v>77</v>
      </c>
      <c r="D12" s="32">
        <f t="shared" si="0"/>
        <v>48246</v>
      </c>
      <c r="E12" s="33">
        <f t="shared" si="1"/>
        <v>965</v>
      </c>
      <c r="F12" s="34">
        <f t="shared" si="2"/>
        <v>2.0001658168552834</v>
      </c>
      <c r="G12" s="32">
        <v>891</v>
      </c>
      <c r="H12" s="32">
        <v>74</v>
      </c>
      <c r="I12" s="33">
        <f t="shared" si="3"/>
        <v>47281</v>
      </c>
      <c r="J12" s="34">
        <f t="shared" si="4"/>
        <v>97.99983418314471</v>
      </c>
      <c r="K12" s="32">
        <v>29461</v>
      </c>
      <c r="L12" s="34">
        <f t="shared" si="5"/>
        <v>61.06412966878083</v>
      </c>
      <c r="M12" s="32">
        <v>0</v>
      </c>
      <c r="N12" s="34">
        <f t="shared" si="6"/>
        <v>0</v>
      </c>
      <c r="O12" s="32">
        <v>17820</v>
      </c>
      <c r="P12" s="32">
        <v>10670</v>
      </c>
      <c r="Q12" s="34">
        <f t="shared" si="7"/>
        <v>36.935704514363884</v>
      </c>
      <c r="R12" s="32" t="s">
        <v>266</v>
      </c>
      <c r="S12" s="32"/>
      <c r="T12" s="32"/>
      <c r="U12" s="32"/>
    </row>
    <row r="13" spans="1:21" ht="13.5">
      <c r="A13" s="55" t="s">
        <v>65</v>
      </c>
      <c r="B13" s="56" t="s">
        <v>78</v>
      </c>
      <c r="C13" s="31" t="s">
        <v>79</v>
      </c>
      <c r="D13" s="32">
        <f t="shared" si="0"/>
        <v>67765</v>
      </c>
      <c r="E13" s="33">
        <f t="shared" si="1"/>
        <v>9583</v>
      </c>
      <c r="F13" s="34">
        <f t="shared" si="2"/>
        <v>14.141518482992696</v>
      </c>
      <c r="G13" s="32">
        <v>9583</v>
      </c>
      <c r="H13" s="32">
        <v>0</v>
      </c>
      <c r="I13" s="33">
        <f t="shared" si="3"/>
        <v>58182</v>
      </c>
      <c r="J13" s="34">
        <f t="shared" si="4"/>
        <v>85.8584815170073</v>
      </c>
      <c r="K13" s="32">
        <v>18676</v>
      </c>
      <c r="L13" s="34">
        <f t="shared" si="5"/>
        <v>27.559949826606655</v>
      </c>
      <c r="M13" s="32">
        <v>0</v>
      </c>
      <c r="N13" s="34">
        <f t="shared" si="6"/>
        <v>0</v>
      </c>
      <c r="O13" s="32">
        <v>39506</v>
      </c>
      <c r="P13" s="32">
        <v>9646</v>
      </c>
      <c r="Q13" s="34">
        <f t="shared" si="7"/>
        <v>58.298531690400644</v>
      </c>
      <c r="R13" s="32" t="s">
        <v>266</v>
      </c>
      <c r="S13" s="32"/>
      <c r="T13" s="32"/>
      <c r="U13" s="32"/>
    </row>
    <row r="14" spans="1:21" ht="13.5">
      <c r="A14" s="55" t="s">
        <v>65</v>
      </c>
      <c r="B14" s="56" t="s">
        <v>80</v>
      </c>
      <c r="C14" s="31" t="s">
        <v>81</v>
      </c>
      <c r="D14" s="32">
        <f t="shared" si="0"/>
        <v>36661</v>
      </c>
      <c r="E14" s="33">
        <f t="shared" si="1"/>
        <v>13652</v>
      </c>
      <c r="F14" s="34">
        <f t="shared" si="2"/>
        <v>37.23848231090259</v>
      </c>
      <c r="G14" s="32">
        <v>13532</v>
      </c>
      <c r="H14" s="32">
        <v>120</v>
      </c>
      <c r="I14" s="33">
        <f t="shared" si="3"/>
        <v>23009</v>
      </c>
      <c r="J14" s="34">
        <f t="shared" si="4"/>
        <v>62.7615176890974</v>
      </c>
      <c r="K14" s="32">
        <v>6777</v>
      </c>
      <c r="L14" s="34">
        <f t="shared" si="5"/>
        <v>18.48558413573007</v>
      </c>
      <c r="M14" s="32">
        <v>0</v>
      </c>
      <c r="N14" s="34">
        <f t="shared" si="6"/>
        <v>0</v>
      </c>
      <c r="O14" s="32">
        <v>16232</v>
      </c>
      <c r="P14" s="32">
        <v>6431</v>
      </c>
      <c r="Q14" s="34">
        <f t="shared" si="7"/>
        <v>44.27593355336734</v>
      </c>
      <c r="R14" s="32" t="s">
        <v>266</v>
      </c>
      <c r="S14" s="32"/>
      <c r="T14" s="32"/>
      <c r="U14" s="32"/>
    </row>
    <row r="15" spans="1:21" ht="13.5">
      <c r="A15" s="55" t="s">
        <v>65</v>
      </c>
      <c r="B15" s="56" t="s">
        <v>82</v>
      </c>
      <c r="C15" s="31" t="s">
        <v>83</v>
      </c>
      <c r="D15" s="32">
        <f t="shared" si="0"/>
        <v>39399</v>
      </c>
      <c r="E15" s="33">
        <f t="shared" si="1"/>
        <v>8635</v>
      </c>
      <c r="F15" s="34">
        <f t="shared" si="2"/>
        <v>21.916799918779663</v>
      </c>
      <c r="G15" s="32">
        <v>8635</v>
      </c>
      <c r="H15" s="32">
        <v>0</v>
      </c>
      <c r="I15" s="33">
        <f t="shared" si="3"/>
        <v>30764</v>
      </c>
      <c r="J15" s="34">
        <f t="shared" si="4"/>
        <v>78.08320008122034</v>
      </c>
      <c r="K15" s="32">
        <v>16893</v>
      </c>
      <c r="L15" s="34">
        <f t="shared" si="5"/>
        <v>42.8767227594609</v>
      </c>
      <c r="M15" s="32">
        <v>0</v>
      </c>
      <c r="N15" s="34">
        <f t="shared" si="6"/>
        <v>0</v>
      </c>
      <c r="O15" s="32">
        <v>13871</v>
      </c>
      <c r="P15" s="32">
        <v>7072</v>
      </c>
      <c r="Q15" s="34">
        <f t="shared" si="7"/>
        <v>35.20647732175944</v>
      </c>
      <c r="R15" s="32" t="s">
        <v>266</v>
      </c>
      <c r="S15" s="32"/>
      <c r="T15" s="32"/>
      <c r="U15" s="32"/>
    </row>
    <row r="16" spans="1:21" ht="13.5">
      <c r="A16" s="55" t="s">
        <v>65</v>
      </c>
      <c r="B16" s="56" t="s">
        <v>84</v>
      </c>
      <c r="C16" s="31" t="s">
        <v>85</v>
      </c>
      <c r="D16" s="32">
        <f t="shared" si="0"/>
        <v>35587</v>
      </c>
      <c r="E16" s="33">
        <f t="shared" si="1"/>
        <v>6056</v>
      </c>
      <c r="F16" s="34">
        <f t="shared" si="2"/>
        <v>17.01745019248602</v>
      </c>
      <c r="G16" s="32">
        <v>6056</v>
      </c>
      <c r="H16" s="32">
        <v>0</v>
      </c>
      <c r="I16" s="33">
        <f t="shared" si="3"/>
        <v>29531</v>
      </c>
      <c r="J16" s="34">
        <f t="shared" si="4"/>
        <v>82.98254980751398</v>
      </c>
      <c r="K16" s="32">
        <v>5328</v>
      </c>
      <c r="L16" s="34">
        <f t="shared" si="5"/>
        <v>14.971759350324557</v>
      </c>
      <c r="M16" s="32">
        <v>0</v>
      </c>
      <c r="N16" s="34">
        <f t="shared" si="6"/>
        <v>0</v>
      </c>
      <c r="O16" s="32">
        <v>24203</v>
      </c>
      <c r="P16" s="32">
        <v>4118</v>
      </c>
      <c r="Q16" s="34">
        <f t="shared" si="7"/>
        <v>68.01079045718942</v>
      </c>
      <c r="R16" s="32" t="s">
        <v>266</v>
      </c>
      <c r="S16" s="32"/>
      <c r="T16" s="32"/>
      <c r="U16" s="32"/>
    </row>
    <row r="17" spans="1:21" ht="13.5">
      <c r="A17" s="55" t="s">
        <v>65</v>
      </c>
      <c r="B17" s="56" t="s">
        <v>86</v>
      </c>
      <c r="C17" s="31" t="s">
        <v>87</v>
      </c>
      <c r="D17" s="32">
        <f t="shared" si="0"/>
        <v>13860</v>
      </c>
      <c r="E17" s="33">
        <f t="shared" si="1"/>
        <v>3071</v>
      </c>
      <c r="F17" s="34">
        <f t="shared" si="2"/>
        <v>22.157287157287158</v>
      </c>
      <c r="G17" s="32">
        <v>3041</v>
      </c>
      <c r="H17" s="32">
        <v>30</v>
      </c>
      <c r="I17" s="33">
        <f t="shared" si="3"/>
        <v>10789</v>
      </c>
      <c r="J17" s="34">
        <f t="shared" si="4"/>
        <v>77.84271284271284</v>
      </c>
      <c r="K17" s="32">
        <v>2427</v>
      </c>
      <c r="L17" s="34">
        <f t="shared" si="5"/>
        <v>17.51082251082251</v>
      </c>
      <c r="M17" s="32">
        <v>0</v>
      </c>
      <c r="N17" s="34">
        <f t="shared" si="6"/>
        <v>0</v>
      </c>
      <c r="O17" s="32">
        <v>8362</v>
      </c>
      <c r="P17" s="32">
        <v>3391</v>
      </c>
      <c r="Q17" s="34">
        <f t="shared" si="7"/>
        <v>60.331890331890335</v>
      </c>
      <c r="R17" s="32"/>
      <c r="S17" s="32" t="s">
        <v>266</v>
      </c>
      <c r="T17" s="32"/>
      <c r="U17" s="32"/>
    </row>
    <row r="18" spans="1:21" ht="13.5">
      <c r="A18" s="55" t="s">
        <v>65</v>
      </c>
      <c r="B18" s="56" t="s">
        <v>88</v>
      </c>
      <c r="C18" s="31" t="s">
        <v>89</v>
      </c>
      <c r="D18" s="32">
        <f t="shared" si="0"/>
        <v>10996</v>
      </c>
      <c r="E18" s="33">
        <f t="shared" si="1"/>
        <v>1930</v>
      </c>
      <c r="F18" s="34">
        <f t="shared" si="2"/>
        <v>17.55183703164787</v>
      </c>
      <c r="G18" s="32">
        <v>1930</v>
      </c>
      <c r="H18" s="32">
        <v>0</v>
      </c>
      <c r="I18" s="33">
        <f t="shared" si="3"/>
        <v>9066</v>
      </c>
      <c r="J18" s="34">
        <f t="shared" si="4"/>
        <v>82.44816296835212</v>
      </c>
      <c r="K18" s="32">
        <v>2625</v>
      </c>
      <c r="L18" s="34">
        <f t="shared" si="5"/>
        <v>23.87231720625682</v>
      </c>
      <c r="M18" s="32">
        <v>0</v>
      </c>
      <c r="N18" s="34">
        <f t="shared" si="6"/>
        <v>0</v>
      </c>
      <c r="O18" s="32">
        <v>6441</v>
      </c>
      <c r="P18" s="32">
        <v>1046</v>
      </c>
      <c r="Q18" s="34">
        <f t="shared" si="7"/>
        <v>58.575845762095305</v>
      </c>
      <c r="R18" s="32"/>
      <c r="S18" s="32" t="s">
        <v>266</v>
      </c>
      <c r="T18" s="32"/>
      <c r="U18" s="32"/>
    </row>
    <row r="19" spans="1:21" ht="13.5">
      <c r="A19" s="55" t="s">
        <v>65</v>
      </c>
      <c r="B19" s="56" t="s">
        <v>90</v>
      </c>
      <c r="C19" s="31" t="s">
        <v>91</v>
      </c>
      <c r="D19" s="32">
        <f t="shared" si="0"/>
        <v>11145</v>
      </c>
      <c r="E19" s="33">
        <f t="shared" si="1"/>
        <v>1639</v>
      </c>
      <c r="F19" s="34">
        <f t="shared" si="2"/>
        <v>14.706146253925528</v>
      </c>
      <c r="G19" s="32">
        <v>1639</v>
      </c>
      <c r="H19" s="32">
        <v>0</v>
      </c>
      <c r="I19" s="33">
        <f t="shared" si="3"/>
        <v>9506</v>
      </c>
      <c r="J19" s="34">
        <f t="shared" si="4"/>
        <v>85.29385374607448</v>
      </c>
      <c r="K19" s="32">
        <v>3896</v>
      </c>
      <c r="L19" s="34">
        <f t="shared" si="5"/>
        <v>34.957379991027366</v>
      </c>
      <c r="M19" s="32">
        <v>0</v>
      </c>
      <c r="N19" s="34">
        <f t="shared" si="6"/>
        <v>0</v>
      </c>
      <c r="O19" s="32">
        <v>5610</v>
      </c>
      <c r="P19" s="32">
        <v>1018</v>
      </c>
      <c r="Q19" s="34">
        <f t="shared" si="7"/>
        <v>50.33647375504711</v>
      </c>
      <c r="R19" s="32" t="s">
        <v>266</v>
      </c>
      <c r="S19" s="32"/>
      <c r="T19" s="32"/>
      <c r="U19" s="32"/>
    </row>
    <row r="20" spans="1:21" ht="13.5">
      <c r="A20" s="55" t="s">
        <v>65</v>
      </c>
      <c r="B20" s="56" t="s">
        <v>92</v>
      </c>
      <c r="C20" s="31" t="s">
        <v>93</v>
      </c>
      <c r="D20" s="32">
        <f t="shared" si="0"/>
        <v>21333</v>
      </c>
      <c r="E20" s="33">
        <f t="shared" si="1"/>
        <v>5273</v>
      </c>
      <c r="F20" s="34">
        <f t="shared" si="2"/>
        <v>24.71757371208925</v>
      </c>
      <c r="G20" s="32">
        <v>5134</v>
      </c>
      <c r="H20" s="32">
        <v>139</v>
      </c>
      <c r="I20" s="33">
        <f t="shared" si="3"/>
        <v>16060</v>
      </c>
      <c r="J20" s="34">
        <f t="shared" si="4"/>
        <v>75.28242628791075</v>
      </c>
      <c r="K20" s="32">
        <v>5953</v>
      </c>
      <c r="L20" s="34">
        <f t="shared" si="5"/>
        <v>27.905123517554962</v>
      </c>
      <c r="M20" s="32">
        <v>0</v>
      </c>
      <c r="N20" s="34">
        <f t="shared" si="6"/>
        <v>0</v>
      </c>
      <c r="O20" s="32">
        <v>10107</v>
      </c>
      <c r="P20" s="32">
        <v>2901</v>
      </c>
      <c r="Q20" s="34">
        <f t="shared" si="7"/>
        <v>47.37730277035579</v>
      </c>
      <c r="R20" s="32"/>
      <c r="S20" s="32" t="s">
        <v>266</v>
      </c>
      <c r="T20" s="32"/>
      <c r="U20" s="32"/>
    </row>
    <row r="21" spans="1:21" ht="13.5">
      <c r="A21" s="55" t="s">
        <v>65</v>
      </c>
      <c r="B21" s="56" t="s">
        <v>94</v>
      </c>
      <c r="C21" s="31" t="s">
        <v>95</v>
      </c>
      <c r="D21" s="32">
        <f t="shared" si="0"/>
        <v>24772</v>
      </c>
      <c r="E21" s="33">
        <f t="shared" si="1"/>
        <v>6801</v>
      </c>
      <c r="F21" s="34">
        <f t="shared" si="2"/>
        <v>27.454383981915065</v>
      </c>
      <c r="G21" s="32">
        <v>6704</v>
      </c>
      <c r="H21" s="32">
        <v>97</v>
      </c>
      <c r="I21" s="33">
        <f t="shared" si="3"/>
        <v>17971</v>
      </c>
      <c r="J21" s="34">
        <f t="shared" si="4"/>
        <v>72.54561601808493</v>
      </c>
      <c r="K21" s="32">
        <v>2334</v>
      </c>
      <c r="L21" s="34">
        <f t="shared" si="5"/>
        <v>9.421927983206846</v>
      </c>
      <c r="M21" s="32">
        <v>0</v>
      </c>
      <c r="N21" s="34">
        <f t="shared" si="6"/>
        <v>0</v>
      </c>
      <c r="O21" s="32">
        <v>15637</v>
      </c>
      <c r="P21" s="32">
        <v>3241</v>
      </c>
      <c r="Q21" s="34">
        <f t="shared" si="7"/>
        <v>63.123688034878086</v>
      </c>
      <c r="R21" s="32"/>
      <c r="S21" s="32" t="s">
        <v>266</v>
      </c>
      <c r="T21" s="32"/>
      <c r="U21" s="32"/>
    </row>
    <row r="22" spans="1:21" ht="13.5">
      <c r="A22" s="55" t="s">
        <v>65</v>
      </c>
      <c r="B22" s="56" t="s">
        <v>96</v>
      </c>
      <c r="C22" s="31" t="s">
        <v>97</v>
      </c>
      <c r="D22" s="32">
        <f t="shared" si="0"/>
        <v>9882</v>
      </c>
      <c r="E22" s="33">
        <f t="shared" si="1"/>
        <v>3377</v>
      </c>
      <c r="F22" s="34">
        <f t="shared" si="2"/>
        <v>34.1732442825339</v>
      </c>
      <c r="G22" s="32">
        <v>3165</v>
      </c>
      <c r="H22" s="32">
        <v>212</v>
      </c>
      <c r="I22" s="33">
        <f t="shared" si="3"/>
        <v>6505</v>
      </c>
      <c r="J22" s="34">
        <f t="shared" si="4"/>
        <v>65.8267557174661</v>
      </c>
      <c r="K22" s="32">
        <v>0</v>
      </c>
      <c r="L22" s="34">
        <f t="shared" si="5"/>
        <v>0</v>
      </c>
      <c r="M22" s="32">
        <v>0</v>
      </c>
      <c r="N22" s="34">
        <f t="shared" si="6"/>
        <v>0</v>
      </c>
      <c r="O22" s="32">
        <v>6505</v>
      </c>
      <c r="P22" s="32">
        <v>2442</v>
      </c>
      <c r="Q22" s="34">
        <f t="shared" si="7"/>
        <v>65.8267557174661</v>
      </c>
      <c r="R22" s="32" t="s">
        <v>266</v>
      </c>
      <c r="S22" s="32"/>
      <c r="T22" s="32"/>
      <c r="U22" s="32"/>
    </row>
    <row r="23" spans="1:21" ht="13.5">
      <c r="A23" s="55" t="s">
        <v>65</v>
      </c>
      <c r="B23" s="56" t="s">
        <v>98</v>
      </c>
      <c r="C23" s="31" t="s">
        <v>99</v>
      </c>
      <c r="D23" s="32">
        <f t="shared" si="0"/>
        <v>4653</v>
      </c>
      <c r="E23" s="33">
        <f t="shared" si="1"/>
        <v>1530</v>
      </c>
      <c r="F23" s="34">
        <f t="shared" si="2"/>
        <v>32.88201160541586</v>
      </c>
      <c r="G23" s="32">
        <v>1515</v>
      </c>
      <c r="H23" s="32">
        <v>15</v>
      </c>
      <c r="I23" s="33">
        <f t="shared" si="3"/>
        <v>3123</v>
      </c>
      <c r="J23" s="34">
        <f t="shared" si="4"/>
        <v>67.11798839458413</v>
      </c>
      <c r="K23" s="32">
        <v>0</v>
      </c>
      <c r="L23" s="34">
        <f t="shared" si="5"/>
        <v>0</v>
      </c>
      <c r="M23" s="32">
        <v>0</v>
      </c>
      <c r="N23" s="34">
        <f t="shared" si="6"/>
        <v>0</v>
      </c>
      <c r="O23" s="32">
        <v>3123</v>
      </c>
      <c r="P23" s="32">
        <v>1877</v>
      </c>
      <c r="Q23" s="34">
        <f t="shared" si="7"/>
        <v>67.11798839458413</v>
      </c>
      <c r="R23" s="32" t="s">
        <v>266</v>
      </c>
      <c r="S23" s="32"/>
      <c r="T23" s="32"/>
      <c r="U23" s="32"/>
    </row>
    <row r="24" spans="1:21" ht="13.5">
      <c r="A24" s="55" t="s">
        <v>65</v>
      </c>
      <c r="B24" s="56" t="s">
        <v>100</v>
      </c>
      <c r="C24" s="31" t="s">
        <v>101</v>
      </c>
      <c r="D24" s="32">
        <f t="shared" si="0"/>
        <v>17782</v>
      </c>
      <c r="E24" s="33">
        <f t="shared" si="1"/>
        <v>5861</v>
      </c>
      <c r="F24" s="34">
        <f t="shared" si="2"/>
        <v>32.96029692947925</v>
      </c>
      <c r="G24" s="32">
        <v>5861</v>
      </c>
      <c r="H24" s="32">
        <v>0</v>
      </c>
      <c r="I24" s="33">
        <f t="shared" si="3"/>
        <v>11921</v>
      </c>
      <c r="J24" s="34">
        <f t="shared" si="4"/>
        <v>67.03970307052074</v>
      </c>
      <c r="K24" s="32">
        <v>0</v>
      </c>
      <c r="L24" s="34">
        <f t="shared" si="5"/>
        <v>0</v>
      </c>
      <c r="M24" s="32">
        <v>0</v>
      </c>
      <c r="N24" s="34">
        <f t="shared" si="6"/>
        <v>0</v>
      </c>
      <c r="O24" s="32">
        <v>11921</v>
      </c>
      <c r="P24" s="32">
        <v>2508</v>
      </c>
      <c r="Q24" s="34">
        <f t="shared" si="7"/>
        <v>67.03970307052074</v>
      </c>
      <c r="R24" s="32" t="s">
        <v>266</v>
      </c>
      <c r="S24" s="32"/>
      <c r="T24" s="32"/>
      <c r="U24" s="32"/>
    </row>
    <row r="25" spans="1:21" ht="13.5">
      <c r="A25" s="55" t="s">
        <v>65</v>
      </c>
      <c r="B25" s="56" t="s">
        <v>102</v>
      </c>
      <c r="C25" s="31" t="s">
        <v>103</v>
      </c>
      <c r="D25" s="32">
        <f t="shared" si="0"/>
        <v>6800</v>
      </c>
      <c r="E25" s="33">
        <f t="shared" si="1"/>
        <v>2354</v>
      </c>
      <c r="F25" s="34">
        <f t="shared" si="2"/>
        <v>34.61764705882353</v>
      </c>
      <c r="G25" s="32">
        <v>2354</v>
      </c>
      <c r="H25" s="32">
        <v>0</v>
      </c>
      <c r="I25" s="33">
        <f t="shared" si="3"/>
        <v>4446</v>
      </c>
      <c r="J25" s="34">
        <f t="shared" si="4"/>
        <v>65.38235294117646</v>
      </c>
      <c r="K25" s="32">
        <v>0</v>
      </c>
      <c r="L25" s="34">
        <f t="shared" si="5"/>
        <v>0</v>
      </c>
      <c r="M25" s="32">
        <v>0</v>
      </c>
      <c r="N25" s="34">
        <f t="shared" si="6"/>
        <v>0</v>
      </c>
      <c r="O25" s="32">
        <v>4446</v>
      </c>
      <c r="P25" s="32">
        <v>962</v>
      </c>
      <c r="Q25" s="34">
        <f t="shared" si="7"/>
        <v>65.38235294117646</v>
      </c>
      <c r="R25" s="32" t="s">
        <v>266</v>
      </c>
      <c r="S25" s="32"/>
      <c r="T25" s="32"/>
      <c r="U25" s="32"/>
    </row>
    <row r="26" spans="1:21" ht="13.5">
      <c r="A26" s="55" t="s">
        <v>65</v>
      </c>
      <c r="B26" s="56" t="s">
        <v>104</v>
      </c>
      <c r="C26" s="31" t="s">
        <v>105</v>
      </c>
      <c r="D26" s="32">
        <f t="shared" si="0"/>
        <v>12056</v>
      </c>
      <c r="E26" s="33">
        <f t="shared" si="1"/>
        <v>4312</v>
      </c>
      <c r="F26" s="34">
        <f t="shared" si="2"/>
        <v>35.76642335766424</v>
      </c>
      <c r="G26" s="32">
        <v>3936</v>
      </c>
      <c r="H26" s="32">
        <v>376</v>
      </c>
      <c r="I26" s="33">
        <f t="shared" si="3"/>
        <v>7744</v>
      </c>
      <c r="J26" s="34">
        <f t="shared" si="4"/>
        <v>64.23357664233576</v>
      </c>
      <c r="K26" s="32">
        <v>1758</v>
      </c>
      <c r="L26" s="34">
        <f t="shared" si="5"/>
        <v>14.58195089581951</v>
      </c>
      <c r="M26" s="32">
        <v>0</v>
      </c>
      <c r="N26" s="34">
        <f t="shared" si="6"/>
        <v>0</v>
      </c>
      <c r="O26" s="32">
        <v>5986</v>
      </c>
      <c r="P26" s="32">
        <v>1792</v>
      </c>
      <c r="Q26" s="34">
        <f t="shared" si="7"/>
        <v>49.65162574651626</v>
      </c>
      <c r="R26" s="32" t="s">
        <v>266</v>
      </c>
      <c r="S26" s="32"/>
      <c r="T26" s="32"/>
      <c r="U26" s="32"/>
    </row>
    <row r="27" spans="1:21" ht="13.5">
      <c r="A27" s="55" t="s">
        <v>65</v>
      </c>
      <c r="B27" s="56" t="s">
        <v>106</v>
      </c>
      <c r="C27" s="31" t="s">
        <v>107</v>
      </c>
      <c r="D27" s="32">
        <f t="shared" si="0"/>
        <v>8608</v>
      </c>
      <c r="E27" s="33">
        <f t="shared" si="1"/>
        <v>834</v>
      </c>
      <c r="F27" s="34">
        <f t="shared" si="2"/>
        <v>9.688661710037175</v>
      </c>
      <c r="G27" s="32">
        <v>834</v>
      </c>
      <c r="H27" s="32">
        <v>0</v>
      </c>
      <c r="I27" s="33">
        <f t="shared" si="3"/>
        <v>7774</v>
      </c>
      <c r="J27" s="34">
        <f t="shared" si="4"/>
        <v>90.31133828996283</v>
      </c>
      <c r="K27" s="32">
        <v>0</v>
      </c>
      <c r="L27" s="34">
        <f t="shared" si="5"/>
        <v>0</v>
      </c>
      <c r="M27" s="32">
        <v>0</v>
      </c>
      <c r="N27" s="34">
        <f t="shared" si="6"/>
        <v>0</v>
      </c>
      <c r="O27" s="32">
        <v>7774</v>
      </c>
      <c r="P27" s="32">
        <v>5301</v>
      </c>
      <c r="Q27" s="34">
        <f t="shared" si="7"/>
        <v>90.31133828996283</v>
      </c>
      <c r="R27" s="32" t="s">
        <v>266</v>
      </c>
      <c r="S27" s="32"/>
      <c r="T27" s="32"/>
      <c r="U27" s="32"/>
    </row>
    <row r="28" spans="1:21" ht="13.5">
      <c r="A28" s="55" t="s">
        <v>65</v>
      </c>
      <c r="B28" s="56" t="s">
        <v>108</v>
      </c>
      <c r="C28" s="31" t="s">
        <v>109</v>
      </c>
      <c r="D28" s="32">
        <f t="shared" si="0"/>
        <v>22055</v>
      </c>
      <c r="E28" s="33">
        <f t="shared" si="1"/>
        <v>4185</v>
      </c>
      <c r="F28" s="34">
        <f t="shared" si="2"/>
        <v>18.975289050102017</v>
      </c>
      <c r="G28" s="32">
        <v>4077</v>
      </c>
      <c r="H28" s="32">
        <v>108</v>
      </c>
      <c r="I28" s="33">
        <f t="shared" si="3"/>
        <v>17870</v>
      </c>
      <c r="J28" s="34">
        <f t="shared" si="4"/>
        <v>81.02471094989798</v>
      </c>
      <c r="K28" s="32">
        <v>8109</v>
      </c>
      <c r="L28" s="34">
        <f t="shared" si="5"/>
        <v>36.767172976649285</v>
      </c>
      <c r="M28" s="32">
        <v>0</v>
      </c>
      <c r="N28" s="34">
        <f t="shared" si="6"/>
        <v>0</v>
      </c>
      <c r="O28" s="32">
        <v>9761</v>
      </c>
      <c r="P28" s="32">
        <v>2221</v>
      </c>
      <c r="Q28" s="34">
        <f t="shared" si="7"/>
        <v>44.257537973248695</v>
      </c>
      <c r="R28" s="32" t="s">
        <v>266</v>
      </c>
      <c r="S28" s="32"/>
      <c r="T28" s="32"/>
      <c r="U28" s="32"/>
    </row>
    <row r="29" spans="1:21" ht="13.5">
      <c r="A29" s="55" t="s">
        <v>65</v>
      </c>
      <c r="B29" s="56" t="s">
        <v>110</v>
      </c>
      <c r="C29" s="31" t="s">
        <v>111</v>
      </c>
      <c r="D29" s="32">
        <f t="shared" si="0"/>
        <v>9402</v>
      </c>
      <c r="E29" s="33">
        <f t="shared" si="1"/>
        <v>2053</v>
      </c>
      <c r="F29" s="34">
        <f t="shared" si="2"/>
        <v>21.835779621357158</v>
      </c>
      <c r="G29" s="32">
        <v>1952</v>
      </c>
      <c r="H29" s="32">
        <v>101</v>
      </c>
      <c r="I29" s="33">
        <f t="shared" si="3"/>
        <v>7349</v>
      </c>
      <c r="J29" s="34">
        <f t="shared" si="4"/>
        <v>78.16422037864285</v>
      </c>
      <c r="K29" s="32">
        <v>0</v>
      </c>
      <c r="L29" s="34">
        <f t="shared" si="5"/>
        <v>0</v>
      </c>
      <c r="M29" s="32">
        <v>0</v>
      </c>
      <c r="N29" s="34">
        <f t="shared" si="6"/>
        <v>0</v>
      </c>
      <c r="O29" s="32">
        <v>7349</v>
      </c>
      <c r="P29" s="32">
        <v>4717</v>
      </c>
      <c r="Q29" s="34">
        <f t="shared" si="7"/>
        <v>78.16422037864285</v>
      </c>
      <c r="R29" s="32" t="s">
        <v>266</v>
      </c>
      <c r="S29" s="32"/>
      <c r="T29" s="32"/>
      <c r="U29" s="32"/>
    </row>
    <row r="30" spans="1:21" ht="13.5">
      <c r="A30" s="55" t="s">
        <v>65</v>
      </c>
      <c r="B30" s="56" t="s">
        <v>112</v>
      </c>
      <c r="C30" s="31" t="s">
        <v>113</v>
      </c>
      <c r="D30" s="32">
        <f t="shared" si="0"/>
        <v>9441</v>
      </c>
      <c r="E30" s="33">
        <f t="shared" si="1"/>
        <v>4199</v>
      </c>
      <c r="F30" s="34">
        <f t="shared" si="2"/>
        <v>44.47622073932846</v>
      </c>
      <c r="G30" s="32">
        <v>3815</v>
      </c>
      <c r="H30" s="32">
        <v>384</v>
      </c>
      <c r="I30" s="33">
        <f t="shared" si="3"/>
        <v>5242</v>
      </c>
      <c r="J30" s="34">
        <f t="shared" si="4"/>
        <v>55.52377926067153</v>
      </c>
      <c r="K30" s="32">
        <v>0</v>
      </c>
      <c r="L30" s="34">
        <f t="shared" si="5"/>
        <v>0</v>
      </c>
      <c r="M30" s="32">
        <v>0</v>
      </c>
      <c r="N30" s="34">
        <f t="shared" si="6"/>
        <v>0</v>
      </c>
      <c r="O30" s="32">
        <v>5242</v>
      </c>
      <c r="P30" s="32">
        <v>1011</v>
      </c>
      <c r="Q30" s="34">
        <f t="shared" si="7"/>
        <v>55.52377926067153</v>
      </c>
      <c r="R30" s="32" t="s">
        <v>266</v>
      </c>
      <c r="S30" s="32"/>
      <c r="T30" s="32"/>
      <c r="U30" s="32"/>
    </row>
    <row r="31" spans="1:21" ht="13.5">
      <c r="A31" s="55" t="s">
        <v>65</v>
      </c>
      <c r="B31" s="56" t="s">
        <v>114</v>
      </c>
      <c r="C31" s="31" t="s">
        <v>63</v>
      </c>
      <c r="D31" s="32">
        <f t="shared" si="0"/>
        <v>8402</v>
      </c>
      <c r="E31" s="33">
        <f t="shared" si="1"/>
        <v>2953</v>
      </c>
      <c r="F31" s="34">
        <f t="shared" si="2"/>
        <v>35.146393715781954</v>
      </c>
      <c r="G31" s="32">
        <v>2072</v>
      </c>
      <c r="H31" s="32">
        <v>881</v>
      </c>
      <c r="I31" s="33">
        <f t="shared" si="3"/>
        <v>5449</v>
      </c>
      <c r="J31" s="34">
        <f t="shared" si="4"/>
        <v>64.85360628421805</v>
      </c>
      <c r="K31" s="32">
        <v>0</v>
      </c>
      <c r="L31" s="34">
        <f t="shared" si="5"/>
        <v>0</v>
      </c>
      <c r="M31" s="32">
        <v>0</v>
      </c>
      <c r="N31" s="34">
        <f t="shared" si="6"/>
        <v>0</v>
      </c>
      <c r="O31" s="32">
        <v>5449</v>
      </c>
      <c r="P31" s="32">
        <v>1845</v>
      </c>
      <c r="Q31" s="34">
        <f t="shared" si="7"/>
        <v>64.85360628421805</v>
      </c>
      <c r="R31" s="32" t="s">
        <v>266</v>
      </c>
      <c r="S31" s="32"/>
      <c r="T31" s="32"/>
      <c r="U31" s="32"/>
    </row>
    <row r="32" spans="1:21" ht="13.5">
      <c r="A32" s="55" t="s">
        <v>65</v>
      </c>
      <c r="B32" s="56" t="s">
        <v>115</v>
      </c>
      <c r="C32" s="31" t="s">
        <v>25</v>
      </c>
      <c r="D32" s="32">
        <f t="shared" si="0"/>
        <v>6738</v>
      </c>
      <c r="E32" s="33">
        <f t="shared" si="1"/>
        <v>2368</v>
      </c>
      <c r="F32" s="34">
        <f t="shared" si="2"/>
        <v>35.14395963193826</v>
      </c>
      <c r="G32" s="32">
        <v>2368</v>
      </c>
      <c r="H32" s="32">
        <v>0</v>
      </c>
      <c r="I32" s="33">
        <f t="shared" si="3"/>
        <v>4370</v>
      </c>
      <c r="J32" s="34">
        <f t="shared" si="4"/>
        <v>64.85604036806174</v>
      </c>
      <c r="K32" s="32">
        <v>396</v>
      </c>
      <c r="L32" s="34">
        <f t="shared" si="5"/>
        <v>5.8771148708815675</v>
      </c>
      <c r="M32" s="32">
        <v>0</v>
      </c>
      <c r="N32" s="34">
        <f t="shared" si="6"/>
        <v>0</v>
      </c>
      <c r="O32" s="32">
        <v>3974</v>
      </c>
      <c r="P32" s="32">
        <v>1653</v>
      </c>
      <c r="Q32" s="34">
        <f t="shared" si="7"/>
        <v>58.97892549718017</v>
      </c>
      <c r="R32" s="32" t="s">
        <v>266</v>
      </c>
      <c r="S32" s="32"/>
      <c r="T32" s="32"/>
      <c r="U32" s="32"/>
    </row>
    <row r="33" spans="1:21" ht="13.5">
      <c r="A33" s="55" t="s">
        <v>65</v>
      </c>
      <c r="B33" s="56" t="s">
        <v>116</v>
      </c>
      <c r="C33" s="31" t="s">
        <v>117</v>
      </c>
      <c r="D33" s="32">
        <f t="shared" si="0"/>
        <v>12962</v>
      </c>
      <c r="E33" s="33">
        <f t="shared" si="1"/>
        <v>3121</v>
      </c>
      <c r="F33" s="34">
        <f t="shared" si="2"/>
        <v>24.078074371239005</v>
      </c>
      <c r="G33" s="32">
        <v>3121</v>
      </c>
      <c r="H33" s="32">
        <v>0</v>
      </c>
      <c r="I33" s="33">
        <f t="shared" si="3"/>
        <v>9841</v>
      </c>
      <c r="J33" s="34">
        <f t="shared" si="4"/>
        <v>75.92192562876099</v>
      </c>
      <c r="K33" s="32">
        <v>6551</v>
      </c>
      <c r="L33" s="34">
        <f t="shared" si="5"/>
        <v>50.540040117265846</v>
      </c>
      <c r="M33" s="32">
        <v>0</v>
      </c>
      <c r="N33" s="34">
        <f t="shared" si="6"/>
        <v>0</v>
      </c>
      <c r="O33" s="32">
        <v>3290</v>
      </c>
      <c r="P33" s="32">
        <v>604</v>
      </c>
      <c r="Q33" s="34">
        <f t="shared" si="7"/>
        <v>25.38188551149514</v>
      </c>
      <c r="R33" s="32" t="s">
        <v>266</v>
      </c>
      <c r="S33" s="32"/>
      <c r="T33" s="32"/>
      <c r="U33" s="32"/>
    </row>
    <row r="34" spans="1:21" ht="13.5">
      <c r="A34" s="55" t="s">
        <v>65</v>
      </c>
      <c r="B34" s="56" t="s">
        <v>118</v>
      </c>
      <c r="C34" s="31" t="s">
        <v>119</v>
      </c>
      <c r="D34" s="32">
        <f t="shared" si="0"/>
        <v>6230</v>
      </c>
      <c r="E34" s="33">
        <f t="shared" si="1"/>
        <v>0</v>
      </c>
      <c r="F34" s="34">
        <f t="shared" si="2"/>
        <v>0</v>
      </c>
      <c r="G34" s="32">
        <v>0</v>
      </c>
      <c r="H34" s="32">
        <v>0</v>
      </c>
      <c r="I34" s="33">
        <f t="shared" si="3"/>
        <v>6230</v>
      </c>
      <c r="J34" s="34">
        <f t="shared" si="4"/>
        <v>100</v>
      </c>
      <c r="K34" s="32">
        <v>0</v>
      </c>
      <c r="L34" s="34">
        <f t="shared" si="5"/>
        <v>0</v>
      </c>
      <c r="M34" s="32">
        <v>0</v>
      </c>
      <c r="N34" s="34">
        <f t="shared" si="6"/>
        <v>0</v>
      </c>
      <c r="O34" s="32">
        <v>6230</v>
      </c>
      <c r="P34" s="32">
        <v>5575</v>
      </c>
      <c r="Q34" s="34">
        <f t="shared" si="7"/>
        <v>100</v>
      </c>
      <c r="R34" s="32"/>
      <c r="S34" s="32"/>
      <c r="T34" s="32"/>
      <c r="U34" s="32" t="s">
        <v>266</v>
      </c>
    </row>
    <row r="35" spans="1:21" ht="13.5">
      <c r="A35" s="55" t="s">
        <v>65</v>
      </c>
      <c r="B35" s="56" t="s">
        <v>120</v>
      </c>
      <c r="C35" s="31" t="s">
        <v>121</v>
      </c>
      <c r="D35" s="32">
        <f t="shared" si="0"/>
        <v>6951</v>
      </c>
      <c r="E35" s="33">
        <f t="shared" si="1"/>
        <v>2262</v>
      </c>
      <c r="F35" s="34">
        <f t="shared" si="2"/>
        <v>32.542080276219245</v>
      </c>
      <c r="G35" s="32">
        <v>2262</v>
      </c>
      <c r="H35" s="32">
        <v>0</v>
      </c>
      <c r="I35" s="33">
        <f t="shared" si="3"/>
        <v>4689</v>
      </c>
      <c r="J35" s="34">
        <f t="shared" si="4"/>
        <v>67.45791972378075</v>
      </c>
      <c r="K35" s="32">
        <v>0</v>
      </c>
      <c r="L35" s="34">
        <f t="shared" si="5"/>
        <v>0</v>
      </c>
      <c r="M35" s="32">
        <v>0</v>
      </c>
      <c r="N35" s="34">
        <f t="shared" si="6"/>
        <v>0</v>
      </c>
      <c r="O35" s="32">
        <v>4689</v>
      </c>
      <c r="P35" s="32">
        <v>3739</v>
      </c>
      <c r="Q35" s="34">
        <f t="shared" si="7"/>
        <v>67.45791972378075</v>
      </c>
      <c r="R35" s="32" t="s">
        <v>266</v>
      </c>
      <c r="S35" s="32"/>
      <c r="T35" s="32"/>
      <c r="U35" s="32"/>
    </row>
    <row r="36" spans="1:21" ht="13.5">
      <c r="A36" s="55" t="s">
        <v>65</v>
      </c>
      <c r="B36" s="56" t="s">
        <v>122</v>
      </c>
      <c r="C36" s="31" t="s">
        <v>123</v>
      </c>
      <c r="D36" s="32">
        <f t="shared" si="0"/>
        <v>13464</v>
      </c>
      <c r="E36" s="33">
        <f t="shared" si="1"/>
        <v>4380</v>
      </c>
      <c r="F36" s="34">
        <f t="shared" si="2"/>
        <v>32.53119429590018</v>
      </c>
      <c r="G36" s="32">
        <v>4380</v>
      </c>
      <c r="H36" s="32">
        <v>0</v>
      </c>
      <c r="I36" s="33">
        <f t="shared" si="3"/>
        <v>9084</v>
      </c>
      <c r="J36" s="34">
        <f t="shared" si="4"/>
        <v>67.46880570409982</v>
      </c>
      <c r="K36" s="32">
        <v>1676</v>
      </c>
      <c r="L36" s="34">
        <f t="shared" si="5"/>
        <v>12.448009506833037</v>
      </c>
      <c r="M36" s="32">
        <v>0</v>
      </c>
      <c r="N36" s="34">
        <f t="shared" si="6"/>
        <v>0</v>
      </c>
      <c r="O36" s="32">
        <v>7408</v>
      </c>
      <c r="P36" s="32">
        <v>1708</v>
      </c>
      <c r="Q36" s="34">
        <f t="shared" si="7"/>
        <v>55.02079619726678</v>
      </c>
      <c r="R36" s="32" t="s">
        <v>266</v>
      </c>
      <c r="S36" s="32"/>
      <c r="T36" s="32"/>
      <c r="U36" s="32"/>
    </row>
    <row r="37" spans="1:21" ht="13.5">
      <c r="A37" s="55" t="s">
        <v>65</v>
      </c>
      <c r="B37" s="56" t="s">
        <v>124</v>
      </c>
      <c r="C37" s="31" t="s">
        <v>125</v>
      </c>
      <c r="D37" s="32">
        <f t="shared" si="0"/>
        <v>7625</v>
      </c>
      <c r="E37" s="33">
        <f t="shared" si="1"/>
        <v>3663</v>
      </c>
      <c r="F37" s="34">
        <f t="shared" si="2"/>
        <v>48.03934426229508</v>
      </c>
      <c r="G37" s="32">
        <v>3663</v>
      </c>
      <c r="H37" s="32">
        <v>0</v>
      </c>
      <c r="I37" s="33">
        <f t="shared" si="3"/>
        <v>3962</v>
      </c>
      <c r="J37" s="34">
        <f t="shared" si="4"/>
        <v>51.96065573770492</v>
      </c>
      <c r="K37" s="32">
        <v>0</v>
      </c>
      <c r="L37" s="34">
        <f t="shared" si="5"/>
        <v>0</v>
      </c>
      <c r="M37" s="32">
        <v>0</v>
      </c>
      <c r="N37" s="34">
        <f t="shared" si="6"/>
        <v>0</v>
      </c>
      <c r="O37" s="32">
        <v>3962</v>
      </c>
      <c r="P37" s="32">
        <v>953</v>
      </c>
      <c r="Q37" s="34">
        <f t="shared" si="7"/>
        <v>51.96065573770492</v>
      </c>
      <c r="R37" s="32" t="s">
        <v>266</v>
      </c>
      <c r="S37" s="32"/>
      <c r="T37" s="32"/>
      <c r="U37" s="32"/>
    </row>
    <row r="38" spans="1:21" ht="13.5">
      <c r="A38" s="55" t="s">
        <v>65</v>
      </c>
      <c r="B38" s="56" t="s">
        <v>126</v>
      </c>
      <c r="C38" s="31" t="s">
        <v>127</v>
      </c>
      <c r="D38" s="32">
        <f t="shared" si="0"/>
        <v>2406</v>
      </c>
      <c r="E38" s="33">
        <f t="shared" si="1"/>
        <v>729</v>
      </c>
      <c r="F38" s="34">
        <f t="shared" si="2"/>
        <v>30.29925187032419</v>
      </c>
      <c r="G38" s="32">
        <v>729</v>
      </c>
      <c r="H38" s="32">
        <v>0</v>
      </c>
      <c r="I38" s="33">
        <f t="shared" si="3"/>
        <v>1677</v>
      </c>
      <c r="J38" s="34">
        <f t="shared" si="4"/>
        <v>69.70074812967582</v>
      </c>
      <c r="K38" s="32">
        <v>0</v>
      </c>
      <c r="L38" s="34">
        <f t="shared" si="5"/>
        <v>0</v>
      </c>
      <c r="M38" s="32">
        <v>0</v>
      </c>
      <c r="N38" s="34">
        <f t="shared" si="6"/>
        <v>0</v>
      </c>
      <c r="O38" s="32">
        <v>1677</v>
      </c>
      <c r="P38" s="32">
        <v>792</v>
      </c>
      <c r="Q38" s="34">
        <f t="shared" si="7"/>
        <v>69.70074812967582</v>
      </c>
      <c r="R38" s="32" t="s">
        <v>266</v>
      </c>
      <c r="S38" s="32"/>
      <c r="T38" s="32"/>
      <c r="U38" s="32"/>
    </row>
    <row r="39" spans="1:21" ht="13.5">
      <c r="A39" s="55" t="s">
        <v>65</v>
      </c>
      <c r="B39" s="56" t="s">
        <v>128</v>
      </c>
      <c r="C39" s="31" t="s">
        <v>0</v>
      </c>
      <c r="D39" s="32">
        <f t="shared" si="0"/>
        <v>641</v>
      </c>
      <c r="E39" s="33">
        <f t="shared" si="1"/>
        <v>0</v>
      </c>
      <c r="F39" s="34">
        <f t="shared" si="2"/>
        <v>0</v>
      </c>
      <c r="G39" s="32">
        <v>0</v>
      </c>
      <c r="H39" s="32">
        <v>0</v>
      </c>
      <c r="I39" s="33">
        <f t="shared" si="3"/>
        <v>641</v>
      </c>
      <c r="J39" s="34">
        <f t="shared" si="4"/>
        <v>100</v>
      </c>
      <c r="K39" s="32">
        <v>641</v>
      </c>
      <c r="L39" s="34">
        <f t="shared" si="5"/>
        <v>100</v>
      </c>
      <c r="M39" s="32">
        <v>0</v>
      </c>
      <c r="N39" s="34">
        <f t="shared" si="6"/>
        <v>0</v>
      </c>
      <c r="O39" s="32">
        <v>0</v>
      </c>
      <c r="P39" s="32">
        <v>0</v>
      </c>
      <c r="Q39" s="34">
        <f t="shared" si="7"/>
        <v>0</v>
      </c>
      <c r="R39" s="32"/>
      <c r="S39" s="32"/>
      <c r="T39" s="32"/>
      <c r="U39" s="32" t="s">
        <v>266</v>
      </c>
    </row>
    <row r="40" spans="1:21" ht="13.5">
      <c r="A40" s="55" t="s">
        <v>65</v>
      </c>
      <c r="B40" s="56" t="s">
        <v>129</v>
      </c>
      <c r="C40" s="31" t="s">
        <v>130</v>
      </c>
      <c r="D40" s="32">
        <f t="shared" si="0"/>
        <v>1905</v>
      </c>
      <c r="E40" s="33">
        <f t="shared" si="1"/>
        <v>478</v>
      </c>
      <c r="F40" s="34">
        <f t="shared" si="2"/>
        <v>25.09186351706037</v>
      </c>
      <c r="G40" s="32">
        <v>478</v>
      </c>
      <c r="H40" s="32">
        <v>0</v>
      </c>
      <c r="I40" s="33">
        <f t="shared" si="3"/>
        <v>1427</v>
      </c>
      <c r="J40" s="34">
        <f t="shared" si="4"/>
        <v>74.90813648293964</v>
      </c>
      <c r="K40" s="32">
        <v>777</v>
      </c>
      <c r="L40" s="34">
        <f t="shared" si="5"/>
        <v>40.78740157480315</v>
      </c>
      <c r="M40" s="32">
        <v>0</v>
      </c>
      <c r="N40" s="34">
        <f t="shared" si="6"/>
        <v>0</v>
      </c>
      <c r="O40" s="32">
        <v>650</v>
      </c>
      <c r="P40" s="32">
        <v>468</v>
      </c>
      <c r="Q40" s="34">
        <f t="shared" si="7"/>
        <v>34.120734908136484</v>
      </c>
      <c r="R40" s="32" t="s">
        <v>266</v>
      </c>
      <c r="S40" s="32"/>
      <c r="T40" s="32"/>
      <c r="U40" s="32"/>
    </row>
    <row r="41" spans="1:21" ht="13.5">
      <c r="A41" s="55" t="s">
        <v>65</v>
      </c>
      <c r="B41" s="56" t="s">
        <v>131</v>
      </c>
      <c r="C41" s="31" t="s">
        <v>62</v>
      </c>
      <c r="D41" s="32">
        <f t="shared" si="0"/>
        <v>3073</v>
      </c>
      <c r="E41" s="33">
        <f t="shared" si="1"/>
        <v>939</v>
      </c>
      <c r="F41" s="34">
        <f t="shared" si="2"/>
        <v>30.55645948584445</v>
      </c>
      <c r="G41" s="32">
        <v>939</v>
      </c>
      <c r="H41" s="32">
        <v>0</v>
      </c>
      <c r="I41" s="33">
        <f t="shared" si="3"/>
        <v>2134</v>
      </c>
      <c r="J41" s="34">
        <f t="shared" si="4"/>
        <v>69.44354051415554</v>
      </c>
      <c r="K41" s="32">
        <v>1169</v>
      </c>
      <c r="L41" s="34">
        <f t="shared" si="5"/>
        <v>38.041002277904326</v>
      </c>
      <c r="M41" s="32">
        <v>0</v>
      </c>
      <c r="N41" s="34">
        <f t="shared" si="6"/>
        <v>0</v>
      </c>
      <c r="O41" s="32">
        <v>965</v>
      </c>
      <c r="P41" s="32">
        <v>112</v>
      </c>
      <c r="Q41" s="34">
        <f t="shared" si="7"/>
        <v>31.40253823625122</v>
      </c>
      <c r="R41" s="32" t="s">
        <v>266</v>
      </c>
      <c r="S41" s="32"/>
      <c r="T41" s="32"/>
      <c r="U41" s="32"/>
    </row>
    <row r="42" spans="1:21" ht="13.5">
      <c r="A42" s="55" t="s">
        <v>65</v>
      </c>
      <c r="B42" s="56" t="s">
        <v>132</v>
      </c>
      <c r="C42" s="31" t="s">
        <v>133</v>
      </c>
      <c r="D42" s="32">
        <f t="shared" si="0"/>
        <v>5570</v>
      </c>
      <c r="E42" s="33">
        <f t="shared" si="1"/>
        <v>1909</v>
      </c>
      <c r="F42" s="34">
        <f t="shared" si="2"/>
        <v>34.272890484739676</v>
      </c>
      <c r="G42" s="32">
        <v>1909</v>
      </c>
      <c r="H42" s="32">
        <v>0</v>
      </c>
      <c r="I42" s="33">
        <f t="shared" si="3"/>
        <v>3661</v>
      </c>
      <c r="J42" s="34">
        <f t="shared" si="4"/>
        <v>65.72710951526032</v>
      </c>
      <c r="K42" s="32">
        <v>0</v>
      </c>
      <c r="L42" s="34">
        <f t="shared" si="5"/>
        <v>0</v>
      </c>
      <c r="M42" s="32">
        <v>0</v>
      </c>
      <c r="N42" s="34">
        <f t="shared" si="6"/>
        <v>0</v>
      </c>
      <c r="O42" s="32">
        <v>3661</v>
      </c>
      <c r="P42" s="32">
        <v>2774</v>
      </c>
      <c r="Q42" s="34">
        <f t="shared" si="7"/>
        <v>65.72710951526032</v>
      </c>
      <c r="R42" s="32" t="s">
        <v>266</v>
      </c>
      <c r="S42" s="32"/>
      <c r="T42" s="32"/>
      <c r="U42" s="32"/>
    </row>
    <row r="43" spans="1:21" ht="13.5">
      <c r="A43" s="55" t="s">
        <v>65</v>
      </c>
      <c r="B43" s="56" t="s">
        <v>134</v>
      </c>
      <c r="C43" s="31" t="s">
        <v>135</v>
      </c>
      <c r="D43" s="32">
        <f t="shared" si="0"/>
        <v>7466</v>
      </c>
      <c r="E43" s="33">
        <f t="shared" si="1"/>
        <v>3378</v>
      </c>
      <c r="F43" s="34">
        <f t="shared" si="2"/>
        <v>45.245111170640236</v>
      </c>
      <c r="G43" s="32">
        <v>3378</v>
      </c>
      <c r="H43" s="32">
        <v>0</v>
      </c>
      <c r="I43" s="33">
        <f t="shared" si="3"/>
        <v>4088</v>
      </c>
      <c r="J43" s="34">
        <f t="shared" si="4"/>
        <v>54.75488882935976</v>
      </c>
      <c r="K43" s="32">
        <v>856</v>
      </c>
      <c r="L43" s="34">
        <f t="shared" si="5"/>
        <v>11.465309402625234</v>
      </c>
      <c r="M43" s="32">
        <v>0</v>
      </c>
      <c r="N43" s="34">
        <f t="shared" si="6"/>
        <v>0</v>
      </c>
      <c r="O43" s="32">
        <v>3232</v>
      </c>
      <c r="P43" s="32">
        <v>90</v>
      </c>
      <c r="Q43" s="34">
        <f t="shared" si="7"/>
        <v>43.289579426734534</v>
      </c>
      <c r="R43" s="32" t="s">
        <v>266</v>
      </c>
      <c r="S43" s="32"/>
      <c r="T43" s="32"/>
      <c r="U43" s="32"/>
    </row>
    <row r="44" spans="1:21" ht="13.5">
      <c r="A44" s="55" t="s">
        <v>65</v>
      </c>
      <c r="B44" s="56" t="s">
        <v>136</v>
      </c>
      <c r="C44" s="31" t="s">
        <v>137</v>
      </c>
      <c r="D44" s="32">
        <f t="shared" si="0"/>
        <v>3627</v>
      </c>
      <c r="E44" s="33">
        <f t="shared" si="1"/>
        <v>1554</v>
      </c>
      <c r="F44" s="34">
        <f t="shared" si="2"/>
        <v>42.84532671629446</v>
      </c>
      <c r="G44" s="32">
        <v>1554</v>
      </c>
      <c r="H44" s="32">
        <v>0</v>
      </c>
      <c r="I44" s="33">
        <f t="shared" si="3"/>
        <v>2073</v>
      </c>
      <c r="J44" s="34">
        <f t="shared" si="4"/>
        <v>57.154673283705534</v>
      </c>
      <c r="K44" s="32">
        <v>731</v>
      </c>
      <c r="L44" s="34">
        <f t="shared" si="5"/>
        <v>20.154397573752412</v>
      </c>
      <c r="M44" s="32">
        <v>0</v>
      </c>
      <c r="N44" s="34">
        <f t="shared" si="6"/>
        <v>0</v>
      </c>
      <c r="O44" s="32">
        <v>1342</v>
      </c>
      <c r="P44" s="32">
        <v>1107</v>
      </c>
      <c r="Q44" s="34">
        <f t="shared" si="7"/>
        <v>37.00027570995313</v>
      </c>
      <c r="R44" s="32" t="s">
        <v>266</v>
      </c>
      <c r="S44" s="32"/>
      <c r="T44" s="32"/>
      <c r="U44" s="32"/>
    </row>
    <row r="45" spans="1:21" ht="13.5">
      <c r="A45" s="55" t="s">
        <v>65</v>
      </c>
      <c r="B45" s="56" t="s">
        <v>138</v>
      </c>
      <c r="C45" s="31" t="s">
        <v>139</v>
      </c>
      <c r="D45" s="32">
        <f t="shared" si="0"/>
        <v>3551</v>
      </c>
      <c r="E45" s="33">
        <f t="shared" si="1"/>
        <v>819</v>
      </c>
      <c r="F45" s="34">
        <f t="shared" si="2"/>
        <v>23.063925654745145</v>
      </c>
      <c r="G45" s="32">
        <v>819</v>
      </c>
      <c r="H45" s="32">
        <v>0</v>
      </c>
      <c r="I45" s="33">
        <f t="shared" si="3"/>
        <v>2732</v>
      </c>
      <c r="J45" s="34">
        <f t="shared" si="4"/>
        <v>76.93607434525485</v>
      </c>
      <c r="K45" s="32">
        <v>2172</v>
      </c>
      <c r="L45" s="34">
        <f t="shared" si="5"/>
        <v>61.16586876936074</v>
      </c>
      <c r="M45" s="32">
        <v>0</v>
      </c>
      <c r="N45" s="34">
        <f t="shared" si="6"/>
        <v>0</v>
      </c>
      <c r="O45" s="32">
        <v>560</v>
      </c>
      <c r="P45" s="32">
        <v>176</v>
      </c>
      <c r="Q45" s="34">
        <f t="shared" si="7"/>
        <v>15.770205575894114</v>
      </c>
      <c r="R45" s="32" t="s">
        <v>266</v>
      </c>
      <c r="S45" s="32"/>
      <c r="T45" s="32"/>
      <c r="U45" s="32"/>
    </row>
    <row r="46" spans="1:21" ht="13.5">
      <c r="A46" s="55" t="s">
        <v>65</v>
      </c>
      <c r="B46" s="56" t="s">
        <v>140</v>
      </c>
      <c r="C46" s="31" t="s">
        <v>141</v>
      </c>
      <c r="D46" s="32">
        <f t="shared" si="0"/>
        <v>10682</v>
      </c>
      <c r="E46" s="33">
        <f t="shared" si="1"/>
        <v>5403</v>
      </c>
      <c r="F46" s="34">
        <f t="shared" si="2"/>
        <v>50.58041565249953</v>
      </c>
      <c r="G46" s="32">
        <v>5403</v>
      </c>
      <c r="H46" s="32">
        <v>0</v>
      </c>
      <c r="I46" s="33">
        <f t="shared" si="3"/>
        <v>5279</v>
      </c>
      <c r="J46" s="34">
        <f t="shared" si="4"/>
        <v>49.41958434750047</v>
      </c>
      <c r="K46" s="32">
        <v>683</v>
      </c>
      <c r="L46" s="34">
        <f t="shared" si="5"/>
        <v>6.3939337202771025</v>
      </c>
      <c r="M46" s="32">
        <v>0</v>
      </c>
      <c r="N46" s="34">
        <f t="shared" si="6"/>
        <v>0</v>
      </c>
      <c r="O46" s="32">
        <v>4596</v>
      </c>
      <c r="P46" s="32">
        <v>1123</v>
      </c>
      <c r="Q46" s="34">
        <f t="shared" si="7"/>
        <v>43.025650627223364</v>
      </c>
      <c r="R46" s="32" t="s">
        <v>266</v>
      </c>
      <c r="S46" s="32"/>
      <c r="T46" s="32"/>
      <c r="U46" s="32"/>
    </row>
    <row r="47" spans="1:21" ht="13.5">
      <c r="A47" s="55" t="s">
        <v>65</v>
      </c>
      <c r="B47" s="56" t="s">
        <v>142</v>
      </c>
      <c r="C47" s="31" t="s">
        <v>143</v>
      </c>
      <c r="D47" s="32">
        <f t="shared" si="0"/>
        <v>4368</v>
      </c>
      <c r="E47" s="33">
        <f t="shared" si="1"/>
        <v>3734</v>
      </c>
      <c r="F47" s="34">
        <f t="shared" si="2"/>
        <v>85.48534798534799</v>
      </c>
      <c r="G47" s="32">
        <v>3724</v>
      </c>
      <c r="H47" s="32">
        <v>10</v>
      </c>
      <c r="I47" s="33">
        <f t="shared" si="3"/>
        <v>634</v>
      </c>
      <c r="J47" s="34">
        <f t="shared" si="4"/>
        <v>14.514652014652016</v>
      </c>
      <c r="K47" s="32">
        <v>0</v>
      </c>
      <c r="L47" s="34">
        <f t="shared" si="5"/>
        <v>0</v>
      </c>
      <c r="M47" s="32">
        <v>0</v>
      </c>
      <c r="N47" s="34">
        <f t="shared" si="6"/>
        <v>0</v>
      </c>
      <c r="O47" s="32">
        <v>634</v>
      </c>
      <c r="P47" s="32">
        <v>510</v>
      </c>
      <c r="Q47" s="34">
        <f t="shared" si="7"/>
        <v>14.514652014652016</v>
      </c>
      <c r="R47" s="32" t="s">
        <v>266</v>
      </c>
      <c r="S47" s="32"/>
      <c r="T47" s="32"/>
      <c r="U47" s="32"/>
    </row>
    <row r="48" spans="1:21" ht="13.5">
      <c r="A48" s="55" t="s">
        <v>65</v>
      </c>
      <c r="B48" s="56" t="s">
        <v>144</v>
      </c>
      <c r="C48" s="31" t="s">
        <v>145</v>
      </c>
      <c r="D48" s="32">
        <f t="shared" si="0"/>
        <v>9068</v>
      </c>
      <c r="E48" s="33">
        <f t="shared" si="1"/>
        <v>5353</v>
      </c>
      <c r="F48" s="34">
        <f t="shared" si="2"/>
        <v>59.031760035288926</v>
      </c>
      <c r="G48" s="32">
        <v>5353</v>
      </c>
      <c r="H48" s="32">
        <v>0</v>
      </c>
      <c r="I48" s="33">
        <f t="shared" si="3"/>
        <v>3715</v>
      </c>
      <c r="J48" s="34">
        <f t="shared" si="4"/>
        <v>40.968239964711074</v>
      </c>
      <c r="K48" s="32">
        <v>603</v>
      </c>
      <c r="L48" s="34">
        <f t="shared" si="5"/>
        <v>6.649757388619321</v>
      </c>
      <c r="M48" s="32">
        <v>0</v>
      </c>
      <c r="N48" s="34">
        <f t="shared" si="6"/>
        <v>0</v>
      </c>
      <c r="O48" s="32">
        <v>3112</v>
      </c>
      <c r="P48" s="32">
        <v>1738</v>
      </c>
      <c r="Q48" s="34">
        <f t="shared" si="7"/>
        <v>34.31848257609175</v>
      </c>
      <c r="R48" s="32" t="s">
        <v>266</v>
      </c>
      <c r="S48" s="32"/>
      <c r="T48" s="32"/>
      <c r="U48" s="32"/>
    </row>
    <row r="49" spans="1:21" ht="13.5">
      <c r="A49" s="55" t="s">
        <v>65</v>
      </c>
      <c r="B49" s="56" t="s">
        <v>146</v>
      </c>
      <c r="C49" s="31" t="s">
        <v>147</v>
      </c>
      <c r="D49" s="32">
        <f t="shared" si="0"/>
        <v>2550</v>
      </c>
      <c r="E49" s="33">
        <f t="shared" si="1"/>
        <v>438</v>
      </c>
      <c r="F49" s="34">
        <f t="shared" si="2"/>
        <v>17.176470588235293</v>
      </c>
      <c r="G49" s="32">
        <v>438</v>
      </c>
      <c r="H49" s="32">
        <v>0</v>
      </c>
      <c r="I49" s="33">
        <f t="shared" si="3"/>
        <v>2112</v>
      </c>
      <c r="J49" s="34">
        <f t="shared" si="4"/>
        <v>82.82352941176471</v>
      </c>
      <c r="K49" s="32">
        <v>0</v>
      </c>
      <c r="L49" s="34">
        <f t="shared" si="5"/>
        <v>0</v>
      </c>
      <c r="M49" s="32">
        <v>0</v>
      </c>
      <c r="N49" s="34">
        <f t="shared" si="6"/>
        <v>0</v>
      </c>
      <c r="O49" s="32">
        <v>2112</v>
      </c>
      <c r="P49" s="32">
        <v>753</v>
      </c>
      <c r="Q49" s="34">
        <f t="shared" si="7"/>
        <v>82.82352941176471</v>
      </c>
      <c r="R49" s="32" t="s">
        <v>266</v>
      </c>
      <c r="S49" s="32"/>
      <c r="T49" s="32"/>
      <c r="U49" s="32"/>
    </row>
    <row r="50" spans="1:21" ht="13.5">
      <c r="A50" s="55" t="s">
        <v>65</v>
      </c>
      <c r="B50" s="56" t="s">
        <v>148</v>
      </c>
      <c r="C50" s="31" t="s">
        <v>149</v>
      </c>
      <c r="D50" s="32">
        <f t="shared" si="0"/>
        <v>4079</v>
      </c>
      <c r="E50" s="33">
        <f t="shared" si="1"/>
        <v>1019</v>
      </c>
      <c r="F50" s="34">
        <f t="shared" si="2"/>
        <v>24.981613140475606</v>
      </c>
      <c r="G50" s="32">
        <v>1019</v>
      </c>
      <c r="H50" s="32">
        <v>0</v>
      </c>
      <c r="I50" s="33">
        <f t="shared" si="3"/>
        <v>3060</v>
      </c>
      <c r="J50" s="34">
        <f t="shared" si="4"/>
        <v>75.01838685952438</v>
      </c>
      <c r="K50" s="32">
        <v>1889</v>
      </c>
      <c r="L50" s="34">
        <f t="shared" si="5"/>
        <v>46.31037018877176</v>
      </c>
      <c r="M50" s="32">
        <v>0</v>
      </c>
      <c r="N50" s="34">
        <f t="shared" si="6"/>
        <v>0</v>
      </c>
      <c r="O50" s="32">
        <v>1171</v>
      </c>
      <c r="P50" s="32">
        <v>148</v>
      </c>
      <c r="Q50" s="34">
        <f t="shared" si="7"/>
        <v>28.708016670752635</v>
      </c>
      <c r="R50" s="32" t="s">
        <v>266</v>
      </c>
      <c r="S50" s="32"/>
      <c r="T50" s="32"/>
      <c r="U50" s="32"/>
    </row>
    <row r="51" spans="1:21" ht="13.5">
      <c r="A51" s="55" t="s">
        <v>65</v>
      </c>
      <c r="B51" s="56" t="s">
        <v>150</v>
      </c>
      <c r="C51" s="31" t="s">
        <v>151</v>
      </c>
      <c r="D51" s="32">
        <f t="shared" si="0"/>
        <v>17890</v>
      </c>
      <c r="E51" s="33">
        <f t="shared" si="1"/>
        <v>7636</v>
      </c>
      <c r="F51" s="34">
        <f t="shared" si="2"/>
        <v>42.68306316377865</v>
      </c>
      <c r="G51" s="32">
        <v>7636</v>
      </c>
      <c r="H51" s="32">
        <v>0</v>
      </c>
      <c r="I51" s="33">
        <f t="shared" si="3"/>
        <v>10254</v>
      </c>
      <c r="J51" s="34">
        <f t="shared" si="4"/>
        <v>57.31693683622135</v>
      </c>
      <c r="K51" s="32">
        <v>4635</v>
      </c>
      <c r="L51" s="34">
        <f t="shared" si="5"/>
        <v>25.908328675237563</v>
      </c>
      <c r="M51" s="32">
        <v>0</v>
      </c>
      <c r="N51" s="34">
        <f t="shared" si="6"/>
        <v>0</v>
      </c>
      <c r="O51" s="32">
        <v>5619</v>
      </c>
      <c r="P51" s="32">
        <v>2814</v>
      </c>
      <c r="Q51" s="34">
        <f t="shared" si="7"/>
        <v>31.408608160983793</v>
      </c>
      <c r="R51" s="32" t="s">
        <v>266</v>
      </c>
      <c r="S51" s="32"/>
      <c r="T51" s="32"/>
      <c r="U51" s="32"/>
    </row>
    <row r="52" spans="1:21" ht="13.5">
      <c r="A52" s="55" t="s">
        <v>65</v>
      </c>
      <c r="B52" s="56" t="s">
        <v>152</v>
      </c>
      <c r="C52" s="31" t="s">
        <v>153</v>
      </c>
      <c r="D52" s="32">
        <f t="shared" si="0"/>
        <v>19292</v>
      </c>
      <c r="E52" s="33">
        <f t="shared" si="1"/>
        <v>11272</v>
      </c>
      <c r="F52" s="34">
        <f t="shared" si="2"/>
        <v>58.428364088741446</v>
      </c>
      <c r="G52" s="32">
        <v>11272</v>
      </c>
      <c r="H52" s="32">
        <v>0</v>
      </c>
      <c r="I52" s="33">
        <f t="shared" si="3"/>
        <v>8020</v>
      </c>
      <c r="J52" s="34">
        <f t="shared" si="4"/>
        <v>41.571635911258554</v>
      </c>
      <c r="K52" s="32">
        <v>1232</v>
      </c>
      <c r="L52" s="34">
        <f t="shared" si="5"/>
        <v>6.386066763425253</v>
      </c>
      <c r="M52" s="32">
        <v>0</v>
      </c>
      <c r="N52" s="34">
        <f t="shared" si="6"/>
        <v>0</v>
      </c>
      <c r="O52" s="32">
        <v>6788</v>
      </c>
      <c r="P52" s="32">
        <v>2286</v>
      </c>
      <c r="Q52" s="34">
        <f t="shared" si="7"/>
        <v>35.1855691478333</v>
      </c>
      <c r="R52" s="32" t="s">
        <v>266</v>
      </c>
      <c r="S52" s="32"/>
      <c r="T52" s="32"/>
      <c r="U52" s="32"/>
    </row>
    <row r="53" spans="1:21" ht="13.5">
      <c r="A53" s="55" t="s">
        <v>65</v>
      </c>
      <c r="B53" s="56" t="s">
        <v>154</v>
      </c>
      <c r="C53" s="31" t="s">
        <v>155</v>
      </c>
      <c r="D53" s="32">
        <f t="shared" si="0"/>
        <v>3723</v>
      </c>
      <c r="E53" s="33">
        <f t="shared" si="1"/>
        <v>1650</v>
      </c>
      <c r="F53" s="34">
        <f t="shared" si="2"/>
        <v>44.3190975020145</v>
      </c>
      <c r="G53" s="32">
        <v>1588</v>
      </c>
      <c r="H53" s="32">
        <v>62</v>
      </c>
      <c r="I53" s="33">
        <f t="shared" si="3"/>
        <v>2073</v>
      </c>
      <c r="J53" s="34">
        <f t="shared" si="4"/>
        <v>55.6809024979855</v>
      </c>
      <c r="K53" s="32">
        <v>139</v>
      </c>
      <c r="L53" s="34">
        <f t="shared" si="5"/>
        <v>3.7335482138060705</v>
      </c>
      <c r="M53" s="32">
        <v>0</v>
      </c>
      <c r="N53" s="34">
        <f t="shared" si="6"/>
        <v>0</v>
      </c>
      <c r="O53" s="32">
        <v>1934</v>
      </c>
      <c r="P53" s="32">
        <v>930</v>
      </c>
      <c r="Q53" s="34">
        <f t="shared" si="7"/>
        <v>51.947354284179426</v>
      </c>
      <c r="R53" s="32" t="s">
        <v>266</v>
      </c>
      <c r="S53" s="32"/>
      <c r="T53" s="32"/>
      <c r="U53" s="32"/>
    </row>
    <row r="54" spans="1:21" ht="13.5">
      <c r="A54" s="55" t="s">
        <v>65</v>
      </c>
      <c r="B54" s="56" t="s">
        <v>156</v>
      </c>
      <c r="C54" s="31" t="s">
        <v>157</v>
      </c>
      <c r="D54" s="32">
        <f t="shared" si="0"/>
        <v>4683</v>
      </c>
      <c r="E54" s="33">
        <f t="shared" si="1"/>
        <v>3999</v>
      </c>
      <c r="F54" s="34">
        <f t="shared" si="2"/>
        <v>85.39397821909033</v>
      </c>
      <c r="G54" s="32">
        <v>3999</v>
      </c>
      <c r="H54" s="32">
        <v>0</v>
      </c>
      <c r="I54" s="33">
        <f t="shared" si="3"/>
        <v>684</v>
      </c>
      <c r="J54" s="34">
        <f t="shared" si="4"/>
        <v>14.606021780909673</v>
      </c>
      <c r="K54" s="32">
        <v>86</v>
      </c>
      <c r="L54" s="34">
        <f t="shared" si="5"/>
        <v>1.8364296391202222</v>
      </c>
      <c r="M54" s="32">
        <v>0</v>
      </c>
      <c r="N54" s="34">
        <f t="shared" si="6"/>
        <v>0</v>
      </c>
      <c r="O54" s="32">
        <v>598</v>
      </c>
      <c r="P54" s="32">
        <v>78</v>
      </c>
      <c r="Q54" s="34">
        <f t="shared" si="7"/>
        <v>12.76959214178945</v>
      </c>
      <c r="R54" s="32" t="s">
        <v>266</v>
      </c>
      <c r="S54" s="32"/>
      <c r="T54" s="32"/>
      <c r="U54" s="32"/>
    </row>
    <row r="55" spans="1:21" ht="13.5">
      <c r="A55" s="55" t="s">
        <v>65</v>
      </c>
      <c r="B55" s="56" t="s">
        <v>158</v>
      </c>
      <c r="C55" s="31" t="s">
        <v>159</v>
      </c>
      <c r="D55" s="32">
        <f t="shared" si="0"/>
        <v>9688</v>
      </c>
      <c r="E55" s="33">
        <f t="shared" si="1"/>
        <v>5360</v>
      </c>
      <c r="F55" s="34">
        <f t="shared" si="2"/>
        <v>55.32617671345995</v>
      </c>
      <c r="G55" s="32">
        <v>5360</v>
      </c>
      <c r="H55" s="32">
        <v>0</v>
      </c>
      <c r="I55" s="33">
        <f t="shared" si="3"/>
        <v>4328</v>
      </c>
      <c r="J55" s="34">
        <f t="shared" si="4"/>
        <v>44.67382328654005</v>
      </c>
      <c r="K55" s="32">
        <v>0</v>
      </c>
      <c r="L55" s="34">
        <f t="shared" si="5"/>
        <v>0</v>
      </c>
      <c r="M55" s="32">
        <v>0</v>
      </c>
      <c r="N55" s="34">
        <f t="shared" si="6"/>
        <v>0</v>
      </c>
      <c r="O55" s="32">
        <v>4328</v>
      </c>
      <c r="P55" s="32">
        <v>1792</v>
      </c>
      <c r="Q55" s="34">
        <f t="shared" si="7"/>
        <v>44.67382328654005</v>
      </c>
      <c r="R55" s="32" t="s">
        <v>266</v>
      </c>
      <c r="S55" s="32"/>
      <c r="T55" s="32"/>
      <c r="U55" s="32"/>
    </row>
    <row r="56" spans="1:21" ht="13.5">
      <c r="A56" s="55" t="s">
        <v>65</v>
      </c>
      <c r="B56" s="56" t="s">
        <v>160</v>
      </c>
      <c r="C56" s="31" t="s">
        <v>161</v>
      </c>
      <c r="D56" s="32">
        <f t="shared" si="0"/>
        <v>15362</v>
      </c>
      <c r="E56" s="33">
        <f t="shared" si="1"/>
        <v>9389</v>
      </c>
      <c r="F56" s="34">
        <f aca="true" t="shared" si="8" ref="F56:F97">E56/D56*100</f>
        <v>61.11834396562947</v>
      </c>
      <c r="G56" s="32">
        <v>9389</v>
      </c>
      <c r="H56" s="32">
        <v>0</v>
      </c>
      <c r="I56" s="33">
        <f t="shared" si="3"/>
        <v>5973</v>
      </c>
      <c r="J56" s="34">
        <f aca="true" t="shared" si="9" ref="J56:J97">I56/D56*100</f>
        <v>38.88165603437053</v>
      </c>
      <c r="K56" s="32">
        <v>0</v>
      </c>
      <c r="L56" s="34">
        <f aca="true" t="shared" si="10" ref="L56:L97">K56/D56*100</f>
        <v>0</v>
      </c>
      <c r="M56" s="32">
        <v>0</v>
      </c>
      <c r="N56" s="34">
        <f aca="true" t="shared" si="11" ref="N56:N97">M56/D56*100</f>
        <v>0</v>
      </c>
      <c r="O56" s="32">
        <v>5973</v>
      </c>
      <c r="P56" s="32">
        <v>1431</v>
      </c>
      <c r="Q56" s="34">
        <f aca="true" t="shared" si="12" ref="Q56:Q97">O56/D56*100</f>
        <v>38.88165603437053</v>
      </c>
      <c r="R56" s="32" t="s">
        <v>266</v>
      </c>
      <c r="S56" s="32"/>
      <c r="T56" s="32"/>
      <c r="U56" s="32"/>
    </row>
    <row r="57" spans="1:21" ht="13.5">
      <c r="A57" s="55" t="s">
        <v>65</v>
      </c>
      <c r="B57" s="56" t="s">
        <v>162</v>
      </c>
      <c r="C57" s="31" t="s">
        <v>163</v>
      </c>
      <c r="D57" s="32">
        <f t="shared" si="0"/>
        <v>6710</v>
      </c>
      <c r="E57" s="33">
        <f aca="true" t="shared" si="13" ref="E57:E96">G57+H57</f>
        <v>2459</v>
      </c>
      <c r="F57" s="34">
        <f t="shared" si="8"/>
        <v>36.6467958271237</v>
      </c>
      <c r="G57" s="32">
        <v>2459</v>
      </c>
      <c r="H57" s="32">
        <v>0</v>
      </c>
      <c r="I57" s="33">
        <f aca="true" t="shared" si="14" ref="I57:I96">K57+M57+O57</f>
        <v>4251</v>
      </c>
      <c r="J57" s="34">
        <f t="shared" si="9"/>
        <v>63.35320417287631</v>
      </c>
      <c r="K57" s="32">
        <v>0</v>
      </c>
      <c r="L57" s="34">
        <f t="shared" si="10"/>
        <v>0</v>
      </c>
      <c r="M57" s="32">
        <v>0</v>
      </c>
      <c r="N57" s="34">
        <f t="shared" si="11"/>
        <v>0</v>
      </c>
      <c r="O57" s="32">
        <v>4251</v>
      </c>
      <c r="P57" s="32">
        <v>257</v>
      </c>
      <c r="Q57" s="34">
        <f t="shared" si="12"/>
        <v>63.35320417287631</v>
      </c>
      <c r="R57" s="32" t="s">
        <v>266</v>
      </c>
      <c r="S57" s="32"/>
      <c r="T57" s="32"/>
      <c r="U57" s="32"/>
    </row>
    <row r="58" spans="1:21" ht="13.5">
      <c r="A58" s="55" t="s">
        <v>65</v>
      </c>
      <c r="B58" s="56" t="s">
        <v>164</v>
      </c>
      <c r="C58" s="31" t="s">
        <v>165</v>
      </c>
      <c r="D58" s="32">
        <f t="shared" si="0"/>
        <v>4029</v>
      </c>
      <c r="E58" s="33">
        <f t="shared" si="13"/>
        <v>2784</v>
      </c>
      <c r="F58" s="34">
        <f t="shared" si="8"/>
        <v>69.09903201787044</v>
      </c>
      <c r="G58" s="32">
        <v>2784</v>
      </c>
      <c r="H58" s="32">
        <v>0</v>
      </c>
      <c r="I58" s="33">
        <f t="shared" si="14"/>
        <v>1245</v>
      </c>
      <c r="J58" s="34">
        <f t="shared" si="9"/>
        <v>30.90096798212956</v>
      </c>
      <c r="K58" s="32">
        <v>0</v>
      </c>
      <c r="L58" s="34">
        <f t="shared" si="10"/>
        <v>0</v>
      </c>
      <c r="M58" s="32">
        <v>0</v>
      </c>
      <c r="N58" s="34">
        <f t="shared" si="11"/>
        <v>0</v>
      </c>
      <c r="O58" s="32">
        <v>1245</v>
      </c>
      <c r="P58" s="32">
        <v>411</v>
      </c>
      <c r="Q58" s="34">
        <f t="shared" si="12"/>
        <v>30.90096798212956</v>
      </c>
      <c r="R58" s="32"/>
      <c r="S58" s="32" t="s">
        <v>266</v>
      </c>
      <c r="T58" s="32"/>
      <c r="U58" s="32"/>
    </row>
    <row r="59" spans="1:21" ht="13.5">
      <c r="A59" s="55" t="s">
        <v>65</v>
      </c>
      <c r="B59" s="56" t="s">
        <v>166</v>
      </c>
      <c r="C59" s="31" t="s">
        <v>167</v>
      </c>
      <c r="D59" s="32">
        <f t="shared" si="0"/>
        <v>2434</v>
      </c>
      <c r="E59" s="33">
        <f t="shared" si="13"/>
        <v>1078</v>
      </c>
      <c r="F59" s="34">
        <f t="shared" si="8"/>
        <v>44.28923582580115</v>
      </c>
      <c r="G59" s="32">
        <v>1078</v>
      </c>
      <c r="H59" s="32">
        <v>0</v>
      </c>
      <c r="I59" s="33">
        <f t="shared" si="14"/>
        <v>1356</v>
      </c>
      <c r="J59" s="34">
        <f t="shared" si="9"/>
        <v>55.71076417419884</v>
      </c>
      <c r="K59" s="32">
        <v>0</v>
      </c>
      <c r="L59" s="34">
        <f t="shared" si="10"/>
        <v>0</v>
      </c>
      <c r="M59" s="32">
        <v>0</v>
      </c>
      <c r="N59" s="34">
        <f t="shared" si="11"/>
        <v>0</v>
      </c>
      <c r="O59" s="32">
        <v>1356</v>
      </c>
      <c r="P59" s="32">
        <v>1041</v>
      </c>
      <c r="Q59" s="34">
        <f t="shared" si="12"/>
        <v>55.71076417419884</v>
      </c>
      <c r="R59" s="32" t="s">
        <v>266</v>
      </c>
      <c r="S59" s="32"/>
      <c r="T59" s="32"/>
      <c r="U59" s="32"/>
    </row>
    <row r="60" spans="1:21" ht="13.5">
      <c r="A60" s="55" t="s">
        <v>65</v>
      </c>
      <c r="B60" s="56" t="s">
        <v>168</v>
      </c>
      <c r="C60" s="31" t="s">
        <v>64</v>
      </c>
      <c r="D60" s="32">
        <f t="shared" si="0"/>
        <v>3136</v>
      </c>
      <c r="E60" s="33">
        <f t="shared" si="13"/>
        <v>2362</v>
      </c>
      <c r="F60" s="34">
        <f t="shared" si="8"/>
        <v>75.3188775510204</v>
      </c>
      <c r="G60" s="32">
        <v>2362</v>
      </c>
      <c r="H60" s="32">
        <v>0</v>
      </c>
      <c r="I60" s="33">
        <f t="shared" si="14"/>
        <v>774</v>
      </c>
      <c r="J60" s="34">
        <f t="shared" si="9"/>
        <v>24.681122448979593</v>
      </c>
      <c r="K60" s="32">
        <v>0</v>
      </c>
      <c r="L60" s="34">
        <f t="shared" si="10"/>
        <v>0</v>
      </c>
      <c r="M60" s="32">
        <v>0</v>
      </c>
      <c r="N60" s="34">
        <f t="shared" si="11"/>
        <v>0</v>
      </c>
      <c r="O60" s="32">
        <v>774</v>
      </c>
      <c r="P60" s="32">
        <v>223</v>
      </c>
      <c r="Q60" s="34">
        <f t="shared" si="12"/>
        <v>24.681122448979593</v>
      </c>
      <c r="R60" s="32" t="s">
        <v>266</v>
      </c>
      <c r="S60" s="32"/>
      <c r="T60" s="32"/>
      <c r="U60" s="32"/>
    </row>
    <row r="61" spans="1:21" ht="13.5">
      <c r="A61" s="55" t="s">
        <v>65</v>
      </c>
      <c r="B61" s="56" t="s">
        <v>169</v>
      </c>
      <c r="C61" s="31" t="s">
        <v>170</v>
      </c>
      <c r="D61" s="32">
        <f t="shared" si="0"/>
        <v>1895</v>
      </c>
      <c r="E61" s="33">
        <f t="shared" si="13"/>
        <v>936</v>
      </c>
      <c r="F61" s="34">
        <f t="shared" si="8"/>
        <v>49.39313984168866</v>
      </c>
      <c r="G61" s="32">
        <v>936</v>
      </c>
      <c r="H61" s="32">
        <v>0</v>
      </c>
      <c r="I61" s="33">
        <f t="shared" si="14"/>
        <v>959</v>
      </c>
      <c r="J61" s="34">
        <f t="shared" si="9"/>
        <v>50.60686015831135</v>
      </c>
      <c r="K61" s="32">
        <v>734</v>
      </c>
      <c r="L61" s="34">
        <f t="shared" si="10"/>
        <v>38.733509234828496</v>
      </c>
      <c r="M61" s="32">
        <v>0</v>
      </c>
      <c r="N61" s="34">
        <f t="shared" si="11"/>
        <v>0</v>
      </c>
      <c r="O61" s="32">
        <v>225</v>
      </c>
      <c r="P61" s="32">
        <v>47</v>
      </c>
      <c r="Q61" s="34">
        <f t="shared" si="12"/>
        <v>11.87335092348285</v>
      </c>
      <c r="R61" s="32" t="s">
        <v>266</v>
      </c>
      <c r="S61" s="32"/>
      <c r="T61" s="32"/>
      <c r="U61" s="32"/>
    </row>
    <row r="62" spans="1:21" ht="13.5">
      <c r="A62" s="55" t="s">
        <v>65</v>
      </c>
      <c r="B62" s="56" t="s">
        <v>171</v>
      </c>
      <c r="C62" s="31" t="s">
        <v>172</v>
      </c>
      <c r="D62" s="32">
        <f t="shared" si="0"/>
        <v>19227</v>
      </c>
      <c r="E62" s="33">
        <f t="shared" si="13"/>
        <v>2980</v>
      </c>
      <c r="F62" s="34">
        <f t="shared" si="8"/>
        <v>15.499037811411037</v>
      </c>
      <c r="G62" s="32">
        <v>2980</v>
      </c>
      <c r="H62" s="32">
        <v>0</v>
      </c>
      <c r="I62" s="33">
        <f t="shared" si="14"/>
        <v>16247</v>
      </c>
      <c r="J62" s="34">
        <f t="shared" si="9"/>
        <v>84.50096218858897</v>
      </c>
      <c r="K62" s="32">
        <v>7151</v>
      </c>
      <c r="L62" s="34">
        <f t="shared" si="10"/>
        <v>37.19248972798668</v>
      </c>
      <c r="M62" s="32">
        <v>0</v>
      </c>
      <c r="N62" s="34">
        <f t="shared" si="11"/>
        <v>0</v>
      </c>
      <c r="O62" s="32">
        <v>9096</v>
      </c>
      <c r="P62" s="32">
        <v>4911</v>
      </c>
      <c r="Q62" s="34">
        <f t="shared" si="12"/>
        <v>47.30847246060228</v>
      </c>
      <c r="R62" s="32" t="s">
        <v>266</v>
      </c>
      <c r="S62" s="32"/>
      <c r="T62" s="32"/>
      <c r="U62" s="32"/>
    </row>
    <row r="63" spans="1:21" ht="13.5">
      <c r="A63" s="55" t="s">
        <v>65</v>
      </c>
      <c r="B63" s="56" t="s">
        <v>173</v>
      </c>
      <c r="C63" s="31" t="s">
        <v>174</v>
      </c>
      <c r="D63" s="32">
        <f t="shared" si="0"/>
        <v>7441</v>
      </c>
      <c r="E63" s="33">
        <f t="shared" si="13"/>
        <v>1915</v>
      </c>
      <c r="F63" s="34">
        <f t="shared" si="8"/>
        <v>25.735788200510683</v>
      </c>
      <c r="G63" s="32">
        <v>1915</v>
      </c>
      <c r="H63" s="32">
        <v>0</v>
      </c>
      <c r="I63" s="33">
        <f t="shared" si="14"/>
        <v>5526</v>
      </c>
      <c r="J63" s="34">
        <f t="shared" si="9"/>
        <v>74.26421179948932</v>
      </c>
      <c r="K63" s="32">
        <v>0</v>
      </c>
      <c r="L63" s="34">
        <f t="shared" si="10"/>
        <v>0</v>
      </c>
      <c r="M63" s="32">
        <v>0</v>
      </c>
      <c r="N63" s="34">
        <f t="shared" si="11"/>
        <v>0</v>
      </c>
      <c r="O63" s="32">
        <v>5526</v>
      </c>
      <c r="P63" s="32">
        <v>4166</v>
      </c>
      <c r="Q63" s="34">
        <f t="shared" si="12"/>
        <v>74.26421179948932</v>
      </c>
      <c r="R63" s="32" t="s">
        <v>266</v>
      </c>
      <c r="S63" s="32"/>
      <c r="T63" s="32"/>
      <c r="U63" s="32"/>
    </row>
    <row r="64" spans="1:21" ht="13.5">
      <c r="A64" s="55" t="s">
        <v>65</v>
      </c>
      <c r="B64" s="56" t="s">
        <v>175</v>
      </c>
      <c r="C64" s="31" t="s">
        <v>176</v>
      </c>
      <c r="D64" s="32">
        <f t="shared" si="0"/>
        <v>6117</v>
      </c>
      <c r="E64" s="33">
        <f t="shared" si="13"/>
        <v>1588</v>
      </c>
      <c r="F64" s="34">
        <f t="shared" si="8"/>
        <v>25.960438123263035</v>
      </c>
      <c r="G64" s="32">
        <v>1588</v>
      </c>
      <c r="H64" s="32">
        <v>0</v>
      </c>
      <c r="I64" s="33">
        <f t="shared" si="14"/>
        <v>4529</v>
      </c>
      <c r="J64" s="34">
        <f t="shared" si="9"/>
        <v>74.03956187673695</v>
      </c>
      <c r="K64" s="32">
        <v>0</v>
      </c>
      <c r="L64" s="34">
        <f t="shared" si="10"/>
        <v>0</v>
      </c>
      <c r="M64" s="32">
        <v>0</v>
      </c>
      <c r="N64" s="34">
        <f t="shared" si="11"/>
        <v>0</v>
      </c>
      <c r="O64" s="32">
        <v>4529</v>
      </c>
      <c r="P64" s="32">
        <v>2660</v>
      </c>
      <c r="Q64" s="34">
        <f t="shared" si="12"/>
        <v>74.03956187673695</v>
      </c>
      <c r="R64" s="32" t="s">
        <v>266</v>
      </c>
      <c r="S64" s="32"/>
      <c r="T64" s="32"/>
      <c r="U64" s="32"/>
    </row>
    <row r="65" spans="1:21" ht="13.5">
      <c r="A65" s="55" t="s">
        <v>65</v>
      </c>
      <c r="B65" s="56" t="s">
        <v>177</v>
      </c>
      <c r="C65" s="31" t="s">
        <v>178</v>
      </c>
      <c r="D65" s="32">
        <f t="shared" si="0"/>
        <v>7098</v>
      </c>
      <c r="E65" s="33">
        <f t="shared" si="13"/>
        <v>656</v>
      </c>
      <c r="F65" s="34">
        <f t="shared" si="8"/>
        <v>9.242040011270781</v>
      </c>
      <c r="G65" s="32">
        <v>656</v>
      </c>
      <c r="H65" s="32">
        <v>0</v>
      </c>
      <c r="I65" s="33">
        <f t="shared" si="14"/>
        <v>6442</v>
      </c>
      <c r="J65" s="34">
        <f t="shared" si="9"/>
        <v>90.75795998872923</v>
      </c>
      <c r="K65" s="32">
        <v>0</v>
      </c>
      <c r="L65" s="34">
        <f t="shared" si="10"/>
        <v>0</v>
      </c>
      <c r="M65" s="32">
        <v>0</v>
      </c>
      <c r="N65" s="34">
        <f t="shared" si="11"/>
        <v>0</v>
      </c>
      <c r="O65" s="32">
        <v>6442</v>
      </c>
      <c r="P65" s="32">
        <v>1371</v>
      </c>
      <c r="Q65" s="34">
        <f t="shared" si="12"/>
        <v>90.75795998872923</v>
      </c>
      <c r="R65" s="32" t="s">
        <v>266</v>
      </c>
      <c r="S65" s="32"/>
      <c r="T65" s="32"/>
      <c r="U65" s="32"/>
    </row>
    <row r="66" spans="1:21" ht="13.5">
      <c r="A66" s="55" t="s">
        <v>65</v>
      </c>
      <c r="B66" s="56" t="s">
        <v>179</v>
      </c>
      <c r="C66" s="31" t="s">
        <v>180</v>
      </c>
      <c r="D66" s="32">
        <f t="shared" si="0"/>
        <v>5456</v>
      </c>
      <c r="E66" s="33">
        <f t="shared" si="13"/>
        <v>2305</v>
      </c>
      <c r="F66" s="34">
        <f t="shared" si="8"/>
        <v>42.247067448680355</v>
      </c>
      <c r="G66" s="32">
        <v>2305</v>
      </c>
      <c r="H66" s="32">
        <v>0</v>
      </c>
      <c r="I66" s="33">
        <f t="shared" si="14"/>
        <v>3151</v>
      </c>
      <c r="J66" s="34">
        <f t="shared" si="9"/>
        <v>57.752932551319645</v>
      </c>
      <c r="K66" s="32">
        <v>0</v>
      </c>
      <c r="L66" s="34">
        <f t="shared" si="10"/>
        <v>0</v>
      </c>
      <c r="M66" s="32">
        <v>0</v>
      </c>
      <c r="N66" s="34">
        <f t="shared" si="11"/>
        <v>0</v>
      </c>
      <c r="O66" s="32">
        <v>3151</v>
      </c>
      <c r="P66" s="32">
        <v>3067</v>
      </c>
      <c r="Q66" s="34">
        <f t="shared" si="12"/>
        <v>57.752932551319645</v>
      </c>
      <c r="R66" s="32" t="s">
        <v>266</v>
      </c>
      <c r="S66" s="32"/>
      <c r="T66" s="32"/>
      <c r="U66" s="32"/>
    </row>
    <row r="67" spans="1:21" ht="13.5">
      <c r="A67" s="55" t="s">
        <v>65</v>
      </c>
      <c r="B67" s="56" t="s">
        <v>181</v>
      </c>
      <c r="C67" s="31" t="s">
        <v>182</v>
      </c>
      <c r="D67" s="32">
        <f t="shared" si="0"/>
        <v>18453</v>
      </c>
      <c r="E67" s="33">
        <f t="shared" si="13"/>
        <v>5830</v>
      </c>
      <c r="F67" s="34">
        <f t="shared" si="8"/>
        <v>31.593778789356747</v>
      </c>
      <c r="G67" s="32">
        <v>5830</v>
      </c>
      <c r="H67" s="32">
        <v>0</v>
      </c>
      <c r="I67" s="33">
        <f t="shared" si="14"/>
        <v>12623</v>
      </c>
      <c r="J67" s="34">
        <f t="shared" si="9"/>
        <v>68.40622121064325</v>
      </c>
      <c r="K67" s="32">
        <v>5347</v>
      </c>
      <c r="L67" s="34">
        <f t="shared" si="10"/>
        <v>28.976318213840567</v>
      </c>
      <c r="M67" s="32">
        <v>0</v>
      </c>
      <c r="N67" s="34">
        <f t="shared" si="11"/>
        <v>0</v>
      </c>
      <c r="O67" s="32">
        <v>7276</v>
      </c>
      <c r="P67" s="32">
        <v>4249</v>
      </c>
      <c r="Q67" s="34">
        <f t="shared" si="12"/>
        <v>39.42990299680269</v>
      </c>
      <c r="R67" s="32" t="s">
        <v>266</v>
      </c>
      <c r="S67" s="32"/>
      <c r="T67" s="32"/>
      <c r="U67" s="32"/>
    </row>
    <row r="68" spans="1:21" ht="13.5">
      <c r="A68" s="55" t="s">
        <v>65</v>
      </c>
      <c r="B68" s="56" t="s">
        <v>183</v>
      </c>
      <c r="C68" s="31" t="s">
        <v>184</v>
      </c>
      <c r="D68" s="32">
        <f t="shared" si="0"/>
        <v>4976</v>
      </c>
      <c r="E68" s="33">
        <f t="shared" si="13"/>
        <v>332</v>
      </c>
      <c r="F68" s="34">
        <f t="shared" si="8"/>
        <v>6.672025723472669</v>
      </c>
      <c r="G68" s="32">
        <v>332</v>
      </c>
      <c r="H68" s="32">
        <v>0</v>
      </c>
      <c r="I68" s="33">
        <f t="shared" si="14"/>
        <v>4644</v>
      </c>
      <c r="J68" s="34">
        <f t="shared" si="9"/>
        <v>93.32797427652733</v>
      </c>
      <c r="K68" s="32">
        <v>3694</v>
      </c>
      <c r="L68" s="34">
        <f t="shared" si="10"/>
        <v>74.2363344051447</v>
      </c>
      <c r="M68" s="32">
        <v>0</v>
      </c>
      <c r="N68" s="34">
        <f t="shared" si="11"/>
        <v>0</v>
      </c>
      <c r="O68" s="32">
        <v>950</v>
      </c>
      <c r="P68" s="32">
        <v>475</v>
      </c>
      <c r="Q68" s="34">
        <f t="shared" si="12"/>
        <v>19.091639871382636</v>
      </c>
      <c r="R68" s="32" t="s">
        <v>266</v>
      </c>
      <c r="S68" s="32"/>
      <c r="T68" s="32"/>
      <c r="U68" s="32"/>
    </row>
    <row r="69" spans="1:21" ht="13.5">
      <c r="A69" s="55" t="s">
        <v>65</v>
      </c>
      <c r="B69" s="56" t="s">
        <v>185</v>
      </c>
      <c r="C69" s="31" t="s">
        <v>186</v>
      </c>
      <c r="D69" s="32">
        <f t="shared" si="0"/>
        <v>16194</v>
      </c>
      <c r="E69" s="33">
        <f t="shared" si="13"/>
        <v>2914</v>
      </c>
      <c r="F69" s="34">
        <f t="shared" si="8"/>
        <v>17.994318883537115</v>
      </c>
      <c r="G69" s="32">
        <v>2885</v>
      </c>
      <c r="H69" s="32">
        <v>29</v>
      </c>
      <c r="I69" s="33">
        <f t="shared" si="14"/>
        <v>13280</v>
      </c>
      <c r="J69" s="34">
        <f t="shared" si="9"/>
        <v>82.0056811164629</v>
      </c>
      <c r="K69" s="32">
        <v>1758</v>
      </c>
      <c r="L69" s="34">
        <f t="shared" si="10"/>
        <v>10.85587254538718</v>
      </c>
      <c r="M69" s="32">
        <v>0</v>
      </c>
      <c r="N69" s="34">
        <f t="shared" si="11"/>
        <v>0</v>
      </c>
      <c r="O69" s="32">
        <v>11522</v>
      </c>
      <c r="P69" s="32">
        <v>3291</v>
      </c>
      <c r="Q69" s="34">
        <f t="shared" si="12"/>
        <v>71.14980857107571</v>
      </c>
      <c r="R69" s="32" t="s">
        <v>266</v>
      </c>
      <c r="S69" s="32"/>
      <c r="T69" s="32"/>
      <c r="U69" s="32"/>
    </row>
    <row r="70" spans="1:21" ht="13.5">
      <c r="A70" s="55" t="s">
        <v>65</v>
      </c>
      <c r="B70" s="56" t="s">
        <v>187</v>
      </c>
      <c r="C70" s="31" t="s">
        <v>188</v>
      </c>
      <c r="D70" s="32">
        <f t="shared" si="0"/>
        <v>7125</v>
      </c>
      <c r="E70" s="33">
        <f t="shared" si="13"/>
        <v>2678</v>
      </c>
      <c r="F70" s="34">
        <f t="shared" si="8"/>
        <v>37.5859649122807</v>
      </c>
      <c r="G70" s="32">
        <v>2598</v>
      </c>
      <c r="H70" s="32">
        <v>80</v>
      </c>
      <c r="I70" s="33">
        <f t="shared" si="14"/>
        <v>4447</v>
      </c>
      <c r="J70" s="34">
        <f t="shared" si="9"/>
        <v>62.4140350877193</v>
      </c>
      <c r="K70" s="32">
        <v>0</v>
      </c>
      <c r="L70" s="34">
        <f t="shared" si="10"/>
        <v>0</v>
      </c>
      <c r="M70" s="32">
        <v>0</v>
      </c>
      <c r="N70" s="34">
        <f t="shared" si="11"/>
        <v>0</v>
      </c>
      <c r="O70" s="32">
        <v>4447</v>
      </c>
      <c r="P70" s="32">
        <v>1365</v>
      </c>
      <c r="Q70" s="34">
        <f t="shared" si="12"/>
        <v>62.4140350877193</v>
      </c>
      <c r="R70" s="32" t="s">
        <v>266</v>
      </c>
      <c r="S70" s="32"/>
      <c r="T70" s="32"/>
      <c r="U70" s="32"/>
    </row>
    <row r="71" spans="1:21" ht="13.5">
      <c r="A71" s="55" t="s">
        <v>65</v>
      </c>
      <c r="B71" s="56" t="s">
        <v>189</v>
      </c>
      <c r="C71" s="31" t="s">
        <v>190</v>
      </c>
      <c r="D71" s="32">
        <f aca="true" t="shared" si="15" ref="D71:D96">E71+I71</f>
        <v>11126</v>
      </c>
      <c r="E71" s="33">
        <f t="shared" si="13"/>
        <v>1650</v>
      </c>
      <c r="F71" s="34">
        <f t="shared" si="8"/>
        <v>14.830127628977172</v>
      </c>
      <c r="G71" s="32">
        <v>1617</v>
      </c>
      <c r="H71" s="32">
        <v>33</v>
      </c>
      <c r="I71" s="33">
        <f t="shared" si="14"/>
        <v>9476</v>
      </c>
      <c r="J71" s="34">
        <f t="shared" si="9"/>
        <v>85.16987237102282</v>
      </c>
      <c r="K71" s="32">
        <v>740</v>
      </c>
      <c r="L71" s="34">
        <f t="shared" si="10"/>
        <v>6.6510875426927925</v>
      </c>
      <c r="M71" s="32">
        <v>0</v>
      </c>
      <c r="N71" s="34">
        <f t="shared" si="11"/>
        <v>0</v>
      </c>
      <c r="O71" s="32">
        <v>8736</v>
      </c>
      <c r="P71" s="32">
        <v>3151</v>
      </c>
      <c r="Q71" s="34">
        <f t="shared" si="12"/>
        <v>78.51878482833004</v>
      </c>
      <c r="R71" s="32" t="s">
        <v>266</v>
      </c>
      <c r="S71" s="32"/>
      <c r="T71" s="32"/>
      <c r="U71" s="32"/>
    </row>
    <row r="72" spans="1:21" ht="13.5">
      <c r="A72" s="55" t="s">
        <v>65</v>
      </c>
      <c r="B72" s="56" t="s">
        <v>191</v>
      </c>
      <c r="C72" s="31" t="s">
        <v>192</v>
      </c>
      <c r="D72" s="32">
        <f t="shared" si="15"/>
        <v>4636</v>
      </c>
      <c r="E72" s="33">
        <f t="shared" si="13"/>
        <v>1253</v>
      </c>
      <c r="F72" s="34">
        <f t="shared" si="8"/>
        <v>27.027610008628127</v>
      </c>
      <c r="G72" s="32">
        <v>1165</v>
      </c>
      <c r="H72" s="32">
        <v>88</v>
      </c>
      <c r="I72" s="33">
        <f t="shared" si="14"/>
        <v>3383</v>
      </c>
      <c r="J72" s="34">
        <f t="shared" si="9"/>
        <v>72.97238999137188</v>
      </c>
      <c r="K72" s="32">
        <v>0</v>
      </c>
      <c r="L72" s="34">
        <f t="shared" si="10"/>
        <v>0</v>
      </c>
      <c r="M72" s="32">
        <v>0</v>
      </c>
      <c r="N72" s="34">
        <f t="shared" si="11"/>
        <v>0</v>
      </c>
      <c r="O72" s="32">
        <v>3383</v>
      </c>
      <c r="P72" s="32">
        <v>2338</v>
      </c>
      <c r="Q72" s="34">
        <f t="shared" si="12"/>
        <v>72.97238999137188</v>
      </c>
      <c r="R72" s="32" t="s">
        <v>266</v>
      </c>
      <c r="S72" s="32"/>
      <c r="T72" s="32"/>
      <c r="U72" s="32"/>
    </row>
    <row r="73" spans="1:21" ht="13.5">
      <c r="A73" s="55" t="s">
        <v>65</v>
      </c>
      <c r="B73" s="56" t="s">
        <v>193</v>
      </c>
      <c r="C73" s="31" t="s">
        <v>194</v>
      </c>
      <c r="D73" s="32">
        <f t="shared" si="15"/>
        <v>19273</v>
      </c>
      <c r="E73" s="33">
        <f t="shared" si="13"/>
        <v>8070</v>
      </c>
      <c r="F73" s="34">
        <f t="shared" si="8"/>
        <v>41.87204898043896</v>
      </c>
      <c r="G73" s="32">
        <v>8070</v>
      </c>
      <c r="H73" s="32">
        <v>0</v>
      </c>
      <c r="I73" s="33">
        <f t="shared" si="14"/>
        <v>11203</v>
      </c>
      <c r="J73" s="34">
        <f t="shared" si="9"/>
        <v>58.12795101956104</v>
      </c>
      <c r="K73" s="32">
        <v>0</v>
      </c>
      <c r="L73" s="34">
        <f t="shared" si="10"/>
        <v>0</v>
      </c>
      <c r="M73" s="32">
        <v>0</v>
      </c>
      <c r="N73" s="34">
        <f t="shared" si="11"/>
        <v>0</v>
      </c>
      <c r="O73" s="32">
        <v>11203</v>
      </c>
      <c r="P73" s="32">
        <v>5491</v>
      </c>
      <c r="Q73" s="34">
        <f t="shared" si="12"/>
        <v>58.12795101956104</v>
      </c>
      <c r="R73" s="32" t="s">
        <v>266</v>
      </c>
      <c r="S73" s="32"/>
      <c r="T73" s="32"/>
      <c r="U73" s="32"/>
    </row>
    <row r="74" spans="1:21" ht="13.5">
      <c r="A74" s="55" t="s">
        <v>65</v>
      </c>
      <c r="B74" s="56" t="s">
        <v>195</v>
      </c>
      <c r="C74" s="31" t="s">
        <v>196</v>
      </c>
      <c r="D74" s="32">
        <f t="shared" si="15"/>
        <v>7653</v>
      </c>
      <c r="E74" s="33">
        <f t="shared" si="13"/>
        <v>2024</v>
      </c>
      <c r="F74" s="34">
        <f t="shared" si="8"/>
        <v>26.447144910492614</v>
      </c>
      <c r="G74" s="32">
        <v>2024</v>
      </c>
      <c r="H74" s="32">
        <v>0</v>
      </c>
      <c r="I74" s="33">
        <f t="shared" si="14"/>
        <v>5629</v>
      </c>
      <c r="J74" s="34">
        <f t="shared" si="9"/>
        <v>73.55285508950739</v>
      </c>
      <c r="K74" s="32">
        <v>0</v>
      </c>
      <c r="L74" s="34">
        <f t="shared" si="10"/>
        <v>0</v>
      </c>
      <c r="M74" s="32">
        <v>0</v>
      </c>
      <c r="N74" s="34">
        <f t="shared" si="11"/>
        <v>0</v>
      </c>
      <c r="O74" s="32">
        <v>5629</v>
      </c>
      <c r="P74" s="32">
        <v>886</v>
      </c>
      <c r="Q74" s="34">
        <f t="shared" si="12"/>
        <v>73.55285508950739</v>
      </c>
      <c r="R74" s="32" t="s">
        <v>266</v>
      </c>
      <c r="S74" s="32"/>
      <c r="T74" s="32"/>
      <c r="U74" s="32"/>
    </row>
    <row r="75" spans="1:21" ht="13.5">
      <c r="A75" s="55" t="s">
        <v>65</v>
      </c>
      <c r="B75" s="56" t="s">
        <v>197</v>
      </c>
      <c r="C75" s="31" t="s">
        <v>198</v>
      </c>
      <c r="D75" s="32">
        <f t="shared" si="15"/>
        <v>7891</v>
      </c>
      <c r="E75" s="33">
        <f t="shared" si="13"/>
        <v>2961</v>
      </c>
      <c r="F75" s="34">
        <f t="shared" si="8"/>
        <v>37.52376124699024</v>
      </c>
      <c r="G75" s="32">
        <v>2961</v>
      </c>
      <c r="H75" s="32">
        <v>0</v>
      </c>
      <c r="I75" s="33">
        <f t="shared" si="14"/>
        <v>4930</v>
      </c>
      <c r="J75" s="34">
        <f t="shared" si="9"/>
        <v>62.47623875300976</v>
      </c>
      <c r="K75" s="32">
        <v>0</v>
      </c>
      <c r="L75" s="34">
        <f t="shared" si="10"/>
        <v>0</v>
      </c>
      <c r="M75" s="32">
        <v>0</v>
      </c>
      <c r="N75" s="34">
        <f t="shared" si="11"/>
        <v>0</v>
      </c>
      <c r="O75" s="32">
        <v>4930</v>
      </c>
      <c r="P75" s="32">
        <v>2536</v>
      </c>
      <c r="Q75" s="34">
        <f t="shared" si="12"/>
        <v>62.47623875300976</v>
      </c>
      <c r="R75" s="32" t="s">
        <v>266</v>
      </c>
      <c r="S75" s="32"/>
      <c r="T75" s="32"/>
      <c r="U75" s="32"/>
    </row>
    <row r="76" spans="1:21" ht="13.5">
      <c r="A76" s="55" t="s">
        <v>65</v>
      </c>
      <c r="B76" s="56" t="s">
        <v>199</v>
      </c>
      <c r="C76" s="31" t="s">
        <v>200</v>
      </c>
      <c r="D76" s="32">
        <f t="shared" si="15"/>
        <v>7553</v>
      </c>
      <c r="E76" s="33">
        <f t="shared" si="13"/>
        <v>2779</v>
      </c>
      <c r="F76" s="34">
        <f t="shared" si="8"/>
        <v>36.79332715477294</v>
      </c>
      <c r="G76" s="32">
        <v>2779</v>
      </c>
      <c r="H76" s="32">
        <v>0</v>
      </c>
      <c r="I76" s="33">
        <f t="shared" si="14"/>
        <v>4774</v>
      </c>
      <c r="J76" s="34">
        <f t="shared" si="9"/>
        <v>63.20667284522706</v>
      </c>
      <c r="K76" s="32">
        <v>0</v>
      </c>
      <c r="L76" s="34">
        <f t="shared" si="10"/>
        <v>0</v>
      </c>
      <c r="M76" s="32">
        <v>0</v>
      </c>
      <c r="N76" s="34">
        <f t="shared" si="11"/>
        <v>0</v>
      </c>
      <c r="O76" s="32">
        <v>4774</v>
      </c>
      <c r="P76" s="32">
        <v>1140</v>
      </c>
      <c r="Q76" s="34">
        <f t="shared" si="12"/>
        <v>63.20667284522706</v>
      </c>
      <c r="R76" s="32" t="s">
        <v>266</v>
      </c>
      <c r="S76" s="32"/>
      <c r="T76" s="32"/>
      <c r="U76" s="32"/>
    </row>
    <row r="77" spans="1:21" ht="13.5">
      <c r="A77" s="55" t="s">
        <v>65</v>
      </c>
      <c r="B77" s="56" t="s">
        <v>201</v>
      </c>
      <c r="C77" s="31" t="s">
        <v>202</v>
      </c>
      <c r="D77" s="32">
        <f t="shared" si="15"/>
        <v>6984</v>
      </c>
      <c r="E77" s="33">
        <f t="shared" si="13"/>
        <v>2359</v>
      </c>
      <c r="F77" s="34">
        <f t="shared" si="8"/>
        <v>33.77720504009164</v>
      </c>
      <c r="G77" s="32">
        <v>2359</v>
      </c>
      <c r="H77" s="32">
        <v>0</v>
      </c>
      <c r="I77" s="33">
        <f t="shared" si="14"/>
        <v>4625</v>
      </c>
      <c r="J77" s="34">
        <f t="shared" si="9"/>
        <v>66.22279495990836</v>
      </c>
      <c r="K77" s="32">
        <v>0</v>
      </c>
      <c r="L77" s="34">
        <f t="shared" si="10"/>
        <v>0</v>
      </c>
      <c r="M77" s="32">
        <v>0</v>
      </c>
      <c r="N77" s="34">
        <f t="shared" si="11"/>
        <v>0</v>
      </c>
      <c r="O77" s="32">
        <v>4625</v>
      </c>
      <c r="P77" s="32">
        <v>544</v>
      </c>
      <c r="Q77" s="34">
        <f t="shared" si="12"/>
        <v>66.22279495990836</v>
      </c>
      <c r="R77" s="32" t="s">
        <v>266</v>
      </c>
      <c r="S77" s="32"/>
      <c r="T77" s="32"/>
      <c r="U77" s="32"/>
    </row>
    <row r="78" spans="1:21" ht="13.5">
      <c r="A78" s="55" t="s">
        <v>65</v>
      </c>
      <c r="B78" s="56" t="s">
        <v>203</v>
      </c>
      <c r="C78" s="31" t="s">
        <v>204</v>
      </c>
      <c r="D78" s="32">
        <f t="shared" si="15"/>
        <v>20290</v>
      </c>
      <c r="E78" s="33">
        <f t="shared" si="13"/>
        <v>4191</v>
      </c>
      <c r="F78" s="34">
        <f t="shared" si="8"/>
        <v>20.655495317890587</v>
      </c>
      <c r="G78" s="32">
        <v>4191</v>
      </c>
      <c r="H78" s="32">
        <v>0</v>
      </c>
      <c r="I78" s="33">
        <f t="shared" si="14"/>
        <v>16099</v>
      </c>
      <c r="J78" s="34">
        <f t="shared" si="9"/>
        <v>79.34450468210942</v>
      </c>
      <c r="K78" s="32">
        <v>1812</v>
      </c>
      <c r="L78" s="34">
        <f t="shared" si="10"/>
        <v>8.930507639231148</v>
      </c>
      <c r="M78" s="32">
        <v>0</v>
      </c>
      <c r="N78" s="34">
        <f t="shared" si="11"/>
        <v>0</v>
      </c>
      <c r="O78" s="32">
        <v>14287</v>
      </c>
      <c r="P78" s="32">
        <v>5634</v>
      </c>
      <c r="Q78" s="34">
        <f t="shared" si="12"/>
        <v>70.41399704287826</v>
      </c>
      <c r="R78" s="32" t="s">
        <v>266</v>
      </c>
      <c r="S78" s="32"/>
      <c r="T78" s="32"/>
      <c r="U78" s="32"/>
    </row>
    <row r="79" spans="1:21" ht="13.5">
      <c r="A79" s="55" t="s">
        <v>65</v>
      </c>
      <c r="B79" s="56" t="s">
        <v>205</v>
      </c>
      <c r="C79" s="31" t="s">
        <v>206</v>
      </c>
      <c r="D79" s="32">
        <f t="shared" si="15"/>
        <v>12645</v>
      </c>
      <c r="E79" s="33">
        <f t="shared" si="13"/>
        <v>1790</v>
      </c>
      <c r="F79" s="34">
        <f t="shared" si="8"/>
        <v>14.155792803479637</v>
      </c>
      <c r="G79" s="32">
        <v>1600</v>
      </c>
      <c r="H79" s="32">
        <v>190</v>
      </c>
      <c r="I79" s="33">
        <f t="shared" si="14"/>
        <v>10855</v>
      </c>
      <c r="J79" s="34">
        <f t="shared" si="9"/>
        <v>85.84420719652036</v>
      </c>
      <c r="K79" s="32">
        <v>0</v>
      </c>
      <c r="L79" s="34">
        <f t="shared" si="10"/>
        <v>0</v>
      </c>
      <c r="M79" s="32">
        <v>0</v>
      </c>
      <c r="N79" s="34">
        <f t="shared" si="11"/>
        <v>0</v>
      </c>
      <c r="O79" s="32">
        <v>10855</v>
      </c>
      <c r="P79" s="32">
        <v>3245</v>
      </c>
      <c r="Q79" s="34">
        <f t="shared" si="12"/>
        <v>85.84420719652036</v>
      </c>
      <c r="R79" s="32" t="s">
        <v>266</v>
      </c>
      <c r="S79" s="32"/>
      <c r="T79" s="32"/>
      <c r="U79" s="32"/>
    </row>
    <row r="80" spans="1:21" ht="13.5">
      <c r="A80" s="55" t="s">
        <v>65</v>
      </c>
      <c r="B80" s="56" t="s">
        <v>207</v>
      </c>
      <c r="C80" s="31" t="s">
        <v>208</v>
      </c>
      <c r="D80" s="32">
        <f t="shared" si="15"/>
        <v>5495</v>
      </c>
      <c r="E80" s="33">
        <f t="shared" si="13"/>
        <v>1427</v>
      </c>
      <c r="F80" s="34">
        <f t="shared" si="8"/>
        <v>25.969062784349404</v>
      </c>
      <c r="G80" s="32">
        <v>1355</v>
      </c>
      <c r="H80" s="32">
        <v>72</v>
      </c>
      <c r="I80" s="33">
        <f t="shared" si="14"/>
        <v>4068</v>
      </c>
      <c r="J80" s="34">
        <f t="shared" si="9"/>
        <v>74.0309372156506</v>
      </c>
      <c r="K80" s="32">
        <v>0</v>
      </c>
      <c r="L80" s="34">
        <f t="shared" si="10"/>
        <v>0</v>
      </c>
      <c r="M80" s="32">
        <v>0</v>
      </c>
      <c r="N80" s="34">
        <f t="shared" si="11"/>
        <v>0</v>
      </c>
      <c r="O80" s="32">
        <v>4068</v>
      </c>
      <c r="P80" s="32">
        <v>1412</v>
      </c>
      <c r="Q80" s="34">
        <f t="shared" si="12"/>
        <v>74.0309372156506</v>
      </c>
      <c r="R80" s="32" t="s">
        <v>266</v>
      </c>
      <c r="S80" s="32"/>
      <c r="T80" s="32"/>
      <c r="U80" s="32"/>
    </row>
    <row r="81" spans="1:21" ht="13.5">
      <c r="A81" s="55" t="s">
        <v>65</v>
      </c>
      <c r="B81" s="56" t="s">
        <v>209</v>
      </c>
      <c r="C81" s="31" t="s">
        <v>210</v>
      </c>
      <c r="D81" s="32">
        <f t="shared" si="15"/>
        <v>5764</v>
      </c>
      <c r="E81" s="33">
        <f t="shared" si="13"/>
        <v>1701</v>
      </c>
      <c r="F81" s="34">
        <f t="shared" si="8"/>
        <v>29.510756419153367</v>
      </c>
      <c r="G81" s="32">
        <v>1701</v>
      </c>
      <c r="H81" s="32">
        <v>0</v>
      </c>
      <c r="I81" s="33">
        <f t="shared" si="14"/>
        <v>4063</v>
      </c>
      <c r="J81" s="34">
        <f t="shared" si="9"/>
        <v>70.48924358084663</v>
      </c>
      <c r="K81" s="32">
        <v>0</v>
      </c>
      <c r="L81" s="34">
        <f t="shared" si="10"/>
        <v>0</v>
      </c>
      <c r="M81" s="32">
        <v>0</v>
      </c>
      <c r="N81" s="34">
        <f t="shared" si="11"/>
        <v>0</v>
      </c>
      <c r="O81" s="32">
        <v>4063</v>
      </c>
      <c r="P81" s="32">
        <v>1521</v>
      </c>
      <c r="Q81" s="34">
        <f t="shared" si="12"/>
        <v>70.48924358084663</v>
      </c>
      <c r="R81" s="32" t="s">
        <v>266</v>
      </c>
      <c r="S81" s="32"/>
      <c r="T81" s="32"/>
      <c r="U81" s="32"/>
    </row>
    <row r="82" spans="1:21" ht="13.5">
      <c r="A82" s="55" t="s">
        <v>65</v>
      </c>
      <c r="B82" s="56" t="s">
        <v>211</v>
      </c>
      <c r="C82" s="31" t="s">
        <v>212</v>
      </c>
      <c r="D82" s="32">
        <f t="shared" si="15"/>
        <v>3351</v>
      </c>
      <c r="E82" s="33">
        <f t="shared" si="13"/>
        <v>1822</v>
      </c>
      <c r="F82" s="34">
        <f t="shared" si="8"/>
        <v>54.37182930468517</v>
      </c>
      <c r="G82" s="32">
        <v>1822</v>
      </c>
      <c r="H82" s="32">
        <v>0</v>
      </c>
      <c r="I82" s="33">
        <f t="shared" si="14"/>
        <v>1529</v>
      </c>
      <c r="J82" s="34">
        <f t="shared" si="9"/>
        <v>45.62817069531483</v>
      </c>
      <c r="K82" s="32">
        <v>0</v>
      </c>
      <c r="L82" s="34">
        <f t="shared" si="10"/>
        <v>0</v>
      </c>
      <c r="M82" s="32">
        <v>0</v>
      </c>
      <c r="N82" s="34">
        <f t="shared" si="11"/>
        <v>0</v>
      </c>
      <c r="O82" s="32">
        <v>1529</v>
      </c>
      <c r="P82" s="32">
        <v>786</v>
      </c>
      <c r="Q82" s="34">
        <f t="shared" si="12"/>
        <v>45.62817069531483</v>
      </c>
      <c r="R82" s="32" t="s">
        <v>266</v>
      </c>
      <c r="S82" s="32"/>
      <c r="T82" s="32"/>
      <c r="U82" s="32"/>
    </row>
    <row r="83" spans="1:21" ht="13.5">
      <c r="A83" s="55" t="s">
        <v>65</v>
      </c>
      <c r="B83" s="56" t="s">
        <v>213</v>
      </c>
      <c r="C83" s="31" t="s">
        <v>214</v>
      </c>
      <c r="D83" s="32">
        <f t="shared" si="15"/>
        <v>6684</v>
      </c>
      <c r="E83" s="33">
        <f t="shared" si="13"/>
        <v>2452</v>
      </c>
      <c r="F83" s="34">
        <f t="shared" si="8"/>
        <v>36.684619988031116</v>
      </c>
      <c r="G83" s="32">
        <v>2452</v>
      </c>
      <c r="H83" s="32">
        <v>0</v>
      </c>
      <c r="I83" s="33">
        <f t="shared" si="14"/>
        <v>4232</v>
      </c>
      <c r="J83" s="34">
        <f t="shared" si="9"/>
        <v>63.315380011968884</v>
      </c>
      <c r="K83" s="32">
        <v>0</v>
      </c>
      <c r="L83" s="34">
        <f t="shared" si="10"/>
        <v>0</v>
      </c>
      <c r="M83" s="32">
        <v>0</v>
      </c>
      <c r="N83" s="34">
        <f t="shared" si="11"/>
        <v>0</v>
      </c>
      <c r="O83" s="32">
        <v>4232</v>
      </c>
      <c r="P83" s="32">
        <v>1754</v>
      </c>
      <c r="Q83" s="34">
        <f t="shared" si="12"/>
        <v>63.315380011968884</v>
      </c>
      <c r="R83" s="32" t="s">
        <v>266</v>
      </c>
      <c r="S83" s="32"/>
      <c r="T83" s="32"/>
      <c r="U83" s="32"/>
    </row>
    <row r="84" spans="1:21" ht="13.5">
      <c r="A84" s="55" t="s">
        <v>65</v>
      </c>
      <c r="B84" s="56" t="s">
        <v>215</v>
      </c>
      <c r="C84" s="31" t="s">
        <v>216</v>
      </c>
      <c r="D84" s="32">
        <f t="shared" si="15"/>
        <v>23743</v>
      </c>
      <c r="E84" s="33">
        <f t="shared" si="13"/>
        <v>5368</v>
      </c>
      <c r="F84" s="34">
        <f t="shared" si="8"/>
        <v>22.608768900307457</v>
      </c>
      <c r="G84" s="32">
        <v>5268</v>
      </c>
      <c r="H84" s="32">
        <v>100</v>
      </c>
      <c r="I84" s="33">
        <f t="shared" si="14"/>
        <v>18375</v>
      </c>
      <c r="J84" s="34">
        <f t="shared" si="9"/>
        <v>77.39123109969253</v>
      </c>
      <c r="K84" s="32">
        <v>0</v>
      </c>
      <c r="L84" s="34">
        <f t="shared" si="10"/>
        <v>0</v>
      </c>
      <c r="M84" s="32">
        <v>0</v>
      </c>
      <c r="N84" s="34">
        <f t="shared" si="11"/>
        <v>0</v>
      </c>
      <c r="O84" s="32">
        <v>18375</v>
      </c>
      <c r="P84" s="32">
        <v>4969</v>
      </c>
      <c r="Q84" s="34">
        <f t="shared" si="12"/>
        <v>77.39123109969253</v>
      </c>
      <c r="R84" s="32" t="s">
        <v>266</v>
      </c>
      <c r="S84" s="32"/>
      <c r="T84" s="32"/>
      <c r="U84" s="32"/>
    </row>
    <row r="85" spans="1:21" ht="13.5">
      <c r="A85" s="55" t="s">
        <v>65</v>
      </c>
      <c r="B85" s="56" t="s">
        <v>217</v>
      </c>
      <c r="C85" s="31" t="s">
        <v>218</v>
      </c>
      <c r="D85" s="32">
        <f t="shared" si="15"/>
        <v>5823</v>
      </c>
      <c r="E85" s="33">
        <f t="shared" si="13"/>
        <v>849</v>
      </c>
      <c r="F85" s="34">
        <f t="shared" si="8"/>
        <v>14.580113343637299</v>
      </c>
      <c r="G85" s="32">
        <v>734</v>
      </c>
      <c r="H85" s="32">
        <v>115</v>
      </c>
      <c r="I85" s="33">
        <f t="shared" si="14"/>
        <v>4974</v>
      </c>
      <c r="J85" s="34">
        <f t="shared" si="9"/>
        <v>85.41988665636269</v>
      </c>
      <c r="K85" s="32">
        <v>3513</v>
      </c>
      <c r="L85" s="34">
        <f t="shared" si="10"/>
        <v>60.32972694487378</v>
      </c>
      <c r="M85" s="32">
        <v>0</v>
      </c>
      <c r="N85" s="34">
        <f t="shared" si="11"/>
        <v>0</v>
      </c>
      <c r="O85" s="32">
        <v>1461</v>
      </c>
      <c r="P85" s="32">
        <v>944</v>
      </c>
      <c r="Q85" s="34">
        <f t="shared" si="12"/>
        <v>25.090159711488923</v>
      </c>
      <c r="R85" s="32" t="s">
        <v>266</v>
      </c>
      <c r="S85" s="32"/>
      <c r="T85" s="32"/>
      <c r="U85" s="32"/>
    </row>
    <row r="86" spans="1:21" ht="13.5">
      <c r="A86" s="55" t="s">
        <v>65</v>
      </c>
      <c r="B86" s="56" t="s">
        <v>219</v>
      </c>
      <c r="C86" s="31" t="s">
        <v>220</v>
      </c>
      <c r="D86" s="32">
        <f t="shared" si="15"/>
        <v>8571</v>
      </c>
      <c r="E86" s="33">
        <f t="shared" si="13"/>
        <v>2329</v>
      </c>
      <c r="F86" s="34">
        <f t="shared" si="8"/>
        <v>27.173025317932563</v>
      </c>
      <c r="G86" s="32">
        <v>2151</v>
      </c>
      <c r="H86" s="32">
        <v>178</v>
      </c>
      <c r="I86" s="33">
        <f t="shared" si="14"/>
        <v>6242</v>
      </c>
      <c r="J86" s="34">
        <f t="shared" si="9"/>
        <v>72.82697468206743</v>
      </c>
      <c r="K86" s="32">
        <v>3345</v>
      </c>
      <c r="L86" s="34">
        <f t="shared" si="10"/>
        <v>39.026951347567376</v>
      </c>
      <c r="M86" s="32">
        <v>0</v>
      </c>
      <c r="N86" s="34">
        <f t="shared" si="11"/>
        <v>0</v>
      </c>
      <c r="O86" s="32">
        <v>2897</v>
      </c>
      <c r="P86" s="32">
        <v>1440</v>
      </c>
      <c r="Q86" s="34">
        <f t="shared" si="12"/>
        <v>33.800023334500054</v>
      </c>
      <c r="R86" s="32" t="s">
        <v>266</v>
      </c>
      <c r="S86" s="32"/>
      <c r="T86" s="32"/>
      <c r="U86" s="32"/>
    </row>
    <row r="87" spans="1:21" ht="13.5">
      <c r="A87" s="55" t="s">
        <v>65</v>
      </c>
      <c r="B87" s="56" t="s">
        <v>221</v>
      </c>
      <c r="C87" s="31" t="s">
        <v>222</v>
      </c>
      <c r="D87" s="32">
        <f t="shared" si="15"/>
        <v>16126</v>
      </c>
      <c r="E87" s="33">
        <f t="shared" si="13"/>
        <v>3438</v>
      </c>
      <c r="F87" s="34">
        <f t="shared" si="8"/>
        <v>21.319608086320226</v>
      </c>
      <c r="G87" s="32">
        <v>3374</v>
      </c>
      <c r="H87" s="32">
        <v>64</v>
      </c>
      <c r="I87" s="33">
        <f t="shared" si="14"/>
        <v>12688</v>
      </c>
      <c r="J87" s="34">
        <f t="shared" si="9"/>
        <v>78.68039191367977</v>
      </c>
      <c r="K87" s="32">
        <v>7523</v>
      </c>
      <c r="L87" s="34">
        <f t="shared" si="10"/>
        <v>46.65137045764604</v>
      </c>
      <c r="M87" s="32">
        <v>0</v>
      </c>
      <c r="N87" s="34">
        <f t="shared" si="11"/>
        <v>0</v>
      </c>
      <c r="O87" s="32">
        <v>5165</v>
      </c>
      <c r="P87" s="32">
        <v>2265</v>
      </c>
      <c r="Q87" s="34">
        <f t="shared" si="12"/>
        <v>32.02902145603373</v>
      </c>
      <c r="R87" s="32" t="s">
        <v>266</v>
      </c>
      <c r="S87" s="32"/>
      <c r="T87" s="32"/>
      <c r="U87" s="32"/>
    </row>
    <row r="88" spans="1:21" ht="13.5">
      <c r="A88" s="55" t="s">
        <v>65</v>
      </c>
      <c r="B88" s="56" t="s">
        <v>223</v>
      </c>
      <c r="C88" s="31" t="s">
        <v>224</v>
      </c>
      <c r="D88" s="32">
        <f t="shared" si="15"/>
        <v>3455</v>
      </c>
      <c r="E88" s="33">
        <f t="shared" si="13"/>
        <v>2041</v>
      </c>
      <c r="F88" s="34">
        <f t="shared" si="8"/>
        <v>59.07380607814762</v>
      </c>
      <c r="G88" s="32">
        <v>1846</v>
      </c>
      <c r="H88" s="32">
        <v>195</v>
      </c>
      <c r="I88" s="33">
        <f t="shared" si="14"/>
        <v>1414</v>
      </c>
      <c r="J88" s="34">
        <f t="shared" si="9"/>
        <v>40.92619392185239</v>
      </c>
      <c r="K88" s="32">
        <v>0</v>
      </c>
      <c r="L88" s="34">
        <f t="shared" si="10"/>
        <v>0</v>
      </c>
      <c r="M88" s="32">
        <v>0</v>
      </c>
      <c r="N88" s="34">
        <f t="shared" si="11"/>
        <v>0</v>
      </c>
      <c r="O88" s="32">
        <v>1414</v>
      </c>
      <c r="P88" s="32">
        <v>1217</v>
      </c>
      <c r="Q88" s="34">
        <f t="shared" si="12"/>
        <v>40.92619392185239</v>
      </c>
      <c r="R88" s="32" t="s">
        <v>266</v>
      </c>
      <c r="S88" s="32"/>
      <c r="T88" s="32"/>
      <c r="U88" s="32"/>
    </row>
    <row r="89" spans="1:21" ht="13.5">
      <c r="A89" s="55" t="s">
        <v>65</v>
      </c>
      <c r="B89" s="56" t="s">
        <v>225</v>
      </c>
      <c r="C89" s="31" t="s">
        <v>226</v>
      </c>
      <c r="D89" s="32">
        <f t="shared" si="15"/>
        <v>10882</v>
      </c>
      <c r="E89" s="33">
        <f t="shared" si="13"/>
        <v>1706</v>
      </c>
      <c r="F89" s="34">
        <f t="shared" si="8"/>
        <v>15.67726520860136</v>
      </c>
      <c r="G89" s="32">
        <v>1553</v>
      </c>
      <c r="H89" s="32">
        <v>153</v>
      </c>
      <c r="I89" s="33">
        <f t="shared" si="14"/>
        <v>9176</v>
      </c>
      <c r="J89" s="34">
        <f t="shared" si="9"/>
        <v>84.32273479139863</v>
      </c>
      <c r="K89" s="32">
        <v>2950</v>
      </c>
      <c r="L89" s="34">
        <f t="shared" si="10"/>
        <v>27.108987318507626</v>
      </c>
      <c r="M89" s="32">
        <v>3000</v>
      </c>
      <c r="N89" s="34">
        <f t="shared" si="11"/>
        <v>27.568461679838265</v>
      </c>
      <c r="O89" s="32">
        <v>3226</v>
      </c>
      <c r="P89" s="32">
        <v>2640</v>
      </c>
      <c r="Q89" s="34">
        <f t="shared" si="12"/>
        <v>29.64528579305275</v>
      </c>
      <c r="R89" s="32" t="s">
        <v>266</v>
      </c>
      <c r="S89" s="32"/>
      <c r="T89" s="32"/>
      <c r="U89" s="32"/>
    </row>
    <row r="90" spans="1:21" ht="13.5">
      <c r="A90" s="55" t="s">
        <v>65</v>
      </c>
      <c r="B90" s="56" t="s">
        <v>227</v>
      </c>
      <c r="C90" s="31" t="s">
        <v>228</v>
      </c>
      <c r="D90" s="32">
        <f t="shared" si="15"/>
        <v>7624</v>
      </c>
      <c r="E90" s="33">
        <f t="shared" si="13"/>
        <v>1242</v>
      </c>
      <c r="F90" s="34">
        <f t="shared" si="8"/>
        <v>16.290661070304303</v>
      </c>
      <c r="G90" s="32">
        <v>1168</v>
      </c>
      <c r="H90" s="32">
        <v>74</v>
      </c>
      <c r="I90" s="33">
        <f t="shared" si="14"/>
        <v>6382</v>
      </c>
      <c r="J90" s="34">
        <f t="shared" si="9"/>
        <v>83.7093389296957</v>
      </c>
      <c r="K90" s="32">
        <v>4404</v>
      </c>
      <c r="L90" s="34">
        <f t="shared" si="10"/>
        <v>57.764952780692546</v>
      </c>
      <c r="M90" s="32">
        <v>0</v>
      </c>
      <c r="N90" s="34">
        <f t="shared" si="11"/>
        <v>0</v>
      </c>
      <c r="O90" s="32">
        <v>1978</v>
      </c>
      <c r="P90" s="32">
        <v>769</v>
      </c>
      <c r="Q90" s="34">
        <f t="shared" si="12"/>
        <v>25.944386149003147</v>
      </c>
      <c r="R90" s="32" t="s">
        <v>266</v>
      </c>
      <c r="S90" s="32"/>
      <c r="T90" s="32"/>
      <c r="U90" s="32"/>
    </row>
    <row r="91" spans="1:21" ht="13.5">
      <c r="A91" s="55" t="s">
        <v>65</v>
      </c>
      <c r="B91" s="56" t="s">
        <v>229</v>
      </c>
      <c r="C91" s="31" t="s">
        <v>230</v>
      </c>
      <c r="D91" s="32">
        <f t="shared" si="15"/>
        <v>23017</v>
      </c>
      <c r="E91" s="33">
        <f t="shared" si="13"/>
        <v>6053</v>
      </c>
      <c r="F91" s="34">
        <f t="shared" si="8"/>
        <v>26.2979536864057</v>
      </c>
      <c r="G91" s="32">
        <v>5563</v>
      </c>
      <c r="H91" s="32">
        <v>490</v>
      </c>
      <c r="I91" s="33">
        <f t="shared" si="14"/>
        <v>16964</v>
      </c>
      <c r="J91" s="34">
        <f t="shared" si="9"/>
        <v>73.70204631359431</v>
      </c>
      <c r="K91" s="32">
        <v>7320</v>
      </c>
      <c r="L91" s="34">
        <f t="shared" si="10"/>
        <v>31.80258070122084</v>
      </c>
      <c r="M91" s="32">
        <v>0</v>
      </c>
      <c r="N91" s="34">
        <f t="shared" si="11"/>
        <v>0</v>
      </c>
      <c r="O91" s="32">
        <v>9644</v>
      </c>
      <c r="P91" s="32">
        <v>5027</v>
      </c>
      <c r="Q91" s="34">
        <f t="shared" si="12"/>
        <v>41.89946561237347</v>
      </c>
      <c r="R91" s="32" t="s">
        <v>266</v>
      </c>
      <c r="S91" s="32"/>
      <c r="T91" s="32"/>
      <c r="U91" s="32"/>
    </row>
    <row r="92" spans="1:21" ht="13.5">
      <c r="A92" s="55" t="s">
        <v>65</v>
      </c>
      <c r="B92" s="56" t="s">
        <v>231</v>
      </c>
      <c r="C92" s="31" t="s">
        <v>232</v>
      </c>
      <c r="D92" s="32">
        <f t="shared" si="15"/>
        <v>1760</v>
      </c>
      <c r="E92" s="33">
        <f t="shared" si="13"/>
        <v>960</v>
      </c>
      <c r="F92" s="34">
        <f t="shared" si="8"/>
        <v>54.54545454545454</v>
      </c>
      <c r="G92" s="32">
        <v>551</v>
      </c>
      <c r="H92" s="32">
        <v>409</v>
      </c>
      <c r="I92" s="33">
        <f t="shared" si="14"/>
        <v>800</v>
      </c>
      <c r="J92" s="34">
        <f t="shared" si="9"/>
        <v>45.45454545454545</v>
      </c>
      <c r="K92" s="32">
        <v>0</v>
      </c>
      <c r="L92" s="34">
        <f t="shared" si="10"/>
        <v>0</v>
      </c>
      <c r="M92" s="32">
        <v>0</v>
      </c>
      <c r="N92" s="34">
        <f t="shared" si="11"/>
        <v>0</v>
      </c>
      <c r="O92" s="32">
        <v>800</v>
      </c>
      <c r="P92" s="32">
        <v>436</v>
      </c>
      <c r="Q92" s="34">
        <f t="shared" si="12"/>
        <v>45.45454545454545</v>
      </c>
      <c r="R92" s="32" t="s">
        <v>266</v>
      </c>
      <c r="S92" s="32"/>
      <c r="T92" s="32"/>
      <c r="U92" s="32"/>
    </row>
    <row r="93" spans="1:21" ht="13.5">
      <c r="A93" s="55" t="s">
        <v>65</v>
      </c>
      <c r="B93" s="56" t="s">
        <v>233</v>
      </c>
      <c r="C93" s="31" t="s">
        <v>234</v>
      </c>
      <c r="D93" s="32">
        <f t="shared" si="15"/>
        <v>8966</v>
      </c>
      <c r="E93" s="33">
        <f t="shared" si="13"/>
        <v>2727</v>
      </c>
      <c r="F93" s="34">
        <f t="shared" si="8"/>
        <v>30.41490073611421</v>
      </c>
      <c r="G93" s="32">
        <v>2727</v>
      </c>
      <c r="H93" s="32">
        <v>0</v>
      </c>
      <c r="I93" s="33">
        <f t="shared" si="14"/>
        <v>6239</v>
      </c>
      <c r="J93" s="34">
        <f t="shared" si="9"/>
        <v>69.58509926388578</v>
      </c>
      <c r="K93" s="32">
        <v>1900</v>
      </c>
      <c r="L93" s="34">
        <f t="shared" si="10"/>
        <v>21.19116662948918</v>
      </c>
      <c r="M93" s="32">
        <v>0</v>
      </c>
      <c r="N93" s="34">
        <f t="shared" si="11"/>
        <v>0</v>
      </c>
      <c r="O93" s="32">
        <v>4339</v>
      </c>
      <c r="P93" s="32">
        <v>1970</v>
      </c>
      <c r="Q93" s="34">
        <f t="shared" si="12"/>
        <v>48.393932634396606</v>
      </c>
      <c r="R93" s="32" t="s">
        <v>266</v>
      </c>
      <c r="S93" s="32"/>
      <c r="T93" s="32"/>
      <c r="U93" s="32"/>
    </row>
    <row r="94" spans="1:21" ht="13.5">
      <c r="A94" s="55" t="s">
        <v>65</v>
      </c>
      <c r="B94" s="56" t="s">
        <v>235</v>
      </c>
      <c r="C94" s="31" t="s">
        <v>236</v>
      </c>
      <c r="D94" s="32">
        <f t="shared" si="15"/>
        <v>12663</v>
      </c>
      <c r="E94" s="33">
        <f t="shared" si="13"/>
        <v>3628</v>
      </c>
      <c r="F94" s="34">
        <f t="shared" si="8"/>
        <v>28.650398799652532</v>
      </c>
      <c r="G94" s="32">
        <v>3628</v>
      </c>
      <c r="H94" s="32">
        <v>0</v>
      </c>
      <c r="I94" s="33">
        <f t="shared" si="14"/>
        <v>9035</v>
      </c>
      <c r="J94" s="34">
        <f t="shared" si="9"/>
        <v>71.34960120034746</v>
      </c>
      <c r="K94" s="32">
        <v>1466</v>
      </c>
      <c r="L94" s="34">
        <f t="shared" si="10"/>
        <v>11.577035457632473</v>
      </c>
      <c r="M94" s="32">
        <v>0</v>
      </c>
      <c r="N94" s="34">
        <f t="shared" si="11"/>
        <v>0</v>
      </c>
      <c r="O94" s="32">
        <v>7569</v>
      </c>
      <c r="P94" s="32">
        <v>1545</v>
      </c>
      <c r="Q94" s="34">
        <f t="shared" si="12"/>
        <v>59.772565742715</v>
      </c>
      <c r="R94" s="32" t="s">
        <v>266</v>
      </c>
      <c r="S94" s="32"/>
      <c r="T94" s="32"/>
      <c r="U94" s="32"/>
    </row>
    <row r="95" spans="1:21" ht="13.5">
      <c r="A95" s="55" t="s">
        <v>65</v>
      </c>
      <c r="B95" s="56" t="s">
        <v>237</v>
      </c>
      <c r="C95" s="31" t="s">
        <v>238</v>
      </c>
      <c r="D95" s="32">
        <f t="shared" si="15"/>
        <v>13764</v>
      </c>
      <c r="E95" s="33">
        <f t="shared" si="13"/>
        <v>1801</v>
      </c>
      <c r="F95" s="34">
        <f t="shared" si="8"/>
        <v>13.084859052600988</v>
      </c>
      <c r="G95" s="32">
        <v>1801</v>
      </c>
      <c r="H95" s="32">
        <v>0</v>
      </c>
      <c r="I95" s="33">
        <f t="shared" si="14"/>
        <v>11963</v>
      </c>
      <c r="J95" s="34">
        <f t="shared" si="9"/>
        <v>86.91514094739901</v>
      </c>
      <c r="K95" s="32">
        <v>1864</v>
      </c>
      <c r="L95" s="34">
        <f t="shared" si="10"/>
        <v>13.542574832897413</v>
      </c>
      <c r="M95" s="32">
        <v>0</v>
      </c>
      <c r="N95" s="34">
        <f t="shared" si="11"/>
        <v>0</v>
      </c>
      <c r="O95" s="32">
        <v>10099</v>
      </c>
      <c r="P95" s="32">
        <v>3356</v>
      </c>
      <c r="Q95" s="34">
        <f t="shared" si="12"/>
        <v>73.37256611450161</v>
      </c>
      <c r="R95" s="32" t="s">
        <v>266</v>
      </c>
      <c r="S95" s="32"/>
      <c r="T95" s="32"/>
      <c r="U95" s="32"/>
    </row>
    <row r="96" spans="1:21" ht="13.5">
      <c r="A96" s="55" t="s">
        <v>65</v>
      </c>
      <c r="B96" s="56" t="s">
        <v>239</v>
      </c>
      <c r="C96" s="31" t="s">
        <v>240</v>
      </c>
      <c r="D96" s="32">
        <f t="shared" si="15"/>
        <v>7287</v>
      </c>
      <c r="E96" s="33">
        <f t="shared" si="13"/>
        <v>2503</v>
      </c>
      <c r="F96" s="34">
        <f t="shared" si="8"/>
        <v>34.3488404007136</v>
      </c>
      <c r="G96" s="32">
        <v>2503</v>
      </c>
      <c r="H96" s="32">
        <v>0</v>
      </c>
      <c r="I96" s="33">
        <f t="shared" si="14"/>
        <v>4784</v>
      </c>
      <c r="J96" s="34">
        <f t="shared" si="9"/>
        <v>65.6511595992864</v>
      </c>
      <c r="K96" s="32">
        <v>1233</v>
      </c>
      <c r="L96" s="34">
        <f t="shared" si="10"/>
        <v>16.920543433511735</v>
      </c>
      <c r="M96" s="32">
        <v>0</v>
      </c>
      <c r="N96" s="34">
        <f t="shared" si="11"/>
        <v>0</v>
      </c>
      <c r="O96" s="32">
        <v>3551</v>
      </c>
      <c r="P96" s="32">
        <v>1681</v>
      </c>
      <c r="Q96" s="34">
        <f t="shared" si="12"/>
        <v>48.73061616577466</v>
      </c>
      <c r="R96" s="32" t="s">
        <v>266</v>
      </c>
      <c r="S96" s="32"/>
      <c r="T96" s="32"/>
      <c r="U96" s="32"/>
    </row>
    <row r="97" spans="1:21" ht="13.5">
      <c r="A97" s="84" t="s">
        <v>3</v>
      </c>
      <c r="B97" s="85"/>
      <c r="C97" s="85"/>
      <c r="D97" s="32">
        <f>SUM(D7:D96)</f>
        <v>2125829</v>
      </c>
      <c r="E97" s="32">
        <f aca="true" t="shared" si="16" ref="E97:P97">SUM(E7:E96)</f>
        <v>390915</v>
      </c>
      <c r="F97" s="34">
        <f t="shared" si="8"/>
        <v>18.38882619439287</v>
      </c>
      <c r="G97" s="32">
        <f t="shared" si="16"/>
        <v>385737</v>
      </c>
      <c r="H97" s="32">
        <f t="shared" si="16"/>
        <v>5178</v>
      </c>
      <c r="I97" s="32">
        <f t="shared" si="16"/>
        <v>1734914</v>
      </c>
      <c r="J97" s="34">
        <f t="shared" si="9"/>
        <v>81.61117380560712</v>
      </c>
      <c r="K97" s="32">
        <f t="shared" si="16"/>
        <v>692543</v>
      </c>
      <c r="L97" s="34">
        <f t="shared" si="10"/>
        <v>32.57754974647538</v>
      </c>
      <c r="M97" s="32">
        <f t="shared" si="16"/>
        <v>3212</v>
      </c>
      <c r="N97" s="34">
        <f t="shared" si="11"/>
        <v>0.15109399674197688</v>
      </c>
      <c r="O97" s="32">
        <f t="shared" si="16"/>
        <v>1039159</v>
      </c>
      <c r="P97" s="32">
        <f t="shared" si="16"/>
        <v>393590</v>
      </c>
      <c r="Q97" s="34">
        <f t="shared" si="12"/>
        <v>48.882530062389776</v>
      </c>
      <c r="R97" s="32">
        <f>COUNTIF(R7:R96,"○")</f>
        <v>80</v>
      </c>
      <c r="S97" s="32">
        <f>COUNTIF(S7:S96,"○")</f>
        <v>8</v>
      </c>
      <c r="T97" s="32">
        <f>COUNTIF(T7:T96,"○")</f>
        <v>0</v>
      </c>
      <c r="U97" s="32">
        <f>COUNTIF(U7:U96,"○")</f>
        <v>2</v>
      </c>
    </row>
  </sheetData>
  <mergeCells count="19">
    <mergeCell ref="A97:C9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7"/>
  <sheetViews>
    <sheetView showGridLines="0" tabSelected="1" workbookViewId="0" topLeftCell="A1">
      <pane xSplit="3" ySplit="6" topLeftCell="X7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E5" sqref="AE5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90" t="s">
        <v>5</v>
      </c>
      <c r="B2" s="65" t="s">
        <v>255</v>
      </c>
      <c r="C2" s="68" t="s">
        <v>256</v>
      </c>
      <c r="D2" s="14" t="s">
        <v>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257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0"/>
      <c r="C3" s="57"/>
      <c r="D3" s="26" t="s">
        <v>7</v>
      </c>
      <c r="E3" s="89" t="s">
        <v>8</v>
      </c>
      <c r="F3" s="59"/>
      <c r="G3" s="91"/>
      <c r="H3" s="86" t="s">
        <v>9</v>
      </c>
      <c r="I3" s="87"/>
      <c r="J3" s="88"/>
      <c r="K3" s="89" t="s">
        <v>10</v>
      </c>
      <c r="L3" s="87"/>
      <c r="M3" s="88"/>
      <c r="N3" s="26" t="s">
        <v>7</v>
      </c>
      <c r="O3" s="17" t="s">
        <v>11</v>
      </c>
      <c r="P3" s="24"/>
      <c r="Q3" s="24"/>
      <c r="R3" s="24"/>
      <c r="S3" s="24"/>
      <c r="T3" s="25"/>
      <c r="U3" s="17" t="s">
        <v>12</v>
      </c>
      <c r="V3" s="24"/>
      <c r="W3" s="24"/>
      <c r="X3" s="24"/>
      <c r="Y3" s="24"/>
      <c r="Z3" s="25"/>
      <c r="AA3" s="17" t="s">
        <v>13</v>
      </c>
      <c r="AB3" s="24"/>
      <c r="AC3" s="25"/>
    </row>
    <row r="4" spans="1:29" s="30" customFormat="1" ht="22.5" customHeight="1">
      <c r="A4" s="63"/>
      <c r="B4" s="60"/>
      <c r="C4" s="57"/>
      <c r="D4" s="27"/>
      <c r="E4" s="26" t="s">
        <v>7</v>
      </c>
      <c r="F4" s="18" t="s">
        <v>258</v>
      </c>
      <c r="G4" s="18" t="s">
        <v>259</v>
      </c>
      <c r="H4" s="26" t="s">
        <v>7</v>
      </c>
      <c r="I4" s="18" t="s">
        <v>258</v>
      </c>
      <c r="J4" s="18" t="s">
        <v>259</v>
      </c>
      <c r="K4" s="26" t="s">
        <v>7</v>
      </c>
      <c r="L4" s="18" t="s">
        <v>258</v>
      </c>
      <c r="M4" s="18" t="s">
        <v>259</v>
      </c>
      <c r="N4" s="27"/>
      <c r="O4" s="26" t="s">
        <v>7</v>
      </c>
      <c r="P4" s="18" t="s">
        <v>260</v>
      </c>
      <c r="Q4" s="18" t="s">
        <v>261</v>
      </c>
      <c r="R4" s="18" t="s">
        <v>262</v>
      </c>
      <c r="S4" s="18" t="s">
        <v>263</v>
      </c>
      <c r="T4" s="18" t="s">
        <v>264</v>
      </c>
      <c r="U4" s="26" t="s">
        <v>7</v>
      </c>
      <c r="V4" s="18" t="s">
        <v>260</v>
      </c>
      <c r="W4" s="18" t="s">
        <v>261</v>
      </c>
      <c r="X4" s="18" t="s">
        <v>262</v>
      </c>
      <c r="Y4" s="18" t="s">
        <v>263</v>
      </c>
      <c r="Z4" s="18" t="s">
        <v>264</v>
      </c>
      <c r="AA4" s="26" t="s">
        <v>7</v>
      </c>
      <c r="AB4" s="18" t="s">
        <v>258</v>
      </c>
      <c r="AC4" s="18" t="s">
        <v>259</v>
      </c>
    </row>
    <row r="5" spans="1:29" s="30" customFormat="1" ht="22.5" customHeight="1">
      <c r="A5" s="63"/>
      <c r="B5" s="60"/>
      <c r="C5" s="5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61"/>
      <c r="C6" s="58"/>
      <c r="D6" s="19" t="s">
        <v>265</v>
      </c>
      <c r="E6" s="19" t="s">
        <v>265</v>
      </c>
      <c r="F6" s="19" t="s">
        <v>265</v>
      </c>
      <c r="G6" s="19" t="s">
        <v>265</v>
      </c>
      <c r="H6" s="19" t="s">
        <v>265</v>
      </c>
      <c r="I6" s="19" t="s">
        <v>265</v>
      </c>
      <c r="J6" s="19" t="s">
        <v>265</v>
      </c>
      <c r="K6" s="19" t="s">
        <v>265</v>
      </c>
      <c r="L6" s="19" t="s">
        <v>265</v>
      </c>
      <c r="M6" s="19" t="s">
        <v>265</v>
      </c>
      <c r="N6" s="19" t="s">
        <v>265</v>
      </c>
      <c r="O6" s="19" t="s">
        <v>265</v>
      </c>
      <c r="P6" s="19" t="s">
        <v>265</v>
      </c>
      <c r="Q6" s="19" t="s">
        <v>265</v>
      </c>
      <c r="R6" s="19" t="s">
        <v>265</v>
      </c>
      <c r="S6" s="19" t="s">
        <v>265</v>
      </c>
      <c r="T6" s="19" t="s">
        <v>265</v>
      </c>
      <c r="U6" s="19" t="s">
        <v>265</v>
      </c>
      <c r="V6" s="19" t="s">
        <v>265</v>
      </c>
      <c r="W6" s="19" t="s">
        <v>265</v>
      </c>
      <c r="X6" s="19" t="s">
        <v>265</v>
      </c>
      <c r="Y6" s="19" t="s">
        <v>265</v>
      </c>
      <c r="Z6" s="19" t="s">
        <v>265</v>
      </c>
      <c r="AA6" s="19" t="s">
        <v>265</v>
      </c>
      <c r="AB6" s="19" t="s">
        <v>265</v>
      </c>
      <c r="AC6" s="19" t="s">
        <v>265</v>
      </c>
    </row>
    <row r="7" spans="1:29" ht="13.5">
      <c r="A7" s="55" t="s">
        <v>65</v>
      </c>
      <c r="B7" s="56" t="s">
        <v>66</v>
      </c>
      <c r="C7" s="31" t="s">
        <v>67</v>
      </c>
      <c r="D7" s="32">
        <f aca="true" t="shared" si="0" ref="D7:D70">E7+H7+K7</f>
        <v>68789</v>
      </c>
      <c r="E7" s="32">
        <f aca="true" t="shared" si="1" ref="E7:E70">F7+G7</f>
        <v>0</v>
      </c>
      <c r="F7" s="32">
        <v>0</v>
      </c>
      <c r="G7" s="32">
        <v>0</v>
      </c>
      <c r="H7" s="32">
        <f aca="true" t="shared" si="2" ref="H7:H70">I7+J7</f>
        <v>0</v>
      </c>
      <c r="I7" s="32">
        <v>0</v>
      </c>
      <c r="J7" s="32">
        <v>0</v>
      </c>
      <c r="K7" s="32">
        <f aca="true" t="shared" si="3" ref="K7:K70">L7+M7</f>
        <v>68789</v>
      </c>
      <c r="L7" s="32">
        <v>21474</v>
      </c>
      <c r="M7" s="32">
        <v>47315</v>
      </c>
      <c r="N7" s="32">
        <f aca="true" t="shared" si="4" ref="N7:N70">O7+U7+AA7</f>
        <v>68926</v>
      </c>
      <c r="O7" s="32">
        <f aca="true" t="shared" si="5" ref="O7:O70">SUM(P7:T7)</f>
        <v>21474</v>
      </c>
      <c r="P7" s="32">
        <v>21474</v>
      </c>
      <c r="Q7" s="32">
        <v>0</v>
      </c>
      <c r="R7" s="32">
        <v>0</v>
      </c>
      <c r="S7" s="32">
        <v>0</v>
      </c>
      <c r="T7" s="32">
        <v>0</v>
      </c>
      <c r="U7" s="32">
        <f aca="true" t="shared" si="6" ref="U7:U70">SUM(V7:Z7)</f>
        <v>47315</v>
      </c>
      <c r="V7" s="32">
        <v>47315</v>
      </c>
      <c r="W7" s="32">
        <v>0</v>
      </c>
      <c r="X7" s="32">
        <v>0</v>
      </c>
      <c r="Y7" s="32">
        <v>0</v>
      </c>
      <c r="Z7" s="32">
        <v>0</v>
      </c>
      <c r="AA7" s="32">
        <f aca="true" t="shared" si="7" ref="AA7:AA70">AB7+AC7</f>
        <v>137</v>
      </c>
      <c r="AB7" s="32">
        <v>137</v>
      </c>
      <c r="AC7" s="32">
        <v>0</v>
      </c>
    </row>
    <row r="8" spans="1:29" ht="13.5">
      <c r="A8" s="55" t="s">
        <v>65</v>
      </c>
      <c r="B8" s="56" t="s">
        <v>68</v>
      </c>
      <c r="C8" s="31" t="s">
        <v>69</v>
      </c>
      <c r="D8" s="32">
        <f t="shared" si="0"/>
        <v>43103</v>
      </c>
      <c r="E8" s="32">
        <f t="shared" si="1"/>
        <v>0</v>
      </c>
      <c r="F8" s="32">
        <v>0</v>
      </c>
      <c r="G8" s="32">
        <v>0</v>
      </c>
      <c r="H8" s="32">
        <f t="shared" si="2"/>
        <v>25805</v>
      </c>
      <c r="I8" s="32">
        <v>25805</v>
      </c>
      <c r="J8" s="32">
        <v>0</v>
      </c>
      <c r="K8" s="32">
        <f t="shared" si="3"/>
        <v>17298</v>
      </c>
      <c r="L8" s="32">
        <v>0</v>
      </c>
      <c r="M8" s="32">
        <v>17298</v>
      </c>
      <c r="N8" s="32">
        <f t="shared" si="4"/>
        <v>43103</v>
      </c>
      <c r="O8" s="32">
        <f t="shared" si="5"/>
        <v>25805</v>
      </c>
      <c r="P8" s="32">
        <v>25805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17298</v>
      </c>
      <c r="V8" s="32">
        <v>17298</v>
      </c>
      <c r="W8" s="32">
        <v>0</v>
      </c>
      <c r="X8" s="32">
        <v>0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65</v>
      </c>
      <c r="B9" s="56" t="s">
        <v>70</v>
      </c>
      <c r="C9" s="31" t="s">
        <v>71</v>
      </c>
      <c r="D9" s="32">
        <f t="shared" si="0"/>
        <v>68081</v>
      </c>
      <c r="E9" s="32">
        <f t="shared" si="1"/>
        <v>0</v>
      </c>
      <c r="F9" s="32">
        <v>0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68081</v>
      </c>
      <c r="L9" s="32">
        <v>22030</v>
      </c>
      <c r="M9" s="32">
        <v>46051</v>
      </c>
      <c r="N9" s="32">
        <f t="shared" si="4"/>
        <v>68081</v>
      </c>
      <c r="O9" s="32">
        <f t="shared" si="5"/>
        <v>22030</v>
      </c>
      <c r="P9" s="32">
        <v>22030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46051</v>
      </c>
      <c r="V9" s="32">
        <v>46051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65</v>
      </c>
      <c r="B10" s="56" t="s">
        <v>72</v>
      </c>
      <c r="C10" s="31" t="s">
        <v>73</v>
      </c>
      <c r="D10" s="32">
        <f t="shared" si="0"/>
        <v>150559</v>
      </c>
      <c r="E10" s="32">
        <f t="shared" si="1"/>
        <v>0</v>
      </c>
      <c r="F10" s="32">
        <v>0</v>
      </c>
      <c r="G10" s="32">
        <v>0</v>
      </c>
      <c r="H10" s="32">
        <f t="shared" si="2"/>
        <v>0</v>
      </c>
      <c r="I10" s="32">
        <v>0</v>
      </c>
      <c r="J10" s="32">
        <v>0</v>
      </c>
      <c r="K10" s="32">
        <f t="shared" si="3"/>
        <v>150559</v>
      </c>
      <c r="L10" s="32">
        <v>48325</v>
      </c>
      <c r="M10" s="32">
        <v>102234</v>
      </c>
      <c r="N10" s="32">
        <f t="shared" si="4"/>
        <v>150615</v>
      </c>
      <c r="O10" s="32">
        <f t="shared" si="5"/>
        <v>48325</v>
      </c>
      <c r="P10" s="32">
        <v>35758</v>
      </c>
      <c r="Q10" s="32">
        <v>12567</v>
      </c>
      <c r="R10" s="32">
        <v>0</v>
      </c>
      <c r="S10" s="32">
        <v>0</v>
      </c>
      <c r="T10" s="32">
        <v>0</v>
      </c>
      <c r="U10" s="32">
        <f t="shared" si="6"/>
        <v>102234</v>
      </c>
      <c r="V10" s="32">
        <v>67534</v>
      </c>
      <c r="W10" s="32">
        <v>34700</v>
      </c>
      <c r="X10" s="32">
        <v>0</v>
      </c>
      <c r="Y10" s="32">
        <v>0</v>
      </c>
      <c r="Z10" s="32">
        <v>0</v>
      </c>
      <c r="AA10" s="32">
        <f t="shared" si="7"/>
        <v>56</v>
      </c>
      <c r="AB10" s="32">
        <v>56</v>
      </c>
      <c r="AC10" s="32">
        <v>0</v>
      </c>
    </row>
    <row r="11" spans="1:29" ht="13.5">
      <c r="A11" s="55" t="s">
        <v>65</v>
      </c>
      <c r="B11" s="56" t="s">
        <v>74</v>
      </c>
      <c r="C11" s="31" t="s">
        <v>75</v>
      </c>
      <c r="D11" s="32">
        <f t="shared" si="0"/>
        <v>14905</v>
      </c>
      <c r="E11" s="32">
        <f t="shared" si="1"/>
        <v>0</v>
      </c>
      <c r="F11" s="32">
        <v>0</v>
      </c>
      <c r="G11" s="32">
        <v>0</v>
      </c>
      <c r="H11" s="32">
        <f t="shared" si="2"/>
        <v>0</v>
      </c>
      <c r="I11" s="32">
        <v>0</v>
      </c>
      <c r="J11" s="32">
        <v>0</v>
      </c>
      <c r="K11" s="32">
        <f t="shared" si="3"/>
        <v>14905</v>
      </c>
      <c r="L11" s="32">
        <v>5022</v>
      </c>
      <c r="M11" s="32">
        <v>9883</v>
      </c>
      <c r="N11" s="32">
        <f t="shared" si="4"/>
        <v>14905</v>
      </c>
      <c r="O11" s="32">
        <f t="shared" si="5"/>
        <v>5022</v>
      </c>
      <c r="P11" s="32">
        <v>5022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9883</v>
      </c>
      <c r="V11" s="32">
        <v>9883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65</v>
      </c>
      <c r="B12" s="56" t="s">
        <v>76</v>
      </c>
      <c r="C12" s="31" t="s">
        <v>77</v>
      </c>
      <c r="D12" s="32">
        <f t="shared" si="0"/>
        <v>12382</v>
      </c>
      <c r="E12" s="32">
        <f t="shared" si="1"/>
        <v>0</v>
      </c>
      <c r="F12" s="32">
        <v>0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12382</v>
      </c>
      <c r="L12" s="32">
        <v>2788</v>
      </c>
      <c r="M12" s="32">
        <v>9594</v>
      </c>
      <c r="N12" s="32">
        <f t="shared" si="4"/>
        <v>12614</v>
      </c>
      <c r="O12" s="32">
        <f t="shared" si="5"/>
        <v>2788</v>
      </c>
      <c r="P12" s="32">
        <v>2788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9594</v>
      </c>
      <c r="V12" s="32">
        <v>9594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232</v>
      </c>
      <c r="AB12" s="32">
        <v>232</v>
      </c>
      <c r="AC12" s="32">
        <v>0</v>
      </c>
    </row>
    <row r="13" spans="1:29" ht="13.5">
      <c r="A13" s="55" t="s">
        <v>65</v>
      </c>
      <c r="B13" s="56" t="s">
        <v>78</v>
      </c>
      <c r="C13" s="31" t="s">
        <v>79</v>
      </c>
      <c r="D13" s="32">
        <f t="shared" si="0"/>
        <v>16188</v>
      </c>
      <c r="E13" s="32">
        <f t="shared" si="1"/>
        <v>0</v>
      </c>
      <c r="F13" s="32">
        <v>0</v>
      </c>
      <c r="G13" s="32">
        <v>0</v>
      </c>
      <c r="H13" s="32">
        <f t="shared" si="2"/>
        <v>0</v>
      </c>
      <c r="I13" s="32">
        <v>0</v>
      </c>
      <c r="J13" s="32">
        <v>0</v>
      </c>
      <c r="K13" s="32">
        <f t="shared" si="3"/>
        <v>16188</v>
      </c>
      <c r="L13" s="32">
        <v>5889</v>
      </c>
      <c r="M13" s="32">
        <v>10299</v>
      </c>
      <c r="N13" s="32">
        <f t="shared" si="4"/>
        <v>16188</v>
      </c>
      <c r="O13" s="32">
        <f t="shared" si="5"/>
        <v>5889</v>
      </c>
      <c r="P13" s="32">
        <v>5889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10299</v>
      </c>
      <c r="V13" s="32">
        <v>10299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0</v>
      </c>
      <c r="AB13" s="32">
        <v>0</v>
      </c>
      <c r="AC13" s="32">
        <v>0</v>
      </c>
    </row>
    <row r="14" spans="1:29" ht="13.5">
      <c r="A14" s="55" t="s">
        <v>65</v>
      </c>
      <c r="B14" s="56" t="s">
        <v>80</v>
      </c>
      <c r="C14" s="31" t="s">
        <v>81</v>
      </c>
      <c r="D14" s="32">
        <f t="shared" si="0"/>
        <v>17813</v>
      </c>
      <c r="E14" s="32">
        <f t="shared" si="1"/>
        <v>10059</v>
      </c>
      <c r="F14" s="32">
        <v>9783</v>
      </c>
      <c r="G14" s="32">
        <v>276</v>
      </c>
      <c r="H14" s="32">
        <f t="shared" si="2"/>
        <v>0</v>
      </c>
      <c r="I14" s="32">
        <v>0</v>
      </c>
      <c r="J14" s="32">
        <v>0</v>
      </c>
      <c r="K14" s="32">
        <f t="shared" si="3"/>
        <v>7754</v>
      </c>
      <c r="L14" s="32">
        <v>0</v>
      </c>
      <c r="M14" s="32">
        <v>7754</v>
      </c>
      <c r="N14" s="32">
        <f t="shared" si="4"/>
        <v>17878</v>
      </c>
      <c r="O14" s="32">
        <f t="shared" si="5"/>
        <v>9783</v>
      </c>
      <c r="P14" s="32">
        <v>9783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8030</v>
      </c>
      <c r="V14" s="32">
        <v>8030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65</v>
      </c>
      <c r="AB14" s="32">
        <v>65</v>
      </c>
      <c r="AC14" s="32">
        <v>0</v>
      </c>
    </row>
    <row r="15" spans="1:29" ht="13.5">
      <c r="A15" s="55" t="s">
        <v>65</v>
      </c>
      <c r="B15" s="56" t="s">
        <v>82</v>
      </c>
      <c r="C15" s="31" t="s">
        <v>83</v>
      </c>
      <c r="D15" s="32">
        <f t="shared" si="0"/>
        <v>11519</v>
      </c>
      <c r="E15" s="32">
        <f t="shared" si="1"/>
        <v>0</v>
      </c>
      <c r="F15" s="32">
        <v>0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11519</v>
      </c>
      <c r="L15" s="32">
        <v>5726</v>
      </c>
      <c r="M15" s="32">
        <v>5793</v>
      </c>
      <c r="N15" s="32">
        <f t="shared" si="4"/>
        <v>11519</v>
      </c>
      <c r="O15" s="32">
        <f t="shared" si="5"/>
        <v>5726</v>
      </c>
      <c r="P15" s="32">
        <v>5726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5793</v>
      </c>
      <c r="V15" s="32">
        <v>5793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65</v>
      </c>
      <c r="B16" s="56" t="s">
        <v>84</v>
      </c>
      <c r="C16" s="31" t="s">
        <v>85</v>
      </c>
      <c r="D16" s="32">
        <f t="shared" si="0"/>
        <v>14850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14850</v>
      </c>
      <c r="L16" s="32">
        <v>3930</v>
      </c>
      <c r="M16" s="32">
        <v>10920</v>
      </c>
      <c r="N16" s="32">
        <f t="shared" si="4"/>
        <v>14850</v>
      </c>
      <c r="O16" s="32">
        <f t="shared" si="5"/>
        <v>3930</v>
      </c>
      <c r="P16" s="32">
        <v>3930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10920</v>
      </c>
      <c r="V16" s="32">
        <v>10920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0</v>
      </c>
      <c r="AB16" s="32">
        <v>0</v>
      </c>
      <c r="AC16" s="32">
        <v>0</v>
      </c>
    </row>
    <row r="17" spans="1:29" ht="13.5">
      <c r="A17" s="55" t="s">
        <v>65</v>
      </c>
      <c r="B17" s="56" t="s">
        <v>86</v>
      </c>
      <c r="C17" s="31" t="s">
        <v>87</v>
      </c>
      <c r="D17" s="32">
        <f t="shared" si="0"/>
        <v>4307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4307</v>
      </c>
      <c r="L17" s="32">
        <v>1149</v>
      </c>
      <c r="M17" s="32">
        <v>3158</v>
      </c>
      <c r="N17" s="32">
        <f t="shared" si="4"/>
        <v>4325</v>
      </c>
      <c r="O17" s="32">
        <f t="shared" si="5"/>
        <v>1149</v>
      </c>
      <c r="P17" s="32">
        <v>1149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3158</v>
      </c>
      <c r="V17" s="32">
        <v>3158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18</v>
      </c>
      <c r="AB17" s="32">
        <v>18</v>
      </c>
      <c r="AC17" s="32">
        <v>0</v>
      </c>
    </row>
    <row r="18" spans="1:29" ht="13.5">
      <c r="A18" s="55" t="s">
        <v>65</v>
      </c>
      <c r="B18" s="56" t="s">
        <v>88</v>
      </c>
      <c r="C18" s="31" t="s">
        <v>89</v>
      </c>
      <c r="D18" s="32">
        <f t="shared" si="0"/>
        <v>2466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2466</v>
      </c>
      <c r="L18" s="32">
        <v>729</v>
      </c>
      <c r="M18" s="32">
        <v>1737</v>
      </c>
      <c r="N18" s="32">
        <f t="shared" si="4"/>
        <v>2466</v>
      </c>
      <c r="O18" s="32">
        <f t="shared" si="5"/>
        <v>729</v>
      </c>
      <c r="P18" s="32">
        <v>729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1737</v>
      </c>
      <c r="V18" s="32">
        <v>1737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65</v>
      </c>
      <c r="B19" s="56" t="s">
        <v>90</v>
      </c>
      <c r="C19" s="31" t="s">
        <v>91</v>
      </c>
      <c r="D19" s="32">
        <f t="shared" si="0"/>
        <v>2655</v>
      </c>
      <c r="E19" s="32">
        <f t="shared" si="1"/>
        <v>0</v>
      </c>
      <c r="F19" s="32">
        <v>0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2655</v>
      </c>
      <c r="L19" s="32">
        <v>537</v>
      </c>
      <c r="M19" s="32">
        <v>2118</v>
      </c>
      <c r="N19" s="32">
        <f t="shared" si="4"/>
        <v>2655</v>
      </c>
      <c r="O19" s="32">
        <f t="shared" si="5"/>
        <v>537</v>
      </c>
      <c r="P19" s="32">
        <v>537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2118</v>
      </c>
      <c r="V19" s="32">
        <v>2118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65</v>
      </c>
      <c r="B20" s="56" t="s">
        <v>92</v>
      </c>
      <c r="C20" s="31" t="s">
        <v>93</v>
      </c>
      <c r="D20" s="32">
        <f t="shared" si="0"/>
        <v>6053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6053</v>
      </c>
      <c r="L20" s="32">
        <v>2237</v>
      </c>
      <c r="M20" s="32">
        <v>3816</v>
      </c>
      <c r="N20" s="32">
        <f t="shared" si="4"/>
        <v>6106</v>
      </c>
      <c r="O20" s="32">
        <f t="shared" si="5"/>
        <v>2237</v>
      </c>
      <c r="P20" s="32">
        <v>2237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3816</v>
      </c>
      <c r="V20" s="32">
        <v>3816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53</v>
      </c>
      <c r="AB20" s="32">
        <v>53</v>
      </c>
      <c r="AC20" s="32">
        <v>0</v>
      </c>
    </row>
    <row r="21" spans="1:29" ht="13.5">
      <c r="A21" s="55" t="s">
        <v>65</v>
      </c>
      <c r="B21" s="56" t="s">
        <v>94</v>
      </c>
      <c r="C21" s="31" t="s">
        <v>95</v>
      </c>
      <c r="D21" s="32">
        <f t="shared" si="0"/>
        <v>8434</v>
      </c>
      <c r="E21" s="32">
        <f t="shared" si="1"/>
        <v>0</v>
      </c>
      <c r="F21" s="32">
        <v>0</v>
      </c>
      <c r="G21" s="32">
        <v>0</v>
      </c>
      <c r="H21" s="32">
        <f t="shared" si="2"/>
        <v>0</v>
      </c>
      <c r="I21" s="32">
        <v>0</v>
      </c>
      <c r="J21" s="32">
        <v>0</v>
      </c>
      <c r="K21" s="32">
        <f t="shared" si="3"/>
        <v>8434</v>
      </c>
      <c r="L21" s="32">
        <v>2530</v>
      </c>
      <c r="M21" s="32">
        <v>5904</v>
      </c>
      <c r="N21" s="32">
        <f t="shared" si="4"/>
        <v>8435</v>
      </c>
      <c r="O21" s="32">
        <f t="shared" si="5"/>
        <v>2530</v>
      </c>
      <c r="P21" s="32">
        <v>2530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5904</v>
      </c>
      <c r="V21" s="32">
        <v>5904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1</v>
      </c>
      <c r="AB21" s="32">
        <v>1</v>
      </c>
      <c r="AC21" s="32">
        <v>0</v>
      </c>
    </row>
    <row r="22" spans="1:29" ht="13.5">
      <c r="A22" s="55" t="s">
        <v>65</v>
      </c>
      <c r="B22" s="56" t="s">
        <v>96</v>
      </c>
      <c r="C22" s="31" t="s">
        <v>97</v>
      </c>
      <c r="D22" s="32">
        <f t="shared" si="0"/>
        <v>3544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3544</v>
      </c>
      <c r="L22" s="32">
        <v>1088</v>
      </c>
      <c r="M22" s="32">
        <v>2456</v>
      </c>
      <c r="N22" s="32">
        <f t="shared" si="4"/>
        <v>3624</v>
      </c>
      <c r="O22" s="32">
        <f t="shared" si="5"/>
        <v>1088</v>
      </c>
      <c r="P22" s="32">
        <v>1088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2456</v>
      </c>
      <c r="V22" s="32">
        <v>2456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80</v>
      </c>
      <c r="AB22" s="32">
        <v>80</v>
      </c>
      <c r="AC22" s="32">
        <v>0</v>
      </c>
    </row>
    <row r="23" spans="1:29" ht="13.5">
      <c r="A23" s="55" t="s">
        <v>65</v>
      </c>
      <c r="B23" s="56" t="s">
        <v>98</v>
      </c>
      <c r="C23" s="31" t="s">
        <v>99</v>
      </c>
      <c r="D23" s="32">
        <f t="shared" si="0"/>
        <v>1750</v>
      </c>
      <c r="E23" s="32">
        <f t="shared" si="1"/>
        <v>1750</v>
      </c>
      <c r="F23" s="32">
        <v>572</v>
      </c>
      <c r="G23" s="32">
        <v>1178</v>
      </c>
      <c r="H23" s="32">
        <f t="shared" si="2"/>
        <v>0</v>
      </c>
      <c r="I23" s="32">
        <v>0</v>
      </c>
      <c r="J23" s="32">
        <v>0</v>
      </c>
      <c r="K23" s="32">
        <f t="shared" si="3"/>
        <v>0</v>
      </c>
      <c r="L23" s="32">
        <v>0</v>
      </c>
      <c r="M23" s="32">
        <v>0</v>
      </c>
      <c r="N23" s="32">
        <f t="shared" si="4"/>
        <v>1759</v>
      </c>
      <c r="O23" s="32">
        <f t="shared" si="5"/>
        <v>572</v>
      </c>
      <c r="P23" s="32">
        <v>572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1178</v>
      </c>
      <c r="V23" s="32">
        <v>1178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9</v>
      </c>
      <c r="AB23" s="32">
        <v>9</v>
      </c>
      <c r="AC23" s="32">
        <v>0</v>
      </c>
    </row>
    <row r="24" spans="1:29" ht="13.5">
      <c r="A24" s="55" t="s">
        <v>65</v>
      </c>
      <c r="B24" s="56" t="s">
        <v>100</v>
      </c>
      <c r="C24" s="31" t="s">
        <v>101</v>
      </c>
      <c r="D24" s="32">
        <f t="shared" si="0"/>
        <v>8428</v>
      </c>
      <c r="E24" s="32">
        <f t="shared" si="1"/>
        <v>0</v>
      </c>
      <c r="F24" s="32">
        <v>0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8428</v>
      </c>
      <c r="L24" s="32">
        <v>3404</v>
      </c>
      <c r="M24" s="32">
        <v>5024</v>
      </c>
      <c r="N24" s="32">
        <f t="shared" si="4"/>
        <v>8428</v>
      </c>
      <c r="O24" s="32">
        <f t="shared" si="5"/>
        <v>3404</v>
      </c>
      <c r="P24" s="32">
        <v>3404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5024</v>
      </c>
      <c r="V24" s="32">
        <v>5024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0</v>
      </c>
      <c r="AB24" s="32">
        <v>0</v>
      </c>
      <c r="AC24" s="32">
        <v>0</v>
      </c>
    </row>
    <row r="25" spans="1:29" ht="13.5">
      <c r="A25" s="55" t="s">
        <v>65</v>
      </c>
      <c r="B25" s="56" t="s">
        <v>102</v>
      </c>
      <c r="C25" s="31" t="s">
        <v>103</v>
      </c>
      <c r="D25" s="32">
        <f t="shared" si="0"/>
        <v>2975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2975</v>
      </c>
      <c r="L25" s="32">
        <v>1321</v>
      </c>
      <c r="M25" s="32">
        <v>1654</v>
      </c>
      <c r="N25" s="32">
        <f t="shared" si="4"/>
        <v>2975</v>
      </c>
      <c r="O25" s="32">
        <f t="shared" si="5"/>
        <v>1321</v>
      </c>
      <c r="P25" s="32">
        <v>1321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1654</v>
      </c>
      <c r="V25" s="32">
        <v>1654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0</v>
      </c>
      <c r="AB25" s="32">
        <v>0</v>
      </c>
      <c r="AC25" s="32">
        <v>0</v>
      </c>
    </row>
    <row r="26" spans="1:29" ht="13.5">
      <c r="A26" s="55" t="s">
        <v>65</v>
      </c>
      <c r="B26" s="56" t="s">
        <v>104</v>
      </c>
      <c r="C26" s="31" t="s">
        <v>105</v>
      </c>
      <c r="D26" s="32">
        <f t="shared" si="0"/>
        <v>4457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4457</v>
      </c>
      <c r="L26" s="32">
        <v>1633</v>
      </c>
      <c r="M26" s="32">
        <v>2824</v>
      </c>
      <c r="N26" s="32">
        <f t="shared" si="4"/>
        <v>4615</v>
      </c>
      <c r="O26" s="32">
        <f t="shared" si="5"/>
        <v>1633</v>
      </c>
      <c r="P26" s="32">
        <v>1633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2824</v>
      </c>
      <c r="V26" s="32">
        <v>2824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158</v>
      </c>
      <c r="AB26" s="32">
        <v>158</v>
      </c>
      <c r="AC26" s="32">
        <v>0</v>
      </c>
    </row>
    <row r="27" spans="1:29" ht="13.5">
      <c r="A27" s="55" t="s">
        <v>65</v>
      </c>
      <c r="B27" s="56" t="s">
        <v>106</v>
      </c>
      <c r="C27" s="31" t="s">
        <v>107</v>
      </c>
      <c r="D27" s="32">
        <f t="shared" si="0"/>
        <v>3065</v>
      </c>
      <c r="E27" s="32">
        <f t="shared" si="1"/>
        <v>0</v>
      </c>
      <c r="F27" s="32">
        <v>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3065</v>
      </c>
      <c r="L27" s="32">
        <v>579</v>
      </c>
      <c r="M27" s="32">
        <v>2486</v>
      </c>
      <c r="N27" s="32">
        <f t="shared" si="4"/>
        <v>3065</v>
      </c>
      <c r="O27" s="32">
        <f t="shared" si="5"/>
        <v>579</v>
      </c>
      <c r="P27" s="32">
        <v>579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2486</v>
      </c>
      <c r="V27" s="32">
        <v>2486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65</v>
      </c>
      <c r="B28" s="56" t="s">
        <v>108</v>
      </c>
      <c r="C28" s="31" t="s">
        <v>109</v>
      </c>
      <c r="D28" s="32">
        <f t="shared" si="0"/>
        <v>7197</v>
      </c>
      <c r="E28" s="32">
        <f t="shared" si="1"/>
        <v>0</v>
      </c>
      <c r="F28" s="32">
        <v>0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7197</v>
      </c>
      <c r="L28" s="32">
        <v>2102</v>
      </c>
      <c r="M28" s="32">
        <v>5095</v>
      </c>
      <c r="N28" s="32">
        <f t="shared" si="4"/>
        <v>7246</v>
      </c>
      <c r="O28" s="32">
        <f t="shared" si="5"/>
        <v>2102</v>
      </c>
      <c r="P28" s="32">
        <v>2102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5095</v>
      </c>
      <c r="V28" s="32">
        <v>5095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49</v>
      </c>
      <c r="AB28" s="32">
        <v>49</v>
      </c>
      <c r="AC28" s="32">
        <v>0</v>
      </c>
    </row>
    <row r="29" spans="1:29" ht="13.5">
      <c r="A29" s="55" t="s">
        <v>65</v>
      </c>
      <c r="B29" s="56" t="s">
        <v>110</v>
      </c>
      <c r="C29" s="31" t="s">
        <v>111</v>
      </c>
      <c r="D29" s="32">
        <f t="shared" si="0"/>
        <v>3551</v>
      </c>
      <c r="E29" s="32">
        <f t="shared" si="1"/>
        <v>0</v>
      </c>
      <c r="F29" s="32">
        <v>0</v>
      </c>
      <c r="G29" s="32">
        <v>0</v>
      </c>
      <c r="H29" s="32">
        <f t="shared" si="2"/>
        <v>0</v>
      </c>
      <c r="I29" s="32">
        <v>0</v>
      </c>
      <c r="J29" s="32">
        <v>0</v>
      </c>
      <c r="K29" s="32">
        <f t="shared" si="3"/>
        <v>3551</v>
      </c>
      <c r="L29" s="32">
        <v>762</v>
      </c>
      <c r="M29" s="32">
        <v>2789</v>
      </c>
      <c r="N29" s="32">
        <f t="shared" si="4"/>
        <v>3552</v>
      </c>
      <c r="O29" s="32">
        <f t="shared" si="5"/>
        <v>762</v>
      </c>
      <c r="P29" s="32">
        <v>762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2789</v>
      </c>
      <c r="V29" s="32">
        <v>2789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1</v>
      </c>
      <c r="AB29" s="32">
        <v>1</v>
      </c>
      <c r="AC29" s="32">
        <v>0</v>
      </c>
    </row>
    <row r="30" spans="1:29" ht="13.5">
      <c r="A30" s="55" t="s">
        <v>65</v>
      </c>
      <c r="B30" s="56" t="s">
        <v>112</v>
      </c>
      <c r="C30" s="31" t="s">
        <v>113</v>
      </c>
      <c r="D30" s="32">
        <f t="shared" si="0"/>
        <v>3292</v>
      </c>
      <c r="E30" s="32">
        <f t="shared" si="1"/>
        <v>0</v>
      </c>
      <c r="F30" s="32">
        <v>0</v>
      </c>
      <c r="G30" s="32">
        <v>0</v>
      </c>
      <c r="H30" s="32">
        <f t="shared" si="2"/>
        <v>0</v>
      </c>
      <c r="I30" s="32">
        <v>0</v>
      </c>
      <c r="J30" s="32">
        <v>0</v>
      </c>
      <c r="K30" s="32">
        <f t="shared" si="3"/>
        <v>3292</v>
      </c>
      <c r="L30" s="32">
        <v>986</v>
      </c>
      <c r="M30" s="32">
        <v>2306</v>
      </c>
      <c r="N30" s="32">
        <f t="shared" si="4"/>
        <v>3457</v>
      </c>
      <c r="O30" s="32">
        <f t="shared" si="5"/>
        <v>986</v>
      </c>
      <c r="P30" s="32">
        <v>986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2306</v>
      </c>
      <c r="V30" s="32">
        <v>2306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165</v>
      </c>
      <c r="AB30" s="32">
        <v>165</v>
      </c>
      <c r="AC30" s="32">
        <v>0</v>
      </c>
    </row>
    <row r="31" spans="1:29" ht="13.5">
      <c r="A31" s="55" t="s">
        <v>65</v>
      </c>
      <c r="B31" s="56" t="s">
        <v>114</v>
      </c>
      <c r="C31" s="31" t="s">
        <v>63</v>
      </c>
      <c r="D31" s="32">
        <f t="shared" si="0"/>
        <v>2852</v>
      </c>
      <c r="E31" s="32">
        <f t="shared" si="1"/>
        <v>0</v>
      </c>
      <c r="F31" s="32">
        <v>0</v>
      </c>
      <c r="G31" s="32">
        <v>0</v>
      </c>
      <c r="H31" s="32">
        <f t="shared" si="2"/>
        <v>0</v>
      </c>
      <c r="I31" s="32">
        <v>0</v>
      </c>
      <c r="J31" s="32">
        <v>0</v>
      </c>
      <c r="K31" s="32">
        <f t="shared" si="3"/>
        <v>2852</v>
      </c>
      <c r="L31" s="32">
        <v>743</v>
      </c>
      <c r="M31" s="32">
        <v>2109</v>
      </c>
      <c r="N31" s="32">
        <f t="shared" si="4"/>
        <v>3150</v>
      </c>
      <c r="O31" s="32">
        <f t="shared" si="5"/>
        <v>743</v>
      </c>
      <c r="P31" s="32">
        <v>743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2109</v>
      </c>
      <c r="V31" s="32">
        <v>2109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298</v>
      </c>
      <c r="AB31" s="32">
        <v>298</v>
      </c>
      <c r="AC31" s="32">
        <v>0</v>
      </c>
    </row>
    <row r="32" spans="1:29" ht="13.5">
      <c r="A32" s="55" t="s">
        <v>65</v>
      </c>
      <c r="B32" s="56" t="s">
        <v>115</v>
      </c>
      <c r="C32" s="31" t="s">
        <v>25</v>
      </c>
      <c r="D32" s="32">
        <f t="shared" si="0"/>
        <v>1824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1824</v>
      </c>
      <c r="L32" s="32">
        <v>517</v>
      </c>
      <c r="M32" s="32">
        <v>1307</v>
      </c>
      <c r="N32" s="32">
        <f t="shared" si="4"/>
        <v>1824</v>
      </c>
      <c r="O32" s="32">
        <f t="shared" si="5"/>
        <v>517</v>
      </c>
      <c r="P32" s="32">
        <v>517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1307</v>
      </c>
      <c r="V32" s="32">
        <v>1307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65</v>
      </c>
      <c r="B33" s="56" t="s">
        <v>116</v>
      </c>
      <c r="C33" s="31" t="s">
        <v>117</v>
      </c>
      <c r="D33" s="32">
        <f t="shared" si="0"/>
        <v>2141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2141</v>
      </c>
      <c r="L33" s="32">
        <v>821</v>
      </c>
      <c r="M33" s="32">
        <v>1320</v>
      </c>
      <c r="N33" s="32">
        <f t="shared" si="4"/>
        <v>2141</v>
      </c>
      <c r="O33" s="32">
        <f t="shared" si="5"/>
        <v>821</v>
      </c>
      <c r="P33" s="32">
        <v>821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1320</v>
      </c>
      <c r="V33" s="32">
        <v>1320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65</v>
      </c>
      <c r="B34" s="56" t="s">
        <v>118</v>
      </c>
      <c r="C34" s="31" t="s">
        <v>119</v>
      </c>
      <c r="D34" s="32">
        <f t="shared" si="0"/>
        <v>1467</v>
      </c>
      <c r="E34" s="32">
        <f t="shared" si="1"/>
        <v>0</v>
      </c>
      <c r="F34" s="32">
        <v>0</v>
      </c>
      <c r="G34" s="32">
        <v>0</v>
      </c>
      <c r="H34" s="32">
        <f t="shared" si="2"/>
        <v>0</v>
      </c>
      <c r="I34" s="32">
        <v>0</v>
      </c>
      <c r="J34" s="32">
        <v>0</v>
      </c>
      <c r="K34" s="32">
        <f t="shared" si="3"/>
        <v>1467</v>
      </c>
      <c r="L34" s="32">
        <v>286</v>
      </c>
      <c r="M34" s="32">
        <v>1181</v>
      </c>
      <c r="N34" s="32">
        <f t="shared" si="4"/>
        <v>1753</v>
      </c>
      <c r="O34" s="32">
        <f t="shared" si="5"/>
        <v>286</v>
      </c>
      <c r="P34" s="32">
        <v>286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1181</v>
      </c>
      <c r="V34" s="32">
        <v>1181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286</v>
      </c>
      <c r="AB34" s="32">
        <v>286</v>
      </c>
      <c r="AC34" s="32">
        <v>0</v>
      </c>
    </row>
    <row r="35" spans="1:29" ht="13.5">
      <c r="A35" s="55" t="s">
        <v>65</v>
      </c>
      <c r="B35" s="56" t="s">
        <v>120</v>
      </c>
      <c r="C35" s="31" t="s">
        <v>121</v>
      </c>
      <c r="D35" s="32">
        <f t="shared" si="0"/>
        <v>2448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2448</v>
      </c>
      <c r="L35" s="32">
        <v>696</v>
      </c>
      <c r="M35" s="32">
        <v>1752</v>
      </c>
      <c r="N35" s="32">
        <f t="shared" si="4"/>
        <v>2448</v>
      </c>
      <c r="O35" s="32">
        <f t="shared" si="5"/>
        <v>696</v>
      </c>
      <c r="P35" s="32">
        <v>696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1752</v>
      </c>
      <c r="V35" s="32">
        <v>1752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65</v>
      </c>
      <c r="B36" s="56" t="s">
        <v>122</v>
      </c>
      <c r="C36" s="31" t="s">
        <v>123</v>
      </c>
      <c r="D36" s="32">
        <f t="shared" si="0"/>
        <v>9612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9612</v>
      </c>
      <c r="L36" s="32">
        <v>4594</v>
      </c>
      <c r="M36" s="32">
        <v>5018</v>
      </c>
      <c r="N36" s="32">
        <f t="shared" si="4"/>
        <v>9612</v>
      </c>
      <c r="O36" s="32">
        <f t="shared" si="5"/>
        <v>4594</v>
      </c>
      <c r="P36" s="32">
        <v>4594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5018</v>
      </c>
      <c r="V36" s="32">
        <v>5018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65</v>
      </c>
      <c r="B37" s="56" t="s">
        <v>124</v>
      </c>
      <c r="C37" s="31" t="s">
        <v>125</v>
      </c>
      <c r="D37" s="32">
        <f t="shared" si="0"/>
        <v>5387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5387</v>
      </c>
      <c r="L37" s="32">
        <v>2389</v>
      </c>
      <c r="M37" s="32">
        <v>2998</v>
      </c>
      <c r="N37" s="32">
        <f t="shared" si="4"/>
        <v>5387</v>
      </c>
      <c r="O37" s="32">
        <f t="shared" si="5"/>
        <v>2389</v>
      </c>
      <c r="P37" s="32">
        <v>2389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2998</v>
      </c>
      <c r="V37" s="32">
        <v>2998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65</v>
      </c>
      <c r="B38" s="56" t="s">
        <v>126</v>
      </c>
      <c r="C38" s="31" t="s">
        <v>127</v>
      </c>
      <c r="D38" s="32">
        <f t="shared" si="0"/>
        <v>1414</v>
      </c>
      <c r="E38" s="32">
        <f t="shared" si="1"/>
        <v>1414</v>
      </c>
      <c r="F38" s="32">
        <v>551</v>
      </c>
      <c r="G38" s="32">
        <v>863</v>
      </c>
      <c r="H38" s="32">
        <f t="shared" si="2"/>
        <v>0</v>
      </c>
      <c r="I38" s="32">
        <v>0</v>
      </c>
      <c r="J38" s="32">
        <v>0</v>
      </c>
      <c r="K38" s="32">
        <f t="shared" si="3"/>
        <v>0</v>
      </c>
      <c r="L38" s="32">
        <v>0</v>
      </c>
      <c r="M38" s="32">
        <v>0</v>
      </c>
      <c r="N38" s="32">
        <f t="shared" si="4"/>
        <v>1414</v>
      </c>
      <c r="O38" s="32">
        <f t="shared" si="5"/>
        <v>551</v>
      </c>
      <c r="P38" s="32">
        <v>551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863</v>
      </c>
      <c r="V38" s="32">
        <v>863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65</v>
      </c>
      <c r="B39" s="56" t="s">
        <v>128</v>
      </c>
      <c r="C39" s="31" t="s">
        <v>0</v>
      </c>
      <c r="D39" s="32">
        <f t="shared" si="0"/>
        <v>0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0</v>
      </c>
      <c r="L39" s="32">
        <v>0</v>
      </c>
      <c r="M39" s="32">
        <v>0</v>
      </c>
      <c r="N39" s="32">
        <f t="shared" si="4"/>
        <v>0</v>
      </c>
      <c r="O39" s="32">
        <f t="shared" si="5"/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f t="shared" si="6"/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65</v>
      </c>
      <c r="B40" s="56" t="s">
        <v>129</v>
      </c>
      <c r="C40" s="31" t="s">
        <v>130</v>
      </c>
      <c r="D40" s="32">
        <f t="shared" si="0"/>
        <v>1113</v>
      </c>
      <c r="E40" s="32">
        <f t="shared" si="1"/>
        <v>1113</v>
      </c>
      <c r="F40" s="32">
        <v>351</v>
      </c>
      <c r="G40" s="32">
        <v>762</v>
      </c>
      <c r="H40" s="32">
        <f t="shared" si="2"/>
        <v>0</v>
      </c>
      <c r="I40" s="32">
        <v>0</v>
      </c>
      <c r="J40" s="32">
        <v>0</v>
      </c>
      <c r="K40" s="32">
        <f t="shared" si="3"/>
        <v>0</v>
      </c>
      <c r="L40" s="32">
        <v>0</v>
      </c>
      <c r="M40" s="32">
        <v>0</v>
      </c>
      <c r="N40" s="32">
        <f t="shared" si="4"/>
        <v>1113</v>
      </c>
      <c r="O40" s="32">
        <f t="shared" si="5"/>
        <v>351</v>
      </c>
      <c r="P40" s="32">
        <v>351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762</v>
      </c>
      <c r="V40" s="32">
        <v>762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65</v>
      </c>
      <c r="B41" s="56" t="s">
        <v>131</v>
      </c>
      <c r="C41" s="31" t="s">
        <v>62</v>
      </c>
      <c r="D41" s="32">
        <f t="shared" si="0"/>
        <v>1674</v>
      </c>
      <c r="E41" s="32">
        <f t="shared" si="1"/>
        <v>1674</v>
      </c>
      <c r="F41" s="32">
        <v>789</v>
      </c>
      <c r="G41" s="32">
        <v>885</v>
      </c>
      <c r="H41" s="32">
        <f t="shared" si="2"/>
        <v>0</v>
      </c>
      <c r="I41" s="32">
        <v>0</v>
      </c>
      <c r="J41" s="32">
        <v>0</v>
      </c>
      <c r="K41" s="32">
        <f t="shared" si="3"/>
        <v>0</v>
      </c>
      <c r="L41" s="32">
        <v>0</v>
      </c>
      <c r="M41" s="32">
        <v>0</v>
      </c>
      <c r="N41" s="32">
        <f t="shared" si="4"/>
        <v>1674</v>
      </c>
      <c r="O41" s="32">
        <f t="shared" si="5"/>
        <v>789</v>
      </c>
      <c r="P41" s="32">
        <v>789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885</v>
      </c>
      <c r="V41" s="32">
        <v>885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65</v>
      </c>
      <c r="B42" s="56" t="s">
        <v>132</v>
      </c>
      <c r="C42" s="31" t="s">
        <v>133</v>
      </c>
      <c r="D42" s="32">
        <f t="shared" si="0"/>
        <v>3171</v>
      </c>
      <c r="E42" s="32">
        <f t="shared" si="1"/>
        <v>3171</v>
      </c>
      <c r="F42" s="32">
        <v>1207</v>
      </c>
      <c r="G42" s="32">
        <v>1964</v>
      </c>
      <c r="H42" s="32">
        <f t="shared" si="2"/>
        <v>0</v>
      </c>
      <c r="I42" s="32">
        <v>0</v>
      </c>
      <c r="J42" s="32">
        <v>0</v>
      </c>
      <c r="K42" s="32">
        <f t="shared" si="3"/>
        <v>0</v>
      </c>
      <c r="L42" s="32">
        <v>0</v>
      </c>
      <c r="M42" s="32">
        <v>0</v>
      </c>
      <c r="N42" s="32">
        <f t="shared" si="4"/>
        <v>3171</v>
      </c>
      <c r="O42" s="32">
        <f t="shared" si="5"/>
        <v>1207</v>
      </c>
      <c r="P42" s="32">
        <v>1207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1964</v>
      </c>
      <c r="V42" s="32">
        <v>1964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0</v>
      </c>
      <c r="AB42" s="32">
        <v>0</v>
      </c>
      <c r="AC42" s="32">
        <v>0</v>
      </c>
    </row>
    <row r="43" spans="1:29" ht="13.5">
      <c r="A43" s="55" t="s">
        <v>65</v>
      </c>
      <c r="B43" s="56" t="s">
        <v>134</v>
      </c>
      <c r="C43" s="31" t="s">
        <v>135</v>
      </c>
      <c r="D43" s="32">
        <f t="shared" si="0"/>
        <v>4401</v>
      </c>
      <c r="E43" s="32">
        <f t="shared" si="1"/>
        <v>0</v>
      </c>
      <c r="F43" s="32">
        <v>0</v>
      </c>
      <c r="G43" s="32">
        <v>0</v>
      </c>
      <c r="H43" s="32">
        <f t="shared" si="2"/>
        <v>0</v>
      </c>
      <c r="I43" s="32">
        <v>0</v>
      </c>
      <c r="J43" s="32">
        <v>0</v>
      </c>
      <c r="K43" s="32">
        <f t="shared" si="3"/>
        <v>4401</v>
      </c>
      <c r="L43" s="32">
        <v>3764</v>
      </c>
      <c r="M43" s="32">
        <v>637</v>
      </c>
      <c r="N43" s="32">
        <f t="shared" si="4"/>
        <v>4401</v>
      </c>
      <c r="O43" s="32">
        <f t="shared" si="5"/>
        <v>3764</v>
      </c>
      <c r="P43" s="32">
        <v>3764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637</v>
      </c>
      <c r="V43" s="32">
        <v>637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65</v>
      </c>
      <c r="B44" s="56" t="s">
        <v>136</v>
      </c>
      <c r="C44" s="31" t="s">
        <v>137</v>
      </c>
      <c r="D44" s="32">
        <f t="shared" si="0"/>
        <v>1728</v>
      </c>
      <c r="E44" s="32">
        <f t="shared" si="1"/>
        <v>0</v>
      </c>
      <c r="F44" s="32">
        <v>0</v>
      </c>
      <c r="G44" s="32">
        <v>0</v>
      </c>
      <c r="H44" s="32">
        <f t="shared" si="2"/>
        <v>0</v>
      </c>
      <c r="I44" s="32">
        <v>0</v>
      </c>
      <c r="J44" s="32">
        <v>0</v>
      </c>
      <c r="K44" s="32">
        <f t="shared" si="3"/>
        <v>1728</v>
      </c>
      <c r="L44" s="32">
        <v>884</v>
      </c>
      <c r="M44" s="32">
        <v>844</v>
      </c>
      <c r="N44" s="32">
        <f t="shared" si="4"/>
        <v>1728</v>
      </c>
      <c r="O44" s="32">
        <f t="shared" si="5"/>
        <v>884</v>
      </c>
      <c r="P44" s="32">
        <v>884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844</v>
      </c>
      <c r="V44" s="32">
        <v>844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65</v>
      </c>
      <c r="B45" s="56" t="s">
        <v>138</v>
      </c>
      <c r="C45" s="31" t="s">
        <v>139</v>
      </c>
      <c r="D45" s="32">
        <f t="shared" si="0"/>
        <v>1101</v>
      </c>
      <c r="E45" s="32">
        <f t="shared" si="1"/>
        <v>0</v>
      </c>
      <c r="F45" s="32">
        <v>0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1101</v>
      </c>
      <c r="L45" s="32">
        <v>615</v>
      </c>
      <c r="M45" s="32">
        <v>486</v>
      </c>
      <c r="N45" s="32">
        <f t="shared" si="4"/>
        <v>1101</v>
      </c>
      <c r="O45" s="32">
        <f t="shared" si="5"/>
        <v>615</v>
      </c>
      <c r="P45" s="32">
        <v>615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486</v>
      </c>
      <c r="V45" s="32">
        <v>486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65</v>
      </c>
      <c r="B46" s="56" t="s">
        <v>140</v>
      </c>
      <c r="C46" s="31" t="s">
        <v>141</v>
      </c>
      <c r="D46" s="32">
        <f t="shared" si="0"/>
        <v>5368</v>
      </c>
      <c r="E46" s="32">
        <f t="shared" si="1"/>
        <v>0</v>
      </c>
      <c r="F46" s="32">
        <v>0</v>
      </c>
      <c r="G46" s="32">
        <v>0</v>
      </c>
      <c r="H46" s="32">
        <f t="shared" si="2"/>
        <v>0</v>
      </c>
      <c r="I46" s="32">
        <v>0</v>
      </c>
      <c r="J46" s="32">
        <v>0</v>
      </c>
      <c r="K46" s="32">
        <f t="shared" si="3"/>
        <v>5368</v>
      </c>
      <c r="L46" s="32">
        <v>4234</v>
      </c>
      <c r="M46" s="32">
        <v>1134</v>
      </c>
      <c r="N46" s="32">
        <f t="shared" si="4"/>
        <v>5368</v>
      </c>
      <c r="O46" s="32">
        <f t="shared" si="5"/>
        <v>4234</v>
      </c>
      <c r="P46" s="32">
        <v>4234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1134</v>
      </c>
      <c r="V46" s="32">
        <v>1134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65</v>
      </c>
      <c r="B47" s="56" t="s">
        <v>142</v>
      </c>
      <c r="C47" s="31" t="s">
        <v>143</v>
      </c>
      <c r="D47" s="32">
        <f t="shared" si="0"/>
        <v>2000</v>
      </c>
      <c r="E47" s="32">
        <f t="shared" si="1"/>
        <v>0</v>
      </c>
      <c r="F47" s="32">
        <v>0</v>
      </c>
      <c r="G47" s="32">
        <v>0</v>
      </c>
      <c r="H47" s="32">
        <f t="shared" si="2"/>
        <v>0</v>
      </c>
      <c r="I47" s="32">
        <v>0</v>
      </c>
      <c r="J47" s="32">
        <v>0</v>
      </c>
      <c r="K47" s="32">
        <f t="shared" si="3"/>
        <v>2000</v>
      </c>
      <c r="L47" s="32">
        <v>1788</v>
      </c>
      <c r="M47" s="32">
        <v>212</v>
      </c>
      <c r="N47" s="32">
        <f t="shared" si="4"/>
        <v>2005</v>
      </c>
      <c r="O47" s="32">
        <f t="shared" si="5"/>
        <v>1788</v>
      </c>
      <c r="P47" s="32">
        <v>1788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212</v>
      </c>
      <c r="V47" s="32">
        <v>212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5</v>
      </c>
      <c r="AB47" s="32">
        <v>5</v>
      </c>
      <c r="AC47" s="32">
        <v>0</v>
      </c>
    </row>
    <row r="48" spans="1:29" ht="13.5">
      <c r="A48" s="55" t="s">
        <v>65</v>
      </c>
      <c r="B48" s="56" t="s">
        <v>144</v>
      </c>
      <c r="C48" s="31" t="s">
        <v>145</v>
      </c>
      <c r="D48" s="32">
        <f t="shared" si="0"/>
        <v>5423</v>
      </c>
      <c r="E48" s="32">
        <f t="shared" si="1"/>
        <v>0</v>
      </c>
      <c r="F48" s="32">
        <v>0</v>
      </c>
      <c r="G48" s="32">
        <v>0</v>
      </c>
      <c r="H48" s="32">
        <f t="shared" si="2"/>
        <v>0</v>
      </c>
      <c r="I48" s="32">
        <v>0</v>
      </c>
      <c r="J48" s="32">
        <v>0</v>
      </c>
      <c r="K48" s="32">
        <f t="shared" si="3"/>
        <v>5423</v>
      </c>
      <c r="L48" s="32">
        <v>4212</v>
      </c>
      <c r="M48" s="32">
        <v>1211</v>
      </c>
      <c r="N48" s="32">
        <f t="shared" si="4"/>
        <v>5423</v>
      </c>
      <c r="O48" s="32">
        <f t="shared" si="5"/>
        <v>4212</v>
      </c>
      <c r="P48" s="32">
        <v>4212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1211</v>
      </c>
      <c r="V48" s="32">
        <v>1211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0</v>
      </c>
      <c r="AB48" s="32">
        <v>0</v>
      </c>
      <c r="AC48" s="32">
        <v>0</v>
      </c>
    </row>
    <row r="49" spans="1:29" ht="13.5">
      <c r="A49" s="55" t="s">
        <v>65</v>
      </c>
      <c r="B49" s="56" t="s">
        <v>146</v>
      </c>
      <c r="C49" s="31" t="s">
        <v>147</v>
      </c>
      <c r="D49" s="32">
        <f t="shared" si="0"/>
        <v>808</v>
      </c>
      <c r="E49" s="32">
        <f t="shared" si="1"/>
        <v>0</v>
      </c>
      <c r="F49" s="32">
        <v>0</v>
      </c>
      <c r="G49" s="32">
        <v>0</v>
      </c>
      <c r="H49" s="32">
        <f t="shared" si="2"/>
        <v>0</v>
      </c>
      <c r="I49" s="32">
        <v>0</v>
      </c>
      <c r="J49" s="32">
        <v>0</v>
      </c>
      <c r="K49" s="32">
        <f t="shared" si="3"/>
        <v>808</v>
      </c>
      <c r="L49" s="32">
        <v>245</v>
      </c>
      <c r="M49" s="32">
        <v>563</v>
      </c>
      <c r="N49" s="32">
        <f t="shared" si="4"/>
        <v>808</v>
      </c>
      <c r="O49" s="32">
        <f t="shared" si="5"/>
        <v>245</v>
      </c>
      <c r="P49" s="32">
        <v>245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563</v>
      </c>
      <c r="V49" s="32">
        <v>563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0</v>
      </c>
      <c r="AB49" s="32">
        <v>0</v>
      </c>
      <c r="AC49" s="32">
        <v>0</v>
      </c>
    </row>
    <row r="50" spans="1:29" ht="13.5">
      <c r="A50" s="55" t="s">
        <v>65</v>
      </c>
      <c r="B50" s="56" t="s">
        <v>148</v>
      </c>
      <c r="C50" s="31" t="s">
        <v>149</v>
      </c>
      <c r="D50" s="32">
        <f t="shared" si="0"/>
        <v>1728</v>
      </c>
      <c r="E50" s="32">
        <f t="shared" si="1"/>
        <v>0</v>
      </c>
      <c r="F50" s="32">
        <v>0</v>
      </c>
      <c r="G50" s="32">
        <v>0</v>
      </c>
      <c r="H50" s="32">
        <f t="shared" si="2"/>
        <v>0</v>
      </c>
      <c r="I50" s="32">
        <v>0</v>
      </c>
      <c r="J50" s="32">
        <v>0</v>
      </c>
      <c r="K50" s="32">
        <f t="shared" si="3"/>
        <v>1728</v>
      </c>
      <c r="L50" s="32">
        <v>1194</v>
      </c>
      <c r="M50" s="32">
        <v>534</v>
      </c>
      <c r="N50" s="32">
        <f t="shared" si="4"/>
        <v>1728</v>
      </c>
      <c r="O50" s="32">
        <f t="shared" si="5"/>
        <v>1194</v>
      </c>
      <c r="P50" s="32">
        <v>1194</v>
      </c>
      <c r="Q50" s="32">
        <v>0</v>
      </c>
      <c r="R50" s="32">
        <v>0</v>
      </c>
      <c r="S50" s="32">
        <v>0</v>
      </c>
      <c r="T50" s="32">
        <v>0</v>
      </c>
      <c r="U50" s="32">
        <f t="shared" si="6"/>
        <v>534</v>
      </c>
      <c r="V50" s="32">
        <v>534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0</v>
      </c>
      <c r="AB50" s="32">
        <v>0</v>
      </c>
      <c r="AC50" s="32">
        <v>0</v>
      </c>
    </row>
    <row r="51" spans="1:29" ht="13.5">
      <c r="A51" s="55" t="s">
        <v>65</v>
      </c>
      <c r="B51" s="56" t="s">
        <v>150</v>
      </c>
      <c r="C51" s="31" t="s">
        <v>151</v>
      </c>
      <c r="D51" s="32">
        <f t="shared" si="0"/>
        <v>6698</v>
      </c>
      <c r="E51" s="32">
        <f t="shared" si="1"/>
        <v>0</v>
      </c>
      <c r="F51" s="32">
        <v>0</v>
      </c>
      <c r="G51" s="32">
        <v>0</v>
      </c>
      <c r="H51" s="32">
        <f t="shared" si="2"/>
        <v>0</v>
      </c>
      <c r="I51" s="32">
        <v>0</v>
      </c>
      <c r="J51" s="32">
        <v>0</v>
      </c>
      <c r="K51" s="32">
        <f t="shared" si="3"/>
        <v>6698</v>
      </c>
      <c r="L51" s="32">
        <v>4347</v>
      </c>
      <c r="M51" s="32">
        <v>2351</v>
      </c>
      <c r="N51" s="32">
        <f t="shared" si="4"/>
        <v>6698</v>
      </c>
      <c r="O51" s="32">
        <f t="shared" si="5"/>
        <v>4347</v>
      </c>
      <c r="P51" s="32">
        <v>4347</v>
      </c>
      <c r="Q51" s="32">
        <v>0</v>
      </c>
      <c r="R51" s="32">
        <v>0</v>
      </c>
      <c r="S51" s="32">
        <v>0</v>
      </c>
      <c r="T51" s="32">
        <v>0</v>
      </c>
      <c r="U51" s="32">
        <f t="shared" si="6"/>
        <v>2351</v>
      </c>
      <c r="V51" s="32">
        <v>2351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0</v>
      </c>
      <c r="AB51" s="32">
        <v>0</v>
      </c>
      <c r="AC51" s="32">
        <v>0</v>
      </c>
    </row>
    <row r="52" spans="1:29" ht="13.5">
      <c r="A52" s="55" t="s">
        <v>65</v>
      </c>
      <c r="B52" s="56" t="s">
        <v>152</v>
      </c>
      <c r="C52" s="31" t="s">
        <v>153</v>
      </c>
      <c r="D52" s="32">
        <f t="shared" si="0"/>
        <v>11462</v>
      </c>
      <c r="E52" s="32">
        <f t="shared" si="1"/>
        <v>0</v>
      </c>
      <c r="F52" s="32">
        <v>0</v>
      </c>
      <c r="G52" s="32">
        <v>0</v>
      </c>
      <c r="H52" s="32">
        <f t="shared" si="2"/>
        <v>0</v>
      </c>
      <c r="I52" s="32">
        <v>0</v>
      </c>
      <c r="J52" s="32">
        <v>0</v>
      </c>
      <c r="K52" s="32">
        <f t="shared" si="3"/>
        <v>11462</v>
      </c>
      <c r="L52" s="32">
        <v>8726</v>
      </c>
      <c r="M52" s="32">
        <v>2736</v>
      </c>
      <c r="N52" s="32">
        <f t="shared" si="4"/>
        <v>11462</v>
      </c>
      <c r="O52" s="32">
        <f t="shared" si="5"/>
        <v>8726</v>
      </c>
      <c r="P52" s="32">
        <v>8726</v>
      </c>
      <c r="Q52" s="32">
        <v>0</v>
      </c>
      <c r="R52" s="32">
        <v>0</v>
      </c>
      <c r="S52" s="32">
        <v>0</v>
      </c>
      <c r="T52" s="32">
        <v>0</v>
      </c>
      <c r="U52" s="32">
        <f t="shared" si="6"/>
        <v>2736</v>
      </c>
      <c r="V52" s="32">
        <v>2736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0</v>
      </c>
      <c r="AB52" s="32">
        <v>0</v>
      </c>
      <c r="AC52" s="32">
        <v>0</v>
      </c>
    </row>
    <row r="53" spans="1:29" ht="13.5">
      <c r="A53" s="55" t="s">
        <v>65</v>
      </c>
      <c r="B53" s="56" t="s">
        <v>154</v>
      </c>
      <c r="C53" s="31" t="s">
        <v>155</v>
      </c>
      <c r="D53" s="32">
        <f t="shared" si="0"/>
        <v>2077</v>
      </c>
      <c r="E53" s="32">
        <f t="shared" si="1"/>
        <v>0</v>
      </c>
      <c r="F53" s="32">
        <v>0</v>
      </c>
      <c r="G53" s="32">
        <v>0</v>
      </c>
      <c r="H53" s="32">
        <f t="shared" si="2"/>
        <v>0</v>
      </c>
      <c r="I53" s="32">
        <v>0</v>
      </c>
      <c r="J53" s="32">
        <v>0</v>
      </c>
      <c r="K53" s="32">
        <f t="shared" si="3"/>
        <v>2077</v>
      </c>
      <c r="L53" s="32">
        <v>912</v>
      </c>
      <c r="M53" s="32">
        <v>1165</v>
      </c>
      <c r="N53" s="32">
        <f t="shared" si="4"/>
        <v>2110</v>
      </c>
      <c r="O53" s="32">
        <f t="shared" si="5"/>
        <v>912</v>
      </c>
      <c r="P53" s="32">
        <v>912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1165</v>
      </c>
      <c r="V53" s="32">
        <v>1165</v>
      </c>
      <c r="W53" s="32">
        <v>0</v>
      </c>
      <c r="X53" s="32">
        <v>0</v>
      </c>
      <c r="Y53" s="32">
        <v>0</v>
      </c>
      <c r="Z53" s="32">
        <v>0</v>
      </c>
      <c r="AA53" s="32">
        <f t="shared" si="7"/>
        <v>33</v>
      </c>
      <c r="AB53" s="32">
        <v>33</v>
      </c>
      <c r="AC53" s="32">
        <v>0</v>
      </c>
    </row>
    <row r="54" spans="1:29" ht="13.5">
      <c r="A54" s="55" t="s">
        <v>65</v>
      </c>
      <c r="B54" s="56" t="s">
        <v>156</v>
      </c>
      <c r="C54" s="31" t="s">
        <v>157</v>
      </c>
      <c r="D54" s="32">
        <f t="shared" si="0"/>
        <v>2345</v>
      </c>
      <c r="E54" s="32">
        <f t="shared" si="1"/>
        <v>0</v>
      </c>
      <c r="F54" s="32">
        <v>0</v>
      </c>
      <c r="G54" s="32">
        <v>0</v>
      </c>
      <c r="H54" s="32">
        <f t="shared" si="2"/>
        <v>0</v>
      </c>
      <c r="I54" s="32">
        <v>0</v>
      </c>
      <c r="J54" s="32">
        <v>0</v>
      </c>
      <c r="K54" s="32">
        <f t="shared" si="3"/>
        <v>2345</v>
      </c>
      <c r="L54" s="32">
        <v>1735</v>
      </c>
      <c r="M54" s="32">
        <v>610</v>
      </c>
      <c r="N54" s="32">
        <f t="shared" si="4"/>
        <v>2345</v>
      </c>
      <c r="O54" s="32">
        <f t="shared" si="5"/>
        <v>1735</v>
      </c>
      <c r="P54" s="32">
        <v>1735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610</v>
      </c>
      <c r="V54" s="32">
        <v>610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0</v>
      </c>
      <c r="AB54" s="32">
        <v>0</v>
      </c>
      <c r="AC54" s="32">
        <v>0</v>
      </c>
    </row>
    <row r="55" spans="1:29" ht="13.5">
      <c r="A55" s="55" t="s">
        <v>65</v>
      </c>
      <c r="B55" s="56" t="s">
        <v>158</v>
      </c>
      <c r="C55" s="31" t="s">
        <v>159</v>
      </c>
      <c r="D55" s="32">
        <f t="shared" si="0"/>
        <v>5772</v>
      </c>
      <c r="E55" s="32">
        <f t="shared" si="1"/>
        <v>0</v>
      </c>
      <c r="F55" s="32">
        <v>0</v>
      </c>
      <c r="G55" s="32">
        <v>0</v>
      </c>
      <c r="H55" s="32">
        <f t="shared" si="2"/>
        <v>0</v>
      </c>
      <c r="I55" s="32">
        <v>0</v>
      </c>
      <c r="J55" s="32">
        <v>0</v>
      </c>
      <c r="K55" s="32">
        <f t="shared" si="3"/>
        <v>5772</v>
      </c>
      <c r="L55" s="32">
        <v>4642</v>
      </c>
      <c r="M55" s="32">
        <v>1130</v>
      </c>
      <c r="N55" s="32">
        <f t="shared" si="4"/>
        <v>5772</v>
      </c>
      <c r="O55" s="32">
        <f t="shared" si="5"/>
        <v>4642</v>
      </c>
      <c r="P55" s="32">
        <v>4642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1130</v>
      </c>
      <c r="V55" s="32">
        <v>1130</v>
      </c>
      <c r="W55" s="32">
        <v>0</v>
      </c>
      <c r="X55" s="32">
        <v>0</v>
      </c>
      <c r="Y55" s="32">
        <v>0</v>
      </c>
      <c r="Z55" s="32">
        <v>0</v>
      </c>
      <c r="AA55" s="32">
        <f t="shared" si="7"/>
        <v>0</v>
      </c>
      <c r="AB55" s="32">
        <v>0</v>
      </c>
      <c r="AC55" s="32">
        <v>0</v>
      </c>
    </row>
    <row r="56" spans="1:29" ht="13.5">
      <c r="A56" s="55" t="s">
        <v>65</v>
      </c>
      <c r="B56" s="56" t="s">
        <v>160</v>
      </c>
      <c r="C56" s="31" t="s">
        <v>161</v>
      </c>
      <c r="D56" s="32">
        <f t="shared" si="0"/>
        <v>8906</v>
      </c>
      <c r="E56" s="32">
        <f t="shared" si="1"/>
        <v>0</v>
      </c>
      <c r="F56" s="32">
        <v>0</v>
      </c>
      <c r="G56" s="32">
        <v>0</v>
      </c>
      <c r="H56" s="32">
        <f t="shared" si="2"/>
        <v>0</v>
      </c>
      <c r="I56" s="32">
        <v>0</v>
      </c>
      <c r="J56" s="32">
        <v>0</v>
      </c>
      <c r="K56" s="32">
        <f t="shared" si="3"/>
        <v>8906</v>
      </c>
      <c r="L56" s="32">
        <v>6386</v>
      </c>
      <c r="M56" s="32">
        <v>2520</v>
      </c>
      <c r="N56" s="32">
        <f t="shared" si="4"/>
        <v>8906</v>
      </c>
      <c r="O56" s="32">
        <f t="shared" si="5"/>
        <v>6386</v>
      </c>
      <c r="P56" s="32">
        <v>6386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2520</v>
      </c>
      <c r="V56" s="32">
        <v>2520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0</v>
      </c>
      <c r="AB56" s="32">
        <v>0</v>
      </c>
      <c r="AC56" s="32">
        <v>0</v>
      </c>
    </row>
    <row r="57" spans="1:29" ht="13.5">
      <c r="A57" s="55" t="s">
        <v>65</v>
      </c>
      <c r="B57" s="56" t="s">
        <v>162</v>
      </c>
      <c r="C57" s="31" t="s">
        <v>163</v>
      </c>
      <c r="D57" s="32">
        <f t="shared" si="0"/>
        <v>3459</v>
      </c>
      <c r="E57" s="32">
        <f t="shared" si="1"/>
        <v>0</v>
      </c>
      <c r="F57" s="32">
        <v>0</v>
      </c>
      <c r="G57" s="32">
        <v>0</v>
      </c>
      <c r="H57" s="32">
        <f t="shared" si="2"/>
        <v>0</v>
      </c>
      <c r="I57" s="32">
        <v>0</v>
      </c>
      <c r="J57" s="32">
        <v>0</v>
      </c>
      <c r="K57" s="32">
        <f t="shared" si="3"/>
        <v>3459</v>
      </c>
      <c r="L57" s="32">
        <v>2309</v>
      </c>
      <c r="M57" s="32">
        <v>1150</v>
      </c>
      <c r="N57" s="32">
        <f t="shared" si="4"/>
        <v>3459</v>
      </c>
      <c r="O57" s="32">
        <f t="shared" si="5"/>
        <v>2309</v>
      </c>
      <c r="P57" s="32">
        <v>2309</v>
      </c>
      <c r="Q57" s="32">
        <v>0</v>
      </c>
      <c r="R57" s="32">
        <v>0</v>
      </c>
      <c r="S57" s="32">
        <v>0</v>
      </c>
      <c r="T57" s="32">
        <v>0</v>
      </c>
      <c r="U57" s="32">
        <f t="shared" si="6"/>
        <v>1150</v>
      </c>
      <c r="V57" s="32">
        <v>1150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7"/>
        <v>0</v>
      </c>
      <c r="AB57" s="32">
        <v>0</v>
      </c>
      <c r="AC57" s="32">
        <v>0</v>
      </c>
    </row>
    <row r="58" spans="1:29" ht="13.5">
      <c r="A58" s="55" t="s">
        <v>65</v>
      </c>
      <c r="B58" s="56" t="s">
        <v>164</v>
      </c>
      <c r="C58" s="31" t="s">
        <v>165</v>
      </c>
      <c r="D58" s="32">
        <f t="shared" si="0"/>
        <v>2732</v>
      </c>
      <c r="E58" s="32">
        <f t="shared" si="1"/>
        <v>0</v>
      </c>
      <c r="F58" s="32">
        <v>0</v>
      </c>
      <c r="G58" s="32">
        <v>0</v>
      </c>
      <c r="H58" s="32">
        <f t="shared" si="2"/>
        <v>0</v>
      </c>
      <c r="I58" s="32">
        <v>0</v>
      </c>
      <c r="J58" s="32">
        <v>0</v>
      </c>
      <c r="K58" s="32">
        <f t="shared" si="3"/>
        <v>2732</v>
      </c>
      <c r="L58" s="32">
        <v>2292</v>
      </c>
      <c r="M58" s="32">
        <v>440</v>
      </c>
      <c r="N58" s="32">
        <f t="shared" si="4"/>
        <v>2732</v>
      </c>
      <c r="O58" s="32">
        <f t="shared" si="5"/>
        <v>2292</v>
      </c>
      <c r="P58" s="32">
        <v>2292</v>
      </c>
      <c r="Q58" s="32">
        <v>0</v>
      </c>
      <c r="R58" s="32">
        <v>0</v>
      </c>
      <c r="S58" s="32">
        <v>0</v>
      </c>
      <c r="T58" s="32">
        <v>0</v>
      </c>
      <c r="U58" s="32">
        <f t="shared" si="6"/>
        <v>440</v>
      </c>
      <c r="V58" s="32">
        <v>440</v>
      </c>
      <c r="W58" s="32">
        <v>0</v>
      </c>
      <c r="X58" s="32">
        <v>0</v>
      </c>
      <c r="Y58" s="32">
        <v>0</v>
      </c>
      <c r="Z58" s="32">
        <v>0</v>
      </c>
      <c r="AA58" s="32">
        <f t="shared" si="7"/>
        <v>0</v>
      </c>
      <c r="AB58" s="32">
        <v>0</v>
      </c>
      <c r="AC58" s="32">
        <v>0</v>
      </c>
    </row>
    <row r="59" spans="1:29" ht="13.5">
      <c r="A59" s="55" t="s">
        <v>65</v>
      </c>
      <c r="B59" s="56" t="s">
        <v>166</v>
      </c>
      <c r="C59" s="31" t="s">
        <v>167</v>
      </c>
      <c r="D59" s="32">
        <f t="shared" si="0"/>
        <v>1433</v>
      </c>
      <c r="E59" s="32">
        <f t="shared" si="1"/>
        <v>0</v>
      </c>
      <c r="F59" s="32">
        <v>0</v>
      </c>
      <c r="G59" s="32">
        <v>0</v>
      </c>
      <c r="H59" s="32">
        <f t="shared" si="2"/>
        <v>0</v>
      </c>
      <c r="I59" s="32">
        <v>0</v>
      </c>
      <c r="J59" s="32">
        <v>0</v>
      </c>
      <c r="K59" s="32">
        <f t="shared" si="3"/>
        <v>1433</v>
      </c>
      <c r="L59" s="32">
        <v>790</v>
      </c>
      <c r="M59" s="32">
        <v>643</v>
      </c>
      <c r="N59" s="32">
        <f t="shared" si="4"/>
        <v>1433</v>
      </c>
      <c r="O59" s="32">
        <f t="shared" si="5"/>
        <v>790</v>
      </c>
      <c r="P59" s="32">
        <v>790</v>
      </c>
      <c r="Q59" s="32">
        <v>0</v>
      </c>
      <c r="R59" s="32">
        <v>0</v>
      </c>
      <c r="S59" s="32">
        <v>0</v>
      </c>
      <c r="T59" s="32">
        <v>0</v>
      </c>
      <c r="U59" s="32">
        <f t="shared" si="6"/>
        <v>643</v>
      </c>
      <c r="V59" s="32">
        <v>643</v>
      </c>
      <c r="W59" s="32">
        <v>0</v>
      </c>
      <c r="X59" s="32">
        <v>0</v>
      </c>
      <c r="Y59" s="32">
        <v>0</v>
      </c>
      <c r="Z59" s="32">
        <v>0</v>
      </c>
      <c r="AA59" s="32">
        <f t="shared" si="7"/>
        <v>0</v>
      </c>
      <c r="AB59" s="32">
        <v>0</v>
      </c>
      <c r="AC59" s="32">
        <v>0</v>
      </c>
    </row>
    <row r="60" spans="1:29" ht="13.5">
      <c r="A60" s="55" t="s">
        <v>65</v>
      </c>
      <c r="B60" s="56" t="s">
        <v>168</v>
      </c>
      <c r="C60" s="31" t="s">
        <v>64</v>
      </c>
      <c r="D60" s="32">
        <f t="shared" si="0"/>
        <v>1955</v>
      </c>
      <c r="E60" s="32">
        <f t="shared" si="1"/>
        <v>1397</v>
      </c>
      <c r="F60" s="32">
        <v>1397</v>
      </c>
      <c r="G60" s="32">
        <v>0</v>
      </c>
      <c r="H60" s="32">
        <f t="shared" si="2"/>
        <v>0</v>
      </c>
      <c r="I60" s="32">
        <v>0</v>
      </c>
      <c r="J60" s="32">
        <v>0</v>
      </c>
      <c r="K60" s="32">
        <f t="shared" si="3"/>
        <v>558</v>
      </c>
      <c r="L60" s="32">
        <v>0</v>
      </c>
      <c r="M60" s="32">
        <v>558</v>
      </c>
      <c r="N60" s="32">
        <f t="shared" si="4"/>
        <v>1955</v>
      </c>
      <c r="O60" s="32">
        <f t="shared" si="5"/>
        <v>1397</v>
      </c>
      <c r="P60" s="32">
        <v>1397</v>
      </c>
      <c r="Q60" s="32">
        <v>0</v>
      </c>
      <c r="R60" s="32">
        <v>0</v>
      </c>
      <c r="S60" s="32">
        <v>0</v>
      </c>
      <c r="T60" s="32">
        <v>0</v>
      </c>
      <c r="U60" s="32">
        <f t="shared" si="6"/>
        <v>558</v>
      </c>
      <c r="V60" s="32">
        <v>558</v>
      </c>
      <c r="W60" s="32">
        <v>0</v>
      </c>
      <c r="X60" s="32">
        <v>0</v>
      </c>
      <c r="Y60" s="32">
        <v>0</v>
      </c>
      <c r="Z60" s="32">
        <v>0</v>
      </c>
      <c r="AA60" s="32">
        <f t="shared" si="7"/>
        <v>0</v>
      </c>
      <c r="AB60" s="32">
        <v>0</v>
      </c>
      <c r="AC60" s="32">
        <v>0</v>
      </c>
    </row>
    <row r="61" spans="1:29" ht="13.5">
      <c r="A61" s="55" t="s">
        <v>65</v>
      </c>
      <c r="B61" s="56" t="s">
        <v>169</v>
      </c>
      <c r="C61" s="31" t="s">
        <v>170</v>
      </c>
      <c r="D61" s="32">
        <f t="shared" si="0"/>
        <v>973</v>
      </c>
      <c r="E61" s="32">
        <f t="shared" si="1"/>
        <v>797</v>
      </c>
      <c r="F61" s="32">
        <v>797</v>
      </c>
      <c r="G61" s="32">
        <v>0</v>
      </c>
      <c r="H61" s="32">
        <f t="shared" si="2"/>
        <v>0</v>
      </c>
      <c r="I61" s="32">
        <v>0</v>
      </c>
      <c r="J61" s="32">
        <v>0</v>
      </c>
      <c r="K61" s="32">
        <f t="shared" si="3"/>
        <v>176</v>
      </c>
      <c r="L61" s="32">
        <v>0</v>
      </c>
      <c r="M61" s="32">
        <v>176</v>
      </c>
      <c r="N61" s="32">
        <f t="shared" si="4"/>
        <v>973</v>
      </c>
      <c r="O61" s="32">
        <f t="shared" si="5"/>
        <v>797</v>
      </c>
      <c r="P61" s="32">
        <v>797</v>
      </c>
      <c r="Q61" s="32">
        <v>0</v>
      </c>
      <c r="R61" s="32">
        <v>0</v>
      </c>
      <c r="S61" s="32">
        <v>0</v>
      </c>
      <c r="T61" s="32">
        <v>0</v>
      </c>
      <c r="U61" s="32">
        <f t="shared" si="6"/>
        <v>176</v>
      </c>
      <c r="V61" s="32">
        <v>176</v>
      </c>
      <c r="W61" s="32">
        <v>0</v>
      </c>
      <c r="X61" s="32">
        <v>0</v>
      </c>
      <c r="Y61" s="32">
        <v>0</v>
      </c>
      <c r="Z61" s="32">
        <v>0</v>
      </c>
      <c r="AA61" s="32">
        <f t="shared" si="7"/>
        <v>0</v>
      </c>
      <c r="AB61" s="32">
        <v>0</v>
      </c>
      <c r="AC61" s="32">
        <v>0</v>
      </c>
    </row>
    <row r="62" spans="1:29" ht="13.5">
      <c r="A62" s="55" t="s">
        <v>65</v>
      </c>
      <c r="B62" s="56" t="s">
        <v>171</v>
      </c>
      <c r="C62" s="31" t="s">
        <v>172</v>
      </c>
      <c r="D62" s="32">
        <f t="shared" si="0"/>
        <v>7327</v>
      </c>
      <c r="E62" s="32">
        <f t="shared" si="1"/>
        <v>0</v>
      </c>
      <c r="F62" s="32">
        <v>0</v>
      </c>
      <c r="G62" s="32">
        <v>0</v>
      </c>
      <c r="H62" s="32">
        <f t="shared" si="2"/>
        <v>0</v>
      </c>
      <c r="I62" s="32">
        <v>0</v>
      </c>
      <c r="J62" s="32">
        <v>0</v>
      </c>
      <c r="K62" s="32">
        <f t="shared" si="3"/>
        <v>7327</v>
      </c>
      <c r="L62" s="32">
        <v>3033</v>
      </c>
      <c r="M62" s="32">
        <v>4294</v>
      </c>
      <c r="N62" s="32">
        <f t="shared" si="4"/>
        <v>7327</v>
      </c>
      <c r="O62" s="32">
        <f t="shared" si="5"/>
        <v>3033</v>
      </c>
      <c r="P62" s="32">
        <v>3033</v>
      </c>
      <c r="Q62" s="32">
        <v>0</v>
      </c>
      <c r="R62" s="32">
        <v>0</v>
      </c>
      <c r="S62" s="32">
        <v>0</v>
      </c>
      <c r="T62" s="32">
        <v>0</v>
      </c>
      <c r="U62" s="32">
        <f t="shared" si="6"/>
        <v>4294</v>
      </c>
      <c r="V62" s="32">
        <v>4294</v>
      </c>
      <c r="W62" s="32">
        <v>0</v>
      </c>
      <c r="X62" s="32">
        <v>0</v>
      </c>
      <c r="Y62" s="32">
        <v>0</v>
      </c>
      <c r="Z62" s="32">
        <v>0</v>
      </c>
      <c r="AA62" s="32">
        <f t="shared" si="7"/>
        <v>0</v>
      </c>
      <c r="AB62" s="32">
        <v>0</v>
      </c>
      <c r="AC62" s="32">
        <v>0</v>
      </c>
    </row>
    <row r="63" spans="1:29" ht="13.5">
      <c r="A63" s="55" t="s">
        <v>65</v>
      </c>
      <c r="B63" s="56" t="s">
        <v>173</v>
      </c>
      <c r="C63" s="31" t="s">
        <v>174</v>
      </c>
      <c r="D63" s="32">
        <f t="shared" si="0"/>
        <v>2851</v>
      </c>
      <c r="E63" s="32">
        <f t="shared" si="1"/>
        <v>0</v>
      </c>
      <c r="F63" s="32">
        <v>0</v>
      </c>
      <c r="G63" s="32">
        <v>0</v>
      </c>
      <c r="H63" s="32">
        <f t="shared" si="2"/>
        <v>0</v>
      </c>
      <c r="I63" s="32">
        <v>0</v>
      </c>
      <c r="J63" s="32">
        <v>0</v>
      </c>
      <c r="K63" s="32">
        <f t="shared" si="3"/>
        <v>2851</v>
      </c>
      <c r="L63" s="32">
        <v>1466</v>
      </c>
      <c r="M63" s="32">
        <v>1385</v>
      </c>
      <c r="N63" s="32">
        <f t="shared" si="4"/>
        <v>2851</v>
      </c>
      <c r="O63" s="32">
        <f t="shared" si="5"/>
        <v>1466</v>
      </c>
      <c r="P63" s="32">
        <v>1466</v>
      </c>
      <c r="Q63" s="32">
        <v>0</v>
      </c>
      <c r="R63" s="32">
        <v>0</v>
      </c>
      <c r="S63" s="32">
        <v>0</v>
      </c>
      <c r="T63" s="32">
        <v>0</v>
      </c>
      <c r="U63" s="32">
        <f t="shared" si="6"/>
        <v>1385</v>
      </c>
      <c r="V63" s="32">
        <v>1385</v>
      </c>
      <c r="W63" s="32">
        <v>0</v>
      </c>
      <c r="X63" s="32">
        <v>0</v>
      </c>
      <c r="Y63" s="32">
        <v>0</v>
      </c>
      <c r="Z63" s="32">
        <v>0</v>
      </c>
      <c r="AA63" s="32">
        <f t="shared" si="7"/>
        <v>0</v>
      </c>
      <c r="AB63" s="32">
        <v>0</v>
      </c>
      <c r="AC63" s="32">
        <v>0</v>
      </c>
    </row>
    <row r="64" spans="1:29" ht="13.5">
      <c r="A64" s="55" t="s">
        <v>65</v>
      </c>
      <c r="B64" s="56" t="s">
        <v>175</v>
      </c>
      <c r="C64" s="31" t="s">
        <v>176</v>
      </c>
      <c r="D64" s="32">
        <f t="shared" si="0"/>
        <v>1450</v>
      </c>
      <c r="E64" s="32">
        <f t="shared" si="1"/>
        <v>0</v>
      </c>
      <c r="F64" s="32">
        <v>0</v>
      </c>
      <c r="G64" s="32">
        <v>0</v>
      </c>
      <c r="H64" s="32">
        <f t="shared" si="2"/>
        <v>0</v>
      </c>
      <c r="I64" s="32">
        <v>0</v>
      </c>
      <c r="J64" s="32">
        <v>0</v>
      </c>
      <c r="K64" s="32">
        <f t="shared" si="3"/>
        <v>1450</v>
      </c>
      <c r="L64" s="32">
        <v>784</v>
      </c>
      <c r="M64" s="32">
        <v>666</v>
      </c>
      <c r="N64" s="32">
        <f t="shared" si="4"/>
        <v>1450</v>
      </c>
      <c r="O64" s="32">
        <f t="shared" si="5"/>
        <v>784</v>
      </c>
      <c r="P64" s="32">
        <v>784</v>
      </c>
      <c r="Q64" s="32">
        <v>0</v>
      </c>
      <c r="R64" s="32">
        <v>0</v>
      </c>
      <c r="S64" s="32">
        <v>0</v>
      </c>
      <c r="T64" s="32">
        <v>0</v>
      </c>
      <c r="U64" s="32">
        <f t="shared" si="6"/>
        <v>666</v>
      </c>
      <c r="V64" s="32">
        <v>666</v>
      </c>
      <c r="W64" s="32">
        <v>0</v>
      </c>
      <c r="X64" s="32">
        <v>0</v>
      </c>
      <c r="Y64" s="32">
        <v>0</v>
      </c>
      <c r="Z64" s="32">
        <v>0</v>
      </c>
      <c r="AA64" s="32">
        <f t="shared" si="7"/>
        <v>0</v>
      </c>
      <c r="AB64" s="32">
        <v>0</v>
      </c>
      <c r="AC64" s="32">
        <v>0</v>
      </c>
    </row>
    <row r="65" spans="1:29" ht="13.5">
      <c r="A65" s="55" t="s">
        <v>65</v>
      </c>
      <c r="B65" s="56" t="s">
        <v>177</v>
      </c>
      <c r="C65" s="31" t="s">
        <v>178</v>
      </c>
      <c r="D65" s="32">
        <f t="shared" si="0"/>
        <v>2077</v>
      </c>
      <c r="E65" s="32">
        <f t="shared" si="1"/>
        <v>0</v>
      </c>
      <c r="F65" s="32">
        <v>0</v>
      </c>
      <c r="G65" s="32">
        <v>0</v>
      </c>
      <c r="H65" s="32">
        <f t="shared" si="2"/>
        <v>0</v>
      </c>
      <c r="I65" s="32">
        <v>0</v>
      </c>
      <c r="J65" s="32">
        <v>0</v>
      </c>
      <c r="K65" s="32">
        <f t="shared" si="3"/>
        <v>2077</v>
      </c>
      <c r="L65" s="32">
        <v>953</v>
      </c>
      <c r="M65" s="32">
        <v>1124</v>
      </c>
      <c r="N65" s="32">
        <f t="shared" si="4"/>
        <v>2077</v>
      </c>
      <c r="O65" s="32">
        <f t="shared" si="5"/>
        <v>953</v>
      </c>
      <c r="P65" s="32">
        <v>953</v>
      </c>
      <c r="Q65" s="32">
        <v>0</v>
      </c>
      <c r="R65" s="32">
        <v>0</v>
      </c>
      <c r="S65" s="32">
        <v>0</v>
      </c>
      <c r="T65" s="32">
        <v>0</v>
      </c>
      <c r="U65" s="32">
        <f t="shared" si="6"/>
        <v>1124</v>
      </c>
      <c r="V65" s="32">
        <v>1124</v>
      </c>
      <c r="W65" s="32">
        <v>0</v>
      </c>
      <c r="X65" s="32">
        <v>0</v>
      </c>
      <c r="Y65" s="32">
        <v>0</v>
      </c>
      <c r="Z65" s="32">
        <v>0</v>
      </c>
      <c r="AA65" s="32">
        <f t="shared" si="7"/>
        <v>0</v>
      </c>
      <c r="AB65" s="32">
        <v>0</v>
      </c>
      <c r="AC65" s="32">
        <v>0</v>
      </c>
    </row>
    <row r="66" spans="1:29" ht="13.5">
      <c r="A66" s="55" t="s">
        <v>65</v>
      </c>
      <c r="B66" s="56" t="s">
        <v>179</v>
      </c>
      <c r="C66" s="31" t="s">
        <v>180</v>
      </c>
      <c r="D66" s="32">
        <f t="shared" si="0"/>
        <v>2159</v>
      </c>
      <c r="E66" s="32">
        <f t="shared" si="1"/>
        <v>0</v>
      </c>
      <c r="F66" s="32">
        <v>0</v>
      </c>
      <c r="G66" s="32">
        <v>0</v>
      </c>
      <c r="H66" s="32">
        <f t="shared" si="2"/>
        <v>0</v>
      </c>
      <c r="I66" s="32">
        <v>0</v>
      </c>
      <c r="J66" s="32">
        <v>0</v>
      </c>
      <c r="K66" s="32">
        <f t="shared" si="3"/>
        <v>2159</v>
      </c>
      <c r="L66" s="32">
        <v>371</v>
      </c>
      <c r="M66" s="32">
        <v>1788</v>
      </c>
      <c r="N66" s="32">
        <f t="shared" si="4"/>
        <v>2159</v>
      </c>
      <c r="O66" s="32">
        <f t="shared" si="5"/>
        <v>371</v>
      </c>
      <c r="P66" s="32">
        <v>371</v>
      </c>
      <c r="Q66" s="32">
        <v>0</v>
      </c>
      <c r="R66" s="32">
        <v>0</v>
      </c>
      <c r="S66" s="32">
        <v>0</v>
      </c>
      <c r="T66" s="32">
        <v>0</v>
      </c>
      <c r="U66" s="32">
        <f t="shared" si="6"/>
        <v>1788</v>
      </c>
      <c r="V66" s="32">
        <v>1788</v>
      </c>
      <c r="W66" s="32">
        <v>0</v>
      </c>
      <c r="X66" s="32">
        <v>0</v>
      </c>
      <c r="Y66" s="32">
        <v>0</v>
      </c>
      <c r="Z66" s="32">
        <v>0</v>
      </c>
      <c r="AA66" s="32">
        <f t="shared" si="7"/>
        <v>0</v>
      </c>
      <c r="AB66" s="32">
        <v>0</v>
      </c>
      <c r="AC66" s="32">
        <v>0</v>
      </c>
    </row>
    <row r="67" spans="1:29" ht="13.5">
      <c r="A67" s="55" t="s">
        <v>65</v>
      </c>
      <c r="B67" s="56" t="s">
        <v>181</v>
      </c>
      <c r="C67" s="31" t="s">
        <v>182</v>
      </c>
      <c r="D67" s="32">
        <f t="shared" si="0"/>
        <v>5254</v>
      </c>
      <c r="E67" s="32">
        <f t="shared" si="1"/>
        <v>0</v>
      </c>
      <c r="F67" s="32">
        <v>0</v>
      </c>
      <c r="G67" s="32">
        <v>0</v>
      </c>
      <c r="H67" s="32">
        <f t="shared" si="2"/>
        <v>0</v>
      </c>
      <c r="I67" s="32">
        <v>0</v>
      </c>
      <c r="J67" s="32">
        <v>0</v>
      </c>
      <c r="K67" s="32">
        <f t="shared" si="3"/>
        <v>5254</v>
      </c>
      <c r="L67" s="32">
        <v>2635</v>
      </c>
      <c r="M67" s="32">
        <v>2619</v>
      </c>
      <c r="N67" s="32">
        <f t="shared" si="4"/>
        <v>5254</v>
      </c>
      <c r="O67" s="32">
        <f t="shared" si="5"/>
        <v>2635</v>
      </c>
      <c r="P67" s="32">
        <v>2635</v>
      </c>
      <c r="Q67" s="32">
        <v>0</v>
      </c>
      <c r="R67" s="32">
        <v>0</v>
      </c>
      <c r="S67" s="32">
        <v>0</v>
      </c>
      <c r="T67" s="32">
        <v>0</v>
      </c>
      <c r="U67" s="32">
        <f t="shared" si="6"/>
        <v>2619</v>
      </c>
      <c r="V67" s="32">
        <v>2619</v>
      </c>
      <c r="W67" s="32">
        <v>0</v>
      </c>
      <c r="X67" s="32">
        <v>0</v>
      </c>
      <c r="Y67" s="32">
        <v>0</v>
      </c>
      <c r="Z67" s="32">
        <v>0</v>
      </c>
      <c r="AA67" s="32">
        <f t="shared" si="7"/>
        <v>0</v>
      </c>
      <c r="AB67" s="32">
        <v>0</v>
      </c>
      <c r="AC67" s="32">
        <v>0</v>
      </c>
    </row>
    <row r="68" spans="1:29" ht="13.5">
      <c r="A68" s="55" t="s">
        <v>65</v>
      </c>
      <c r="B68" s="56" t="s">
        <v>183</v>
      </c>
      <c r="C68" s="31" t="s">
        <v>184</v>
      </c>
      <c r="D68" s="32">
        <f t="shared" si="0"/>
        <v>975</v>
      </c>
      <c r="E68" s="32">
        <f t="shared" si="1"/>
        <v>0</v>
      </c>
      <c r="F68" s="32">
        <v>0</v>
      </c>
      <c r="G68" s="32">
        <v>0</v>
      </c>
      <c r="H68" s="32">
        <f t="shared" si="2"/>
        <v>0</v>
      </c>
      <c r="I68" s="32">
        <v>0</v>
      </c>
      <c r="J68" s="32">
        <v>0</v>
      </c>
      <c r="K68" s="32">
        <f t="shared" si="3"/>
        <v>975</v>
      </c>
      <c r="L68" s="32">
        <v>172</v>
      </c>
      <c r="M68" s="32">
        <v>803</v>
      </c>
      <c r="N68" s="32">
        <f t="shared" si="4"/>
        <v>993</v>
      </c>
      <c r="O68" s="32">
        <f t="shared" si="5"/>
        <v>172</v>
      </c>
      <c r="P68" s="32">
        <v>172</v>
      </c>
      <c r="Q68" s="32">
        <v>0</v>
      </c>
      <c r="R68" s="32">
        <v>0</v>
      </c>
      <c r="S68" s="32">
        <v>0</v>
      </c>
      <c r="T68" s="32">
        <v>0</v>
      </c>
      <c r="U68" s="32">
        <f t="shared" si="6"/>
        <v>803</v>
      </c>
      <c r="V68" s="32">
        <v>803</v>
      </c>
      <c r="W68" s="32">
        <v>0</v>
      </c>
      <c r="X68" s="32">
        <v>0</v>
      </c>
      <c r="Y68" s="32">
        <v>0</v>
      </c>
      <c r="Z68" s="32">
        <v>0</v>
      </c>
      <c r="AA68" s="32">
        <f t="shared" si="7"/>
        <v>18</v>
      </c>
      <c r="AB68" s="32">
        <v>18</v>
      </c>
      <c r="AC68" s="32">
        <v>0</v>
      </c>
    </row>
    <row r="69" spans="1:29" ht="13.5">
      <c r="A69" s="55" t="s">
        <v>65</v>
      </c>
      <c r="B69" s="56" t="s">
        <v>185</v>
      </c>
      <c r="C69" s="31" t="s">
        <v>186</v>
      </c>
      <c r="D69" s="32">
        <f t="shared" si="0"/>
        <v>7076</v>
      </c>
      <c r="E69" s="32">
        <f t="shared" si="1"/>
        <v>828</v>
      </c>
      <c r="F69" s="32">
        <v>3</v>
      </c>
      <c r="G69" s="32">
        <v>825</v>
      </c>
      <c r="H69" s="32">
        <f t="shared" si="2"/>
        <v>0</v>
      </c>
      <c r="I69" s="32">
        <v>0</v>
      </c>
      <c r="J69" s="32">
        <v>0</v>
      </c>
      <c r="K69" s="32">
        <f t="shared" si="3"/>
        <v>6248</v>
      </c>
      <c r="L69" s="32">
        <v>2342</v>
      </c>
      <c r="M69" s="32">
        <v>3906</v>
      </c>
      <c r="N69" s="32">
        <f t="shared" si="4"/>
        <v>7094</v>
      </c>
      <c r="O69" s="32">
        <f t="shared" si="5"/>
        <v>2345</v>
      </c>
      <c r="P69" s="32">
        <v>2345</v>
      </c>
      <c r="Q69" s="32">
        <v>0</v>
      </c>
      <c r="R69" s="32">
        <v>0</v>
      </c>
      <c r="S69" s="32">
        <v>0</v>
      </c>
      <c r="T69" s="32">
        <v>0</v>
      </c>
      <c r="U69" s="32">
        <f t="shared" si="6"/>
        <v>4731</v>
      </c>
      <c r="V69" s="32">
        <v>4271</v>
      </c>
      <c r="W69" s="32">
        <v>460</v>
      </c>
      <c r="X69" s="32">
        <v>0</v>
      </c>
      <c r="Y69" s="32">
        <v>0</v>
      </c>
      <c r="Z69" s="32">
        <v>0</v>
      </c>
      <c r="AA69" s="32">
        <f t="shared" si="7"/>
        <v>18</v>
      </c>
      <c r="AB69" s="32">
        <v>18</v>
      </c>
      <c r="AC69" s="32">
        <v>0</v>
      </c>
    </row>
    <row r="70" spans="1:29" ht="13.5">
      <c r="A70" s="55" t="s">
        <v>65</v>
      </c>
      <c r="B70" s="56" t="s">
        <v>187</v>
      </c>
      <c r="C70" s="31" t="s">
        <v>188</v>
      </c>
      <c r="D70" s="32">
        <f t="shared" si="0"/>
        <v>3355</v>
      </c>
      <c r="E70" s="32">
        <f t="shared" si="1"/>
        <v>1312</v>
      </c>
      <c r="F70" s="32">
        <v>1285</v>
      </c>
      <c r="G70" s="32">
        <v>27</v>
      </c>
      <c r="H70" s="32">
        <f t="shared" si="2"/>
        <v>0</v>
      </c>
      <c r="I70" s="32">
        <v>0</v>
      </c>
      <c r="J70" s="32">
        <v>0</v>
      </c>
      <c r="K70" s="32">
        <f t="shared" si="3"/>
        <v>2043</v>
      </c>
      <c r="L70" s="32">
        <v>0</v>
      </c>
      <c r="M70" s="32">
        <v>2043</v>
      </c>
      <c r="N70" s="32">
        <f t="shared" si="4"/>
        <v>3435</v>
      </c>
      <c r="O70" s="32">
        <f t="shared" si="5"/>
        <v>1285</v>
      </c>
      <c r="P70" s="32">
        <v>1285</v>
      </c>
      <c r="Q70" s="32">
        <v>0</v>
      </c>
      <c r="R70" s="32">
        <v>0</v>
      </c>
      <c r="S70" s="32">
        <v>0</v>
      </c>
      <c r="T70" s="32">
        <v>0</v>
      </c>
      <c r="U70" s="32">
        <f t="shared" si="6"/>
        <v>2070</v>
      </c>
      <c r="V70" s="32">
        <v>2070</v>
      </c>
      <c r="W70" s="32">
        <v>0</v>
      </c>
      <c r="X70" s="32">
        <v>0</v>
      </c>
      <c r="Y70" s="32">
        <v>0</v>
      </c>
      <c r="Z70" s="32">
        <v>0</v>
      </c>
      <c r="AA70" s="32">
        <f t="shared" si="7"/>
        <v>80</v>
      </c>
      <c r="AB70" s="32">
        <v>80</v>
      </c>
      <c r="AC70" s="32">
        <v>0</v>
      </c>
    </row>
    <row r="71" spans="1:29" ht="13.5">
      <c r="A71" s="55" t="s">
        <v>65</v>
      </c>
      <c r="B71" s="56" t="s">
        <v>189</v>
      </c>
      <c r="C71" s="31" t="s">
        <v>190</v>
      </c>
      <c r="D71" s="32">
        <f aca="true" t="shared" si="8" ref="D71:D96">E71+H71+K71</f>
        <v>4320</v>
      </c>
      <c r="E71" s="32">
        <f aca="true" t="shared" si="9" ref="E71:E96">F71+G71</f>
        <v>1421</v>
      </c>
      <c r="F71" s="32">
        <v>1391</v>
      </c>
      <c r="G71" s="32">
        <v>30</v>
      </c>
      <c r="H71" s="32">
        <f aca="true" t="shared" si="10" ref="H71:H96">I71+J71</f>
        <v>0</v>
      </c>
      <c r="I71" s="32">
        <v>0</v>
      </c>
      <c r="J71" s="32">
        <v>0</v>
      </c>
      <c r="K71" s="32">
        <f aca="true" t="shared" si="11" ref="K71:K96">L71+M71</f>
        <v>2899</v>
      </c>
      <c r="L71" s="32">
        <v>0</v>
      </c>
      <c r="M71" s="32">
        <v>2899</v>
      </c>
      <c r="N71" s="32">
        <f aca="true" t="shared" si="12" ref="N71:N96">O71+U71+AA71</f>
        <v>4353</v>
      </c>
      <c r="O71" s="32">
        <f aca="true" t="shared" si="13" ref="O71:O96">SUM(P71:T71)</f>
        <v>1391</v>
      </c>
      <c r="P71" s="32">
        <v>1391</v>
      </c>
      <c r="Q71" s="32">
        <v>0</v>
      </c>
      <c r="R71" s="32">
        <v>0</v>
      </c>
      <c r="S71" s="32">
        <v>0</v>
      </c>
      <c r="T71" s="32">
        <v>0</v>
      </c>
      <c r="U71" s="32">
        <f aca="true" t="shared" si="14" ref="U71:U96">SUM(V71:Z71)</f>
        <v>2929</v>
      </c>
      <c r="V71" s="32">
        <v>2929</v>
      </c>
      <c r="W71" s="32">
        <v>0</v>
      </c>
      <c r="X71" s="32">
        <v>0</v>
      </c>
      <c r="Y71" s="32">
        <v>0</v>
      </c>
      <c r="Z71" s="32">
        <v>0</v>
      </c>
      <c r="AA71" s="32">
        <f aca="true" t="shared" si="15" ref="AA71:AA96">AB71+AC71</f>
        <v>33</v>
      </c>
      <c r="AB71" s="32">
        <v>33</v>
      </c>
      <c r="AC71" s="32">
        <v>0</v>
      </c>
    </row>
    <row r="72" spans="1:29" ht="13.5">
      <c r="A72" s="55" t="s">
        <v>65</v>
      </c>
      <c r="B72" s="56" t="s">
        <v>191</v>
      </c>
      <c r="C72" s="31" t="s">
        <v>192</v>
      </c>
      <c r="D72" s="32">
        <f t="shared" si="8"/>
        <v>1595</v>
      </c>
      <c r="E72" s="32">
        <f t="shared" si="9"/>
        <v>8</v>
      </c>
      <c r="F72" s="32">
        <v>0</v>
      </c>
      <c r="G72" s="32">
        <v>8</v>
      </c>
      <c r="H72" s="32">
        <f t="shared" si="10"/>
        <v>0</v>
      </c>
      <c r="I72" s="32">
        <v>0</v>
      </c>
      <c r="J72" s="32">
        <v>0</v>
      </c>
      <c r="K72" s="32">
        <f t="shared" si="11"/>
        <v>1587</v>
      </c>
      <c r="L72" s="32">
        <v>449</v>
      </c>
      <c r="M72" s="32">
        <v>1138</v>
      </c>
      <c r="N72" s="32">
        <f t="shared" si="12"/>
        <v>1683</v>
      </c>
      <c r="O72" s="32">
        <f t="shared" si="13"/>
        <v>449</v>
      </c>
      <c r="P72" s="32">
        <v>449</v>
      </c>
      <c r="Q72" s="32">
        <v>0</v>
      </c>
      <c r="R72" s="32">
        <v>0</v>
      </c>
      <c r="S72" s="32">
        <v>0</v>
      </c>
      <c r="T72" s="32">
        <v>0</v>
      </c>
      <c r="U72" s="32">
        <f t="shared" si="14"/>
        <v>1146</v>
      </c>
      <c r="V72" s="32">
        <v>1146</v>
      </c>
      <c r="W72" s="32">
        <v>0</v>
      </c>
      <c r="X72" s="32">
        <v>0</v>
      </c>
      <c r="Y72" s="32">
        <v>0</v>
      </c>
      <c r="Z72" s="32">
        <v>0</v>
      </c>
      <c r="AA72" s="32">
        <f t="shared" si="15"/>
        <v>88</v>
      </c>
      <c r="AB72" s="32">
        <v>88</v>
      </c>
      <c r="AC72" s="32">
        <v>0</v>
      </c>
    </row>
    <row r="73" spans="1:29" ht="13.5">
      <c r="A73" s="55" t="s">
        <v>65</v>
      </c>
      <c r="B73" s="56" t="s">
        <v>193</v>
      </c>
      <c r="C73" s="31" t="s">
        <v>194</v>
      </c>
      <c r="D73" s="32">
        <f t="shared" si="8"/>
        <v>9005</v>
      </c>
      <c r="E73" s="32">
        <f t="shared" si="9"/>
        <v>3685</v>
      </c>
      <c r="F73" s="32">
        <v>3470</v>
      </c>
      <c r="G73" s="32">
        <v>215</v>
      </c>
      <c r="H73" s="32">
        <f t="shared" si="10"/>
        <v>0</v>
      </c>
      <c r="I73" s="32">
        <v>0</v>
      </c>
      <c r="J73" s="32">
        <v>0</v>
      </c>
      <c r="K73" s="32">
        <f t="shared" si="11"/>
        <v>5320</v>
      </c>
      <c r="L73" s="32">
        <v>0</v>
      </c>
      <c r="M73" s="32">
        <v>5320</v>
      </c>
      <c r="N73" s="32">
        <f t="shared" si="12"/>
        <v>9005</v>
      </c>
      <c r="O73" s="32">
        <f t="shared" si="13"/>
        <v>3470</v>
      </c>
      <c r="P73" s="32">
        <v>3470</v>
      </c>
      <c r="Q73" s="32">
        <v>0</v>
      </c>
      <c r="R73" s="32">
        <v>0</v>
      </c>
      <c r="S73" s="32">
        <v>0</v>
      </c>
      <c r="T73" s="32">
        <v>0</v>
      </c>
      <c r="U73" s="32">
        <f t="shared" si="14"/>
        <v>5535</v>
      </c>
      <c r="V73" s="32">
        <v>5535</v>
      </c>
      <c r="W73" s="32">
        <v>0</v>
      </c>
      <c r="X73" s="32">
        <v>0</v>
      </c>
      <c r="Y73" s="32">
        <v>0</v>
      </c>
      <c r="Z73" s="32">
        <v>0</v>
      </c>
      <c r="AA73" s="32">
        <f t="shared" si="15"/>
        <v>0</v>
      </c>
      <c r="AB73" s="32">
        <v>0</v>
      </c>
      <c r="AC73" s="32">
        <v>0</v>
      </c>
    </row>
    <row r="74" spans="1:29" ht="13.5">
      <c r="A74" s="55" t="s">
        <v>65</v>
      </c>
      <c r="B74" s="56" t="s">
        <v>195</v>
      </c>
      <c r="C74" s="31" t="s">
        <v>196</v>
      </c>
      <c r="D74" s="32">
        <f t="shared" si="8"/>
        <v>3180</v>
      </c>
      <c r="E74" s="32">
        <f t="shared" si="9"/>
        <v>979</v>
      </c>
      <c r="F74" s="32">
        <v>907</v>
      </c>
      <c r="G74" s="32">
        <v>72</v>
      </c>
      <c r="H74" s="32">
        <f t="shared" si="10"/>
        <v>0</v>
      </c>
      <c r="I74" s="32">
        <v>0</v>
      </c>
      <c r="J74" s="32">
        <v>0</v>
      </c>
      <c r="K74" s="32">
        <f t="shared" si="11"/>
        <v>2201</v>
      </c>
      <c r="L74" s="32">
        <v>0</v>
      </c>
      <c r="M74" s="32">
        <v>2201</v>
      </c>
      <c r="N74" s="32">
        <f t="shared" si="12"/>
        <v>3180</v>
      </c>
      <c r="O74" s="32">
        <f t="shared" si="13"/>
        <v>907</v>
      </c>
      <c r="P74" s="32">
        <v>907</v>
      </c>
      <c r="Q74" s="32">
        <v>0</v>
      </c>
      <c r="R74" s="32">
        <v>0</v>
      </c>
      <c r="S74" s="32">
        <v>0</v>
      </c>
      <c r="T74" s="32">
        <v>0</v>
      </c>
      <c r="U74" s="32">
        <f t="shared" si="14"/>
        <v>2273</v>
      </c>
      <c r="V74" s="32">
        <v>2273</v>
      </c>
      <c r="W74" s="32">
        <v>0</v>
      </c>
      <c r="X74" s="32">
        <v>0</v>
      </c>
      <c r="Y74" s="32">
        <v>0</v>
      </c>
      <c r="Z74" s="32">
        <v>0</v>
      </c>
      <c r="AA74" s="32">
        <f t="shared" si="15"/>
        <v>0</v>
      </c>
      <c r="AB74" s="32">
        <v>0</v>
      </c>
      <c r="AC74" s="32">
        <v>0</v>
      </c>
    </row>
    <row r="75" spans="1:29" ht="13.5">
      <c r="A75" s="55" t="s">
        <v>65</v>
      </c>
      <c r="B75" s="56" t="s">
        <v>197</v>
      </c>
      <c r="C75" s="31" t="s">
        <v>198</v>
      </c>
      <c r="D75" s="32">
        <f t="shared" si="8"/>
        <v>2746</v>
      </c>
      <c r="E75" s="32">
        <f t="shared" si="9"/>
        <v>2746</v>
      </c>
      <c r="F75" s="32">
        <v>922</v>
      </c>
      <c r="G75" s="32">
        <v>1824</v>
      </c>
      <c r="H75" s="32">
        <f t="shared" si="10"/>
        <v>0</v>
      </c>
      <c r="I75" s="32">
        <v>0</v>
      </c>
      <c r="J75" s="32">
        <v>0</v>
      </c>
      <c r="K75" s="32">
        <f t="shared" si="11"/>
        <v>0</v>
      </c>
      <c r="L75" s="32">
        <v>0</v>
      </c>
      <c r="M75" s="32">
        <v>0</v>
      </c>
      <c r="N75" s="32">
        <f t="shared" si="12"/>
        <v>2746</v>
      </c>
      <c r="O75" s="32">
        <f t="shared" si="13"/>
        <v>922</v>
      </c>
      <c r="P75" s="32">
        <v>922</v>
      </c>
      <c r="Q75" s="32">
        <v>0</v>
      </c>
      <c r="R75" s="32">
        <v>0</v>
      </c>
      <c r="S75" s="32">
        <v>0</v>
      </c>
      <c r="T75" s="32">
        <v>0</v>
      </c>
      <c r="U75" s="32">
        <f t="shared" si="14"/>
        <v>1824</v>
      </c>
      <c r="V75" s="32">
        <v>1824</v>
      </c>
      <c r="W75" s="32">
        <v>0</v>
      </c>
      <c r="X75" s="32">
        <v>0</v>
      </c>
      <c r="Y75" s="32">
        <v>0</v>
      </c>
      <c r="Z75" s="32">
        <v>0</v>
      </c>
      <c r="AA75" s="32">
        <f t="shared" si="15"/>
        <v>0</v>
      </c>
      <c r="AB75" s="32">
        <v>0</v>
      </c>
      <c r="AC75" s="32">
        <v>0</v>
      </c>
    </row>
    <row r="76" spans="1:29" ht="13.5">
      <c r="A76" s="55" t="s">
        <v>65</v>
      </c>
      <c r="B76" s="56" t="s">
        <v>199</v>
      </c>
      <c r="C76" s="31" t="s">
        <v>200</v>
      </c>
      <c r="D76" s="32">
        <f t="shared" si="8"/>
        <v>4110</v>
      </c>
      <c r="E76" s="32">
        <f t="shared" si="9"/>
        <v>3209</v>
      </c>
      <c r="F76" s="32">
        <v>1125</v>
      </c>
      <c r="G76" s="32">
        <v>2084</v>
      </c>
      <c r="H76" s="32">
        <f t="shared" si="10"/>
        <v>0</v>
      </c>
      <c r="I76" s="32">
        <v>0</v>
      </c>
      <c r="J76" s="32">
        <v>0</v>
      </c>
      <c r="K76" s="32">
        <f t="shared" si="11"/>
        <v>901</v>
      </c>
      <c r="L76" s="32">
        <v>0</v>
      </c>
      <c r="M76" s="32">
        <v>901</v>
      </c>
      <c r="N76" s="32">
        <f t="shared" si="12"/>
        <v>4110</v>
      </c>
      <c r="O76" s="32">
        <f t="shared" si="13"/>
        <v>1125</v>
      </c>
      <c r="P76" s="32">
        <v>1125</v>
      </c>
      <c r="Q76" s="32">
        <v>0</v>
      </c>
      <c r="R76" s="32">
        <v>0</v>
      </c>
      <c r="S76" s="32">
        <v>0</v>
      </c>
      <c r="T76" s="32">
        <v>0</v>
      </c>
      <c r="U76" s="32">
        <f t="shared" si="14"/>
        <v>2985</v>
      </c>
      <c r="V76" s="32">
        <v>2985</v>
      </c>
      <c r="W76" s="32">
        <v>0</v>
      </c>
      <c r="X76" s="32">
        <v>0</v>
      </c>
      <c r="Y76" s="32">
        <v>0</v>
      </c>
      <c r="Z76" s="32">
        <v>0</v>
      </c>
      <c r="AA76" s="32">
        <f t="shared" si="15"/>
        <v>0</v>
      </c>
      <c r="AB76" s="32">
        <v>0</v>
      </c>
      <c r="AC76" s="32">
        <v>0</v>
      </c>
    </row>
    <row r="77" spans="1:29" ht="13.5">
      <c r="A77" s="55" t="s">
        <v>65</v>
      </c>
      <c r="B77" s="56" t="s">
        <v>201</v>
      </c>
      <c r="C77" s="31" t="s">
        <v>202</v>
      </c>
      <c r="D77" s="32">
        <f t="shared" si="8"/>
        <v>3263</v>
      </c>
      <c r="E77" s="32">
        <f t="shared" si="9"/>
        <v>0</v>
      </c>
      <c r="F77" s="32">
        <v>0</v>
      </c>
      <c r="G77" s="32">
        <v>0</v>
      </c>
      <c r="H77" s="32">
        <f t="shared" si="10"/>
        <v>0</v>
      </c>
      <c r="I77" s="32">
        <v>0</v>
      </c>
      <c r="J77" s="32">
        <v>0</v>
      </c>
      <c r="K77" s="32">
        <f t="shared" si="11"/>
        <v>3263</v>
      </c>
      <c r="L77" s="32">
        <v>1021</v>
      </c>
      <c r="M77" s="32">
        <v>2242</v>
      </c>
      <c r="N77" s="32">
        <f t="shared" si="12"/>
        <v>3340</v>
      </c>
      <c r="O77" s="32">
        <f t="shared" si="13"/>
        <v>1021</v>
      </c>
      <c r="P77" s="32">
        <v>1021</v>
      </c>
      <c r="Q77" s="32">
        <v>0</v>
      </c>
      <c r="R77" s="32">
        <v>0</v>
      </c>
      <c r="S77" s="32">
        <v>0</v>
      </c>
      <c r="T77" s="32">
        <v>0</v>
      </c>
      <c r="U77" s="32">
        <f t="shared" si="14"/>
        <v>2242</v>
      </c>
      <c r="V77" s="32">
        <v>2242</v>
      </c>
      <c r="W77" s="32">
        <v>0</v>
      </c>
      <c r="X77" s="32">
        <v>0</v>
      </c>
      <c r="Y77" s="32">
        <v>0</v>
      </c>
      <c r="Z77" s="32">
        <v>0</v>
      </c>
      <c r="AA77" s="32">
        <f t="shared" si="15"/>
        <v>77</v>
      </c>
      <c r="AB77" s="32">
        <v>77</v>
      </c>
      <c r="AC77" s="32">
        <v>0</v>
      </c>
    </row>
    <row r="78" spans="1:29" ht="13.5">
      <c r="A78" s="55" t="s">
        <v>65</v>
      </c>
      <c r="B78" s="56" t="s">
        <v>203</v>
      </c>
      <c r="C78" s="31" t="s">
        <v>204</v>
      </c>
      <c r="D78" s="32">
        <f t="shared" si="8"/>
        <v>7758</v>
      </c>
      <c r="E78" s="32">
        <f t="shared" si="9"/>
        <v>7758</v>
      </c>
      <c r="F78" s="32">
        <v>2423</v>
      </c>
      <c r="G78" s="32">
        <v>5335</v>
      </c>
      <c r="H78" s="32">
        <f t="shared" si="10"/>
        <v>0</v>
      </c>
      <c r="I78" s="32">
        <v>0</v>
      </c>
      <c r="J78" s="32">
        <v>0</v>
      </c>
      <c r="K78" s="32">
        <f t="shared" si="11"/>
        <v>0</v>
      </c>
      <c r="L78" s="32">
        <v>0</v>
      </c>
      <c r="M78" s="32">
        <v>0</v>
      </c>
      <c r="N78" s="32">
        <f t="shared" si="12"/>
        <v>7758</v>
      </c>
      <c r="O78" s="32">
        <f t="shared" si="13"/>
        <v>2423</v>
      </c>
      <c r="P78" s="32">
        <v>2423</v>
      </c>
      <c r="Q78" s="32">
        <v>0</v>
      </c>
      <c r="R78" s="32">
        <v>0</v>
      </c>
      <c r="S78" s="32">
        <v>0</v>
      </c>
      <c r="T78" s="32">
        <v>0</v>
      </c>
      <c r="U78" s="32">
        <f t="shared" si="14"/>
        <v>5335</v>
      </c>
      <c r="V78" s="32">
        <v>5335</v>
      </c>
      <c r="W78" s="32">
        <v>0</v>
      </c>
      <c r="X78" s="32">
        <v>0</v>
      </c>
      <c r="Y78" s="32">
        <v>0</v>
      </c>
      <c r="Z78" s="32">
        <v>0</v>
      </c>
      <c r="AA78" s="32">
        <f t="shared" si="15"/>
        <v>0</v>
      </c>
      <c r="AB78" s="32">
        <v>0</v>
      </c>
      <c r="AC78" s="32">
        <v>0</v>
      </c>
    </row>
    <row r="79" spans="1:29" ht="13.5">
      <c r="A79" s="55" t="s">
        <v>65</v>
      </c>
      <c r="B79" s="56" t="s">
        <v>205</v>
      </c>
      <c r="C79" s="31" t="s">
        <v>206</v>
      </c>
      <c r="D79" s="32">
        <f t="shared" si="8"/>
        <v>4669</v>
      </c>
      <c r="E79" s="32">
        <f t="shared" si="9"/>
        <v>4669</v>
      </c>
      <c r="F79" s="32">
        <v>1982</v>
      </c>
      <c r="G79" s="32">
        <v>2687</v>
      </c>
      <c r="H79" s="32">
        <f t="shared" si="10"/>
        <v>0</v>
      </c>
      <c r="I79" s="32">
        <v>0</v>
      </c>
      <c r="J79" s="32">
        <v>0</v>
      </c>
      <c r="K79" s="32">
        <f t="shared" si="11"/>
        <v>0</v>
      </c>
      <c r="L79" s="32">
        <v>0</v>
      </c>
      <c r="M79" s="32">
        <v>0</v>
      </c>
      <c r="N79" s="32">
        <f t="shared" si="12"/>
        <v>4779</v>
      </c>
      <c r="O79" s="32">
        <f t="shared" si="13"/>
        <v>1982</v>
      </c>
      <c r="P79" s="32">
        <v>1982</v>
      </c>
      <c r="Q79" s="32">
        <v>0</v>
      </c>
      <c r="R79" s="32">
        <v>0</v>
      </c>
      <c r="S79" s="32">
        <v>0</v>
      </c>
      <c r="T79" s="32">
        <v>0</v>
      </c>
      <c r="U79" s="32">
        <f t="shared" si="14"/>
        <v>2687</v>
      </c>
      <c r="V79" s="32">
        <v>2687</v>
      </c>
      <c r="W79" s="32">
        <v>0</v>
      </c>
      <c r="X79" s="32">
        <v>0</v>
      </c>
      <c r="Y79" s="32">
        <v>0</v>
      </c>
      <c r="Z79" s="32">
        <v>0</v>
      </c>
      <c r="AA79" s="32">
        <f t="shared" si="15"/>
        <v>110</v>
      </c>
      <c r="AB79" s="32">
        <v>110</v>
      </c>
      <c r="AC79" s="32">
        <v>0</v>
      </c>
    </row>
    <row r="80" spans="1:29" ht="13.5">
      <c r="A80" s="55" t="s">
        <v>65</v>
      </c>
      <c r="B80" s="56" t="s">
        <v>207</v>
      </c>
      <c r="C80" s="31" t="s">
        <v>208</v>
      </c>
      <c r="D80" s="32">
        <f t="shared" si="8"/>
        <v>2065</v>
      </c>
      <c r="E80" s="32">
        <f t="shared" si="9"/>
        <v>2065</v>
      </c>
      <c r="F80" s="32">
        <v>926</v>
      </c>
      <c r="G80" s="32">
        <v>1139</v>
      </c>
      <c r="H80" s="32">
        <f t="shared" si="10"/>
        <v>0</v>
      </c>
      <c r="I80" s="32">
        <v>0</v>
      </c>
      <c r="J80" s="32">
        <v>0</v>
      </c>
      <c r="K80" s="32">
        <f t="shared" si="11"/>
        <v>0</v>
      </c>
      <c r="L80" s="32">
        <v>0</v>
      </c>
      <c r="M80" s="32">
        <v>0</v>
      </c>
      <c r="N80" s="32">
        <f t="shared" si="12"/>
        <v>2107</v>
      </c>
      <c r="O80" s="32">
        <f t="shared" si="13"/>
        <v>926</v>
      </c>
      <c r="P80" s="32">
        <v>926</v>
      </c>
      <c r="Q80" s="32">
        <v>0</v>
      </c>
      <c r="R80" s="32">
        <v>0</v>
      </c>
      <c r="S80" s="32">
        <v>0</v>
      </c>
      <c r="T80" s="32">
        <v>0</v>
      </c>
      <c r="U80" s="32">
        <f t="shared" si="14"/>
        <v>1139</v>
      </c>
      <c r="V80" s="32">
        <v>1139</v>
      </c>
      <c r="W80" s="32">
        <v>0</v>
      </c>
      <c r="X80" s="32">
        <v>0</v>
      </c>
      <c r="Y80" s="32">
        <v>0</v>
      </c>
      <c r="Z80" s="32">
        <v>0</v>
      </c>
      <c r="AA80" s="32">
        <f t="shared" si="15"/>
        <v>42</v>
      </c>
      <c r="AB80" s="32">
        <v>42</v>
      </c>
      <c r="AC80" s="32">
        <v>0</v>
      </c>
    </row>
    <row r="81" spans="1:29" ht="13.5">
      <c r="A81" s="55" t="s">
        <v>65</v>
      </c>
      <c r="B81" s="56" t="s">
        <v>209</v>
      </c>
      <c r="C81" s="31" t="s">
        <v>210</v>
      </c>
      <c r="D81" s="32">
        <f t="shared" si="8"/>
        <v>2268</v>
      </c>
      <c r="E81" s="32">
        <f t="shared" si="9"/>
        <v>2268</v>
      </c>
      <c r="F81" s="32">
        <v>1175</v>
      </c>
      <c r="G81" s="32">
        <v>1093</v>
      </c>
      <c r="H81" s="32">
        <f t="shared" si="10"/>
        <v>0</v>
      </c>
      <c r="I81" s="32">
        <v>0</v>
      </c>
      <c r="J81" s="32">
        <v>0</v>
      </c>
      <c r="K81" s="32">
        <f t="shared" si="11"/>
        <v>0</v>
      </c>
      <c r="L81" s="32">
        <v>0</v>
      </c>
      <c r="M81" s="32">
        <v>0</v>
      </c>
      <c r="N81" s="32">
        <f t="shared" si="12"/>
        <v>2268</v>
      </c>
      <c r="O81" s="32">
        <f t="shared" si="13"/>
        <v>1175</v>
      </c>
      <c r="P81" s="32">
        <v>1175</v>
      </c>
      <c r="Q81" s="32">
        <v>0</v>
      </c>
      <c r="R81" s="32">
        <v>0</v>
      </c>
      <c r="S81" s="32">
        <v>0</v>
      </c>
      <c r="T81" s="32">
        <v>0</v>
      </c>
      <c r="U81" s="32">
        <f t="shared" si="14"/>
        <v>1093</v>
      </c>
      <c r="V81" s="32">
        <v>1093</v>
      </c>
      <c r="W81" s="32">
        <v>0</v>
      </c>
      <c r="X81" s="32">
        <v>0</v>
      </c>
      <c r="Y81" s="32">
        <v>0</v>
      </c>
      <c r="Z81" s="32">
        <v>0</v>
      </c>
      <c r="AA81" s="32">
        <f t="shared" si="15"/>
        <v>0</v>
      </c>
      <c r="AB81" s="32">
        <v>0</v>
      </c>
      <c r="AC81" s="32">
        <v>0</v>
      </c>
    </row>
    <row r="82" spans="1:29" ht="13.5">
      <c r="A82" s="55" t="s">
        <v>65</v>
      </c>
      <c r="B82" s="56" t="s">
        <v>211</v>
      </c>
      <c r="C82" s="31" t="s">
        <v>212</v>
      </c>
      <c r="D82" s="32">
        <f t="shared" si="8"/>
        <v>1157</v>
      </c>
      <c r="E82" s="32">
        <f t="shared" si="9"/>
        <v>1157</v>
      </c>
      <c r="F82" s="32">
        <v>696</v>
      </c>
      <c r="G82" s="32">
        <v>461</v>
      </c>
      <c r="H82" s="32">
        <f t="shared" si="10"/>
        <v>0</v>
      </c>
      <c r="I82" s="32">
        <v>0</v>
      </c>
      <c r="J82" s="32">
        <v>0</v>
      </c>
      <c r="K82" s="32">
        <f t="shared" si="11"/>
        <v>0</v>
      </c>
      <c r="L82" s="32">
        <v>0</v>
      </c>
      <c r="M82" s="32">
        <v>0</v>
      </c>
      <c r="N82" s="32">
        <f t="shared" si="12"/>
        <v>1157</v>
      </c>
      <c r="O82" s="32">
        <f t="shared" si="13"/>
        <v>696</v>
      </c>
      <c r="P82" s="32">
        <v>696</v>
      </c>
      <c r="Q82" s="32">
        <v>0</v>
      </c>
      <c r="R82" s="32">
        <v>0</v>
      </c>
      <c r="S82" s="32">
        <v>0</v>
      </c>
      <c r="T82" s="32">
        <v>0</v>
      </c>
      <c r="U82" s="32">
        <f t="shared" si="14"/>
        <v>461</v>
      </c>
      <c r="V82" s="32">
        <v>461</v>
      </c>
      <c r="W82" s="32">
        <v>0</v>
      </c>
      <c r="X82" s="32">
        <v>0</v>
      </c>
      <c r="Y82" s="32">
        <v>0</v>
      </c>
      <c r="Z82" s="32">
        <v>0</v>
      </c>
      <c r="AA82" s="32">
        <f t="shared" si="15"/>
        <v>0</v>
      </c>
      <c r="AB82" s="32">
        <v>0</v>
      </c>
      <c r="AC82" s="32">
        <v>0</v>
      </c>
    </row>
    <row r="83" spans="1:29" ht="13.5">
      <c r="A83" s="55" t="s">
        <v>65</v>
      </c>
      <c r="B83" s="56" t="s">
        <v>213</v>
      </c>
      <c r="C83" s="31" t="s">
        <v>214</v>
      </c>
      <c r="D83" s="32">
        <f t="shared" si="8"/>
        <v>2248</v>
      </c>
      <c r="E83" s="32">
        <f t="shared" si="9"/>
        <v>2248</v>
      </c>
      <c r="F83" s="32">
        <v>1033</v>
      </c>
      <c r="G83" s="32">
        <v>1215</v>
      </c>
      <c r="H83" s="32">
        <f t="shared" si="10"/>
        <v>0</v>
      </c>
      <c r="I83" s="32">
        <v>0</v>
      </c>
      <c r="J83" s="32">
        <v>0</v>
      </c>
      <c r="K83" s="32">
        <f t="shared" si="11"/>
        <v>0</v>
      </c>
      <c r="L83" s="32">
        <v>0</v>
      </c>
      <c r="M83" s="32">
        <v>0</v>
      </c>
      <c r="N83" s="32">
        <f t="shared" si="12"/>
        <v>2260</v>
      </c>
      <c r="O83" s="32">
        <f t="shared" si="13"/>
        <v>1033</v>
      </c>
      <c r="P83" s="32">
        <v>1033</v>
      </c>
      <c r="Q83" s="32">
        <v>0</v>
      </c>
      <c r="R83" s="32">
        <v>0</v>
      </c>
      <c r="S83" s="32">
        <v>0</v>
      </c>
      <c r="T83" s="32">
        <v>0</v>
      </c>
      <c r="U83" s="32">
        <f t="shared" si="14"/>
        <v>1215</v>
      </c>
      <c r="V83" s="32">
        <v>1215</v>
      </c>
      <c r="W83" s="32">
        <v>0</v>
      </c>
      <c r="X83" s="32">
        <v>0</v>
      </c>
      <c r="Y83" s="32">
        <v>0</v>
      </c>
      <c r="Z83" s="32">
        <v>0</v>
      </c>
      <c r="AA83" s="32">
        <f t="shared" si="15"/>
        <v>12</v>
      </c>
      <c r="AB83" s="32">
        <v>12</v>
      </c>
      <c r="AC83" s="32">
        <v>0</v>
      </c>
    </row>
    <row r="84" spans="1:29" ht="13.5">
      <c r="A84" s="55" t="s">
        <v>65</v>
      </c>
      <c r="B84" s="56" t="s">
        <v>215</v>
      </c>
      <c r="C84" s="31" t="s">
        <v>216</v>
      </c>
      <c r="D84" s="32">
        <f t="shared" si="8"/>
        <v>7512</v>
      </c>
      <c r="E84" s="32">
        <f t="shared" si="9"/>
        <v>7512</v>
      </c>
      <c r="F84" s="32">
        <v>3586</v>
      </c>
      <c r="G84" s="32">
        <v>3926</v>
      </c>
      <c r="H84" s="32">
        <f t="shared" si="10"/>
        <v>0</v>
      </c>
      <c r="I84" s="32">
        <v>0</v>
      </c>
      <c r="J84" s="32">
        <v>0</v>
      </c>
      <c r="K84" s="32">
        <f t="shared" si="11"/>
        <v>0</v>
      </c>
      <c r="L84" s="32">
        <v>0</v>
      </c>
      <c r="M84" s="32">
        <v>0</v>
      </c>
      <c r="N84" s="32">
        <f t="shared" si="12"/>
        <v>7592</v>
      </c>
      <c r="O84" s="32">
        <f t="shared" si="13"/>
        <v>3586</v>
      </c>
      <c r="P84" s="32">
        <v>3586</v>
      </c>
      <c r="Q84" s="32">
        <v>0</v>
      </c>
      <c r="R84" s="32">
        <v>0</v>
      </c>
      <c r="S84" s="32">
        <v>0</v>
      </c>
      <c r="T84" s="32">
        <v>0</v>
      </c>
      <c r="U84" s="32">
        <f t="shared" si="14"/>
        <v>3926</v>
      </c>
      <c r="V84" s="32">
        <v>3926</v>
      </c>
      <c r="W84" s="32">
        <v>0</v>
      </c>
      <c r="X84" s="32">
        <v>0</v>
      </c>
      <c r="Y84" s="32">
        <v>0</v>
      </c>
      <c r="Z84" s="32">
        <v>0</v>
      </c>
      <c r="AA84" s="32">
        <f t="shared" si="15"/>
        <v>80</v>
      </c>
      <c r="AB84" s="32">
        <v>80</v>
      </c>
      <c r="AC84" s="32">
        <v>0</v>
      </c>
    </row>
    <row r="85" spans="1:29" ht="13.5">
      <c r="A85" s="55" t="s">
        <v>65</v>
      </c>
      <c r="B85" s="56" t="s">
        <v>217</v>
      </c>
      <c r="C85" s="31" t="s">
        <v>218</v>
      </c>
      <c r="D85" s="32">
        <f t="shared" si="8"/>
        <v>1507</v>
      </c>
      <c r="E85" s="32">
        <f t="shared" si="9"/>
        <v>0</v>
      </c>
      <c r="F85" s="32">
        <v>0</v>
      </c>
      <c r="G85" s="32">
        <v>0</v>
      </c>
      <c r="H85" s="32">
        <f t="shared" si="10"/>
        <v>0</v>
      </c>
      <c r="I85" s="32">
        <v>0</v>
      </c>
      <c r="J85" s="32">
        <v>0</v>
      </c>
      <c r="K85" s="32">
        <f t="shared" si="11"/>
        <v>1507</v>
      </c>
      <c r="L85" s="32">
        <v>564</v>
      </c>
      <c r="M85" s="32">
        <v>943</v>
      </c>
      <c r="N85" s="32">
        <f t="shared" si="12"/>
        <v>1595</v>
      </c>
      <c r="O85" s="32">
        <f t="shared" si="13"/>
        <v>564</v>
      </c>
      <c r="P85" s="32">
        <v>564</v>
      </c>
      <c r="Q85" s="32">
        <v>0</v>
      </c>
      <c r="R85" s="32">
        <v>0</v>
      </c>
      <c r="S85" s="32">
        <v>0</v>
      </c>
      <c r="T85" s="32">
        <v>0</v>
      </c>
      <c r="U85" s="32">
        <f t="shared" si="14"/>
        <v>943</v>
      </c>
      <c r="V85" s="32">
        <v>943</v>
      </c>
      <c r="W85" s="32">
        <v>0</v>
      </c>
      <c r="X85" s="32">
        <v>0</v>
      </c>
      <c r="Y85" s="32">
        <v>0</v>
      </c>
      <c r="Z85" s="32">
        <v>0</v>
      </c>
      <c r="AA85" s="32">
        <f t="shared" si="15"/>
        <v>88</v>
      </c>
      <c r="AB85" s="32">
        <v>88</v>
      </c>
      <c r="AC85" s="32">
        <v>0</v>
      </c>
    </row>
    <row r="86" spans="1:29" ht="13.5">
      <c r="A86" s="55" t="s">
        <v>65</v>
      </c>
      <c r="B86" s="56" t="s">
        <v>219</v>
      </c>
      <c r="C86" s="31" t="s">
        <v>220</v>
      </c>
      <c r="D86" s="32">
        <f t="shared" si="8"/>
        <v>2656</v>
      </c>
      <c r="E86" s="32">
        <f t="shared" si="9"/>
        <v>0</v>
      </c>
      <c r="F86" s="32">
        <v>0</v>
      </c>
      <c r="G86" s="32">
        <v>0</v>
      </c>
      <c r="H86" s="32">
        <f t="shared" si="10"/>
        <v>0</v>
      </c>
      <c r="I86" s="32">
        <v>0</v>
      </c>
      <c r="J86" s="32">
        <v>0</v>
      </c>
      <c r="K86" s="32">
        <f t="shared" si="11"/>
        <v>2656</v>
      </c>
      <c r="L86" s="32">
        <v>1038</v>
      </c>
      <c r="M86" s="32">
        <v>1618</v>
      </c>
      <c r="N86" s="32">
        <f t="shared" si="12"/>
        <v>2742</v>
      </c>
      <c r="O86" s="32">
        <f t="shared" si="13"/>
        <v>1038</v>
      </c>
      <c r="P86" s="32">
        <v>1038</v>
      </c>
      <c r="Q86" s="32">
        <v>0</v>
      </c>
      <c r="R86" s="32">
        <v>0</v>
      </c>
      <c r="S86" s="32">
        <v>0</v>
      </c>
      <c r="T86" s="32">
        <v>0</v>
      </c>
      <c r="U86" s="32">
        <f t="shared" si="14"/>
        <v>1618</v>
      </c>
      <c r="V86" s="32">
        <v>1618</v>
      </c>
      <c r="W86" s="32">
        <v>0</v>
      </c>
      <c r="X86" s="32">
        <v>0</v>
      </c>
      <c r="Y86" s="32">
        <v>0</v>
      </c>
      <c r="Z86" s="32">
        <v>0</v>
      </c>
      <c r="AA86" s="32">
        <f t="shared" si="15"/>
        <v>86</v>
      </c>
      <c r="AB86" s="32">
        <v>86</v>
      </c>
      <c r="AC86" s="32">
        <v>0</v>
      </c>
    </row>
    <row r="87" spans="1:29" ht="13.5">
      <c r="A87" s="55" t="s">
        <v>65</v>
      </c>
      <c r="B87" s="56" t="s">
        <v>221</v>
      </c>
      <c r="C87" s="31" t="s">
        <v>222</v>
      </c>
      <c r="D87" s="32">
        <f t="shared" si="8"/>
        <v>3515</v>
      </c>
      <c r="E87" s="32">
        <f t="shared" si="9"/>
        <v>3251</v>
      </c>
      <c r="F87" s="32">
        <v>1561</v>
      </c>
      <c r="G87" s="32">
        <v>1690</v>
      </c>
      <c r="H87" s="32">
        <f t="shared" si="10"/>
        <v>0</v>
      </c>
      <c r="I87" s="32">
        <v>0</v>
      </c>
      <c r="J87" s="32">
        <v>0</v>
      </c>
      <c r="K87" s="32">
        <f t="shared" si="11"/>
        <v>264</v>
      </c>
      <c r="L87" s="32">
        <v>0</v>
      </c>
      <c r="M87" s="32">
        <v>264</v>
      </c>
      <c r="N87" s="32">
        <f t="shared" si="12"/>
        <v>3545</v>
      </c>
      <c r="O87" s="32">
        <f t="shared" si="13"/>
        <v>1561</v>
      </c>
      <c r="P87" s="32">
        <v>1561</v>
      </c>
      <c r="Q87" s="32">
        <v>0</v>
      </c>
      <c r="R87" s="32">
        <v>0</v>
      </c>
      <c r="S87" s="32">
        <v>0</v>
      </c>
      <c r="T87" s="32">
        <v>0</v>
      </c>
      <c r="U87" s="32">
        <f t="shared" si="14"/>
        <v>1954</v>
      </c>
      <c r="V87" s="32">
        <v>1954</v>
      </c>
      <c r="W87" s="32">
        <v>0</v>
      </c>
      <c r="X87" s="32">
        <v>0</v>
      </c>
      <c r="Y87" s="32">
        <v>0</v>
      </c>
      <c r="Z87" s="32">
        <v>0</v>
      </c>
      <c r="AA87" s="32">
        <f t="shared" si="15"/>
        <v>30</v>
      </c>
      <c r="AB87" s="32">
        <v>30</v>
      </c>
      <c r="AC87" s="32">
        <v>0</v>
      </c>
    </row>
    <row r="88" spans="1:29" ht="13.5">
      <c r="A88" s="55" t="s">
        <v>65</v>
      </c>
      <c r="B88" s="56" t="s">
        <v>223</v>
      </c>
      <c r="C88" s="31" t="s">
        <v>224</v>
      </c>
      <c r="D88" s="32">
        <f t="shared" si="8"/>
        <v>1451</v>
      </c>
      <c r="E88" s="32">
        <f t="shared" si="9"/>
        <v>0</v>
      </c>
      <c r="F88" s="32">
        <v>0</v>
      </c>
      <c r="G88" s="32">
        <v>0</v>
      </c>
      <c r="H88" s="32">
        <f t="shared" si="10"/>
        <v>0</v>
      </c>
      <c r="I88" s="32">
        <v>0</v>
      </c>
      <c r="J88" s="32">
        <v>0</v>
      </c>
      <c r="K88" s="32">
        <f t="shared" si="11"/>
        <v>1451</v>
      </c>
      <c r="L88" s="32">
        <v>845</v>
      </c>
      <c r="M88" s="32">
        <v>606</v>
      </c>
      <c r="N88" s="32">
        <f t="shared" si="12"/>
        <v>1540</v>
      </c>
      <c r="O88" s="32">
        <f t="shared" si="13"/>
        <v>845</v>
      </c>
      <c r="P88" s="32">
        <v>845</v>
      </c>
      <c r="Q88" s="32">
        <v>0</v>
      </c>
      <c r="R88" s="32">
        <v>0</v>
      </c>
      <c r="S88" s="32">
        <v>0</v>
      </c>
      <c r="T88" s="32">
        <v>0</v>
      </c>
      <c r="U88" s="32">
        <f t="shared" si="14"/>
        <v>606</v>
      </c>
      <c r="V88" s="32">
        <v>606</v>
      </c>
      <c r="W88" s="32">
        <v>0</v>
      </c>
      <c r="X88" s="32">
        <v>0</v>
      </c>
      <c r="Y88" s="32">
        <v>0</v>
      </c>
      <c r="Z88" s="32">
        <v>0</v>
      </c>
      <c r="AA88" s="32">
        <f t="shared" si="15"/>
        <v>89</v>
      </c>
      <c r="AB88" s="32">
        <v>89</v>
      </c>
      <c r="AC88" s="32">
        <v>0</v>
      </c>
    </row>
    <row r="89" spans="1:29" ht="13.5">
      <c r="A89" s="55" t="s">
        <v>65</v>
      </c>
      <c r="B89" s="56" t="s">
        <v>225</v>
      </c>
      <c r="C89" s="31" t="s">
        <v>226</v>
      </c>
      <c r="D89" s="32">
        <f t="shared" si="8"/>
        <v>4761</v>
      </c>
      <c r="E89" s="32">
        <f t="shared" si="9"/>
        <v>2189</v>
      </c>
      <c r="F89" s="32">
        <v>0</v>
      </c>
      <c r="G89" s="32">
        <v>2189</v>
      </c>
      <c r="H89" s="32">
        <f t="shared" si="10"/>
        <v>0</v>
      </c>
      <c r="I89" s="32">
        <v>0</v>
      </c>
      <c r="J89" s="32">
        <v>0</v>
      </c>
      <c r="K89" s="32">
        <f t="shared" si="11"/>
        <v>2572</v>
      </c>
      <c r="L89" s="32">
        <v>266</v>
      </c>
      <c r="M89" s="32">
        <v>2306</v>
      </c>
      <c r="N89" s="32">
        <f t="shared" si="12"/>
        <v>4787</v>
      </c>
      <c r="O89" s="32">
        <f t="shared" si="13"/>
        <v>266</v>
      </c>
      <c r="P89" s="32">
        <v>266</v>
      </c>
      <c r="Q89" s="32">
        <v>0</v>
      </c>
      <c r="R89" s="32">
        <v>0</v>
      </c>
      <c r="S89" s="32">
        <v>0</v>
      </c>
      <c r="T89" s="32">
        <v>0</v>
      </c>
      <c r="U89" s="32">
        <f t="shared" si="14"/>
        <v>4495</v>
      </c>
      <c r="V89" s="32">
        <v>4495</v>
      </c>
      <c r="W89" s="32">
        <v>0</v>
      </c>
      <c r="X89" s="32">
        <v>0</v>
      </c>
      <c r="Y89" s="32">
        <v>0</v>
      </c>
      <c r="Z89" s="32">
        <v>0</v>
      </c>
      <c r="AA89" s="32">
        <f t="shared" si="15"/>
        <v>26</v>
      </c>
      <c r="AB89" s="32">
        <v>26</v>
      </c>
      <c r="AC89" s="32">
        <v>0</v>
      </c>
    </row>
    <row r="90" spans="1:29" ht="13.5">
      <c r="A90" s="55" t="s">
        <v>65</v>
      </c>
      <c r="B90" s="56" t="s">
        <v>227</v>
      </c>
      <c r="C90" s="31" t="s">
        <v>228</v>
      </c>
      <c r="D90" s="32">
        <f t="shared" si="8"/>
        <v>1527</v>
      </c>
      <c r="E90" s="32">
        <f t="shared" si="9"/>
        <v>0</v>
      </c>
      <c r="F90" s="32">
        <v>0</v>
      </c>
      <c r="G90" s="32">
        <v>0</v>
      </c>
      <c r="H90" s="32">
        <f t="shared" si="10"/>
        <v>0</v>
      </c>
      <c r="I90" s="32">
        <v>0</v>
      </c>
      <c r="J90" s="32">
        <v>0</v>
      </c>
      <c r="K90" s="32">
        <f t="shared" si="11"/>
        <v>1527</v>
      </c>
      <c r="L90" s="32">
        <v>198</v>
      </c>
      <c r="M90" s="32">
        <v>1329</v>
      </c>
      <c r="N90" s="32">
        <f t="shared" si="12"/>
        <v>1540</v>
      </c>
      <c r="O90" s="32">
        <f t="shared" si="13"/>
        <v>198</v>
      </c>
      <c r="P90" s="32">
        <v>198</v>
      </c>
      <c r="Q90" s="32">
        <v>0</v>
      </c>
      <c r="R90" s="32">
        <v>0</v>
      </c>
      <c r="S90" s="32">
        <v>0</v>
      </c>
      <c r="T90" s="32">
        <v>0</v>
      </c>
      <c r="U90" s="32">
        <f t="shared" si="14"/>
        <v>1329</v>
      </c>
      <c r="V90" s="32">
        <v>1329</v>
      </c>
      <c r="W90" s="32">
        <v>0</v>
      </c>
      <c r="X90" s="32">
        <v>0</v>
      </c>
      <c r="Y90" s="32">
        <v>0</v>
      </c>
      <c r="Z90" s="32">
        <v>0</v>
      </c>
      <c r="AA90" s="32">
        <f t="shared" si="15"/>
        <v>13</v>
      </c>
      <c r="AB90" s="32">
        <v>13</v>
      </c>
      <c r="AC90" s="32">
        <v>0</v>
      </c>
    </row>
    <row r="91" spans="1:29" ht="13.5">
      <c r="A91" s="55" t="s">
        <v>65</v>
      </c>
      <c r="B91" s="56" t="s">
        <v>229</v>
      </c>
      <c r="C91" s="31" t="s">
        <v>230</v>
      </c>
      <c r="D91" s="32">
        <f t="shared" si="8"/>
        <v>8531</v>
      </c>
      <c r="E91" s="32">
        <f t="shared" si="9"/>
        <v>0</v>
      </c>
      <c r="F91" s="32">
        <v>0</v>
      </c>
      <c r="G91" s="32">
        <v>0</v>
      </c>
      <c r="H91" s="32">
        <f t="shared" si="10"/>
        <v>0</v>
      </c>
      <c r="I91" s="32">
        <v>0</v>
      </c>
      <c r="J91" s="32">
        <v>0</v>
      </c>
      <c r="K91" s="32">
        <f t="shared" si="11"/>
        <v>8531</v>
      </c>
      <c r="L91" s="32">
        <v>2382</v>
      </c>
      <c r="M91" s="32">
        <v>6149</v>
      </c>
      <c r="N91" s="32">
        <f t="shared" si="12"/>
        <v>8741</v>
      </c>
      <c r="O91" s="32">
        <f t="shared" si="13"/>
        <v>2382</v>
      </c>
      <c r="P91" s="32">
        <v>2382</v>
      </c>
      <c r="Q91" s="32">
        <v>0</v>
      </c>
      <c r="R91" s="32">
        <v>0</v>
      </c>
      <c r="S91" s="32">
        <v>0</v>
      </c>
      <c r="T91" s="32">
        <v>0</v>
      </c>
      <c r="U91" s="32">
        <f t="shared" si="14"/>
        <v>6149</v>
      </c>
      <c r="V91" s="32">
        <v>6149</v>
      </c>
      <c r="W91" s="32">
        <v>0</v>
      </c>
      <c r="X91" s="32">
        <v>0</v>
      </c>
      <c r="Y91" s="32">
        <v>0</v>
      </c>
      <c r="Z91" s="32">
        <v>0</v>
      </c>
      <c r="AA91" s="32">
        <f t="shared" si="15"/>
        <v>210</v>
      </c>
      <c r="AB91" s="32">
        <v>210</v>
      </c>
      <c r="AC91" s="32">
        <v>0</v>
      </c>
    </row>
    <row r="92" spans="1:29" ht="13.5">
      <c r="A92" s="55" t="s">
        <v>65</v>
      </c>
      <c r="B92" s="56" t="s">
        <v>231</v>
      </c>
      <c r="C92" s="31" t="s">
        <v>232</v>
      </c>
      <c r="D92" s="32">
        <f t="shared" si="8"/>
        <v>656</v>
      </c>
      <c r="E92" s="32">
        <f t="shared" si="9"/>
        <v>0</v>
      </c>
      <c r="F92" s="32">
        <v>0</v>
      </c>
      <c r="G92" s="32">
        <v>0</v>
      </c>
      <c r="H92" s="32">
        <f t="shared" si="10"/>
        <v>0</v>
      </c>
      <c r="I92" s="32">
        <v>0</v>
      </c>
      <c r="J92" s="32">
        <v>0</v>
      </c>
      <c r="K92" s="32">
        <f t="shared" si="11"/>
        <v>656</v>
      </c>
      <c r="L92" s="32">
        <v>226</v>
      </c>
      <c r="M92" s="32">
        <v>430</v>
      </c>
      <c r="N92" s="32">
        <f t="shared" si="12"/>
        <v>824</v>
      </c>
      <c r="O92" s="32">
        <f t="shared" si="13"/>
        <v>226</v>
      </c>
      <c r="P92" s="32">
        <v>226</v>
      </c>
      <c r="Q92" s="32">
        <v>0</v>
      </c>
      <c r="R92" s="32">
        <v>0</v>
      </c>
      <c r="S92" s="32">
        <v>0</v>
      </c>
      <c r="T92" s="32">
        <v>0</v>
      </c>
      <c r="U92" s="32">
        <f t="shared" si="14"/>
        <v>430</v>
      </c>
      <c r="V92" s="32">
        <v>430</v>
      </c>
      <c r="W92" s="32">
        <v>0</v>
      </c>
      <c r="X92" s="32">
        <v>0</v>
      </c>
      <c r="Y92" s="32">
        <v>0</v>
      </c>
      <c r="Z92" s="32">
        <v>0</v>
      </c>
      <c r="AA92" s="32">
        <f t="shared" si="15"/>
        <v>168</v>
      </c>
      <c r="AB92" s="32">
        <v>168</v>
      </c>
      <c r="AC92" s="32">
        <v>0</v>
      </c>
    </row>
    <row r="93" spans="1:29" ht="13.5">
      <c r="A93" s="55" t="s">
        <v>65</v>
      </c>
      <c r="B93" s="56" t="s">
        <v>233</v>
      </c>
      <c r="C93" s="31" t="s">
        <v>234</v>
      </c>
      <c r="D93" s="32">
        <f t="shared" si="8"/>
        <v>2842</v>
      </c>
      <c r="E93" s="32">
        <f t="shared" si="9"/>
        <v>0</v>
      </c>
      <c r="F93" s="32">
        <v>0</v>
      </c>
      <c r="G93" s="32">
        <v>0</v>
      </c>
      <c r="H93" s="32">
        <f t="shared" si="10"/>
        <v>0</v>
      </c>
      <c r="I93" s="32">
        <v>0</v>
      </c>
      <c r="J93" s="32">
        <v>0</v>
      </c>
      <c r="K93" s="32">
        <f t="shared" si="11"/>
        <v>2842</v>
      </c>
      <c r="L93" s="32">
        <v>1393</v>
      </c>
      <c r="M93" s="32">
        <v>1449</v>
      </c>
      <c r="N93" s="32">
        <f t="shared" si="12"/>
        <v>2842</v>
      </c>
      <c r="O93" s="32">
        <f t="shared" si="13"/>
        <v>1393</v>
      </c>
      <c r="P93" s="32">
        <v>1393</v>
      </c>
      <c r="Q93" s="32">
        <v>0</v>
      </c>
      <c r="R93" s="32">
        <v>0</v>
      </c>
      <c r="S93" s="32">
        <v>0</v>
      </c>
      <c r="T93" s="32">
        <v>0</v>
      </c>
      <c r="U93" s="32">
        <f t="shared" si="14"/>
        <v>1449</v>
      </c>
      <c r="V93" s="32">
        <v>1449</v>
      </c>
      <c r="W93" s="32">
        <v>0</v>
      </c>
      <c r="X93" s="32">
        <v>0</v>
      </c>
      <c r="Y93" s="32">
        <v>0</v>
      </c>
      <c r="Z93" s="32">
        <v>0</v>
      </c>
      <c r="AA93" s="32">
        <f t="shared" si="15"/>
        <v>0</v>
      </c>
      <c r="AB93" s="32">
        <v>0</v>
      </c>
      <c r="AC93" s="32">
        <v>0</v>
      </c>
    </row>
    <row r="94" spans="1:29" ht="13.5">
      <c r="A94" s="55" t="s">
        <v>65</v>
      </c>
      <c r="B94" s="56" t="s">
        <v>235</v>
      </c>
      <c r="C94" s="31" t="s">
        <v>236</v>
      </c>
      <c r="D94" s="32">
        <f t="shared" si="8"/>
        <v>4380</v>
      </c>
      <c r="E94" s="32">
        <f t="shared" si="9"/>
        <v>0</v>
      </c>
      <c r="F94" s="32">
        <v>0</v>
      </c>
      <c r="G94" s="32">
        <v>0</v>
      </c>
      <c r="H94" s="32">
        <f t="shared" si="10"/>
        <v>0</v>
      </c>
      <c r="I94" s="32">
        <v>0</v>
      </c>
      <c r="J94" s="32">
        <v>0</v>
      </c>
      <c r="K94" s="32">
        <f t="shared" si="11"/>
        <v>4380</v>
      </c>
      <c r="L94" s="32">
        <v>1151</v>
      </c>
      <c r="M94" s="32">
        <v>3229</v>
      </c>
      <c r="N94" s="32">
        <f t="shared" si="12"/>
        <v>4380</v>
      </c>
      <c r="O94" s="32">
        <f t="shared" si="13"/>
        <v>1151</v>
      </c>
      <c r="P94" s="32">
        <v>1151</v>
      </c>
      <c r="Q94" s="32">
        <v>0</v>
      </c>
      <c r="R94" s="32">
        <v>0</v>
      </c>
      <c r="S94" s="32">
        <v>0</v>
      </c>
      <c r="T94" s="32">
        <v>0</v>
      </c>
      <c r="U94" s="32">
        <f t="shared" si="14"/>
        <v>3229</v>
      </c>
      <c r="V94" s="32">
        <v>3229</v>
      </c>
      <c r="W94" s="32">
        <v>0</v>
      </c>
      <c r="X94" s="32">
        <v>0</v>
      </c>
      <c r="Y94" s="32">
        <v>0</v>
      </c>
      <c r="Z94" s="32">
        <v>0</v>
      </c>
      <c r="AA94" s="32">
        <f t="shared" si="15"/>
        <v>0</v>
      </c>
      <c r="AB94" s="32">
        <v>0</v>
      </c>
      <c r="AC94" s="32">
        <v>0</v>
      </c>
    </row>
    <row r="95" spans="1:29" ht="13.5">
      <c r="A95" s="55" t="s">
        <v>65</v>
      </c>
      <c r="B95" s="56" t="s">
        <v>237</v>
      </c>
      <c r="C95" s="31" t="s">
        <v>238</v>
      </c>
      <c r="D95" s="32">
        <f t="shared" si="8"/>
        <v>5577</v>
      </c>
      <c r="E95" s="32">
        <f t="shared" si="9"/>
        <v>0</v>
      </c>
      <c r="F95" s="32">
        <v>0</v>
      </c>
      <c r="G95" s="32">
        <v>0</v>
      </c>
      <c r="H95" s="32">
        <f t="shared" si="10"/>
        <v>0</v>
      </c>
      <c r="I95" s="32">
        <v>0</v>
      </c>
      <c r="J95" s="32">
        <v>0</v>
      </c>
      <c r="K95" s="32">
        <f t="shared" si="11"/>
        <v>5577</v>
      </c>
      <c r="L95" s="32">
        <v>1563</v>
      </c>
      <c r="M95" s="32">
        <v>4014</v>
      </c>
      <c r="N95" s="32">
        <f t="shared" si="12"/>
        <v>5577</v>
      </c>
      <c r="O95" s="32">
        <f t="shared" si="13"/>
        <v>1563</v>
      </c>
      <c r="P95" s="32">
        <v>1563</v>
      </c>
      <c r="Q95" s="32">
        <v>0</v>
      </c>
      <c r="R95" s="32">
        <v>0</v>
      </c>
      <c r="S95" s="32">
        <v>0</v>
      </c>
      <c r="T95" s="32">
        <v>0</v>
      </c>
      <c r="U95" s="32">
        <f t="shared" si="14"/>
        <v>4014</v>
      </c>
      <c r="V95" s="32">
        <v>4014</v>
      </c>
      <c r="W95" s="32">
        <v>0</v>
      </c>
      <c r="X95" s="32">
        <v>0</v>
      </c>
      <c r="Y95" s="32">
        <v>0</v>
      </c>
      <c r="Z95" s="32">
        <v>0</v>
      </c>
      <c r="AA95" s="32">
        <f t="shared" si="15"/>
        <v>0</v>
      </c>
      <c r="AB95" s="32">
        <v>0</v>
      </c>
      <c r="AC95" s="32">
        <v>0</v>
      </c>
    </row>
    <row r="96" spans="1:29" ht="13.5">
      <c r="A96" s="55" t="s">
        <v>65</v>
      </c>
      <c r="B96" s="56" t="s">
        <v>239</v>
      </c>
      <c r="C96" s="31" t="s">
        <v>240</v>
      </c>
      <c r="D96" s="32">
        <f t="shared" si="8"/>
        <v>2939</v>
      </c>
      <c r="E96" s="32">
        <f t="shared" si="9"/>
        <v>0</v>
      </c>
      <c r="F96" s="32">
        <v>0</v>
      </c>
      <c r="G96" s="32">
        <v>0</v>
      </c>
      <c r="H96" s="32">
        <f t="shared" si="10"/>
        <v>0</v>
      </c>
      <c r="I96" s="32">
        <v>0</v>
      </c>
      <c r="J96" s="32">
        <v>0</v>
      </c>
      <c r="K96" s="32">
        <f t="shared" si="11"/>
        <v>2939</v>
      </c>
      <c r="L96" s="32">
        <v>1494</v>
      </c>
      <c r="M96" s="32">
        <v>1445</v>
      </c>
      <c r="N96" s="32">
        <f t="shared" si="12"/>
        <v>2939</v>
      </c>
      <c r="O96" s="32">
        <f t="shared" si="13"/>
        <v>1494</v>
      </c>
      <c r="P96" s="32">
        <v>1494</v>
      </c>
      <c r="Q96" s="32">
        <v>0</v>
      </c>
      <c r="R96" s="32">
        <v>0</v>
      </c>
      <c r="S96" s="32">
        <v>0</v>
      </c>
      <c r="T96" s="32">
        <v>0</v>
      </c>
      <c r="U96" s="32">
        <f t="shared" si="14"/>
        <v>1445</v>
      </c>
      <c r="V96" s="32">
        <v>1445</v>
      </c>
      <c r="W96" s="32">
        <v>0</v>
      </c>
      <c r="X96" s="32">
        <v>0</v>
      </c>
      <c r="Y96" s="32">
        <v>0</v>
      </c>
      <c r="Z96" s="32">
        <v>0</v>
      </c>
      <c r="AA96" s="32">
        <f t="shared" si="15"/>
        <v>0</v>
      </c>
      <c r="AB96" s="32">
        <v>0</v>
      </c>
      <c r="AC96" s="32">
        <v>0</v>
      </c>
    </row>
    <row r="97" spans="1:29" ht="13.5">
      <c r="A97" s="84" t="s">
        <v>4</v>
      </c>
      <c r="B97" s="85"/>
      <c r="C97" s="85"/>
      <c r="D97" s="32">
        <f>SUM(D7:D96)</f>
        <v>712597</v>
      </c>
      <c r="E97" s="32">
        <f aca="true" t="shared" si="16" ref="E97:AC97">SUM(E7:E96)</f>
        <v>68680</v>
      </c>
      <c r="F97" s="32">
        <f t="shared" si="16"/>
        <v>37932</v>
      </c>
      <c r="G97" s="32">
        <f t="shared" si="16"/>
        <v>30748</v>
      </c>
      <c r="H97" s="32">
        <f t="shared" si="16"/>
        <v>25805</v>
      </c>
      <c r="I97" s="32">
        <f t="shared" si="16"/>
        <v>25805</v>
      </c>
      <c r="J97" s="32">
        <f t="shared" si="16"/>
        <v>0</v>
      </c>
      <c r="K97" s="32">
        <f t="shared" si="16"/>
        <v>618112</v>
      </c>
      <c r="L97" s="32">
        <f t="shared" si="16"/>
        <v>217708</v>
      </c>
      <c r="M97" s="32">
        <f t="shared" si="16"/>
        <v>400404</v>
      </c>
      <c r="N97" s="32">
        <f t="shared" si="16"/>
        <v>715511</v>
      </c>
      <c r="O97" s="32">
        <f t="shared" si="16"/>
        <v>281445</v>
      </c>
      <c r="P97" s="32">
        <f t="shared" si="16"/>
        <v>268878</v>
      </c>
      <c r="Q97" s="32">
        <f t="shared" si="16"/>
        <v>12567</v>
      </c>
      <c r="R97" s="32">
        <f t="shared" si="16"/>
        <v>0</v>
      </c>
      <c r="S97" s="32">
        <f t="shared" si="16"/>
        <v>0</v>
      </c>
      <c r="T97" s="32">
        <f t="shared" si="16"/>
        <v>0</v>
      </c>
      <c r="U97" s="32">
        <f t="shared" si="16"/>
        <v>431152</v>
      </c>
      <c r="V97" s="32">
        <f t="shared" si="16"/>
        <v>395992</v>
      </c>
      <c r="W97" s="32">
        <f t="shared" si="16"/>
        <v>35160</v>
      </c>
      <c r="X97" s="32">
        <f t="shared" si="16"/>
        <v>0</v>
      </c>
      <c r="Y97" s="32">
        <f t="shared" si="16"/>
        <v>0</v>
      </c>
      <c r="Z97" s="32">
        <f t="shared" si="16"/>
        <v>0</v>
      </c>
      <c r="AA97" s="32">
        <f t="shared" si="16"/>
        <v>2914</v>
      </c>
      <c r="AB97" s="32">
        <f t="shared" si="16"/>
        <v>2914</v>
      </c>
      <c r="AC97" s="32">
        <f t="shared" si="16"/>
        <v>0</v>
      </c>
    </row>
  </sheetData>
  <mergeCells count="7">
    <mergeCell ref="A97:C9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93" t="s">
        <v>61</v>
      </c>
      <c r="B1" s="94"/>
      <c r="C1" s="35" t="s">
        <v>26</v>
      </c>
    </row>
    <row r="2" ht="18" customHeight="1">
      <c r="J2" s="38" t="s">
        <v>27</v>
      </c>
    </row>
    <row r="3" spans="6:11" s="39" customFormat="1" ht="19.5" customHeight="1">
      <c r="F3" s="92" t="s">
        <v>28</v>
      </c>
      <c r="G3" s="92"/>
      <c r="H3" s="40" t="s">
        <v>29</v>
      </c>
      <c r="I3" s="40" t="s">
        <v>30</v>
      </c>
      <c r="J3" s="40" t="s">
        <v>18</v>
      </c>
      <c r="K3" s="40" t="s">
        <v>31</v>
      </c>
    </row>
    <row r="4" spans="2:11" s="39" customFormat="1" ht="19.5" customHeight="1">
      <c r="B4" s="95" t="s">
        <v>32</v>
      </c>
      <c r="C4" s="41" t="s">
        <v>33</v>
      </c>
      <c r="D4" s="42">
        <f>SUMIF('水洗化人口等'!$A$7:$C$97,$A$1,'水洗化人口等'!$G$7:$G$97)</f>
        <v>385737</v>
      </c>
      <c r="F4" s="103" t="s">
        <v>34</v>
      </c>
      <c r="G4" s="41" t="s">
        <v>35</v>
      </c>
      <c r="H4" s="42">
        <f>SUMIF('し尿処理の状況'!$A$7:$C$97,$A$1,'し尿処理の状況'!$P$7:$P$97)</f>
        <v>268878</v>
      </c>
      <c r="I4" s="42">
        <f>SUMIF('し尿処理の状況'!$A$7:$C$97,$A$1,'し尿処理の状況'!$V$7:$V$97)</f>
        <v>395992</v>
      </c>
      <c r="J4" s="42">
        <f aca="true" t="shared" si="0" ref="J4:J11">H4+I4</f>
        <v>664870</v>
      </c>
      <c r="K4" s="43">
        <f aca="true" t="shared" si="1" ref="K4:K9">J4/$J$9</f>
        <v>0.9330238549979862</v>
      </c>
    </row>
    <row r="5" spans="2:11" s="39" customFormat="1" ht="19.5" customHeight="1">
      <c r="B5" s="96"/>
      <c r="C5" s="41" t="s">
        <v>36</v>
      </c>
      <c r="D5" s="42">
        <f>SUMIF('水洗化人口等'!$A$7:$C$97,$A$1,'水洗化人口等'!$H$7:$H$97)</f>
        <v>5178</v>
      </c>
      <c r="F5" s="104"/>
      <c r="G5" s="41" t="s">
        <v>37</v>
      </c>
      <c r="H5" s="42">
        <f>SUMIF('し尿処理の状況'!$A$7:$C$97,$A$1,'し尿処理の状況'!$Q$7:$Q$97)</f>
        <v>12567</v>
      </c>
      <c r="I5" s="42">
        <f>SUMIF('し尿処理の状況'!$A$7:$C$97,$A$1,'し尿処理の状況'!$W$7:$W$97)</f>
        <v>35160</v>
      </c>
      <c r="J5" s="42">
        <f t="shared" si="0"/>
        <v>47727</v>
      </c>
      <c r="K5" s="43">
        <f t="shared" si="1"/>
        <v>0.06697614500201376</v>
      </c>
    </row>
    <row r="6" spans="2:11" s="39" customFormat="1" ht="19.5" customHeight="1">
      <c r="B6" s="97"/>
      <c r="C6" s="44" t="s">
        <v>38</v>
      </c>
      <c r="D6" s="45">
        <f>SUM(D4:D5)</f>
        <v>390915</v>
      </c>
      <c r="F6" s="104"/>
      <c r="G6" s="41" t="s">
        <v>39</v>
      </c>
      <c r="H6" s="42">
        <f>SUMIF('し尿処理の状況'!$A$7:$C$97,$A$1,'し尿処理の状況'!$R$7:$R$97)</f>
        <v>0</v>
      </c>
      <c r="I6" s="42">
        <f>SUMIF('し尿処理の状況'!$A$7:$C$97,$A$1,'し尿処理の状況'!$X$7:$X$97)</f>
        <v>0</v>
      </c>
      <c r="J6" s="42">
        <f t="shared" si="0"/>
        <v>0</v>
      </c>
      <c r="K6" s="43">
        <f t="shared" si="1"/>
        <v>0</v>
      </c>
    </row>
    <row r="7" spans="2:11" s="39" customFormat="1" ht="19.5" customHeight="1">
      <c r="B7" s="98" t="s">
        <v>40</v>
      </c>
      <c r="C7" s="46" t="s">
        <v>41</v>
      </c>
      <c r="D7" s="42">
        <f>SUMIF('水洗化人口等'!$A$7:$C$97,$A$1,'水洗化人口等'!$K$7:$K$97)</f>
        <v>692543</v>
      </c>
      <c r="F7" s="104"/>
      <c r="G7" s="41" t="s">
        <v>42</v>
      </c>
      <c r="H7" s="42">
        <f>SUMIF('し尿処理の状況'!$A$7:$C$97,$A$1,'し尿処理の状況'!$S$7:$S$97)</f>
        <v>0</v>
      </c>
      <c r="I7" s="42">
        <f>SUMIF('し尿処理の状況'!$A$7:$C$97,$A$1,'し尿処理の状況'!$Y$7:$Y$97)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99"/>
      <c r="C8" s="41" t="s">
        <v>43</v>
      </c>
      <c r="D8" s="42">
        <f>SUMIF('水洗化人口等'!$A$7:$C$97,$A$1,'水洗化人口等'!$M$7:$M$97)</f>
        <v>3212</v>
      </c>
      <c r="F8" s="104"/>
      <c r="G8" s="41" t="s">
        <v>44</v>
      </c>
      <c r="H8" s="42">
        <f>SUMIF('し尿処理の状況'!$A$7:$C$97,$A$1,'し尿処理の状況'!$T$7:$T$97)</f>
        <v>0</v>
      </c>
      <c r="I8" s="42">
        <f>SUMIF('し尿処理の状況'!$A$7:$C$97,$A$1,'し尿処理の状況'!$Z$7:$Z$97)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99"/>
      <c r="C9" s="41" t="s">
        <v>45</v>
      </c>
      <c r="D9" s="42">
        <f>SUMIF('水洗化人口等'!$A$7:$C$97,$A$1,'水洗化人口等'!$O$7:$O$97)</f>
        <v>1039159</v>
      </c>
      <c r="F9" s="104"/>
      <c r="G9" s="41" t="s">
        <v>38</v>
      </c>
      <c r="H9" s="42">
        <f>SUM(H4:H8)</f>
        <v>281445</v>
      </c>
      <c r="I9" s="42">
        <f>SUM(I4:I8)</f>
        <v>431152</v>
      </c>
      <c r="J9" s="42">
        <f t="shared" si="0"/>
        <v>712597</v>
      </c>
      <c r="K9" s="43">
        <f t="shared" si="1"/>
        <v>1</v>
      </c>
    </row>
    <row r="10" spans="2:10" s="39" customFormat="1" ht="19.5" customHeight="1">
      <c r="B10" s="100"/>
      <c r="C10" s="44" t="s">
        <v>38</v>
      </c>
      <c r="D10" s="45">
        <f>SUM(D7:D9)</f>
        <v>1734914</v>
      </c>
      <c r="F10" s="92" t="s">
        <v>46</v>
      </c>
      <c r="G10" s="92"/>
      <c r="H10" s="42">
        <f>SUMIF('し尿処理の状況'!$A$7:$C$97,$A$1,'し尿処理の状況'!$AB$7:$AB$97)</f>
        <v>2914</v>
      </c>
      <c r="I10" s="42">
        <f>SUMIF('し尿処理の状況'!$A$7:$C$97,$A$1,'し尿処理の状況'!$AC$7:$AC$97)</f>
        <v>0</v>
      </c>
      <c r="J10" s="42">
        <f t="shared" si="0"/>
        <v>2914</v>
      </c>
    </row>
    <row r="11" spans="2:10" s="39" customFormat="1" ht="19.5" customHeight="1">
      <c r="B11" s="101" t="s">
        <v>47</v>
      </c>
      <c r="C11" s="102"/>
      <c r="D11" s="45">
        <f>D6+D10</f>
        <v>2125829</v>
      </c>
      <c r="F11" s="92" t="s">
        <v>18</v>
      </c>
      <c r="G11" s="92"/>
      <c r="H11" s="42">
        <f>H9+H10</f>
        <v>284359</v>
      </c>
      <c r="I11" s="42">
        <f>I9+I10</f>
        <v>431152</v>
      </c>
      <c r="J11" s="42">
        <f t="shared" si="0"/>
        <v>715511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48</v>
      </c>
      <c r="J13" s="38" t="s">
        <v>27</v>
      </c>
    </row>
    <row r="14" spans="3:10" s="39" customFormat="1" ht="19.5" customHeight="1">
      <c r="C14" s="42">
        <f>SUMIF('水洗化人口等'!$A$7:$C$97,$A$1,'水洗化人口等'!$P$7:$P$97)</f>
        <v>393590</v>
      </c>
      <c r="D14" s="39" t="s">
        <v>49</v>
      </c>
      <c r="F14" s="92" t="s">
        <v>50</v>
      </c>
      <c r="G14" s="92"/>
      <c r="H14" s="40" t="s">
        <v>29</v>
      </c>
      <c r="I14" s="40" t="s">
        <v>30</v>
      </c>
      <c r="J14" s="40" t="s">
        <v>18</v>
      </c>
    </row>
    <row r="15" spans="6:10" s="39" customFormat="1" ht="15.75" customHeight="1">
      <c r="F15" s="92" t="s">
        <v>51</v>
      </c>
      <c r="G15" s="92"/>
      <c r="H15" s="42">
        <f>SUMIF('し尿処理の状況'!$A$7:$C$97,$A$1,'し尿処理の状況'!$F$7:$F$97)</f>
        <v>37932</v>
      </c>
      <c r="I15" s="42">
        <f>SUMIF('し尿処理の状況'!$A$7:$C$97,$A$1,'し尿処理の状況'!$G$7:$G$97)</f>
        <v>30748</v>
      </c>
      <c r="J15" s="42">
        <f>H15+I15</f>
        <v>68680</v>
      </c>
    </row>
    <row r="16" spans="3:10" s="39" customFormat="1" ht="15.75" customHeight="1">
      <c r="C16" s="39" t="s">
        <v>52</v>
      </c>
      <c r="D16" s="50">
        <f>D10/D11</f>
        <v>0.8161117380560713</v>
      </c>
      <c r="F16" s="92" t="s">
        <v>53</v>
      </c>
      <c r="G16" s="92"/>
      <c r="H16" s="42">
        <f>SUMIF('し尿処理の状況'!$A$7:$C$97,$A$1,'し尿処理の状況'!$I$7:$I$97)</f>
        <v>25805</v>
      </c>
      <c r="I16" s="42">
        <f>SUMIF('し尿処理の状況'!$A$7:$C$97,$A$1,'し尿処理の状況'!$J$7:$J$97)</f>
        <v>0</v>
      </c>
      <c r="J16" s="42">
        <f>H16+I16</f>
        <v>25805</v>
      </c>
    </row>
    <row r="17" spans="3:10" s="39" customFormat="1" ht="15.75" customHeight="1">
      <c r="C17" s="39" t="s">
        <v>54</v>
      </c>
      <c r="D17" s="50">
        <f>D6/D11</f>
        <v>0.1838882619439287</v>
      </c>
      <c r="F17" s="92" t="s">
        <v>55</v>
      </c>
      <c r="G17" s="92"/>
      <c r="H17" s="42">
        <f>SUMIF('し尿処理の状況'!$A$7:$C$97,$A$1,'し尿処理の状況'!$L$7:$L$97)</f>
        <v>217708</v>
      </c>
      <c r="I17" s="42">
        <f>SUMIF('し尿処理の状況'!$A$7:$C$97,$A$1,'し尿処理の状況'!$M$7:$M$97)</f>
        <v>400404</v>
      </c>
      <c r="J17" s="42">
        <f>H17+I17</f>
        <v>618112</v>
      </c>
    </row>
    <row r="18" spans="3:10" s="39" customFormat="1" ht="15.75" customHeight="1">
      <c r="C18" s="51" t="s">
        <v>56</v>
      </c>
      <c r="D18" s="50">
        <f>D7/D11</f>
        <v>0.32577549746475376</v>
      </c>
      <c r="F18" s="92" t="s">
        <v>18</v>
      </c>
      <c r="G18" s="92"/>
      <c r="H18" s="42">
        <f>SUM(H15:H17)</f>
        <v>281445</v>
      </c>
      <c r="I18" s="42">
        <f>SUM(I15:I17)</f>
        <v>431152</v>
      </c>
      <c r="J18" s="42">
        <f>SUM(J15:J17)</f>
        <v>712597</v>
      </c>
    </row>
    <row r="19" spans="3:10" ht="15.75" customHeight="1">
      <c r="C19" s="37" t="s">
        <v>57</v>
      </c>
      <c r="D19" s="50">
        <f>(D8+D9)/D11</f>
        <v>0.49033624059131753</v>
      </c>
      <c r="J19" s="52"/>
    </row>
    <row r="20" spans="3:10" ht="15.75" customHeight="1">
      <c r="C20" s="37" t="s">
        <v>58</v>
      </c>
      <c r="D20" s="50">
        <f>C14/D11</f>
        <v>0.18514659457557497</v>
      </c>
      <c r="J20" s="53"/>
    </row>
    <row r="21" spans="3:10" ht="15.75" customHeight="1">
      <c r="C21" s="37" t="s">
        <v>59</v>
      </c>
      <c r="D21" s="50">
        <f>D4/D6</f>
        <v>0.9867541537162811</v>
      </c>
      <c r="F21" s="54"/>
      <c r="J21" s="53"/>
    </row>
    <row r="22" spans="3:10" ht="15.75" customHeight="1">
      <c r="C22" s="37" t="s">
        <v>60</v>
      </c>
      <c r="D22" s="50">
        <f>D5/D6</f>
        <v>0.013245846283718967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環境省廃リ部廃対課　山田</cp:lastModifiedBy>
  <cp:lastPrinted>2005-09-21T06:45:15Z</cp:lastPrinted>
  <dcterms:created xsi:type="dcterms:W3CDTF">2002-10-23T07:25:09Z</dcterms:created>
  <dcterms:modified xsi:type="dcterms:W3CDTF">2007-03-29T10:29:28Z</dcterms:modified>
  <cp:category/>
  <cp:version/>
  <cp:contentType/>
  <cp:contentStatus/>
</cp:coreProperties>
</file>