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'し尿処理の状況'!$A$2:$AC$86</definedName>
    <definedName name="_xlnm.Print_Area" localSheetId="0">'水洗化人口等'!$A$2:$U$86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<sst xmlns="http://schemas.openxmlformats.org/spreadsheetml/2006/main" count="703" uniqueCount="244">
  <si>
    <t>42202</t>
  </si>
  <si>
    <t>佐世保市</t>
  </si>
  <si>
    <t>42203</t>
  </si>
  <si>
    <t>島原市</t>
  </si>
  <si>
    <t>42204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</si>
  <si>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</si>
  <si>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</si>
  <si>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</si>
  <si>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</si>
  <si>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</si>
  <si>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</si>
  <si>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</si>
  <si>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</si>
  <si>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</si>
  <si>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</si>
  <si>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</si>
  <si>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</si>
  <si>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</si>
  <si>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</si>
  <si>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</si>
  <si>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</si>
  <si>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</si>
  <si>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</si>
  <si>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</si>
  <si>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</si>
  <si>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</si>
  <si>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</si>
  <si>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</si>
  <si>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</si>
  <si>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</si>
  <si>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</si>
  <si>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</si>
  <si>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</si>
  <si>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</si>
  <si>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</si>
  <si>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</si>
  <si>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</si>
  <si>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</si>
  <si>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</si>
  <si>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</si>
  <si>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</si>
  <si>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</si>
  <si>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</si>
  <si>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</si>
  <si>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</si>
  <si>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</si>
  <si>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</si>
  <si>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</si>
  <si>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</si>
  <si>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</si>
  <si>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</si>
  <si>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</si>
  <si>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</si>
  <si>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</si>
  <si>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</si>
  <si>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</si>
  <si>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</si>
  <si>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</si>
  <si>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</si>
  <si>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</si>
  <si>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</si>
  <si>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</si>
  <si>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</si>
  <si>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</si>
  <si>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</si>
  <si>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</si>
  <si>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</si>
  <si>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</si>
  <si>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</si>
  <si>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</si>
  <si>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</si>
  <si>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</si>
  <si>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</si>
  <si>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</si>
  <si>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</si>
  <si>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</si>
  <si>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</si>
  <si>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</si>
  <si>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</si>
  <si>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</si>
  <si>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</si>
  <si>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</si>
  <si>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</si>
  <si>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</si>
  <si>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</si>
  <si>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</si>
  <si>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</si>
  <si>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</si>
  <si>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</si>
  <si>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</si>
  <si>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</si>
  <si>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</si>
  <si>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</si>
  <si>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</si>
  <si>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</si>
  <si>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</si>
  <si>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</si>
  <si>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</si>
  <si>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</si>
  <si>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</si>
  <si>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</si>
  <si>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</si>
  <si>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</si>
  <si>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</si>
  <si>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</si>
  <si>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</si>
  <si>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</si>
  <si>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</si>
  <si>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</si>
  <si>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</si>
  <si>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</si>
  <si>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</si>
  <si>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</si>
  <si>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</si>
  <si>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</si>
  <si>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</si>
  <si>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</si>
  <si>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</si>
  <si>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</si>
  <si>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</si>
  <si>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</si>
  <si>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</si>
  <si>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</si>
  <si>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</si>
  <si>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</si>
  <si>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</si>
  <si>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</si>
  <si>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</si>
  <si>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</si>
  <si>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</si>
  <si>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</si>
  <si>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</si>
  <si>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</si>
  <si>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</si>
  <si>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</si>
  <si>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</si>
  <si>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</si>
  <si>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</si>
  <si>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</si>
  <si>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</si>
  <si>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</si>
  <si>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</si>
  <si>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</si>
  <si>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</si>
  <si>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</si>
  <si>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</si>
  <si>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</si>
  <si>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</si>
  <si>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</si>
  <si>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</si>
  <si>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</si>
  <si>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</si>
  <si>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</si>
  <si>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</si>
  <si>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</si>
  <si>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</si>
  <si>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</si>
  <si>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</si>
  <si>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</si>
  <si>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</si>
  <si>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</si>
  <si>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</si>
  <si>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</si>
  <si>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</si>
  <si>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福島町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</si>
  <si>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</si>
  <si>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</si>
  <si>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</si>
  <si>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</si>
  <si>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</si>
  <si>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</si>
  <si>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</si>
  <si>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</si>
  <si>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</si>
  <si>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</si>
  <si>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</si>
  <si>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</si>
  <si>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</si>
  <si>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</si>
  <si>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</si>
  <si>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</si>
  <si>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</si>
  <si>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</si>
  <si>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</si>
  <si>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</si>
  <si>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</si>
  <si>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</si>
  <si>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</si>
  <si>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</si>
  <si>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</si>
  <si>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</si>
  <si>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</si>
  <si>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</si>
  <si>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</si>
  <si>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</si>
  <si>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</si>
  <si>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</si>
  <si>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</si>
  <si>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</si>
  <si>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</si>
  <si>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国見町</t>
  </si>
  <si>
    <t>三和町</t>
  </si>
  <si>
    <t>吉井町</t>
  </si>
  <si>
    <t>吾妻町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</si>
  <si>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</si>
  <si>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</si>
  <si>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</si>
  <si>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</si>
  <si>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</si>
  <si>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</si>
  <si>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</si>
  <si>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</si>
  <si>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</si>
  <si>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</si>
  <si>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</si>
  <si>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</si>
  <si>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</si>
  <si>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</si>
  <si>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</si>
  <si>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</si>
  <si>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</si>
  <si>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</si>
  <si>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</si>
  <si>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</si>
  <si>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</si>
  <si>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</si>
  <si>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</si>
  <si>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</si>
  <si>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</si>
  <si>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瑞穂町</t>
  </si>
  <si>
    <t>大島町</t>
  </si>
  <si>
    <t>長崎県</t>
  </si>
  <si>
    <t>大島村</t>
  </si>
  <si>
    <t>高島町</t>
  </si>
  <si>
    <t>諫早市</t>
  </si>
  <si>
    <t>水洗化人口等（平成１４年度実績）</t>
  </si>
  <si>
    <t>し尿処理の状況（平成１４年度実績）</t>
  </si>
  <si>
    <t>長崎県合計</t>
  </si>
  <si>
    <t>○</t>
  </si>
  <si>
    <t>西海町</t>
  </si>
  <si>
    <t>有明町</t>
  </si>
  <si>
    <t>長崎県</t>
  </si>
  <si>
    <t>42201</t>
  </si>
  <si>
    <t>長崎市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</si>
</sst>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235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153</v>
      </c>
      <c r="B2" s="63" t="s">
        <v>204</v>
      </c>
      <c r="C2" s="66" t="s">
        <v>205</v>
      </c>
      <c r="D2" s="5" t="s">
        <v>154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155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156</v>
      </c>
      <c r="F3" s="20"/>
      <c r="G3" s="20"/>
      <c r="H3" s="23"/>
      <c r="I3" s="7" t="s">
        <v>206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157</v>
      </c>
      <c r="F4" s="75" t="s">
        <v>207</v>
      </c>
      <c r="G4" s="75" t="s">
        <v>208</v>
      </c>
      <c r="H4" s="75" t="s">
        <v>209</v>
      </c>
      <c r="I4" s="6" t="s">
        <v>157</v>
      </c>
      <c r="J4" s="75" t="s">
        <v>210</v>
      </c>
      <c r="K4" s="75" t="s">
        <v>211</v>
      </c>
      <c r="L4" s="75" t="s">
        <v>212</v>
      </c>
      <c r="M4" s="75" t="s">
        <v>213</v>
      </c>
      <c r="N4" s="75" t="s">
        <v>214</v>
      </c>
      <c r="O4" s="79" t="s">
        <v>215</v>
      </c>
      <c r="P4" s="8"/>
      <c r="Q4" s="75" t="s">
        <v>216</v>
      </c>
      <c r="R4" s="75" t="s">
        <v>158</v>
      </c>
      <c r="S4" s="75" t="s">
        <v>159</v>
      </c>
      <c r="T4" s="77" t="s">
        <v>160</v>
      </c>
      <c r="U4" s="77" t="s">
        <v>161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162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163</v>
      </c>
      <c r="E6" s="10" t="s">
        <v>163</v>
      </c>
      <c r="F6" s="11" t="s">
        <v>217</v>
      </c>
      <c r="G6" s="10" t="s">
        <v>163</v>
      </c>
      <c r="H6" s="10" t="s">
        <v>163</v>
      </c>
      <c r="I6" s="10" t="s">
        <v>163</v>
      </c>
      <c r="J6" s="11" t="s">
        <v>217</v>
      </c>
      <c r="K6" s="10" t="s">
        <v>163</v>
      </c>
      <c r="L6" s="11" t="s">
        <v>217</v>
      </c>
      <c r="M6" s="10" t="s">
        <v>163</v>
      </c>
      <c r="N6" s="11" t="s">
        <v>217</v>
      </c>
      <c r="O6" s="10" t="s">
        <v>163</v>
      </c>
      <c r="P6" s="10" t="s">
        <v>163</v>
      </c>
      <c r="Q6" s="11" t="s">
        <v>217</v>
      </c>
      <c r="R6" s="81"/>
      <c r="S6" s="81"/>
      <c r="T6" s="81"/>
      <c r="U6" s="78"/>
    </row>
    <row r="7" spans="1:21" ht="13.5">
      <c r="A7" s="31" t="s">
        <v>241</v>
      </c>
      <c r="B7" s="32" t="s">
        <v>242</v>
      </c>
      <c r="C7" s="33" t="s">
        <v>243</v>
      </c>
      <c r="D7" s="34">
        <f aca="true" t="shared" si="0" ref="D7:D70">E7+I7</f>
        <v>421458</v>
      </c>
      <c r="E7" s="35">
        <f aca="true" t="shared" si="1" ref="E7:E46">G7+H7</f>
        <v>87956</v>
      </c>
      <c r="F7" s="36">
        <f aca="true" t="shared" si="2" ref="F7:F22">E7/D7*100</f>
        <v>20.86945792937849</v>
      </c>
      <c r="G7" s="34">
        <v>87956</v>
      </c>
      <c r="H7" s="34">
        <v>0</v>
      </c>
      <c r="I7" s="35">
        <f aca="true" t="shared" si="3" ref="I7:I46">K7+M7+O7</f>
        <v>333502</v>
      </c>
      <c r="J7" s="36">
        <f aca="true" t="shared" si="4" ref="J7:J22">I7/D7*100</f>
        <v>79.13054207062152</v>
      </c>
      <c r="K7" s="34">
        <v>314328</v>
      </c>
      <c r="L7" s="36">
        <f aca="true" t="shared" si="5" ref="L7:L22">K7/D7*100</f>
        <v>74.58109704881625</v>
      </c>
      <c r="M7" s="34">
        <v>0</v>
      </c>
      <c r="N7" s="36">
        <f aca="true" t="shared" si="6" ref="N7:N22">M7/D7*100</f>
        <v>0</v>
      </c>
      <c r="O7" s="34">
        <v>19174</v>
      </c>
      <c r="P7" s="34">
        <v>10876</v>
      </c>
      <c r="Q7" s="36">
        <f aca="true" t="shared" si="7" ref="Q7:Q22">O7/D7*100</f>
        <v>4.549445021805257</v>
      </c>
      <c r="R7" s="34"/>
      <c r="S7" s="34" t="s">
        <v>238</v>
      </c>
      <c r="T7" s="34"/>
      <c r="U7" s="34"/>
    </row>
    <row r="8" spans="1:21" ht="13.5">
      <c r="A8" s="31" t="s">
        <v>241</v>
      </c>
      <c r="B8" s="32" t="s">
        <v>0</v>
      </c>
      <c r="C8" s="33" t="s">
        <v>1</v>
      </c>
      <c r="D8" s="34">
        <f t="shared" si="0"/>
        <v>243543</v>
      </c>
      <c r="E8" s="35">
        <f t="shared" si="1"/>
        <v>76035</v>
      </c>
      <c r="F8" s="36">
        <f t="shared" si="2"/>
        <v>31.220359443712198</v>
      </c>
      <c r="G8" s="34">
        <v>75825</v>
      </c>
      <c r="H8" s="34">
        <v>210</v>
      </c>
      <c r="I8" s="35">
        <f t="shared" si="3"/>
        <v>167508</v>
      </c>
      <c r="J8" s="36">
        <f t="shared" si="4"/>
        <v>68.7796405562878</v>
      </c>
      <c r="K8" s="34">
        <v>130543</v>
      </c>
      <c r="L8" s="36">
        <f t="shared" si="5"/>
        <v>53.60162271138977</v>
      </c>
      <c r="M8" s="34">
        <v>2200</v>
      </c>
      <c r="N8" s="36">
        <f t="shared" si="6"/>
        <v>0.9033312392472787</v>
      </c>
      <c r="O8" s="34">
        <v>34765</v>
      </c>
      <c r="P8" s="34">
        <v>16980</v>
      </c>
      <c r="Q8" s="36">
        <f t="shared" si="7"/>
        <v>14.274686605650746</v>
      </c>
      <c r="R8" s="34" t="s">
        <v>238</v>
      </c>
      <c r="S8" s="34"/>
      <c r="T8" s="34"/>
      <c r="U8" s="34"/>
    </row>
    <row r="9" spans="1:21" ht="13.5">
      <c r="A9" s="31" t="s">
        <v>241</v>
      </c>
      <c r="B9" s="32" t="s">
        <v>2</v>
      </c>
      <c r="C9" s="33" t="s">
        <v>3</v>
      </c>
      <c r="D9" s="34">
        <f t="shared" si="0"/>
        <v>40010</v>
      </c>
      <c r="E9" s="35">
        <f t="shared" si="1"/>
        <v>26192</v>
      </c>
      <c r="F9" s="36">
        <f t="shared" si="2"/>
        <v>65.46363409147713</v>
      </c>
      <c r="G9" s="34">
        <v>26192</v>
      </c>
      <c r="H9" s="34">
        <v>0</v>
      </c>
      <c r="I9" s="35">
        <f t="shared" si="3"/>
        <v>13818</v>
      </c>
      <c r="J9" s="36">
        <f t="shared" si="4"/>
        <v>34.53636590852287</v>
      </c>
      <c r="K9" s="34">
        <v>0</v>
      </c>
      <c r="L9" s="36">
        <f t="shared" si="5"/>
        <v>0</v>
      </c>
      <c r="M9" s="34">
        <v>632</v>
      </c>
      <c r="N9" s="36">
        <f t="shared" si="6"/>
        <v>1.5796050987253187</v>
      </c>
      <c r="O9" s="34">
        <v>13186</v>
      </c>
      <c r="P9" s="34">
        <v>11387</v>
      </c>
      <c r="Q9" s="36">
        <f t="shared" si="7"/>
        <v>32.95676080979755</v>
      </c>
      <c r="R9" s="34" t="s">
        <v>238</v>
      </c>
      <c r="S9" s="34"/>
      <c r="T9" s="34"/>
      <c r="U9" s="34"/>
    </row>
    <row r="10" spans="1:21" ht="13.5">
      <c r="A10" s="31" t="s">
        <v>241</v>
      </c>
      <c r="B10" s="32" t="s">
        <v>4</v>
      </c>
      <c r="C10" s="33" t="s">
        <v>234</v>
      </c>
      <c r="D10" s="34">
        <f t="shared" si="0"/>
        <v>94771</v>
      </c>
      <c r="E10" s="35">
        <f t="shared" si="1"/>
        <v>48503</v>
      </c>
      <c r="F10" s="36">
        <f t="shared" si="2"/>
        <v>51.17915818130019</v>
      </c>
      <c r="G10" s="34">
        <v>48503</v>
      </c>
      <c r="H10" s="34">
        <v>0</v>
      </c>
      <c r="I10" s="35">
        <f t="shared" si="3"/>
        <v>46268</v>
      </c>
      <c r="J10" s="36">
        <f t="shared" si="4"/>
        <v>48.82084181869981</v>
      </c>
      <c r="K10" s="34">
        <v>26382</v>
      </c>
      <c r="L10" s="36">
        <f t="shared" si="5"/>
        <v>27.837629654641187</v>
      </c>
      <c r="M10" s="34">
        <v>0</v>
      </c>
      <c r="N10" s="36">
        <f t="shared" si="6"/>
        <v>0</v>
      </c>
      <c r="O10" s="34">
        <v>19886</v>
      </c>
      <c r="P10" s="34">
        <v>13024</v>
      </c>
      <c r="Q10" s="36">
        <f t="shared" si="7"/>
        <v>20.983212164058624</v>
      </c>
      <c r="R10" s="34" t="s">
        <v>238</v>
      </c>
      <c r="S10" s="34"/>
      <c r="T10" s="34"/>
      <c r="U10" s="34"/>
    </row>
    <row r="11" spans="1:21" ht="13.5">
      <c r="A11" s="31" t="s">
        <v>241</v>
      </c>
      <c r="B11" s="32" t="s">
        <v>5</v>
      </c>
      <c r="C11" s="33" t="s">
        <v>6</v>
      </c>
      <c r="D11" s="34">
        <f t="shared" si="0"/>
        <v>86168</v>
      </c>
      <c r="E11" s="35">
        <f t="shared" si="1"/>
        <v>9390</v>
      </c>
      <c r="F11" s="36">
        <f t="shared" si="2"/>
        <v>10.89731686937146</v>
      </c>
      <c r="G11" s="34">
        <v>9390</v>
      </c>
      <c r="H11" s="34">
        <v>0</v>
      </c>
      <c r="I11" s="35">
        <f t="shared" si="3"/>
        <v>76778</v>
      </c>
      <c r="J11" s="36">
        <f t="shared" si="4"/>
        <v>89.10268313062853</v>
      </c>
      <c r="K11" s="34">
        <v>65707</v>
      </c>
      <c r="L11" s="36">
        <f t="shared" si="5"/>
        <v>76.25452604215022</v>
      </c>
      <c r="M11" s="34">
        <v>0</v>
      </c>
      <c r="N11" s="36">
        <f t="shared" si="6"/>
        <v>0</v>
      </c>
      <c r="O11" s="34">
        <v>11071</v>
      </c>
      <c r="P11" s="34">
        <v>10403</v>
      </c>
      <c r="Q11" s="36">
        <f t="shared" si="7"/>
        <v>12.84815708847832</v>
      </c>
      <c r="R11" s="34" t="s">
        <v>238</v>
      </c>
      <c r="S11" s="34"/>
      <c r="T11" s="34"/>
      <c r="U11" s="34"/>
    </row>
    <row r="12" spans="1:21" ht="13.5">
      <c r="A12" s="31" t="s">
        <v>241</v>
      </c>
      <c r="B12" s="32" t="s">
        <v>7</v>
      </c>
      <c r="C12" s="33" t="s">
        <v>8</v>
      </c>
      <c r="D12" s="34">
        <f t="shared" si="0"/>
        <v>28106</v>
      </c>
      <c r="E12" s="35">
        <f t="shared" si="1"/>
        <v>8340</v>
      </c>
      <c r="F12" s="36">
        <f t="shared" si="2"/>
        <v>29.673379349605067</v>
      </c>
      <c r="G12" s="34">
        <v>8269</v>
      </c>
      <c r="H12" s="34">
        <v>71</v>
      </c>
      <c r="I12" s="35">
        <f t="shared" si="3"/>
        <v>19766</v>
      </c>
      <c r="J12" s="36">
        <f t="shared" si="4"/>
        <v>70.32662065039493</v>
      </c>
      <c r="K12" s="34">
        <v>0</v>
      </c>
      <c r="L12" s="36">
        <f t="shared" si="5"/>
        <v>0</v>
      </c>
      <c r="M12" s="34">
        <v>0</v>
      </c>
      <c r="N12" s="36">
        <f t="shared" si="6"/>
        <v>0</v>
      </c>
      <c r="O12" s="34">
        <v>19766</v>
      </c>
      <c r="P12" s="34">
        <v>6790</v>
      </c>
      <c r="Q12" s="36">
        <f t="shared" si="7"/>
        <v>70.32662065039493</v>
      </c>
      <c r="R12" s="34" t="s">
        <v>238</v>
      </c>
      <c r="S12" s="34"/>
      <c r="T12" s="34"/>
      <c r="U12" s="34"/>
    </row>
    <row r="13" spans="1:21" ht="13.5">
      <c r="A13" s="31" t="s">
        <v>241</v>
      </c>
      <c r="B13" s="32" t="s">
        <v>9</v>
      </c>
      <c r="C13" s="33" t="s">
        <v>10</v>
      </c>
      <c r="D13" s="34">
        <f t="shared" si="0"/>
        <v>23938</v>
      </c>
      <c r="E13" s="35">
        <f t="shared" si="1"/>
        <v>19180</v>
      </c>
      <c r="F13" s="36">
        <f t="shared" si="2"/>
        <v>80.12365276965494</v>
      </c>
      <c r="G13" s="34">
        <v>17904</v>
      </c>
      <c r="H13" s="34">
        <v>1276</v>
      </c>
      <c r="I13" s="35">
        <f t="shared" si="3"/>
        <v>4758</v>
      </c>
      <c r="J13" s="36">
        <f t="shared" si="4"/>
        <v>19.876347230345058</v>
      </c>
      <c r="K13" s="34">
        <v>0</v>
      </c>
      <c r="L13" s="36">
        <f t="shared" si="5"/>
        <v>0</v>
      </c>
      <c r="M13" s="34">
        <v>0</v>
      </c>
      <c r="N13" s="36">
        <f t="shared" si="6"/>
        <v>0</v>
      </c>
      <c r="O13" s="34">
        <v>4758</v>
      </c>
      <c r="P13" s="34">
        <v>3542</v>
      </c>
      <c r="Q13" s="36">
        <f t="shared" si="7"/>
        <v>19.876347230345058</v>
      </c>
      <c r="R13" s="34" t="s">
        <v>238</v>
      </c>
      <c r="S13" s="34"/>
      <c r="T13" s="34"/>
      <c r="U13" s="34"/>
    </row>
    <row r="14" spans="1:21" ht="13.5">
      <c r="A14" s="31" t="s">
        <v>241</v>
      </c>
      <c r="B14" s="32" t="s">
        <v>11</v>
      </c>
      <c r="C14" s="33" t="s">
        <v>12</v>
      </c>
      <c r="D14" s="34">
        <f t="shared" si="0"/>
        <v>22417</v>
      </c>
      <c r="E14" s="35">
        <f t="shared" si="1"/>
        <v>18284</v>
      </c>
      <c r="F14" s="36">
        <f t="shared" si="2"/>
        <v>81.56309943346567</v>
      </c>
      <c r="G14" s="34">
        <v>17716</v>
      </c>
      <c r="H14" s="34">
        <v>568</v>
      </c>
      <c r="I14" s="35">
        <f t="shared" si="3"/>
        <v>4133</v>
      </c>
      <c r="J14" s="36">
        <f t="shared" si="4"/>
        <v>18.436900566534327</v>
      </c>
      <c r="K14" s="34">
        <v>0</v>
      </c>
      <c r="L14" s="36">
        <f t="shared" si="5"/>
        <v>0</v>
      </c>
      <c r="M14" s="34">
        <v>0</v>
      </c>
      <c r="N14" s="36">
        <f t="shared" si="6"/>
        <v>0</v>
      </c>
      <c r="O14" s="34">
        <v>4133</v>
      </c>
      <c r="P14" s="34">
        <v>4022</v>
      </c>
      <c r="Q14" s="36">
        <f t="shared" si="7"/>
        <v>18.436900566534327</v>
      </c>
      <c r="R14" s="34" t="s">
        <v>238</v>
      </c>
      <c r="S14" s="34"/>
      <c r="T14" s="34"/>
      <c r="U14" s="34"/>
    </row>
    <row r="15" spans="1:21" ht="13.5">
      <c r="A15" s="31" t="s">
        <v>241</v>
      </c>
      <c r="B15" s="32" t="s">
        <v>13</v>
      </c>
      <c r="C15" s="33" t="s">
        <v>14</v>
      </c>
      <c r="D15" s="34">
        <f t="shared" si="0"/>
        <v>4631</v>
      </c>
      <c r="E15" s="35">
        <f t="shared" si="1"/>
        <v>19</v>
      </c>
      <c r="F15" s="36">
        <f t="shared" si="2"/>
        <v>0.41027855754696607</v>
      </c>
      <c r="G15" s="34">
        <v>19</v>
      </c>
      <c r="H15" s="34">
        <v>0</v>
      </c>
      <c r="I15" s="35">
        <f t="shared" si="3"/>
        <v>4612</v>
      </c>
      <c r="J15" s="36">
        <f t="shared" si="4"/>
        <v>99.58972144245304</v>
      </c>
      <c r="K15" s="34">
        <v>4608</v>
      </c>
      <c r="L15" s="36">
        <f t="shared" si="5"/>
        <v>99.50334700928525</v>
      </c>
      <c r="M15" s="34">
        <v>0</v>
      </c>
      <c r="N15" s="36">
        <f t="shared" si="6"/>
        <v>0</v>
      </c>
      <c r="O15" s="34">
        <v>4</v>
      </c>
      <c r="P15" s="34">
        <v>4</v>
      </c>
      <c r="Q15" s="36">
        <f t="shared" si="7"/>
        <v>0.08637443316778234</v>
      </c>
      <c r="R15" s="34"/>
      <c r="S15" s="34" t="s">
        <v>238</v>
      </c>
      <c r="T15" s="34"/>
      <c r="U15" s="34"/>
    </row>
    <row r="16" spans="1:21" ht="13.5">
      <c r="A16" s="31" t="s">
        <v>241</v>
      </c>
      <c r="B16" s="32" t="s">
        <v>15</v>
      </c>
      <c r="C16" s="33" t="s">
        <v>16</v>
      </c>
      <c r="D16" s="34">
        <f t="shared" si="0"/>
        <v>991</v>
      </c>
      <c r="E16" s="35">
        <f t="shared" si="1"/>
        <v>553</v>
      </c>
      <c r="F16" s="36">
        <f t="shared" si="2"/>
        <v>55.80221997981837</v>
      </c>
      <c r="G16" s="34">
        <v>553</v>
      </c>
      <c r="H16" s="34">
        <v>0</v>
      </c>
      <c r="I16" s="35">
        <f t="shared" si="3"/>
        <v>438</v>
      </c>
      <c r="J16" s="36">
        <f t="shared" si="4"/>
        <v>44.19778002018164</v>
      </c>
      <c r="K16" s="34">
        <v>0</v>
      </c>
      <c r="L16" s="36">
        <f t="shared" si="5"/>
        <v>0</v>
      </c>
      <c r="M16" s="34">
        <v>0</v>
      </c>
      <c r="N16" s="36">
        <f t="shared" si="6"/>
        <v>0</v>
      </c>
      <c r="O16" s="34">
        <v>438</v>
      </c>
      <c r="P16" s="34">
        <v>413</v>
      </c>
      <c r="Q16" s="36">
        <f t="shared" si="7"/>
        <v>44.19778002018164</v>
      </c>
      <c r="R16" s="34" t="s">
        <v>238</v>
      </c>
      <c r="S16" s="34"/>
      <c r="T16" s="34"/>
      <c r="U16" s="34"/>
    </row>
    <row r="17" spans="1:21" ht="13.5">
      <c r="A17" s="31" t="s">
        <v>241</v>
      </c>
      <c r="B17" s="32" t="s">
        <v>17</v>
      </c>
      <c r="C17" s="33" t="s">
        <v>233</v>
      </c>
      <c r="D17" s="34">
        <f t="shared" si="0"/>
        <v>918</v>
      </c>
      <c r="E17" s="35">
        <f t="shared" si="1"/>
        <v>15</v>
      </c>
      <c r="F17" s="36">
        <f t="shared" si="2"/>
        <v>1.6339869281045754</v>
      </c>
      <c r="G17" s="34">
        <v>15</v>
      </c>
      <c r="H17" s="34">
        <v>0</v>
      </c>
      <c r="I17" s="35">
        <f t="shared" si="3"/>
        <v>903</v>
      </c>
      <c r="J17" s="36">
        <f t="shared" si="4"/>
        <v>98.36601307189542</v>
      </c>
      <c r="K17" s="34">
        <v>457</v>
      </c>
      <c r="L17" s="36">
        <f t="shared" si="5"/>
        <v>49.78213507625273</v>
      </c>
      <c r="M17" s="34">
        <v>0</v>
      </c>
      <c r="N17" s="36">
        <f t="shared" si="6"/>
        <v>0</v>
      </c>
      <c r="O17" s="34">
        <v>446</v>
      </c>
      <c r="P17" s="34">
        <v>0</v>
      </c>
      <c r="Q17" s="36">
        <f t="shared" si="7"/>
        <v>48.5838779956427</v>
      </c>
      <c r="R17" s="34"/>
      <c r="S17" s="34" t="s">
        <v>238</v>
      </c>
      <c r="T17" s="34"/>
      <c r="U17" s="34"/>
    </row>
    <row r="18" spans="1:21" ht="13.5">
      <c r="A18" s="31" t="s">
        <v>241</v>
      </c>
      <c r="B18" s="32" t="s">
        <v>18</v>
      </c>
      <c r="C18" s="33" t="s">
        <v>19</v>
      </c>
      <c r="D18" s="34">
        <f t="shared" si="0"/>
        <v>7610</v>
      </c>
      <c r="E18" s="35">
        <f t="shared" si="1"/>
        <v>3689</v>
      </c>
      <c r="F18" s="36">
        <f t="shared" si="2"/>
        <v>48.47568988173456</v>
      </c>
      <c r="G18" s="34">
        <v>3689</v>
      </c>
      <c r="H18" s="34">
        <v>0</v>
      </c>
      <c r="I18" s="35">
        <f t="shared" si="3"/>
        <v>3921</v>
      </c>
      <c r="J18" s="36">
        <f t="shared" si="4"/>
        <v>51.52431011826544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3921</v>
      </c>
      <c r="P18" s="34">
        <v>3787</v>
      </c>
      <c r="Q18" s="36">
        <f t="shared" si="7"/>
        <v>51.52431011826544</v>
      </c>
      <c r="R18" s="34" t="s">
        <v>238</v>
      </c>
      <c r="S18" s="34"/>
      <c r="T18" s="34"/>
      <c r="U18" s="34"/>
    </row>
    <row r="19" spans="1:21" ht="13.5">
      <c r="A19" s="31" t="s">
        <v>241</v>
      </c>
      <c r="B19" s="32" t="s">
        <v>20</v>
      </c>
      <c r="C19" s="33" t="s">
        <v>201</v>
      </c>
      <c r="D19" s="34">
        <f t="shared" si="0"/>
        <v>12349</v>
      </c>
      <c r="E19" s="35">
        <f t="shared" si="1"/>
        <v>6571</v>
      </c>
      <c r="F19" s="36">
        <f t="shared" si="2"/>
        <v>53.210786298485715</v>
      </c>
      <c r="G19" s="34">
        <v>6471</v>
      </c>
      <c r="H19" s="34">
        <v>100</v>
      </c>
      <c r="I19" s="35">
        <f t="shared" si="3"/>
        <v>5778</v>
      </c>
      <c r="J19" s="36">
        <f t="shared" si="4"/>
        <v>46.78921370151429</v>
      </c>
      <c r="K19" s="34">
        <v>0</v>
      </c>
      <c r="L19" s="36">
        <f t="shared" si="5"/>
        <v>0</v>
      </c>
      <c r="M19" s="34">
        <v>4505</v>
      </c>
      <c r="N19" s="36">
        <f t="shared" si="6"/>
        <v>36.48068669527897</v>
      </c>
      <c r="O19" s="34">
        <v>1273</v>
      </c>
      <c r="P19" s="34">
        <v>1214</v>
      </c>
      <c r="Q19" s="36">
        <f t="shared" si="7"/>
        <v>10.308527006235323</v>
      </c>
      <c r="R19" s="34" t="s">
        <v>238</v>
      </c>
      <c r="S19" s="34"/>
      <c r="T19" s="34"/>
      <c r="U19" s="34"/>
    </row>
    <row r="20" spans="1:21" ht="13.5">
      <c r="A20" s="31" t="s">
        <v>241</v>
      </c>
      <c r="B20" s="32" t="s">
        <v>21</v>
      </c>
      <c r="C20" s="33" t="s">
        <v>22</v>
      </c>
      <c r="D20" s="34">
        <f t="shared" si="0"/>
        <v>17257</v>
      </c>
      <c r="E20" s="35">
        <f t="shared" si="1"/>
        <v>7539</v>
      </c>
      <c r="F20" s="36">
        <f t="shared" si="2"/>
        <v>43.68661992235035</v>
      </c>
      <c r="G20" s="34">
        <v>7529</v>
      </c>
      <c r="H20" s="34">
        <v>10</v>
      </c>
      <c r="I20" s="35">
        <f t="shared" si="3"/>
        <v>9718</v>
      </c>
      <c r="J20" s="36">
        <f t="shared" si="4"/>
        <v>56.31338007764965</v>
      </c>
      <c r="K20" s="34">
        <v>5759</v>
      </c>
      <c r="L20" s="36">
        <f t="shared" si="5"/>
        <v>33.371964999710265</v>
      </c>
      <c r="M20" s="34">
        <v>0</v>
      </c>
      <c r="N20" s="36">
        <f t="shared" si="6"/>
        <v>0</v>
      </c>
      <c r="O20" s="34">
        <v>3959</v>
      </c>
      <c r="P20" s="34">
        <v>2498</v>
      </c>
      <c r="Q20" s="36">
        <f t="shared" si="7"/>
        <v>22.941415077939386</v>
      </c>
      <c r="R20" s="34" t="s">
        <v>238</v>
      </c>
      <c r="S20" s="34"/>
      <c r="T20" s="34"/>
      <c r="U20" s="34"/>
    </row>
    <row r="21" spans="1:21" ht="13.5">
      <c r="A21" s="31" t="s">
        <v>241</v>
      </c>
      <c r="B21" s="32" t="s">
        <v>23</v>
      </c>
      <c r="C21" s="33" t="s">
        <v>24</v>
      </c>
      <c r="D21" s="34">
        <f t="shared" si="0"/>
        <v>42238</v>
      </c>
      <c r="E21" s="35">
        <f t="shared" si="1"/>
        <v>1408</v>
      </c>
      <c r="F21" s="36">
        <f t="shared" si="2"/>
        <v>3.3334911690894455</v>
      </c>
      <c r="G21" s="34">
        <v>1388</v>
      </c>
      <c r="H21" s="34">
        <v>20</v>
      </c>
      <c r="I21" s="35">
        <f t="shared" si="3"/>
        <v>40830</v>
      </c>
      <c r="J21" s="36">
        <f t="shared" si="4"/>
        <v>96.66650883091056</v>
      </c>
      <c r="K21" s="34">
        <v>40739</v>
      </c>
      <c r="L21" s="36">
        <f t="shared" si="5"/>
        <v>96.45106302381741</v>
      </c>
      <c r="M21" s="34">
        <v>0</v>
      </c>
      <c r="N21" s="36">
        <f t="shared" si="6"/>
        <v>0</v>
      </c>
      <c r="O21" s="34">
        <v>91</v>
      </c>
      <c r="P21" s="34">
        <v>71</v>
      </c>
      <c r="Q21" s="36">
        <f t="shared" si="7"/>
        <v>0.2154458070931389</v>
      </c>
      <c r="R21" s="34" t="s">
        <v>238</v>
      </c>
      <c r="S21" s="34"/>
      <c r="T21" s="34"/>
      <c r="U21" s="34"/>
    </row>
    <row r="22" spans="1:21" ht="13.5">
      <c r="A22" s="31" t="s">
        <v>241</v>
      </c>
      <c r="B22" s="32" t="s">
        <v>25</v>
      </c>
      <c r="C22" s="33" t="s">
        <v>26</v>
      </c>
      <c r="D22" s="34">
        <f t="shared" si="0"/>
        <v>28781</v>
      </c>
      <c r="E22" s="35">
        <f t="shared" si="1"/>
        <v>123</v>
      </c>
      <c r="F22" s="36">
        <f t="shared" si="2"/>
        <v>0.4273652757027206</v>
      </c>
      <c r="G22" s="34">
        <v>115</v>
      </c>
      <c r="H22" s="34">
        <v>8</v>
      </c>
      <c r="I22" s="35">
        <f t="shared" si="3"/>
        <v>28658</v>
      </c>
      <c r="J22" s="36">
        <f t="shared" si="4"/>
        <v>99.57263472429729</v>
      </c>
      <c r="K22" s="34">
        <v>23926</v>
      </c>
      <c r="L22" s="36">
        <f t="shared" si="5"/>
        <v>83.13123241027066</v>
      </c>
      <c r="M22" s="34">
        <v>0</v>
      </c>
      <c r="N22" s="36">
        <f t="shared" si="6"/>
        <v>0</v>
      </c>
      <c r="O22" s="34">
        <v>4732</v>
      </c>
      <c r="P22" s="34">
        <v>1600</v>
      </c>
      <c r="Q22" s="36">
        <f t="shared" si="7"/>
        <v>16.441402314026615</v>
      </c>
      <c r="R22" s="34" t="s">
        <v>238</v>
      </c>
      <c r="S22" s="34"/>
      <c r="T22" s="34"/>
      <c r="U22" s="34"/>
    </row>
    <row r="23" spans="1:21" ht="13.5">
      <c r="A23" s="31" t="s">
        <v>241</v>
      </c>
      <c r="B23" s="32" t="s">
        <v>27</v>
      </c>
      <c r="C23" s="33" t="s">
        <v>28</v>
      </c>
      <c r="D23" s="34">
        <f t="shared" si="0"/>
        <v>13077</v>
      </c>
      <c r="E23" s="35">
        <f t="shared" si="1"/>
        <v>5374</v>
      </c>
      <c r="F23" s="36">
        <f aca="true" t="shared" si="8" ref="F23:F86">E23/D23*100</f>
        <v>41.09505238204481</v>
      </c>
      <c r="G23" s="34">
        <v>5374</v>
      </c>
      <c r="H23" s="34">
        <v>0</v>
      </c>
      <c r="I23" s="35">
        <f t="shared" si="3"/>
        <v>7703</v>
      </c>
      <c r="J23" s="36">
        <f aca="true" t="shared" si="9" ref="J23:J86">I23/D23*100</f>
        <v>58.90494761795518</v>
      </c>
      <c r="K23" s="34">
        <v>0</v>
      </c>
      <c r="L23" s="36">
        <f aca="true" t="shared" si="10" ref="L23:L86">K23/D23*100</f>
        <v>0</v>
      </c>
      <c r="M23" s="34">
        <v>0</v>
      </c>
      <c r="N23" s="36">
        <f aca="true" t="shared" si="11" ref="N23:N86">M23/D23*100</f>
        <v>0</v>
      </c>
      <c r="O23" s="34">
        <v>7703</v>
      </c>
      <c r="P23" s="34">
        <v>7405</v>
      </c>
      <c r="Q23" s="36">
        <f aca="true" t="shared" si="12" ref="Q23:Q86">O23/D23*100</f>
        <v>58.90494761795518</v>
      </c>
      <c r="R23" s="34"/>
      <c r="S23" s="34"/>
      <c r="T23" s="34"/>
      <c r="U23" s="34" t="s">
        <v>238</v>
      </c>
    </row>
    <row r="24" spans="1:21" ht="13.5">
      <c r="A24" s="31" t="s">
        <v>241</v>
      </c>
      <c r="B24" s="32" t="s">
        <v>29</v>
      </c>
      <c r="C24" s="33" t="s">
        <v>30</v>
      </c>
      <c r="D24" s="34">
        <f t="shared" si="0"/>
        <v>9945</v>
      </c>
      <c r="E24" s="35">
        <f t="shared" si="1"/>
        <v>5588</v>
      </c>
      <c r="F24" s="36">
        <f t="shared" si="8"/>
        <v>56.18903971845148</v>
      </c>
      <c r="G24" s="34">
        <v>5588</v>
      </c>
      <c r="H24" s="34">
        <v>0</v>
      </c>
      <c r="I24" s="35">
        <f t="shared" si="3"/>
        <v>4357</v>
      </c>
      <c r="J24" s="36">
        <f t="shared" si="9"/>
        <v>43.81096028154852</v>
      </c>
      <c r="K24" s="34">
        <v>994</v>
      </c>
      <c r="L24" s="36">
        <f t="shared" si="10"/>
        <v>9.994972347913524</v>
      </c>
      <c r="M24" s="34">
        <v>0</v>
      </c>
      <c r="N24" s="36">
        <f t="shared" si="11"/>
        <v>0</v>
      </c>
      <c r="O24" s="34">
        <v>3363</v>
      </c>
      <c r="P24" s="34">
        <v>3085</v>
      </c>
      <c r="Q24" s="36">
        <f t="shared" si="12"/>
        <v>33.81598793363499</v>
      </c>
      <c r="R24" s="34" t="s">
        <v>238</v>
      </c>
      <c r="S24" s="34"/>
      <c r="T24" s="34"/>
      <c r="U24" s="34"/>
    </row>
    <row r="25" spans="1:21" ht="13.5">
      <c r="A25" s="31" t="s">
        <v>241</v>
      </c>
      <c r="B25" s="32" t="s">
        <v>31</v>
      </c>
      <c r="C25" s="33" t="s">
        <v>239</v>
      </c>
      <c r="D25" s="34">
        <f t="shared" si="0"/>
        <v>9307</v>
      </c>
      <c r="E25" s="35">
        <f t="shared" si="1"/>
        <v>4072</v>
      </c>
      <c r="F25" s="36">
        <f t="shared" si="8"/>
        <v>43.75201461265714</v>
      </c>
      <c r="G25" s="34">
        <v>4072</v>
      </c>
      <c r="H25" s="34">
        <v>0</v>
      </c>
      <c r="I25" s="35">
        <f t="shared" si="3"/>
        <v>5235</v>
      </c>
      <c r="J25" s="36">
        <f t="shared" si="9"/>
        <v>56.24798538734286</v>
      </c>
      <c r="K25" s="34">
        <v>0</v>
      </c>
      <c r="L25" s="36">
        <f t="shared" si="10"/>
        <v>0</v>
      </c>
      <c r="M25" s="34">
        <v>0</v>
      </c>
      <c r="N25" s="36">
        <f t="shared" si="11"/>
        <v>0</v>
      </c>
      <c r="O25" s="34">
        <v>5235</v>
      </c>
      <c r="P25" s="34">
        <v>1788</v>
      </c>
      <c r="Q25" s="36">
        <f t="shared" si="12"/>
        <v>56.24798538734286</v>
      </c>
      <c r="R25" s="34" t="s">
        <v>238</v>
      </c>
      <c r="S25" s="34"/>
      <c r="T25" s="34"/>
      <c r="U25" s="34"/>
    </row>
    <row r="26" spans="1:21" ht="13.5">
      <c r="A26" s="31" t="s">
        <v>241</v>
      </c>
      <c r="B26" s="32" t="s">
        <v>32</v>
      </c>
      <c r="C26" s="33" t="s">
        <v>230</v>
      </c>
      <c r="D26" s="34">
        <f t="shared" si="0"/>
        <v>5927</v>
      </c>
      <c r="E26" s="35">
        <f t="shared" si="1"/>
        <v>2287</v>
      </c>
      <c r="F26" s="36">
        <f t="shared" si="8"/>
        <v>38.58613126370845</v>
      </c>
      <c r="G26" s="34">
        <v>2287</v>
      </c>
      <c r="H26" s="34">
        <v>0</v>
      </c>
      <c r="I26" s="35">
        <f t="shared" si="3"/>
        <v>3640</v>
      </c>
      <c r="J26" s="36">
        <f t="shared" si="9"/>
        <v>61.41386873629154</v>
      </c>
      <c r="K26" s="34">
        <v>0</v>
      </c>
      <c r="L26" s="36">
        <f t="shared" si="10"/>
        <v>0</v>
      </c>
      <c r="M26" s="34">
        <v>3556</v>
      </c>
      <c r="N26" s="36">
        <f t="shared" si="11"/>
        <v>59.996625611607904</v>
      </c>
      <c r="O26" s="34">
        <v>84</v>
      </c>
      <c r="P26" s="34">
        <v>60</v>
      </c>
      <c r="Q26" s="36">
        <f t="shared" si="12"/>
        <v>1.417243124683651</v>
      </c>
      <c r="R26" s="34" t="s">
        <v>238</v>
      </c>
      <c r="S26" s="34"/>
      <c r="T26" s="34"/>
      <c r="U26" s="34"/>
    </row>
    <row r="27" spans="1:21" ht="13.5">
      <c r="A27" s="31" t="s">
        <v>241</v>
      </c>
      <c r="B27" s="32" t="s">
        <v>33</v>
      </c>
      <c r="C27" s="33" t="s">
        <v>34</v>
      </c>
      <c r="D27" s="34">
        <f t="shared" si="0"/>
        <v>2336</v>
      </c>
      <c r="E27" s="35">
        <f t="shared" si="1"/>
        <v>1037</v>
      </c>
      <c r="F27" s="36">
        <f t="shared" si="8"/>
        <v>44.39212328767123</v>
      </c>
      <c r="G27" s="34">
        <v>1008</v>
      </c>
      <c r="H27" s="34">
        <v>29</v>
      </c>
      <c r="I27" s="35">
        <f t="shared" si="3"/>
        <v>1299</v>
      </c>
      <c r="J27" s="36">
        <f t="shared" si="9"/>
        <v>55.60787671232876</v>
      </c>
      <c r="K27" s="34">
        <v>242</v>
      </c>
      <c r="L27" s="36">
        <f t="shared" si="10"/>
        <v>10.35958904109589</v>
      </c>
      <c r="M27" s="34">
        <v>0</v>
      </c>
      <c r="N27" s="36">
        <f t="shared" si="11"/>
        <v>0</v>
      </c>
      <c r="O27" s="34">
        <v>1057</v>
      </c>
      <c r="P27" s="34">
        <v>634</v>
      </c>
      <c r="Q27" s="36">
        <f t="shared" si="12"/>
        <v>45.24828767123288</v>
      </c>
      <c r="R27" s="34" t="s">
        <v>238</v>
      </c>
      <c r="S27" s="34"/>
      <c r="T27" s="34"/>
      <c r="U27" s="34"/>
    </row>
    <row r="28" spans="1:21" ht="13.5">
      <c r="A28" s="31" t="s">
        <v>241</v>
      </c>
      <c r="B28" s="32" t="s">
        <v>35</v>
      </c>
      <c r="C28" s="33" t="s">
        <v>36</v>
      </c>
      <c r="D28" s="34">
        <f t="shared" si="0"/>
        <v>8083</v>
      </c>
      <c r="E28" s="35">
        <f t="shared" si="1"/>
        <v>5817</v>
      </c>
      <c r="F28" s="36">
        <f t="shared" si="8"/>
        <v>71.96585426203143</v>
      </c>
      <c r="G28" s="34">
        <v>5817</v>
      </c>
      <c r="H28" s="34">
        <v>0</v>
      </c>
      <c r="I28" s="35">
        <f t="shared" si="3"/>
        <v>2266</v>
      </c>
      <c r="J28" s="36">
        <f t="shared" si="9"/>
        <v>28.034145737968576</v>
      </c>
      <c r="K28" s="34">
        <v>0</v>
      </c>
      <c r="L28" s="36">
        <f t="shared" si="10"/>
        <v>0</v>
      </c>
      <c r="M28" s="34">
        <v>351</v>
      </c>
      <c r="N28" s="36">
        <f t="shared" si="11"/>
        <v>4.342447111221082</v>
      </c>
      <c r="O28" s="34">
        <v>1915</v>
      </c>
      <c r="P28" s="34">
        <v>1735</v>
      </c>
      <c r="Q28" s="36">
        <f t="shared" si="12"/>
        <v>23.691698626747495</v>
      </c>
      <c r="R28" s="34"/>
      <c r="S28" s="34" t="s">
        <v>238</v>
      </c>
      <c r="T28" s="34"/>
      <c r="U28" s="34"/>
    </row>
    <row r="29" spans="1:21" ht="13.5">
      <c r="A29" s="31" t="s">
        <v>241</v>
      </c>
      <c r="B29" s="32" t="s">
        <v>37</v>
      </c>
      <c r="C29" s="33" t="s">
        <v>38</v>
      </c>
      <c r="D29" s="34">
        <f t="shared" si="0"/>
        <v>5395</v>
      </c>
      <c r="E29" s="35">
        <f t="shared" si="1"/>
        <v>3553</v>
      </c>
      <c r="F29" s="36">
        <f t="shared" si="8"/>
        <v>65.85727525486563</v>
      </c>
      <c r="G29" s="34">
        <v>3459</v>
      </c>
      <c r="H29" s="34">
        <v>94</v>
      </c>
      <c r="I29" s="35">
        <f t="shared" si="3"/>
        <v>1842</v>
      </c>
      <c r="J29" s="36">
        <f t="shared" si="9"/>
        <v>34.14272474513439</v>
      </c>
      <c r="K29" s="34">
        <v>479</v>
      </c>
      <c r="L29" s="36">
        <f t="shared" si="10"/>
        <v>8.878591288229842</v>
      </c>
      <c r="M29" s="34">
        <v>0</v>
      </c>
      <c r="N29" s="36">
        <f t="shared" si="11"/>
        <v>0</v>
      </c>
      <c r="O29" s="34">
        <v>1363</v>
      </c>
      <c r="P29" s="34">
        <v>452</v>
      </c>
      <c r="Q29" s="36">
        <f t="shared" si="12"/>
        <v>25.264133456904542</v>
      </c>
      <c r="R29" s="34" t="s">
        <v>238</v>
      </c>
      <c r="S29" s="34"/>
      <c r="T29" s="34"/>
      <c r="U29" s="34"/>
    </row>
    <row r="30" spans="1:21" ht="13.5">
      <c r="A30" s="31" t="s">
        <v>241</v>
      </c>
      <c r="B30" s="32" t="s">
        <v>39</v>
      </c>
      <c r="C30" s="33" t="s">
        <v>40</v>
      </c>
      <c r="D30" s="34">
        <f t="shared" si="0"/>
        <v>9852</v>
      </c>
      <c r="E30" s="35">
        <f t="shared" si="1"/>
        <v>7516</v>
      </c>
      <c r="F30" s="36">
        <f t="shared" si="8"/>
        <v>76.28907835972392</v>
      </c>
      <c r="G30" s="34">
        <v>7490</v>
      </c>
      <c r="H30" s="34">
        <v>26</v>
      </c>
      <c r="I30" s="35">
        <f t="shared" si="3"/>
        <v>2336</v>
      </c>
      <c r="J30" s="36">
        <f t="shared" si="9"/>
        <v>23.710921640276087</v>
      </c>
      <c r="K30" s="34">
        <v>0</v>
      </c>
      <c r="L30" s="36">
        <f t="shared" si="10"/>
        <v>0</v>
      </c>
      <c r="M30" s="34">
        <v>0</v>
      </c>
      <c r="N30" s="36">
        <f t="shared" si="11"/>
        <v>0</v>
      </c>
      <c r="O30" s="34">
        <v>2336</v>
      </c>
      <c r="P30" s="34">
        <v>2027</v>
      </c>
      <c r="Q30" s="36">
        <f t="shared" si="12"/>
        <v>23.710921640276087</v>
      </c>
      <c r="R30" s="34" t="s">
        <v>238</v>
      </c>
      <c r="S30" s="34"/>
      <c r="T30" s="34"/>
      <c r="U30" s="34"/>
    </row>
    <row r="31" spans="1:21" ht="13.5">
      <c r="A31" s="31" t="s">
        <v>241</v>
      </c>
      <c r="B31" s="32" t="s">
        <v>41</v>
      </c>
      <c r="C31" s="33" t="s">
        <v>42</v>
      </c>
      <c r="D31" s="34">
        <f t="shared" si="0"/>
        <v>15580</v>
      </c>
      <c r="E31" s="35">
        <f t="shared" si="1"/>
        <v>6887</v>
      </c>
      <c r="F31" s="36">
        <f t="shared" si="8"/>
        <v>44.20410783055199</v>
      </c>
      <c r="G31" s="34">
        <v>6887</v>
      </c>
      <c r="H31" s="34">
        <v>0</v>
      </c>
      <c r="I31" s="35">
        <f t="shared" si="3"/>
        <v>8693</v>
      </c>
      <c r="J31" s="36">
        <f t="shared" si="9"/>
        <v>55.79589216944802</v>
      </c>
      <c r="K31" s="34">
        <v>4670</v>
      </c>
      <c r="L31" s="36">
        <f t="shared" si="10"/>
        <v>29.974326059050068</v>
      </c>
      <c r="M31" s="34">
        <v>0</v>
      </c>
      <c r="N31" s="36">
        <f t="shared" si="11"/>
        <v>0</v>
      </c>
      <c r="O31" s="34">
        <v>4023</v>
      </c>
      <c r="P31" s="34">
        <v>3131</v>
      </c>
      <c r="Q31" s="36">
        <f t="shared" si="12"/>
        <v>25.82156611039795</v>
      </c>
      <c r="R31" s="34" t="s">
        <v>238</v>
      </c>
      <c r="S31" s="34"/>
      <c r="T31" s="34"/>
      <c r="U31" s="34"/>
    </row>
    <row r="32" spans="1:21" ht="13.5">
      <c r="A32" s="31" t="s">
        <v>241</v>
      </c>
      <c r="B32" s="32" t="s">
        <v>43</v>
      </c>
      <c r="C32" s="33" t="s">
        <v>44</v>
      </c>
      <c r="D32" s="34">
        <f t="shared" si="0"/>
        <v>15806</v>
      </c>
      <c r="E32" s="35">
        <f t="shared" si="1"/>
        <v>11218</v>
      </c>
      <c r="F32" s="36">
        <f t="shared" si="8"/>
        <v>70.97304820954068</v>
      </c>
      <c r="G32" s="34">
        <v>11218</v>
      </c>
      <c r="H32" s="34">
        <v>0</v>
      </c>
      <c r="I32" s="35">
        <f t="shared" si="3"/>
        <v>4588</v>
      </c>
      <c r="J32" s="36">
        <f t="shared" si="9"/>
        <v>29.02695179045932</v>
      </c>
      <c r="K32" s="34">
        <v>0</v>
      </c>
      <c r="L32" s="36">
        <f t="shared" si="10"/>
        <v>0</v>
      </c>
      <c r="M32" s="34">
        <v>0</v>
      </c>
      <c r="N32" s="36">
        <f t="shared" si="11"/>
        <v>0</v>
      </c>
      <c r="O32" s="34">
        <v>4588</v>
      </c>
      <c r="P32" s="34">
        <v>3730</v>
      </c>
      <c r="Q32" s="36">
        <f t="shared" si="12"/>
        <v>29.02695179045932</v>
      </c>
      <c r="R32" s="34" t="s">
        <v>238</v>
      </c>
      <c r="S32" s="34"/>
      <c r="T32" s="34"/>
      <c r="U32" s="34"/>
    </row>
    <row r="33" spans="1:21" ht="13.5">
      <c r="A33" s="31" t="s">
        <v>241</v>
      </c>
      <c r="B33" s="32" t="s">
        <v>45</v>
      </c>
      <c r="C33" s="33" t="s">
        <v>46</v>
      </c>
      <c r="D33" s="34">
        <f t="shared" si="0"/>
        <v>6295</v>
      </c>
      <c r="E33" s="35">
        <f t="shared" si="1"/>
        <v>512</v>
      </c>
      <c r="F33" s="36">
        <f t="shared" si="8"/>
        <v>8.133439237490071</v>
      </c>
      <c r="G33" s="34">
        <v>512</v>
      </c>
      <c r="H33" s="34">
        <v>0</v>
      </c>
      <c r="I33" s="35">
        <f t="shared" si="3"/>
        <v>5783</v>
      </c>
      <c r="J33" s="36">
        <f t="shared" si="9"/>
        <v>91.86656076250993</v>
      </c>
      <c r="K33" s="34">
        <v>0</v>
      </c>
      <c r="L33" s="36">
        <f t="shared" si="10"/>
        <v>0</v>
      </c>
      <c r="M33" s="34">
        <v>0</v>
      </c>
      <c r="N33" s="36">
        <f t="shared" si="11"/>
        <v>0</v>
      </c>
      <c r="O33" s="34">
        <v>5783</v>
      </c>
      <c r="P33" s="34">
        <v>890</v>
      </c>
      <c r="Q33" s="36">
        <f t="shared" si="12"/>
        <v>91.86656076250993</v>
      </c>
      <c r="R33" s="34" t="s">
        <v>238</v>
      </c>
      <c r="S33" s="34"/>
      <c r="T33" s="34"/>
      <c r="U33" s="34"/>
    </row>
    <row r="34" spans="1:21" ht="13.5">
      <c r="A34" s="31" t="s">
        <v>241</v>
      </c>
      <c r="B34" s="32" t="s">
        <v>47</v>
      </c>
      <c r="C34" s="33" t="s">
        <v>48</v>
      </c>
      <c r="D34" s="34">
        <f t="shared" si="0"/>
        <v>8399</v>
      </c>
      <c r="E34" s="35">
        <f t="shared" si="1"/>
        <v>5868</v>
      </c>
      <c r="F34" s="36">
        <f t="shared" si="8"/>
        <v>69.86546017383021</v>
      </c>
      <c r="G34" s="34">
        <v>5868</v>
      </c>
      <c r="H34" s="34">
        <v>0</v>
      </c>
      <c r="I34" s="35">
        <f t="shared" si="3"/>
        <v>2531</v>
      </c>
      <c r="J34" s="36">
        <f t="shared" si="9"/>
        <v>30.13453982616978</v>
      </c>
      <c r="K34" s="34">
        <v>0</v>
      </c>
      <c r="L34" s="36">
        <f t="shared" si="10"/>
        <v>0</v>
      </c>
      <c r="M34" s="34">
        <v>769</v>
      </c>
      <c r="N34" s="36">
        <f t="shared" si="11"/>
        <v>9.155851887129419</v>
      </c>
      <c r="O34" s="34">
        <v>1762</v>
      </c>
      <c r="P34" s="34">
        <v>1158</v>
      </c>
      <c r="Q34" s="36">
        <f t="shared" si="12"/>
        <v>20.97868793904036</v>
      </c>
      <c r="R34" s="34" t="s">
        <v>238</v>
      </c>
      <c r="S34" s="34"/>
      <c r="T34" s="34"/>
      <c r="U34" s="34"/>
    </row>
    <row r="35" spans="1:21" ht="13.5">
      <c r="A35" s="31" t="s">
        <v>241</v>
      </c>
      <c r="B35" s="32" t="s">
        <v>49</v>
      </c>
      <c r="C35" s="33" t="s">
        <v>50</v>
      </c>
      <c r="D35" s="34">
        <f t="shared" si="0"/>
        <v>11360</v>
      </c>
      <c r="E35" s="35">
        <f t="shared" si="1"/>
        <v>9632</v>
      </c>
      <c r="F35" s="36">
        <f t="shared" si="8"/>
        <v>84.78873239436619</v>
      </c>
      <c r="G35" s="34">
        <v>9632</v>
      </c>
      <c r="H35" s="34">
        <v>0</v>
      </c>
      <c r="I35" s="35">
        <f t="shared" si="3"/>
        <v>1728</v>
      </c>
      <c r="J35" s="36">
        <f t="shared" si="9"/>
        <v>15.211267605633802</v>
      </c>
      <c r="K35" s="34">
        <v>0</v>
      </c>
      <c r="L35" s="36">
        <f t="shared" si="10"/>
        <v>0</v>
      </c>
      <c r="M35" s="34">
        <v>0</v>
      </c>
      <c r="N35" s="36">
        <f t="shared" si="11"/>
        <v>0</v>
      </c>
      <c r="O35" s="34">
        <v>1728</v>
      </c>
      <c r="P35" s="34">
        <v>1318</v>
      </c>
      <c r="Q35" s="36">
        <f t="shared" si="12"/>
        <v>15.211267605633802</v>
      </c>
      <c r="R35" s="34" t="s">
        <v>238</v>
      </c>
      <c r="S35" s="34"/>
      <c r="T35" s="34"/>
      <c r="U35" s="34"/>
    </row>
    <row r="36" spans="1:21" ht="13.5">
      <c r="A36" s="31" t="s">
        <v>241</v>
      </c>
      <c r="B36" s="32" t="s">
        <v>51</v>
      </c>
      <c r="C36" s="33" t="s">
        <v>52</v>
      </c>
      <c r="D36" s="34">
        <f t="shared" si="0"/>
        <v>6874</v>
      </c>
      <c r="E36" s="35">
        <f t="shared" si="1"/>
        <v>4615</v>
      </c>
      <c r="F36" s="36">
        <f t="shared" si="8"/>
        <v>67.13703811463485</v>
      </c>
      <c r="G36" s="34">
        <v>4615</v>
      </c>
      <c r="H36" s="34">
        <v>0</v>
      </c>
      <c r="I36" s="35">
        <f t="shared" si="3"/>
        <v>2259</v>
      </c>
      <c r="J36" s="36">
        <f t="shared" si="9"/>
        <v>32.862961885365145</v>
      </c>
      <c r="K36" s="34">
        <v>0</v>
      </c>
      <c r="L36" s="36">
        <f t="shared" si="10"/>
        <v>0</v>
      </c>
      <c r="M36" s="34">
        <v>0</v>
      </c>
      <c r="N36" s="36">
        <f t="shared" si="11"/>
        <v>0</v>
      </c>
      <c r="O36" s="34">
        <v>2259</v>
      </c>
      <c r="P36" s="34">
        <v>1776</v>
      </c>
      <c r="Q36" s="36">
        <f t="shared" si="12"/>
        <v>32.862961885365145</v>
      </c>
      <c r="R36" s="34" t="s">
        <v>238</v>
      </c>
      <c r="S36" s="34"/>
      <c r="T36" s="34"/>
      <c r="U36" s="34"/>
    </row>
    <row r="37" spans="1:21" ht="13.5">
      <c r="A37" s="31" t="s">
        <v>241</v>
      </c>
      <c r="B37" s="32" t="s">
        <v>53</v>
      </c>
      <c r="C37" s="33" t="s">
        <v>240</v>
      </c>
      <c r="D37" s="34">
        <f t="shared" si="0"/>
        <v>12263</v>
      </c>
      <c r="E37" s="35">
        <f t="shared" si="1"/>
        <v>8707</v>
      </c>
      <c r="F37" s="36">
        <f t="shared" si="8"/>
        <v>71.00220174508685</v>
      </c>
      <c r="G37" s="34">
        <v>8707</v>
      </c>
      <c r="H37" s="34">
        <v>0</v>
      </c>
      <c r="I37" s="35">
        <f t="shared" si="3"/>
        <v>3556</v>
      </c>
      <c r="J37" s="36">
        <f t="shared" si="9"/>
        <v>28.997798254913153</v>
      </c>
      <c r="K37" s="34">
        <v>0</v>
      </c>
      <c r="L37" s="36">
        <f t="shared" si="10"/>
        <v>0</v>
      </c>
      <c r="M37" s="34">
        <v>0</v>
      </c>
      <c r="N37" s="36">
        <f t="shared" si="11"/>
        <v>0</v>
      </c>
      <c r="O37" s="34">
        <v>3556</v>
      </c>
      <c r="P37" s="34">
        <v>2706</v>
      </c>
      <c r="Q37" s="36">
        <f t="shared" si="12"/>
        <v>28.997798254913153</v>
      </c>
      <c r="R37" s="34" t="s">
        <v>238</v>
      </c>
      <c r="S37" s="34"/>
      <c r="T37" s="34"/>
      <c r="U37" s="34"/>
    </row>
    <row r="38" spans="1:21" ht="13.5">
      <c r="A38" s="31" t="s">
        <v>241</v>
      </c>
      <c r="B38" s="32" t="s">
        <v>54</v>
      </c>
      <c r="C38" s="33" t="s">
        <v>200</v>
      </c>
      <c r="D38" s="34">
        <f t="shared" si="0"/>
        <v>11837</v>
      </c>
      <c r="E38" s="35">
        <f t="shared" si="1"/>
        <v>7713</v>
      </c>
      <c r="F38" s="36">
        <f t="shared" si="8"/>
        <v>65.16009123933429</v>
      </c>
      <c r="G38" s="34">
        <v>7713</v>
      </c>
      <c r="H38" s="34">
        <v>0</v>
      </c>
      <c r="I38" s="35">
        <f t="shared" si="3"/>
        <v>4124</v>
      </c>
      <c r="J38" s="36">
        <f t="shared" si="9"/>
        <v>34.83990876066571</v>
      </c>
      <c r="K38" s="34">
        <v>0</v>
      </c>
      <c r="L38" s="36">
        <f t="shared" si="10"/>
        <v>0</v>
      </c>
      <c r="M38" s="34">
        <v>0</v>
      </c>
      <c r="N38" s="36">
        <f t="shared" si="11"/>
        <v>0</v>
      </c>
      <c r="O38" s="34">
        <v>4124</v>
      </c>
      <c r="P38" s="34">
        <v>3116</v>
      </c>
      <c r="Q38" s="36">
        <f t="shared" si="12"/>
        <v>34.83990876066571</v>
      </c>
      <c r="R38" s="34" t="s">
        <v>238</v>
      </c>
      <c r="S38" s="34"/>
      <c r="T38" s="34"/>
      <c r="U38" s="34"/>
    </row>
    <row r="39" spans="1:21" ht="13.5">
      <c r="A39" s="31" t="s">
        <v>241</v>
      </c>
      <c r="B39" s="32" t="s">
        <v>55</v>
      </c>
      <c r="C39" s="33" t="s">
        <v>229</v>
      </c>
      <c r="D39" s="34">
        <f t="shared" si="0"/>
        <v>6070</v>
      </c>
      <c r="E39" s="35">
        <f t="shared" si="1"/>
        <v>4237</v>
      </c>
      <c r="F39" s="36">
        <f t="shared" si="8"/>
        <v>69.80230642504118</v>
      </c>
      <c r="G39" s="34">
        <v>4237</v>
      </c>
      <c r="H39" s="34">
        <v>0</v>
      </c>
      <c r="I39" s="35">
        <f t="shared" si="3"/>
        <v>1833</v>
      </c>
      <c r="J39" s="36">
        <f t="shared" si="9"/>
        <v>30.197693574958812</v>
      </c>
      <c r="K39" s="34">
        <v>0</v>
      </c>
      <c r="L39" s="36">
        <f t="shared" si="10"/>
        <v>0</v>
      </c>
      <c r="M39" s="34">
        <v>0</v>
      </c>
      <c r="N39" s="36">
        <f t="shared" si="11"/>
        <v>0</v>
      </c>
      <c r="O39" s="34">
        <v>1833</v>
      </c>
      <c r="P39" s="34">
        <v>1228</v>
      </c>
      <c r="Q39" s="36">
        <f t="shared" si="12"/>
        <v>30.197693574958812</v>
      </c>
      <c r="R39" s="34" t="s">
        <v>238</v>
      </c>
      <c r="S39" s="34"/>
      <c r="T39" s="34"/>
      <c r="U39" s="34"/>
    </row>
    <row r="40" spans="1:21" ht="13.5">
      <c r="A40" s="31" t="s">
        <v>241</v>
      </c>
      <c r="B40" s="32" t="s">
        <v>56</v>
      </c>
      <c r="C40" s="33" t="s">
        <v>203</v>
      </c>
      <c r="D40" s="34">
        <f t="shared" si="0"/>
        <v>7890</v>
      </c>
      <c r="E40" s="35">
        <f t="shared" si="1"/>
        <v>6158</v>
      </c>
      <c r="F40" s="36">
        <f t="shared" si="8"/>
        <v>78.04816223067174</v>
      </c>
      <c r="G40" s="34">
        <v>6158</v>
      </c>
      <c r="H40" s="34">
        <v>0</v>
      </c>
      <c r="I40" s="35">
        <f t="shared" si="3"/>
        <v>1732</v>
      </c>
      <c r="J40" s="36">
        <f t="shared" si="9"/>
        <v>21.951837769328264</v>
      </c>
      <c r="K40" s="34">
        <v>0</v>
      </c>
      <c r="L40" s="36">
        <f t="shared" si="10"/>
        <v>0</v>
      </c>
      <c r="M40" s="34">
        <v>0</v>
      </c>
      <c r="N40" s="36">
        <f t="shared" si="11"/>
        <v>0</v>
      </c>
      <c r="O40" s="34">
        <v>1732</v>
      </c>
      <c r="P40" s="34">
        <v>1262</v>
      </c>
      <c r="Q40" s="36">
        <f t="shared" si="12"/>
        <v>21.951837769328264</v>
      </c>
      <c r="R40" s="34" t="s">
        <v>238</v>
      </c>
      <c r="S40" s="34"/>
      <c r="T40" s="34"/>
      <c r="U40" s="34"/>
    </row>
    <row r="41" spans="1:21" ht="13.5">
      <c r="A41" s="31" t="s">
        <v>241</v>
      </c>
      <c r="B41" s="32" t="s">
        <v>57</v>
      </c>
      <c r="C41" s="33" t="s">
        <v>58</v>
      </c>
      <c r="D41" s="34">
        <f t="shared" si="0"/>
        <v>4771</v>
      </c>
      <c r="E41" s="35">
        <f t="shared" si="1"/>
        <v>2301</v>
      </c>
      <c r="F41" s="36">
        <f t="shared" si="8"/>
        <v>48.228882833787466</v>
      </c>
      <c r="G41" s="34">
        <v>2301</v>
      </c>
      <c r="H41" s="34">
        <v>0</v>
      </c>
      <c r="I41" s="35">
        <f t="shared" si="3"/>
        <v>2470</v>
      </c>
      <c r="J41" s="36">
        <f t="shared" si="9"/>
        <v>51.771117166212534</v>
      </c>
      <c r="K41" s="34">
        <v>0</v>
      </c>
      <c r="L41" s="36">
        <f t="shared" si="10"/>
        <v>0</v>
      </c>
      <c r="M41" s="34">
        <v>0</v>
      </c>
      <c r="N41" s="36">
        <f t="shared" si="11"/>
        <v>0</v>
      </c>
      <c r="O41" s="34">
        <v>2470</v>
      </c>
      <c r="P41" s="34">
        <v>2470</v>
      </c>
      <c r="Q41" s="36">
        <f t="shared" si="12"/>
        <v>51.771117166212534</v>
      </c>
      <c r="R41" s="34" t="s">
        <v>238</v>
      </c>
      <c r="S41" s="34"/>
      <c r="T41" s="34"/>
      <c r="U41" s="34"/>
    </row>
    <row r="42" spans="1:21" ht="13.5">
      <c r="A42" s="31" t="s">
        <v>241</v>
      </c>
      <c r="B42" s="32" t="s">
        <v>59</v>
      </c>
      <c r="C42" s="33" t="s">
        <v>60</v>
      </c>
      <c r="D42" s="34">
        <f t="shared" si="0"/>
        <v>5958</v>
      </c>
      <c r="E42" s="35">
        <f t="shared" si="1"/>
        <v>4541</v>
      </c>
      <c r="F42" s="36">
        <f t="shared" si="8"/>
        <v>76.21685129238</v>
      </c>
      <c r="G42" s="34">
        <v>4541</v>
      </c>
      <c r="H42" s="34">
        <v>0</v>
      </c>
      <c r="I42" s="35">
        <f t="shared" si="3"/>
        <v>1417</v>
      </c>
      <c r="J42" s="36">
        <f t="shared" si="9"/>
        <v>23.783148707620004</v>
      </c>
      <c r="K42" s="34">
        <v>1125</v>
      </c>
      <c r="L42" s="36">
        <f t="shared" si="10"/>
        <v>18.882175226586103</v>
      </c>
      <c r="M42" s="34">
        <v>0</v>
      </c>
      <c r="N42" s="36">
        <f t="shared" si="11"/>
        <v>0</v>
      </c>
      <c r="O42" s="34">
        <v>292</v>
      </c>
      <c r="P42" s="34">
        <v>175</v>
      </c>
      <c r="Q42" s="36">
        <f t="shared" si="12"/>
        <v>4.900973481033904</v>
      </c>
      <c r="R42" s="34" t="s">
        <v>238</v>
      </c>
      <c r="S42" s="34"/>
      <c r="T42" s="34"/>
      <c r="U42" s="34"/>
    </row>
    <row r="43" spans="1:21" ht="13.5">
      <c r="A43" s="31" t="s">
        <v>241</v>
      </c>
      <c r="B43" s="32" t="s">
        <v>61</v>
      </c>
      <c r="C43" s="33" t="s">
        <v>62</v>
      </c>
      <c r="D43" s="34">
        <f t="shared" si="0"/>
        <v>11299</v>
      </c>
      <c r="E43" s="35">
        <f t="shared" si="1"/>
        <v>8913</v>
      </c>
      <c r="F43" s="36">
        <f t="shared" si="8"/>
        <v>78.88308699884946</v>
      </c>
      <c r="G43" s="34">
        <v>8913</v>
      </c>
      <c r="H43" s="34">
        <v>0</v>
      </c>
      <c r="I43" s="35">
        <f t="shared" si="3"/>
        <v>2386</v>
      </c>
      <c r="J43" s="36">
        <f t="shared" si="9"/>
        <v>21.116913001150543</v>
      </c>
      <c r="K43" s="34">
        <v>884</v>
      </c>
      <c r="L43" s="36">
        <f t="shared" si="10"/>
        <v>7.823701212496681</v>
      </c>
      <c r="M43" s="34">
        <v>0</v>
      </c>
      <c r="N43" s="36">
        <f t="shared" si="11"/>
        <v>0</v>
      </c>
      <c r="O43" s="34">
        <v>1502</v>
      </c>
      <c r="P43" s="34">
        <v>932</v>
      </c>
      <c r="Q43" s="36">
        <f t="shared" si="12"/>
        <v>13.293211788653863</v>
      </c>
      <c r="R43" s="34" t="s">
        <v>238</v>
      </c>
      <c r="S43" s="34"/>
      <c r="T43" s="34"/>
      <c r="U43" s="34"/>
    </row>
    <row r="44" spans="1:21" ht="13.5">
      <c r="A44" s="31" t="s">
        <v>241</v>
      </c>
      <c r="B44" s="32" t="s">
        <v>63</v>
      </c>
      <c r="C44" s="33" t="s">
        <v>64</v>
      </c>
      <c r="D44" s="34">
        <f t="shared" si="0"/>
        <v>4932</v>
      </c>
      <c r="E44" s="35">
        <f t="shared" si="1"/>
        <v>4267</v>
      </c>
      <c r="F44" s="36">
        <f t="shared" si="8"/>
        <v>86.51662611516626</v>
      </c>
      <c r="G44" s="34">
        <v>4267</v>
      </c>
      <c r="H44" s="34">
        <v>0</v>
      </c>
      <c r="I44" s="35">
        <f t="shared" si="3"/>
        <v>665</v>
      </c>
      <c r="J44" s="36">
        <f t="shared" si="9"/>
        <v>13.483373884833739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665</v>
      </c>
      <c r="P44" s="34">
        <v>597</v>
      </c>
      <c r="Q44" s="36">
        <f t="shared" si="12"/>
        <v>13.483373884833739</v>
      </c>
      <c r="R44" s="34" t="s">
        <v>238</v>
      </c>
      <c r="S44" s="34"/>
      <c r="T44" s="34"/>
      <c r="U44" s="34"/>
    </row>
    <row r="45" spans="1:21" ht="13.5">
      <c r="A45" s="31" t="s">
        <v>241</v>
      </c>
      <c r="B45" s="32" t="s">
        <v>65</v>
      </c>
      <c r="C45" s="33" t="s">
        <v>66</v>
      </c>
      <c r="D45" s="34">
        <f t="shared" si="0"/>
        <v>8456</v>
      </c>
      <c r="E45" s="35">
        <f t="shared" si="1"/>
        <v>7128</v>
      </c>
      <c r="F45" s="36">
        <f t="shared" si="8"/>
        <v>84.29517502365185</v>
      </c>
      <c r="G45" s="34">
        <v>6709</v>
      </c>
      <c r="H45" s="34">
        <v>419</v>
      </c>
      <c r="I45" s="35">
        <f t="shared" si="3"/>
        <v>1328</v>
      </c>
      <c r="J45" s="36">
        <f t="shared" si="9"/>
        <v>15.704824976348156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1328</v>
      </c>
      <c r="P45" s="34">
        <v>883</v>
      </c>
      <c r="Q45" s="36">
        <f t="shared" si="12"/>
        <v>15.704824976348156</v>
      </c>
      <c r="R45" s="34" t="s">
        <v>238</v>
      </c>
      <c r="S45" s="34"/>
      <c r="T45" s="34"/>
      <c r="U45" s="34"/>
    </row>
    <row r="46" spans="1:21" ht="13.5">
      <c r="A46" s="31" t="s">
        <v>241</v>
      </c>
      <c r="B46" s="32" t="s">
        <v>67</v>
      </c>
      <c r="C46" s="33" t="s">
        <v>68</v>
      </c>
      <c r="D46" s="34">
        <f t="shared" si="0"/>
        <v>6781</v>
      </c>
      <c r="E46" s="35">
        <f t="shared" si="1"/>
        <v>5063</v>
      </c>
      <c r="F46" s="36">
        <f t="shared" si="8"/>
        <v>74.6645037605073</v>
      </c>
      <c r="G46" s="34">
        <v>5016</v>
      </c>
      <c r="H46" s="34">
        <v>47</v>
      </c>
      <c r="I46" s="35">
        <f t="shared" si="3"/>
        <v>1718</v>
      </c>
      <c r="J46" s="36">
        <f t="shared" si="9"/>
        <v>25.3354962394927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1718</v>
      </c>
      <c r="P46" s="34">
        <v>1033</v>
      </c>
      <c r="Q46" s="36">
        <f t="shared" si="12"/>
        <v>25.3354962394927</v>
      </c>
      <c r="R46" s="34" t="s">
        <v>238</v>
      </c>
      <c r="S46" s="34"/>
      <c r="T46" s="34"/>
      <c r="U46" s="34"/>
    </row>
    <row r="47" spans="1:21" ht="13.5">
      <c r="A47" s="31" t="s">
        <v>241</v>
      </c>
      <c r="B47" s="32" t="s">
        <v>69</v>
      </c>
      <c r="C47" s="33" t="s">
        <v>70</v>
      </c>
      <c r="D47" s="34">
        <f t="shared" si="0"/>
        <v>6550</v>
      </c>
      <c r="E47" s="35">
        <f aca="true" t="shared" si="13" ref="E47:E85">G47+H47</f>
        <v>5211</v>
      </c>
      <c r="F47" s="36">
        <f t="shared" si="8"/>
        <v>79.55725190839694</v>
      </c>
      <c r="G47" s="34">
        <v>5211</v>
      </c>
      <c r="H47" s="34">
        <v>0</v>
      </c>
      <c r="I47" s="35">
        <f aca="true" t="shared" si="14" ref="I47:I85">K47+M47+O47</f>
        <v>1339</v>
      </c>
      <c r="J47" s="36">
        <f t="shared" si="9"/>
        <v>20.442748091603054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1339</v>
      </c>
      <c r="P47" s="34">
        <v>785</v>
      </c>
      <c r="Q47" s="36">
        <f t="shared" si="12"/>
        <v>20.442748091603054</v>
      </c>
      <c r="R47" s="34" t="s">
        <v>238</v>
      </c>
      <c r="S47" s="34"/>
      <c r="T47" s="34"/>
      <c r="U47" s="34"/>
    </row>
    <row r="48" spans="1:21" ht="13.5">
      <c r="A48" s="31" t="s">
        <v>241</v>
      </c>
      <c r="B48" s="32" t="s">
        <v>71</v>
      </c>
      <c r="C48" s="33" t="s">
        <v>72</v>
      </c>
      <c r="D48" s="34">
        <f t="shared" si="0"/>
        <v>4457</v>
      </c>
      <c r="E48" s="35">
        <f t="shared" si="13"/>
        <v>3722</v>
      </c>
      <c r="F48" s="36">
        <f t="shared" si="8"/>
        <v>83.50908682970608</v>
      </c>
      <c r="G48" s="34">
        <v>3260</v>
      </c>
      <c r="H48" s="34">
        <v>462</v>
      </c>
      <c r="I48" s="35">
        <f t="shared" si="14"/>
        <v>735</v>
      </c>
      <c r="J48" s="36">
        <f t="shared" si="9"/>
        <v>16.49091317029392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735</v>
      </c>
      <c r="P48" s="34">
        <v>394</v>
      </c>
      <c r="Q48" s="36">
        <f t="shared" si="12"/>
        <v>16.49091317029392</v>
      </c>
      <c r="R48" s="34" t="s">
        <v>238</v>
      </c>
      <c r="S48" s="34"/>
      <c r="T48" s="34"/>
      <c r="U48" s="34"/>
    </row>
    <row r="49" spans="1:21" ht="13.5">
      <c r="A49" s="31" t="s">
        <v>241</v>
      </c>
      <c r="B49" s="32" t="s">
        <v>73</v>
      </c>
      <c r="C49" s="33" t="s">
        <v>74</v>
      </c>
      <c r="D49" s="34">
        <f t="shared" si="0"/>
        <v>8982</v>
      </c>
      <c r="E49" s="35">
        <f t="shared" si="13"/>
        <v>5887</v>
      </c>
      <c r="F49" s="36">
        <f t="shared" si="8"/>
        <v>65.54219550211535</v>
      </c>
      <c r="G49" s="34">
        <v>5887</v>
      </c>
      <c r="H49" s="34">
        <v>0</v>
      </c>
      <c r="I49" s="35">
        <f t="shared" si="14"/>
        <v>3095</v>
      </c>
      <c r="J49" s="36">
        <f t="shared" si="9"/>
        <v>34.45780449788466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3095</v>
      </c>
      <c r="P49" s="34">
        <v>1445</v>
      </c>
      <c r="Q49" s="36">
        <f t="shared" si="12"/>
        <v>34.45780449788466</v>
      </c>
      <c r="R49" s="34" t="s">
        <v>238</v>
      </c>
      <c r="S49" s="34"/>
      <c r="T49" s="34"/>
      <c r="U49" s="34"/>
    </row>
    <row r="50" spans="1:21" ht="13.5">
      <c r="A50" s="31" t="s">
        <v>241</v>
      </c>
      <c r="B50" s="32" t="s">
        <v>75</v>
      </c>
      <c r="C50" s="33" t="s">
        <v>76</v>
      </c>
      <c r="D50" s="34">
        <f t="shared" si="0"/>
        <v>9533</v>
      </c>
      <c r="E50" s="35">
        <f t="shared" si="13"/>
        <v>6152</v>
      </c>
      <c r="F50" s="36">
        <f t="shared" si="8"/>
        <v>64.53372495541802</v>
      </c>
      <c r="G50" s="34">
        <v>6152</v>
      </c>
      <c r="H50" s="34">
        <v>0</v>
      </c>
      <c r="I50" s="35">
        <f t="shared" si="14"/>
        <v>3381</v>
      </c>
      <c r="J50" s="36">
        <f t="shared" si="9"/>
        <v>35.46627504458198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3381</v>
      </c>
      <c r="P50" s="34">
        <v>2096</v>
      </c>
      <c r="Q50" s="36">
        <f t="shared" si="12"/>
        <v>35.46627504458198</v>
      </c>
      <c r="R50" s="34" t="s">
        <v>238</v>
      </c>
      <c r="S50" s="34"/>
      <c r="T50" s="34"/>
      <c r="U50" s="34"/>
    </row>
    <row r="51" spans="1:21" ht="13.5">
      <c r="A51" s="31" t="s">
        <v>241</v>
      </c>
      <c r="B51" s="32" t="s">
        <v>77</v>
      </c>
      <c r="C51" s="33" t="s">
        <v>78</v>
      </c>
      <c r="D51" s="34">
        <f t="shared" si="0"/>
        <v>5124</v>
      </c>
      <c r="E51" s="35">
        <f t="shared" si="13"/>
        <v>3344</v>
      </c>
      <c r="F51" s="36">
        <f t="shared" si="8"/>
        <v>65.26151444184231</v>
      </c>
      <c r="G51" s="34">
        <v>3344</v>
      </c>
      <c r="H51" s="34">
        <v>0</v>
      </c>
      <c r="I51" s="35">
        <f t="shared" si="14"/>
        <v>1780</v>
      </c>
      <c r="J51" s="36">
        <f t="shared" si="9"/>
        <v>34.73848555815769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1780</v>
      </c>
      <c r="P51" s="34">
        <v>1412</v>
      </c>
      <c r="Q51" s="36">
        <f t="shared" si="12"/>
        <v>34.73848555815769</v>
      </c>
      <c r="R51" s="34" t="s">
        <v>238</v>
      </c>
      <c r="S51" s="34"/>
      <c r="T51" s="34"/>
      <c r="U51" s="34"/>
    </row>
    <row r="52" spans="1:21" ht="13.5">
      <c r="A52" s="31" t="s">
        <v>241</v>
      </c>
      <c r="B52" s="32" t="s">
        <v>79</v>
      </c>
      <c r="C52" s="33" t="s">
        <v>80</v>
      </c>
      <c r="D52" s="34">
        <f t="shared" si="0"/>
        <v>8473</v>
      </c>
      <c r="E52" s="35">
        <f t="shared" si="13"/>
        <v>4582</v>
      </c>
      <c r="F52" s="36">
        <f t="shared" si="8"/>
        <v>54.077658444470664</v>
      </c>
      <c r="G52" s="34">
        <v>4582</v>
      </c>
      <c r="H52" s="34">
        <v>0</v>
      </c>
      <c r="I52" s="35">
        <f t="shared" si="14"/>
        <v>3891</v>
      </c>
      <c r="J52" s="36">
        <f t="shared" si="9"/>
        <v>45.92234155552933</v>
      </c>
      <c r="K52" s="34">
        <v>0</v>
      </c>
      <c r="L52" s="36">
        <f t="shared" si="10"/>
        <v>0</v>
      </c>
      <c r="M52" s="34">
        <v>539</v>
      </c>
      <c r="N52" s="36">
        <f t="shared" si="11"/>
        <v>6.361383217278414</v>
      </c>
      <c r="O52" s="34">
        <v>3352</v>
      </c>
      <c r="P52" s="34">
        <v>2754</v>
      </c>
      <c r="Q52" s="36">
        <f t="shared" si="12"/>
        <v>39.56095833825091</v>
      </c>
      <c r="R52" s="34" t="s">
        <v>238</v>
      </c>
      <c r="S52" s="34"/>
      <c r="T52" s="34"/>
      <c r="U52" s="34"/>
    </row>
    <row r="53" spans="1:21" ht="13.5">
      <c r="A53" s="31" t="s">
        <v>241</v>
      </c>
      <c r="B53" s="32" t="s">
        <v>81</v>
      </c>
      <c r="C53" s="33" t="s">
        <v>232</v>
      </c>
      <c r="D53" s="34">
        <f t="shared" si="0"/>
        <v>1715</v>
      </c>
      <c r="E53" s="35">
        <f t="shared" si="13"/>
        <v>1648</v>
      </c>
      <c r="F53" s="36">
        <f t="shared" si="8"/>
        <v>96.0932944606414</v>
      </c>
      <c r="G53" s="34">
        <v>1528</v>
      </c>
      <c r="H53" s="34">
        <v>120</v>
      </c>
      <c r="I53" s="35">
        <f t="shared" si="14"/>
        <v>67</v>
      </c>
      <c r="J53" s="36">
        <f t="shared" si="9"/>
        <v>3.9067055393586005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67</v>
      </c>
      <c r="P53" s="34">
        <v>30</v>
      </c>
      <c r="Q53" s="36">
        <f t="shared" si="12"/>
        <v>3.9067055393586005</v>
      </c>
      <c r="R53" s="34" t="s">
        <v>238</v>
      </c>
      <c r="S53" s="34"/>
      <c r="T53" s="34"/>
      <c r="U53" s="34"/>
    </row>
    <row r="54" spans="1:21" ht="13.5">
      <c r="A54" s="31" t="s">
        <v>241</v>
      </c>
      <c r="B54" s="32" t="s">
        <v>82</v>
      </c>
      <c r="C54" s="33" t="s">
        <v>83</v>
      </c>
      <c r="D54" s="34">
        <f t="shared" si="0"/>
        <v>8007</v>
      </c>
      <c r="E54" s="35">
        <f t="shared" si="13"/>
        <v>6154</v>
      </c>
      <c r="F54" s="36">
        <f t="shared" si="8"/>
        <v>76.85774946921444</v>
      </c>
      <c r="G54" s="34">
        <v>5855</v>
      </c>
      <c r="H54" s="34">
        <v>299</v>
      </c>
      <c r="I54" s="35">
        <f t="shared" si="14"/>
        <v>1853</v>
      </c>
      <c r="J54" s="36">
        <f t="shared" si="9"/>
        <v>23.142250530785564</v>
      </c>
      <c r="K54" s="34">
        <v>167</v>
      </c>
      <c r="L54" s="36">
        <f t="shared" si="10"/>
        <v>2.085675034344948</v>
      </c>
      <c r="M54" s="34">
        <v>0</v>
      </c>
      <c r="N54" s="36">
        <f t="shared" si="11"/>
        <v>0</v>
      </c>
      <c r="O54" s="34">
        <v>1686</v>
      </c>
      <c r="P54" s="34">
        <v>410</v>
      </c>
      <c r="Q54" s="36">
        <f t="shared" si="12"/>
        <v>21.05657549644061</v>
      </c>
      <c r="R54" s="34" t="s">
        <v>238</v>
      </c>
      <c r="S54" s="34"/>
      <c r="T54" s="34"/>
      <c r="U54" s="34"/>
    </row>
    <row r="55" spans="1:21" ht="13.5">
      <c r="A55" s="31" t="s">
        <v>241</v>
      </c>
      <c r="B55" s="32" t="s">
        <v>84</v>
      </c>
      <c r="C55" s="33" t="s">
        <v>85</v>
      </c>
      <c r="D55" s="34">
        <f t="shared" si="0"/>
        <v>3678</v>
      </c>
      <c r="E55" s="35">
        <f t="shared" si="13"/>
        <v>3154</v>
      </c>
      <c r="F55" s="36">
        <f t="shared" si="8"/>
        <v>85.75312669929309</v>
      </c>
      <c r="G55" s="34">
        <v>2977</v>
      </c>
      <c r="H55" s="34">
        <v>177</v>
      </c>
      <c r="I55" s="35">
        <f t="shared" si="14"/>
        <v>524</v>
      </c>
      <c r="J55" s="36">
        <f t="shared" si="9"/>
        <v>14.246873300706905</v>
      </c>
      <c r="K55" s="34">
        <v>0</v>
      </c>
      <c r="L55" s="36">
        <f t="shared" si="10"/>
        <v>0</v>
      </c>
      <c r="M55" s="34">
        <v>99</v>
      </c>
      <c r="N55" s="36">
        <f t="shared" si="11"/>
        <v>2.691680261011419</v>
      </c>
      <c r="O55" s="34">
        <v>425</v>
      </c>
      <c r="P55" s="34">
        <v>102</v>
      </c>
      <c r="Q55" s="36">
        <f t="shared" si="12"/>
        <v>11.555193039695487</v>
      </c>
      <c r="R55" s="34" t="s">
        <v>238</v>
      </c>
      <c r="S55" s="34"/>
      <c r="T55" s="34"/>
      <c r="U55" s="34"/>
    </row>
    <row r="56" spans="1:21" ht="13.5">
      <c r="A56" s="31" t="s">
        <v>241</v>
      </c>
      <c r="B56" s="32" t="s">
        <v>86</v>
      </c>
      <c r="C56" s="33" t="s">
        <v>87</v>
      </c>
      <c r="D56" s="34">
        <f t="shared" si="0"/>
        <v>3849</v>
      </c>
      <c r="E56" s="35">
        <f t="shared" si="13"/>
        <v>3340</v>
      </c>
      <c r="F56" s="36">
        <f t="shared" si="8"/>
        <v>86.77578591842037</v>
      </c>
      <c r="G56" s="34">
        <v>3340</v>
      </c>
      <c r="H56" s="34">
        <v>0</v>
      </c>
      <c r="I56" s="35">
        <f t="shared" si="14"/>
        <v>509</v>
      </c>
      <c r="J56" s="36">
        <f t="shared" si="9"/>
        <v>13.22421408157963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509</v>
      </c>
      <c r="P56" s="34">
        <v>239</v>
      </c>
      <c r="Q56" s="36">
        <f t="shared" si="12"/>
        <v>13.22421408157963</v>
      </c>
      <c r="R56" s="34" t="s">
        <v>238</v>
      </c>
      <c r="S56" s="34"/>
      <c r="T56" s="34"/>
      <c r="U56" s="34"/>
    </row>
    <row r="57" spans="1:21" ht="13.5">
      <c r="A57" s="31" t="s">
        <v>241</v>
      </c>
      <c r="B57" s="32" t="s">
        <v>88</v>
      </c>
      <c r="C57" s="33" t="s">
        <v>89</v>
      </c>
      <c r="D57" s="34">
        <f t="shared" si="0"/>
        <v>7880</v>
      </c>
      <c r="E57" s="35">
        <f t="shared" si="13"/>
        <v>5819</v>
      </c>
      <c r="F57" s="36">
        <f t="shared" si="8"/>
        <v>73.84517766497461</v>
      </c>
      <c r="G57" s="34">
        <v>5789</v>
      </c>
      <c r="H57" s="34">
        <v>30</v>
      </c>
      <c r="I57" s="35">
        <f t="shared" si="14"/>
        <v>2061</v>
      </c>
      <c r="J57" s="36">
        <f t="shared" si="9"/>
        <v>26.15482233502538</v>
      </c>
      <c r="K57" s="34">
        <v>0</v>
      </c>
      <c r="L57" s="36">
        <f t="shared" si="10"/>
        <v>0</v>
      </c>
      <c r="M57" s="34">
        <v>130</v>
      </c>
      <c r="N57" s="36">
        <f t="shared" si="11"/>
        <v>1.6497461928934012</v>
      </c>
      <c r="O57" s="34">
        <v>1931</v>
      </c>
      <c r="P57" s="34">
        <v>1131</v>
      </c>
      <c r="Q57" s="36">
        <f t="shared" si="12"/>
        <v>24.50507614213198</v>
      </c>
      <c r="R57" s="34" t="s">
        <v>238</v>
      </c>
      <c r="S57" s="34"/>
      <c r="T57" s="34"/>
      <c r="U57" s="34"/>
    </row>
    <row r="58" spans="1:21" ht="13.5">
      <c r="A58" s="31" t="s">
        <v>241</v>
      </c>
      <c r="B58" s="32" t="s">
        <v>90</v>
      </c>
      <c r="C58" s="33" t="s">
        <v>164</v>
      </c>
      <c r="D58" s="34">
        <f t="shared" si="0"/>
        <v>3434</v>
      </c>
      <c r="E58" s="35">
        <f t="shared" si="13"/>
        <v>2520</v>
      </c>
      <c r="F58" s="36">
        <f t="shared" si="8"/>
        <v>73.3838089691322</v>
      </c>
      <c r="G58" s="34">
        <v>2520</v>
      </c>
      <c r="H58" s="34">
        <v>0</v>
      </c>
      <c r="I58" s="35">
        <f t="shared" si="14"/>
        <v>914</v>
      </c>
      <c r="J58" s="36">
        <f t="shared" si="9"/>
        <v>26.616191030867792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914</v>
      </c>
      <c r="P58" s="34">
        <v>538</v>
      </c>
      <c r="Q58" s="36">
        <f t="shared" si="12"/>
        <v>26.616191030867792</v>
      </c>
      <c r="R58" s="34" t="s">
        <v>238</v>
      </c>
      <c r="S58" s="34"/>
      <c r="T58" s="34"/>
      <c r="U58" s="34"/>
    </row>
    <row r="59" spans="1:21" ht="13.5">
      <c r="A59" s="31" t="s">
        <v>241</v>
      </c>
      <c r="B59" s="32" t="s">
        <v>91</v>
      </c>
      <c r="C59" s="33" t="s">
        <v>92</v>
      </c>
      <c r="D59" s="34">
        <f t="shared" si="0"/>
        <v>2830</v>
      </c>
      <c r="E59" s="35">
        <f t="shared" si="13"/>
        <v>2663</v>
      </c>
      <c r="F59" s="36">
        <f t="shared" si="8"/>
        <v>94.09893992932862</v>
      </c>
      <c r="G59" s="34">
        <v>2578</v>
      </c>
      <c r="H59" s="34">
        <v>85</v>
      </c>
      <c r="I59" s="35">
        <f t="shared" si="14"/>
        <v>167</v>
      </c>
      <c r="J59" s="36">
        <f t="shared" si="9"/>
        <v>5.901060070671378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167</v>
      </c>
      <c r="P59" s="34">
        <v>159</v>
      </c>
      <c r="Q59" s="36">
        <f t="shared" si="12"/>
        <v>5.901060070671378</v>
      </c>
      <c r="R59" s="34" t="s">
        <v>238</v>
      </c>
      <c r="S59" s="34"/>
      <c r="T59" s="34"/>
      <c r="U59" s="34"/>
    </row>
    <row r="60" spans="1:21" ht="13.5">
      <c r="A60" s="31" t="s">
        <v>241</v>
      </c>
      <c r="B60" s="32" t="s">
        <v>93</v>
      </c>
      <c r="C60" s="33" t="s">
        <v>94</v>
      </c>
      <c r="D60" s="34">
        <f t="shared" si="0"/>
        <v>6310</v>
      </c>
      <c r="E60" s="35">
        <f t="shared" si="13"/>
        <v>5040</v>
      </c>
      <c r="F60" s="36">
        <f t="shared" si="8"/>
        <v>79.87321711568937</v>
      </c>
      <c r="G60" s="34">
        <v>5040</v>
      </c>
      <c r="H60" s="34">
        <v>0</v>
      </c>
      <c r="I60" s="35">
        <f t="shared" si="14"/>
        <v>1270</v>
      </c>
      <c r="J60" s="36">
        <f t="shared" si="9"/>
        <v>20.126782884310618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1270</v>
      </c>
      <c r="P60" s="34">
        <v>1270</v>
      </c>
      <c r="Q60" s="36">
        <f t="shared" si="12"/>
        <v>20.126782884310618</v>
      </c>
      <c r="R60" s="34" t="s">
        <v>238</v>
      </c>
      <c r="S60" s="34"/>
      <c r="T60" s="34"/>
      <c r="U60" s="34"/>
    </row>
    <row r="61" spans="1:21" ht="13.5">
      <c r="A61" s="31" t="s">
        <v>241</v>
      </c>
      <c r="B61" s="32" t="s">
        <v>95</v>
      </c>
      <c r="C61" s="33" t="s">
        <v>96</v>
      </c>
      <c r="D61" s="34">
        <f t="shared" si="0"/>
        <v>5660</v>
      </c>
      <c r="E61" s="35">
        <f t="shared" si="13"/>
        <v>4438</v>
      </c>
      <c r="F61" s="36">
        <f t="shared" si="8"/>
        <v>78.40989399293287</v>
      </c>
      <c r="G61" s="34">
        <v>3841</v>
      </c>
      <c r="H61" s="34">
        <v>597</v>
      </c>
      <c r="I61" s="35">
        <f t="shared" si="14"/>
        <v>1222</v>
      </c>
      <c r="J61" s="36">
        <f t="shared" si="9"/>
        <v>21.59010600706714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1222</v>
      </c>
      <c r="P61" s="34">
        <v>805</v>
      </c>
      <c r="Q61" s="36">
        <f t="shared" si="12"/>
        <v>21.59010600706714</v>
      </c>
      <c r="R61" s="34" t="s">
        <v>238</v>
      </c>
      <c r="S61" s="34"/>
      <c r="T61" s="34"/>
      <c r="U61" s="34"/>
    </row>
    <row r="62" spans="1:21" ht="13.5">
      <c r="A62" s="31" t="s">
        <v>241</v>
      </c>
      <c r="B62" s="32" t="s">
        <v>97</v>
      </c>
      <c r="C62" s="33" t="s">
        <v>98</v>
      </c>
      <c r="D62" s="34">
        <f t="shared" si="0"/>
        <v>7410</v>
      </c>
      <c r="E62" s="35">
        <f t="shared" si="13"/>
        <v>5710</v>
      </c>
      <c r="F62" s="36">
        <f t="shared" si="8"/>
        <v>77.05802968960865</v>
      </c>
      <c r="G62" s="34">
        <v>5265</v>
      </c>
      <c r="H62" s="34">
        <v>445</v>
      </c>
      <c r="I62" s="35">
        <f t="shared" si="14"/>
        <v>1700</v>
      </c>
      <c r="J62" s="36">
        <f t="shared" si="9"/>
        <v>22.941970310391362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1700</v>
      </c>
      <c r="P62" s="34">
        <v>1013</v>
      </c>
      <c r="Q62" s="36">
        <f t="shared" si="12"/>
        <v>22.941970310391362</v>
      </c>
      <c r="R62" s="34" t="s">
        <v>238</v>
      </c>
      <c r="S62" s="34"/>
      <c r="T62" s="34"/>
      <c r="U62" s="34"/>
    </row>
    <row r="63" spans="1:21" ht="13.5">
      <c r="A63" s="31" t="s">
        <v>241</v>
      </c>
      <c r="B63" s="32" t="s">
        <v>99</v>
      </c>
      <c r="C63" s="33" t="s">
        <v>100</v>
      </c>
      <c r="D63" s="34">
        <f t="shared" si="0"/>
        <v>13953</v>
      </c>
      <c r="E63" s="35">
        <f t="shared" si="13"/>
        <v>3159</v>
      </c>
      <c r="F63" s="36">
        <f t="shared" si="8"/>
        <v>22.64029241023436</v>
      </c>
      <c r="G63" s="34">
        <v>3159</v>
      </c>
      <c r="H63" s="34">
        <v>0</v>
      </c>
      <c r="I63" s="35">
        <f t="shared" si="14"/>
        <v>10794</v>
      </c>
      <c r="J63" s="36">
        <f t="shared" si="9"/>
        <v>77.35970758976565</v>
      </c>
      <c r="K63" s="34">
        <v>9130</v>
      </c>
      <c r="L63" s="36">
        <f t="shared" si="10"/>
        <v>65.4339568551566</v>
      </c>
      <c r="M63" s="34">
        <v>0</v>
      </c>
      <c r="N63" s="36">
        <f t="shared" si="11"/>
        <v>0</v>
      </c>
      <c r="O63" s="34">
        <v>1664</v>
      </c>
      <c r="P63" s="34">
        <v>1367</v>
      </c>
      <c r="Q63" s="36">
        <f t="shared" si="12"/>
        <v>11.925750734609045</v>
      </c>
      <c r="R63" s="34" t="s">
        <v>238</v>
      </c>
      <c r="S63" s="34"/>
      <c r="T63" s="34"/>
      <c r="U63" s="34"/>
    </row>
    <row r="64" spans="1:21" ht="13.5">
      <c r="A64" s="31" t="s">
        <v>241</v>
      </c>
      <c r="B64" s="32" t="s">
        <v>101</v>
      </c>
      <c r="C64" s="33" t="s">
        <v>202</v>
      </c>
      <c r="D64" s="34">
        <f t="shared" si="0"/>
        <v>6426</v>
      </c>
      <c r="E64" s="35">
        <f t="shared" si="13"/>
        <v>4048</v>
      </c>
      <c r="F64" s="36">
        <f t="shared" si="8"/>
        <v>62.99408652349828</v>
      </c>
      <c r="G64" s="34">
        <v>3966</v>
      </c>
      <c r="H64" s="34">
        <v>82</v>
      </c>
      <c r="I64" s="35">
        <f t="shared" si="14"/>
        <v>2378</v>
      </c>
      <c r="J64" s="36">
        <f t="shared" si="9"/>
        <v>37.00591347650171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2378</v>
      </c>
      <c r="P64" s="34">
        <v>1490</v>
      </c>
      <c r="Q64" s="36">
        <f t="shared" si="12"/>
        <v>37.00591347650171</v>
      </c>
      <c r="R64" s="34" t="s">
        <v>238</v>
      </c>
      <c r="S64" s="34"/>
      <c r="T64" s="34"/>
      <c r="U64" s="34"/>
    </row>
    <row r="65" spans="1:21" ht="13.5">
      <c r="A65" s="31" t="s">
        <v>241</v>
      </c>
      <c r="B65" s="32" t="s">
        <v>102</v>
      </c>
      <c r="C65" s="33" t="s">
        <v>103</v>
      </c>
      <c r="D65" s="34">
        <f t="shared" si="0"/>
        <v>4221</v>
      </c>
      <c r="E65" s="35">
        <f t="shared" si="13"/>
        <v>2990</v>
      </c>
      <c r="F65" s="36">
        <f t="shared" si="8"/>
        <v>70.83629471689173</v>
      </c>
      <c r="G65" s="34">
        <v>2974</v>
      </c>
      <c r="H65" s="34">
        <v>16</v>
      </c>
      <c r="I65" s="35">
        <f t="shared" si="14"/>
        <v>1231</v>
      </c>
      <c r="J65" s="36">
        <f t="shared" si="9"/>
        <v>29.163705283108264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1231</v>
      </c>
      <c r="P65" s="34">
        <v>1089</v>
      </c>
      <c r="Q65" s="36">
        <f t="shared" si="12"/>
        <v>29.163705283108264</v>
      </c>
      <c r="R65" s="34" t="s">
        <v>238</v>
      </c>
      <c r="S65" s="34"/>
      <c r="T65" s="34"/>
      <c r="U65" s="34"/>
    </row>
    <row r="66" spans="1:21" ht="13.5">
      <c r="A66" s="31" t="s">
        <v>241</v>
      </c>
      <c r="B66" s="32" t="s">
        <v>104</v>
      </c>
      <c r="C66" s="33" t="s">
        <v>105</v>
      </c>
      <c r="D66" s="34">
        <f t="shared" si="0"/>
        <v>6399</v>
      </c>
      <c r="E66" s="35">
        <f t="shared" si="13"/>
        <v>5734</v>
      </c>
      <c r="F66" s="36">
        <f t="shared" si="8"/>
        <v>89.60775121112674</v>
      </c>
      <c r="G66" s="34">
        <v>5715</v>
      </c>
      <c r="H66" s="34">
        <v>19</v>
      </c>
      <c r="I66" s="35">
        <f t="shared" si="14"/>
        <v>665</v>
      </c>
      <c r="J66" s="36">
        <f t="shared" si="9"/>
        <v>10.39224878887326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665</v>
      </c>
      <c r="P66" s="34">
        <v>386</v>
      </c>
      <c r="Q66" s="36">
        <f t="shared" si="12"/>
        <v>10.39224878887326</v>
      </c>
      <c r="R66" s="34" t="s">
        <v>238</v>
      </c>
      <c r="S66" s="34"/>
      <c r="T66" s="34"/>
      <c r="U66" s="34"/>
    </row>
    <row r="67" spans="1:21" ht="13.5">
      <c r="A67" s="31" t="s">
        <v>241</v>
      </c>
      <c r="B67" s="32" t="s">
        <v>106</v>
      </c>
      <c r="C67" s="33" t="s">
        <v>107</v>
      </c>
      <c r="D67" s="34">
        <f t="shared" si="0"/>
        <v>2201</v>
      </c>
      <c r="E67" s="35">
        <f t="shared" si="13"/>
        <v>2129</v>
      </c>
      <c r="F67" s="36">
        <f t="shared" si="8"/>
        <v>96.72875965470242</v>
      </c>
      <c r="G67" s="34">
        <v>2129</v>
      </c>
      <c r="H67" s="34">
        <v>0</v>
      </c>
      <c r="I67" s="35">
        <f t="shared" si="14"/>
        <v>72</v>
      </c>
      <c r="J67" s="36">
        <f t="shared" si="9"/>
        <v>3.271240345297592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72</v>
      </c>
      <c r="P67" s="34">
        <v>6</v>
      </c>
      <c r="Q67" s="36">
        <f t="shared" si="12"/>
        <v>3.271240345297592</v>
      </c>
      <c r="R67" s="34" t="s">
        <v>238</v>
      </c>
      <c r="S67" s="34"/>
      <c r="T67" s="34"/>
      <c r="U67" s="34"/>
    </row>
    <row r="68" spans="1:21" ht="13.5">
      <c r="A68" s="31" t="s">
        <v>241</v>
      </c>
      <c r="B68" s="32" t="s">
        <v>108</v>
      </c>
      <c r="C68" s="33" t="s">
        <v>109</v>
      </c>
      <c r="D68" s="34">
        <f t="shared" si="0"/>
        <v>4022</v>
      </c>
      <c r="E68" s="35">
        <f t="shared" si="13"/>
        <v>3212</v>
      </c>
      <c r="F68" s="36">
        <f t="shared" si="8"/>
        <v>79.86076578816508</v>
      </c>
      <c r="G68" s="34">
        <v>3212</v>
      </c>
      <c r="H68" s="34">
        <v>0</v>
      </c>
      <c r="I68" s="35">
        <f t="shared" si="14"/>
        <v>810</v>
      </c>
      <c r="J68" s="36">
        <f t="shared" si="9"/>
        <v>20.139234211834907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810</v>
      </c>
      <c r="P68" s="34">
        <v>569</v>
      </c>
      <c r="Q68" s="36">
        <f t="shared" si="12"/>
        <v>20.139234211834907</v>
      </c>
      <c r="R68" s="34" t="s">
        <v>238</v>
      </c>
      <c r="S68" s="34"/>
      <c r="T68" s="34"/>
      <c r="U68" s="34"/>
    </row>
    <row r="69" spans="1:21" ht="13.5">
      <c r="A69" s="31" t="s">
        <v>241</v>
      </c>
      <c r="B69" s="32" t="s">
        <v>110</v>
      </c>
      <c r="C69" s="33" t="s">
        <v>111</v>
      </c>
      <c r="D69" s="34">
        <f t="shared" si="0"/>
        <v>4438</v>
      </c>
      <c r="E69" s="35">
        <f t="shared" si="13"/>
        <v>3447</v>
      </c>
      <c r="F69" s="36">
        <f t="shared" si="8"/>
        <v>77.67012167643082</v>
      </c>
      <c r="G69" s="34">
        <v>3447</v>
      </c>
      <c r="H69" s="34">
        <v>0</v>
      </c>
      <c r="I69" s="35">
        <f t="shared" si="14"/>
        <v>991</v>
      </c>
      <c r="J69" s="36">
        <f t="shared" si="9"/>
        <v>22.329878323569176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991</v>
      </c>
      <c r="P69" s="34">
        <v>700</v>
      </c>
      <c r="Q69" s="36">
        <f t="shared" si="12"/>
        <v>22.329878323569176</v>
      </c>
      <c r="R69" s="34" t="s">
        <v>238</v>
      </c>
      <c r="S69" s="34"/>
      <c r="T69" s="34"/>
      <c r="U69" s="34"/>
    </row>
    <row r="70" spans="1:21" ht="13.5">
      <c r="A70" s="31" t="s">
        <v>241</v>
      </c>
      <c r="B70" s="32" t="s">
        <v>112</v>
      </c>
      <c r="C70" s="33" t="s">
        <v>113</v>
      </c>
      <c r="D70" s="34">
        <f t="shared" si="0"/>
        <v>3961</v>
      </c>
      <c r="E70" s="35">
        <f t="shared" si="13"/>
        <v>3131</v>
      </c>
      <c r="F70" s="36">
        <f t="shared" si="8"/>
        <v>79.04569553143146</v>
      </c>
      <c r="G70" s="34">
        <v>2751</v>
      </c>
      <c r="H70" s="34">
        <v>380</v>
      </c>
      <c r="I70" s="35">
        <f t="shared" si="14"/>
        <v>830</v>
      </c>
      <c r="J70" s="36">
        <f t="shared" si="9"/>
        <v>20.954304468568544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830</v>
      </c>
      <c r="P70" s="34">
        <v>252</v>
      </c>
      <c r="Q70" s="36">
        <f t="shared" si="12"/>
        <v>20.954304468568544</v>
      </c>
      <c r="R70" s="34" t="s">
        <v>238</v>
      </c>
      <c r="S70" s="34"/>
      <c r="T70" s="34"/>
      <c r="U70" s="34"/>
    </row>
    <row r="71" spans="1:21" ht="13.5">
      <c r="A71" s="31" t="s">
        <v>241</v>
      </c>
      <c r="B71" s="32" t="s">
        <v>114</v>
      </c>
      <c r="C71" s="33" t="s">
        <v>115</v>
      </c>
      <c r="D71" s="34">
        <f aca="true" t="shared" si="15" ref="D71:D85">E71+I71</f>
        <v>4303</v>
      </c>
      <c r="E71" s="35">
        <f t="shared" si="13"/>
        <v>4068</v>
      </c>
      <c r="F71" s="36">
        <f t="shared" si="8"/>
        <v>94.53869393446432</v>
      </c>
      <c r="G71" s="34">
        <v>3988</v>
      </c>
      <c r="H71" s="34">
        <v>80</v>
      </c>
      <c r="I71" s="35">
        <f t="shared" si="14"/>
        <v>235</v>
      </c>
      <c r="J71" s="36">
        <f t="shared" si="9"/>
        <v>5.461306065535672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235</v>
      </c>
      <c r="P71" s="34">
        <v>114</v>
      </c>
      <c r="Q71" s="36">
        <f t="shared" si="12"/>
        <v>5.461306065535672</v>
      </c>
      <c r="R71" s="34" t="s">
        <v>238</v>
      </c>
      <c r="S71" s="34"/>
      <c r="T71" s="34"/>
      <c r="U71" s="34"/>
    </row>
    <row r="72" spans="1:21" ht="13.5">
      <c r="A72" s="31" t="s">
        <v>241</v>
      </c>
      <c r="B72" s="32" t="s">
        <v>116</v>
      </c>
      <c r="C72" s="33" t="s">
        <v>117</v>
      </c>
      <c r="D72" s="34">
        <f t="shared" si="15"/>
        <v>7382</v>
      </c>
      <c r="E72" s="35">
        <f t="shared" si="13"/>
        <v>6275</v>
      </c>
      <c r="F72" s="36">
        <f t="shared" si="8"/>
        <v>85.00406393931183</v>
      </c>
      <c r="G72" s="34">
        <v>6078</v>
      </c>
      <c r="H72" s="34">
        <v>197</v>
      </c>
      <c r="I72" s="35">
        <f t="shared" si="14"/>
        <v>1107</v>
      </c>
      <c r="J72" s="36">
        <f t="shared" si="9"/>
        <v>14.99593606068816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1107</v>
      </c>
      <c r="P72" s="34">
        <v>1004</v>
      </c>
      <c r="Q72" s="36">
        <f t="shared" si="12"/>
        <v>14.99593606068816</v>
      </c>
      <c r="R72" s="34" t="s">
        <v>238</v>
      </c>
      <c r="S72" s="34"/>
      <c r="T72" s="34"/>
      <c r="U72" s="34"/>
    </row>
    <row r="73" spans="1:21" ht="13.5">
      <c r="A73" s="31" t="s">
        <v>241</v>
      </c>
      <c r="B73" s="32" t="s">
        <v>118</v>
      </c>
      <c r="C73" s="33" t="s">
        <v>119</v>
      </c>
      <c r="D73" s="34">
        <f t="shared" si="15"/>
        <v>4963</v>
      </c>
      <c r="E73" s="35">
        <f t="shared" si="13"/>
        <v>4109</v>
      </c>
      <c r="F73" s="36">
        <f t="shared" si="8"/>
        <v>82.79266572637518</v>
      </c>
      <c r="G73" s="34">
        <v>4019</v>
      </c>
      <c r="H73" s="34">
        <v>90</v>
      </c>
      <c r="I73" s="35">
        <f t="shared" si="14"/>
        <v>854</v>
      </c>
      <c r="J73" s="36">
        <f t="shared" si="9"/>
        <v>17.207334273624824</v>
      </c>
      <c r="K73" s="34">
        <v>0</v>
      </c>
      <c r="L73" s="36">
        <f t="shared" si="10"/>
        <v>0</v>
      </c>
      <c r="M73" s="34">
        <v>366</v>
      </c>
      <c r="N73" s="36">
        <f t="shared" si="11"/>
        <v>7.374571831553496</v>
      </c>
      <c r="O73" s="34">
        <v>488</v>
      </c>
      <c r="P73" s="34">
        <v>437</v>
      </c>
      <c r="Q73" s="36">
        <f t="shared" si="12"/>
        <v>9.832762442071328</v>
      </c>
      <c r="R73" s="34" t="s">
        <v>238</v>
      </c>
      <c r="S73" s="34"/>
      <c r="T73" s="34"/>
      <c r="U73" s="34"/>
    </row>
    <row r="74" spans="1:21" ht="13.5">
      <c r="A74" s="31" t="s">
        <v>241</v>
      </c>
      <c r="B74" s="32" t="s">
        <v>120</v>
      </c>
      <c r="C74" s="33" t="s">
        <v>121</v>
      </c>
      <c r="D74" s="34">
        <f t="shared" si="15"/>
        <v>7488</v>
      </c>
      <c r="E74" s="35">
        <f t="shared" si="13"/>
        <v>5807</v>
      </c>
      <c r="F74" s="36">
        <f t="shared" si="8"/>
        <v>77.55074786324786</v>
      </c>
      <c r="G74" s="34">
        <v>5462</v>
      </c>
      <c r="H74" s="34">
        <v>345</v>
      </c>
      <c r="I74" s="35">
        <f t="shared" si="14"/>
        <v>1681</v>
      </c>
      <c r="J74" s="36">
        <f t="shared" si="9"/>
        <v>22.449252136752136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1681</v>
      </c>
      <c r="P74" s="34">
        <v>686</v>
      </c>
      <c r="Q74" s="36">
        <f t="shared" si="12"/>
        <v>22.449252136752136</v>
      </c>
      <c r="R74" s="34" t="s">
        <v>238</v>
      </c>
      <c r="S74" s="34"/>
      <c r="T74" s="34"/>
      <c r="U74" s="34"/>
    </row>
    <row r="75" spans="1:21" ht="13.5">
      <c r="A75" s="31" t="s">
        <v>241</v>
      </c>
      <c r="B75" s="32" t="s">
        <v>122</v>
      </c>
      <c r="C75" s="33" t="s">
        <v>123</v>
      </c>
      <c r="D75" s="34">
        <f t="shared" si="15"/>
        <v>3416</v>
      </c>
      <c r="E75" s="35">
        <f t="shared" si="13"/>
        <v>2794</v>
      </c>
      <c r="F75" s="36">
        <f t="shared" si="8"/>
        <v>81.79156908665105</v>
      </c>
      <c r="G75" s="34">
        <v>2764</v>
      </c>
      <c r="H75" s="34">
        <v>30</v>
      </c>
      <c r="I75" s="35">
        <f t="shared" si="14"/>
        <v>622</v>
      </c>
      <c r="J75" s="36">
        <f t="shared" si="9"/>
        <v>18.20843091334895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622</v>
      </c>
      <c r="P75" s="34">
        <v>443</v>
      </c>
      <c r="Q75" s="36">
        <f t="shared" si="12"/>
        <v>18.20843091334895</v>
      </c>
      <c r="R75" s="34" t="s">
        <v>238</v>
      </c>
      <c r="S75" s="34"/>
      <c r="T75" s="34"/>
      <c r="U75" s="34"/>
    </row>
    <row r="76" spans="1:21" ht="13.5">
      <c r="A76" s="31" t="s">
        <v>241</v>
      </c>
      <c r="B76" s="32" t="s">
        <v>124</v>
      </c>
      <c r="C76" s="33" t="s">
        <v>125</v>
      </c>
      <c r="D76" s="34">
        <f t="shared" si="15"/>
        <v>12597</v>
      </c>
      <c r="E76" s="35">
        <f t="shared" si="13"/>
        <v>8908</v>
      </c>
      <c r="F76" s="36">
        <f t="shared" si="8"/>
        <v>70.71524966261808</v>
      </c>
      <c r="G76" s="34">
        <v>8410</v>
      </c>
      <c r="H76" s="34">
        <v>498</v>
      </c>
      <c r="I76" s="35">
        <f t="shared" si="14"/>
        <v>3689</v>
      </c>
      <c r="J76" s="36">
        <f t="shared" si="9"/>
        <v>29.284750337381915</v>
      </c>
      <c r="K76" s="34">
        <v>301</v>
      </c>
      <c r="L76" s="36">
        <f t="shared" si="10"/>
        <v>2.389457807414464</v>
      </c>
      <c r="M76" s="34">
        <v>600</v>
      </c>
      <c r="N76" s="36">
        <f t="shared" si="11"/>
        <v>4.763038818766373</v>
      </c>
      <c r="O76" s="34">
        <v>2788</v>
      </c>
      <c r="P76" s="34">
        <v>1574</v>
      </c>
      <c r="Q76" s="36">
        <f t="shared" si="12"/>
        <v>22.13225371120108</v>
      </c>
      <c r="R76" s="34" t="s">
        <v>238</v>
      </c>
      <c r="S76" s="34"/>
      <c r="T76" s="34"/>
      <c r="U76" s="34"/>
    </row>
    <row r="77" spans="1:21" ht="13.5">
      <c r="A77" s="31" t="s">
        <v>241</v>
      </c>
      <c r="B77" s="32" t="s">
        <v>126</v>
      </c>
      <c r="C77" s="33" t="s">
        <v>127</v>
      </c>
      <c r="D77" s="34">
        <f t="shared" si="15"/>
        <v>7019</v>
      </c>
      <c r="E77" s="35">
        <f t="shared" si="13"/>
        <v>6090</v>
      </c>
      <c r="F77" s="36">
        <f t="shared" si="8"/>
        <v>86.76449636700386</v>
      </c>
      <c r="G77" s="34">
        <v>5510</v>
      </c>
      <c r="H77" s="34">
        <v>580</v>
      </c>
      <c r="I77" s="35">
        <f t="shared" si="14"/>
        <v>929</v>
      </c>
      <c r="J77" s="36">
        <f t="shared" si="9"/>
        <v>13.235503632996155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929</v>
      </c>
      <c r="P77" s="34">
        <v>698</v>
      </c>
      <c r="Q77" s="36">
        <f t="shared" si="12"/>
        <v>13.235503632996155</v>
      </c>
      <c r="R77" s="34" t="s">
        <v>238</v>
      </c>
      <c r="S77" s="34"/>
      <c r="T77" s="34"/>
      <c r="U77" s="34"/>
    </row>
    <row r="78" spans="1:21" ht="13.5">
      <c r="A78" s="31" t="s">
        <v>241</v>
      </c>
      <c r="B78" s="32" t="s">
        <v>128</v>
      </c>
      <c r="C78" s="33" t="s">
        <v>129</v>
      </c>
      <c r="D78" s="34">
        <f t="shared" si="15"/>
        <v>9338</v>
      </c>
      <c r="E78" s="35">
        <f t="shared" si="13"/>
        <v>8455</v>
      </c>
      <c r="F78" s="36">
        <f t="shared" si="8"/>
        <v>90.544013707432</v>
      </c>
      <c r="G78" s="34">
        <v>8264</v>
      </c>
      <c r="H78" s="34">
        <v>191</v>
      </c>
      <c r="I78" s="35">
        <f t="shared" si="14"/>
        <v>883</v>
      </c>
      <c r="J78" s="36">
        <f t="shared" si="9"/>
        <v>9.455986292568001</v>
      </c>
      <c r="K78" s="34">
        <v>0</v>
      </c>
      <c r="L78" s="36">
        <f t="shared" si="10"/>
        <v>0</v>
      </c>
      <c r="M78" s="34">
        <v>0</v>
      </c>
      <c r="N78" s="36">
        <f t="shared" si="11"/>
        <v>0</v>
      </c>
      <c r="O78" s="34">
        <v>883</v>
      </c>
      <c r="P78" s="34">
        <v>759</v>
      </c>
      <c r="Q78" s="36">
        <f t="shared" si="12"/>
        <v>9.455986292568001</v>
      </c>
      <c r="R78" s="34" t="s">
        <v>238</v>
      </c>
      <c r="S78" s="34"/>
      <c r="T78" s="34"/>
      <c r="U78" s="34"/>
    </row>
    <row r="79" spans="1:21" ht="13.5">
      <c r="A79" s="31" t="s">
        <v>241</v>
      </c>
      <c r="B79" s="32" t="s">
        <v>130</v>
      </c>
      <c r="C79" s="33" t="s">
        <v>131</v>
      </c>
      <c r="D79" s="34">
        <f t="shared" si="15"/>
        <v>4942</v>
      </c>
      <c r="E79" s="35">
        <f t="shared" si="13"/>
        <v>3031</v>
      </c>
      <c r="F79" s="36">
        <f t="shared" si="8"/>
        <v>61.331444759206796</v>
      </c>
      <c r="G79" s="34">
        <v>3029</v>
      </c>
      <c r="H79" s="34">
        <v>2</v>
      </c>
      <c r="I79" s="35">
        <f t="shared" si="14"/>
        <v>1911</v>
      </c>
      <c r="J79" s="36">
        <f t="shared" si="9"/>
        <v>38.668555240793204</v>
      </c>
      <c r="K79" s="34">
        <v>0</v>
      </c>
      <c r="L79" s="36">
        <f t="shared" si="10"/>
        <v>0</v>
      </c>
      <c r="M79" s="34">
        <v>0</v>
      </c>
      <c r="N79" s="36">
        <f t="shared" si="11"/>
        <v>0</v>
      </c>
      <c r="O79" s="34">
        <v>1911</v>
      </c>
      <c r="P79" s="34">
        <v>1668</v>
      </c>
      <c r="Q79" s="36">
        <f t="shared" si="12"/>
        <v>38.668555240793204</v>
      </c>
      <c r="R79" s="34" t="s">
        <v>238</v>
      </c>
      <c r="S79" s="34"/>
      <c r="T79" s="34"/>
      <c r="U79" s="34"/>
    </row>
    <row r="80" spans="1:21" ht="13.5">
      <c r="A80" s="31" t="s">
        <v>241</v>
      </c>
      <c r="B80" s="32" t="s">
        <v>132</v>
      </c>
      <c r="C80" s="33" t="s">
        <v>133</v>
      </c>
      <c r="D80" s="34">
        <f t="shared" si="15"/>
        <v>15121</v>
      </c>
      <c r="E80" s="35">
        <f t="shared" si="13"/>
        <v>11828</v>
      </c>
      <c r="F80" s="36">
        <f t="shared" si="8"/>
        <v>78.22233979234177</v>
      </c>
      <c r="G80" s="34">
        <v>11828</v>
      </c>
      <c r="H80" s="34">
        <v>0</v>
      </c>
      <c r="I80" s="35">
        <f t="shared" si="14"/>
        <v>3293</v>
      </c>
      <c r="J80" s="36">
        <f t="shared" si="9"/>
        <v>21.777660207658222</v>
      </c>
      <c r="K80" s="34">
        <v>0</v>
      </c>
      <c r="L80" s="36">
        <f t="shared" si="10"/>
        <v>0</v>
      </c>
      <c r="M80" s="34">
        <v>0</v>
      </c>
      <c r="N80" s="36">
        <f t="shared" si="11"/>
        <v>0</v>
      </c>
      <c r="O80" s="34">
        <v>3293</v>
      </c>
      <c r="P80" s="34">
        <v>3293</v>
      </c>
      <c r="Q80" s="36">
        <f t="shared" si="12"/>
        <v>21.777660207658222</v>
      </c>
      <c r="R80" s="34" t="s">
        <v>238</v>
      </c>
      <c r="S80" s="34"/>
      <c r="T80" s="34"/>
      <c r="U80" s="34"/>
    </row>
    <row r="81" spans="1:21" ht="13.5">
      <c r="A81" s="31" t="s">
        <v>241</v>
      </c>
      <c r="B81" s="32" t="s">
        <v>134</v>
      </c>
      <c r="C81" s="33" t="s">
        <v>135</v>
      </c>
      <c r="D81" s="34">
        <f t="shared" si="15"/>
        <v>8606</v>
      </c>
      <c r="E81" s="35">
        <f t="shared" si="13"/>
        <v>7423</v>
      </c>
      <c r="F81" s="36">
        <f t="shared" si="8"/>
        <v>86.25377643504531</v>
      </c>
      <c r="G81" s="34">
        <v>7197</v>
      </c>
      <c r="H81" s="34">
        <v>226</v>
      </c>
      <c r="I81" s="35">
        <f t="shared" si="14"/>
        <v>1183</v>
      </c>
      <c r="J81" s="36">
        <f t="shared" si="9"/>
        <v>13.746223564954683</v>
      </c>
      <c r="K81" s="34">
        <v>0</v>
      </c>
      <c r="L81" s="36">
        <f t="shared" si="10"/>
        <v>0</v>
      </c>
      <c r="M81" s="34">
        <v>0</v>
      </c>
      <c r="N81" s="36">
        <f t="shared" si="11"/>
        <v>0</v>
      </c>
      <c r="O81" s="34">
        <v>1183</v>
      </c>
      <c r="P81" s="34">
        <v>966</v>
      </c>
      <c r="Q81" s="36">
        <f t="shared" si="12"/>
        <v>13.746223564954683</v>
      </c>
      <c r="R81" s="34" t="s">
        <v>238</v>
      </c>
      <c r="S81" s="34"/>
      <c r="T81" s="34"/>
      <c r="U81" s="34"/>
    </row>
    <row r="82" spans="1:21" ht="13.5">
      <c r="A82" s="31" t="s">
        <v>241</v>
      </c>
      <c r="B82" s="32" t="s">
        <v>136</v>
      </c>
      <c r="C82" s="33" t="s">
        <v>137</v>
      </c>
      <c r="D82" s="34">
        <f t="shared" si="15"/>
        <v>4742</v>
      </c>
      <c r="E82" s="35">
        <f t="shared" si="13"/>
        <v>3596</v>
      </c>
      <c r="F82" s="36">
        <f t="shared" si="8"/>
        <v>75.83298186419233</v>
      </c>
      <c r="G82" s="34">
        <v>3272</v>
      </c>
      <c r="H82" s="34">
        <v>324</v>
      </c>
      <c r="I82" s="35">
        <f t="shared" si="14"/>
        <v>1146</v>
      </c>
      <c r="J82" s="36">
        <f t="shared" si="9"/>
        <v>24.167018135807677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1146</v>
      </c>
      <c r="P82" s="34">
        <v>1081</v>
      </c>
      <c r="Q82" s="36">
        <f t="shared" si="12"/>
        <v>24.167018135807677</v>
      </c>
      <c r="R82" s="34" t="s">
        <v>238</v>
      </c>
      <c r="S82" s="34"/>
      <c r="T82" s="34"/>
      <c r="U82" s="34"/>
    </row>
    <row r="83" spans="1:21" ht="13.5">
      <c r="A83" s="31" t="s">
        <v>241</v>
      </c>
      <c r="B83" s="32" t="s">
        <v>138</v>
      </c>
      <c r="C83" s="33" t="s">
        <v>139</v>
      </c>
      <c r="D83" s="34">
        <f t="shared" si="15"/>
        <v>2809</v>
      </c>
      <c r="E83" s="35">
        <f t="shared" si="13"/>
        <v>2593</v>
      </c>
      <c r="F83" s="36">
        <f t="shared" si="8"/>
        <v>92.31043075827696</v>
      </c>
      <c r="G83" s="34">
        <v>2360</v>
      </c>
      <c r="H83" s="34">
        <v>233</v>
      </c>
      <c r="I83" s="35">
        <f t="shared" si="14"/>
        <v>216</v>
      </c>
      <c r="J83" s="36">
        <f t="shared" si="9"/>
        <v>7.689569241723033</v>
      </c>
      <c r="K83" s="34">
        <v>0</v>
      </c>
      <c r="L83" s="36">
        <f t="shared" si="10"/>
        <v>0</v>
      </c>
      <c r="M83" s="34">
        <v>0</v>
      </c>
      <c r="N83" s="36">
        <f t="shared" si="11"/>
        <v>0</v>
      </c>
      <c r="O83" s="34">
        <v>216</v>
      </c>
      <c r="P83" s="34">
        <v>159</v>
      </c>
      <c r="Q83" s="36">
        <f t="shared" si="12"/>
        <v>7.689569241723033</v>
      </c>
      <c r="R83" s="34" t="s">
        <v>238</v>
      </c>
      <c r="S83" s="34"/>
      <c r="T83" s="34"/>
      <c r="U83" s="34"/>
    </row>
    <row r="84" spans="1:21" ht="13.5">
      <c r="A84" s="31" t="s">
        <v>241</v>
      </c>
      <c r="B84" s="32" t="s">
        <v>140</v>
      </c>
      <c r="C84" s="33" t="s">
        <v>141</v>
      </c>
      <c r="D84" s="34">
        <f t="shared" si="15"/>
        <v>4628</v>
      </c>
      <c r="E84" s="35">
        <f t="shared" si="13"/>
        <v>2920</v>
      </c>
      <c r="F84" s="36">
        <f t="shared" si="8"/>
        <v>63.09420916162489</v>
      </c>
      <c r="G84" s="34">
        <v>2152</v>
      </c>
      <c r="H84" s="34">
        <v>768</v>
      </c>
      <c r="I84" s="35">
        <f t="shared" si="14"/>
        <v>1708</v>
      </c>
      <c r="J84" s="36">
        <f t="shared" si="9"/>
        <v>36.90579083837511</v>
      </c>
      <c r="K84" s="34">
        <v>0</v>
      </c>
      <c r="L84" s="36">
        <f t="shared" si="10"/>
        <v>0</v>
      </c>
      <c r="M84" s="34">
        <v>0</v>
      </c>
      <c r="N84" s="36">
        <f t="shared" si="11"/>
        <v>0</v>
      </c>
      <c r="O84" s="34">
        <v>1708</v>
      </c>
      <c r="P84" s="34">
        <v>1044</v>
      </c>
      <c r="Q84" s="36">
        <f t="shared" si="12"/>
        <v>36.90579083837511</v>
      </c>
      <c r="R84" s="34" t="s">
        <v>238</v>
      </c>
      <c r="S84" s="34"/>
      <c r="T84" s="34"/>
      <c r="U84" s="34"/>
    </row>
    <row r="85" spans="1:21" ht="13.5">
      <c r="A85" s="31" t="s">
        <v>241</v>
      </c>
      <c r="B85" s="32" t="s">
        <v>142</v>
      </c>
      <c r="C85" s="33" t="s">
        <v>143</v>
      </c>
      <c r="D85" s="34">
        <f t="shared" si="15"/>
        <v>5260</v>
      </c>
      <c r="E85" s="35">
        <f t="shared" si="13"/>
        <v>3099</v>
      </c>
      <c r="F85" s="36">
        <f t="shared" si="8"/>
        <v>58.91634980988593</v>
      </c>
      <c r="G85" s="34">
        <v>3099</v>
      </c>
      <c r="H85" s="34">
        <v>0</v>
      </c>
      <c r="I85" s="35">
        <f t="shared" si="14"/>
        <v>2161</v>
      </c>
      <c r="J85" s="36">
        <f t="shared" si="9"/>
        <v>41.08365019011407</v>
      </c>
      <c r="K85" s="34">
        <v>0</v>
      </c>
      <c r="L85" s="36">
        <f t="shared" si="10"/>
        <v>0</v>
      </c>
      <c r="M85" s="34">
        <v>0</v>
      </c>
      <c r="N85" s="36">
        <f t="shared" si="11"/>
        <v>0</v>
      </c>
      <c r="O85" s="34">
        <v>2161</v>
      </c>
      <c r="P85" s="34">
        <v>1317</v>
      </c>
      <c r="Q85" s="36">
        <f t="shared" si="12"/>
        <v>41.08365019011407</v>
      </c>
      <c r="R85" s="34" t="s">
        <v>238</v>
      </c>
      <c r="S85" s="34"/>
      <c r="T85" s="34"/>
      <c r="U85" s="34"/>
    </row>
    <row r="86" spans="1:21" ht="13.5">
      <c r="A86" s="57" t="s">
        <v>237</v>
      </c>
      <c r="B86" s="58"/>
      <c r="C86" s="59"/>
      <c r="D86" s="34">
        <f>SUM(D7:D85)</f>
        <v>1525806</v>
      </c>
      <c r="E86" s="34">
        <f aca="true" t="shared" si="16" ref="E86:P86">SUM(E7:E85)</f>
        <v>625031</v>
      </c>
      <c r="F86" s="36">
        <f t="shared" si="8"/>
        <v>40.963988868833916</v>
      </c>
      <c r="G86" s="34">
        <f t="shared" si="16"/>
        <v>615877</v>
      </c>
      <c r="H86" s="34">
        <f t="shared" si="16"/>
        <v>9154</v>
      </c>
      <c r="I86" s="34">
        <f t="shared" si="16"/>
        <v>900775</v>
      </c>
      <c r="J86" s="36">
        <f t="shared" si="9"/>
        <v>59.03601113116609</v>
      </c>
      <c r="K86" s="34">
        <f t="shared" si="16"/>
        <v>630441</v>
      </c>
      <c r="L86" s="36">
        <f t="shared" si="10"/>
        <v>41.318555569974166</v>
      </c>
      <c r="M86" s="34">
        <f t="shared" si="16"/>
        <v>13747</v>
      </c>
      <c r="N86" s="36">
        <f t="shared" si="11"/>
        <v>0.90096644003235</v>
      </c>
      <c r="O86" s="34">
        <f t="shared" si="16"/>
        <v>256587</v>
      </c>
      <c r="P86" s="34">
        <f t="shared" si="16"/>
        <v>165887</v>
      </c>
      <c r="Q86" s="36">
        <f t="shared" si="12"/>
        <v>16.81648912115957</v>
      </c>
      <c r="R86" s="34">
        <f>COUNTIF(R7:R85,"○")</f>
        <v>74</v>
      </c>
      <c r="S86" s="34">
        <f>COUNTIF(S7:S85,"○")</f>
        <v>4</v>
      </c>
      <c r="T86" s="34">
        <f>COUNTIF(T7:T85,"○")</f>
        <v>0</v>
      </c>
      <c r="U86" s="34">
        <f>COUNTIF(U7:U85,"○")</f>
        <v>1</v>
      </c>
    </row>
  </sheetData>
  <mergeCells count="19">
    <mergeCell ref="A86:C8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8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236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144</v>
      </c>
      <c r="B2" s="63" t="s">
        <v>218</v>
      </c>
      <c r="C2" s="66" t="s">
        <v>219</v>
      </c>
      <c r="D2" s="14" t="s">
        <v>145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220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146</v>
      </c>
      <c r="E3" s="85" t="s">
        <v>147</v>
      </c>
      <c r="F3" s="91"/>
      <c r="G3" s="92"/>
      <c r="H3" s="82" t="s">
        <v>148</v>
      </c>
      <c r="I3" s="83"/>
      <c r="J3" s="84"/>
      <c r="K3" s="85" t="s">
        <v>149</v>
      </c>
      <c r="L3" s="83"/>
      <c r="M3" s="84"/>
      <c r="N3" s="26" t="s">
        <v>146</v>
      </c>
      <c r="O3" s="17" t="s">
        <v>150</v>
      </c>
      <c r="P3" s="24"/>
      <c r="Q3" s="24"/>
      <c r="R3" s="24"/>
      <c r="S3" s="24"/>
      <c r="T3" s="25"/>
      <c r="U3" s="17" t="s">
        <v>151</v>
      </c>
      <c r="V3" s="24"/>
      <c r="W3" s="24"/>
      <c r="X3" s="24"/>
      <c r="Y3" s="24"/>
      <c r="Z3" s="25"/>
      <c r="AA3" s="17" t="s">
        <v>152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146</v>
      </c>
      <c r="F4" s="18" t="s">
        <v>221</v>
      </c>
      <c r="G4" s="18" t="s">
        <v>222</v>
      </c>
      <c r="H4" s="26" t="s">
        <v>146</v>
      </c>
      <c r="I4" s="18" t="s">
        <v>221</v>
      </c>
      <c r="J4" s="18" t="s">
        <v>222</v>
      </c>
      <c r="K4" s="26" t="s">
        <v>146</v>
      </c>
      <c r="L4" s="18" t="s">
        <v>221</v>
      </c>
      <c r="M4" s="18" t="s">
        <v>222</v>
      </c>
      <c r="N4" s="27"/>
      <c r="O4" s="26" t="s">
        <v>146</v>
      </c>
      <c r="P4" s="18" t="s">
        <v>223</v>
      </c>
      <c r="Q4" s="18" t="s">
        <v>224</v>
      </c>
      <c r="R4" s="18" t="s">
        <v>225</v>
      </c>
      <c r="S4" s="18" t="s">
        <v>226</v>
      </c>
      <c r="T4" s="18" t="s">
        <v>227</v>
      </c>
      <c r="U4" s="26" t="s">
        <v>146</v>
      </c>
      <c r="V4" s="18" t="s">
        <v>223</v>
      </c>
      <c r="W4" s="18" t="s">
        <v>224</v>
      </c>
      <c r="X4" s="18" t="s">
        <v>225</v>
      </c>
      <c r="Y4" s="18" t="s">
        <v>226</v>
      </c>
      <c r="Z4" s="18" t="s">
        <v>227</v>
      </c>
      <c r="AA4" s="26" t="s">
        <v>146</v>
      </c>
      <c r="AB4" s="18" t="s">
        <v>221</v>
      </c>
      <c r="AC4" s="18" t="s">
        <v>222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228</v>
      </c>
      <c r="E6" s="19" t="s">
        <v>228</v>
      </c>
      <c r="F6" s="19" t="s">
        <v>228</v>
      </c>
      <c r="G6" s="19" t="s">
        <v>228</v>
      </c>
      <c r="H6" s="19" t="s">
        <v>228</v>
      </c>
      <c r="I6" s="19" t="s">
        <v>228</v>
      </c>
      <c r="J6" s="19" t="s">
        <v>228</v>
      </c>
      <c r="K6" s="19" t="s">
        <v>228</v>
      </c>
      <c r="L6" s="19" t="s">
        <v>228</v>
      </c>
      <c r="M6" s="19" t="s">
        <v>228</v>
      </c>
      <c r="N6" s="19" t="s">
        <v>228</v>
      </c>
      <c r="O6" s="19" t="s">
        <v>228</v>
      </c>
      <c r="P6" s="19" t="s">
        <v>228</v>
      </c>
      <c r="Q6" s="19" t="s">
        <v>228</v>
      </c>
      <c r="R6" s="19" t="s">
        <v>228</v>
      </c>
      <c r="S6" s="19" t="s">
        <v>228</v>
      </c>
      <c r="T6" s="19" t="s">
        <v>228</v>
      </c>
      <c r="U6" s="19" t="s">
        <v>228</v>
      </c>
      <c r="V6" s="19" t="s">
        <v>228</v>
      </c>
      <c r="W6" s="19" t="s">
        <v>228</v>
      </c>
      <c r="X6" s="19" t="s">
        <v>228</v>
      </c>
      <c r="Y6" s="19" t="s">
        <v>228</v>
      </c>
      <c r="Z6" s="19" t="s">
        <v>228</v>
      </c>
      <c r="AA6" s="19" t="s">
        <v>228</v>
      </c>
      <c r="AB6" s="19" t="s">
        <v>228</v>
      </c>
      <c r="AC6" s="19" t="s">
        <v>228</v>
      </c>
    </row>
    <row r="7" spans="1:29" ht="13.5">
      <c r="A7" s="31" t="s">
        <v>241</v>
      </c>
      <c r="B7" s="32" t="s">
        <v>242</v>
      </c>
      <c r="C7" s="33" t="s">
        <v>243</v>
      </c>
      <c r="D7" s="34">
        <f aca="true" t="shared" si="0" ref="D7:D70">E7+H7+K7</f>
        <v>81187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2713</v>
      </c>
      <c r="I7" s="34">
        <v>2713</v>
      </c>
      <c r="J7" s="34">
        <v>0</v>
      </c>
      <c r="K7" s="34">
        <f aca="true" t="shared" si="3" ref="K7:K70">L7+M7</f>
        <v>78474</v>
      </c>
      <c r="L7" s="34">
        <v>66613</v>
      </c>
      <c r="M7" s="34">
        <v>11861</v>
      </c>
      <c r="N7" s="34">
        <f aca="true" t="shared" si="4" ref="N7:N70">O7+U7+AA7</f>
        <v>81187</v>
      </c>
      <c r="O7" s="34">
        <f aca="true" t="shared" si="5" ref="O7:O70">SUM(P7:T7)</f>
        <v>69326</v>
      </c>
      <c r="P7" s="34">
        <v>69326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11861</v>
      </c>
      <c r="V7" s="34">
        <v>11861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241</v>
      </c>
      <c r="B8" s="32" t="s">
        <v>0</v>
      </c>
      <c r="C8" s="33" t="s">
        <v>1</v>
      </c>
      <c r="D8" s="34">
        <f t="shared" si="0"/>
        <v>116337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116337</v>
      </c>
      <c r="L8" s="34">
        <v>90392</v>
      </c>
      <c r="M8" s="34">
        <v>25945</v>
      </c>
      <c r="N8" s="34">
        <f t="shared" si="4"/>
        <v>116564</v>
      </c>
      <c r="O8" s="34">
        <f t="shared" si="5"/>
        <v>90392</v>
      </c>
      <c r="P8" s="34">
        <v>82003</v>
      </c>
      <c r="Q8" s="34">
        <v>0</v>
      </c>
      <c r="R8" s="34">
        <v>8162</v>
      </c>
      <c r="S8" s="34">
        <v>227</v>
      </c>
      <c r="T8" s="34">
        <v>0</v>
      </c>
      <c r="U8" s="34">
        <f t="shared" si="6"/>
        <v>25945</v>
      </c>
      <c r="V8" s="34">
        <v>11802</v>
      </c>
      <c r="W8" s="34">
        <v>0</v>
      </c>
      <c r="X8" s="34">
        <v>14143</v>
      </c>
      <c r="Y8" s="34">
        <v>0</v>
      </c>
      <c r="Z8" s="34">
        <v>0</v>
      </c>
      <c r="AA8" s="34">
        <f t="shared" si="7"/>
        <v>227</v>
      </c>
      <c r="AB8" s="34">
        <v>227</v>
      </c>
      <c r="AC8" s="34">
        <v>0</v>
      </c>
    </row>
    <row r="9" spans="1:29" ht="13.5">
      <c r="A9" s="31" t="s">
        <v>241</v>
      </c>
      <c r="B9" s="32" t="s">
        <v>2</v>
      </c>
      <c r="C9" s="33" t="s">
        <v>3</v>
      </c>
      <c r="D9" s="34">
        <f t="shared" si="0"/>
        <v>38070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38070</v>
      </c>
      <c r="L9" s="34">
        <v>30508</v>
      </c>
      <c r="M9" s="34">
        <v>7562</v>
      </c>
      <c r="N9" s="34">
        <f t="shared" si="4"/>
        <v>38070</v>
      </c>
      <c r="O9" s="34">
        <f t="shared" si="5"/>
        <v>30508</v>
      </c>
      <c r="P9" s="34">
        <v>30168</v>
      </c>
      <c r="Q9" s="34">
        <v>0</v>
      </c>
      <c r="R9" s="34">
        <v>340</v>
      </c>
      <c r="S9" s="34">
        <v>0</v>
      </c>
      <c r="T9" s="34">
        <v>0</v>
      </c>
      <c r="U9" s="34">
        <f t="shared" si="6"/>
        <v>7562</v>
      </c>
      <c r="V9" s="34">
        <v>7562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241</v>
      </c>
      <c r="B10" s="32" t="s">
        <v>4</v>
      </c>
      <c r="C10" s="33" t="s">
        <v>234</v>
      </c>
      <c r="D10" s="34">
        <f t="shared" si="0"/>
        <v>58554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58554</v>
      </c>
      <c r="L10" s="34">
        <v>47615</v>
      </c>
      <c r="M10" s="34">
        <v>10939</v>
      </c>
      <c r="N10" s="34">
        <f t="shared" si="4"/>
        <v>59341</v>
      </c>
      <c r="O10" s="34">
        <f t="shared" si="5"/>
        <v>48255</v>
      </c>
      <c r="P10" s="34">
        <v>47615</v>
      </c>
      <c r="Q10" s="34">
        <v>0</v>
      </c>
      <c r="R10" s="34">
        <v>640</v>
      </c>
      <c r="S10" s="34">
        <v>0</v>
      </c>
      <c r="T10" s="34">
        <v>0</v>
      </c>
      <c r="U10" s="34">
        <f t="shared" si="6"/>
        <v>11086</v>
      </c>
      <c r="V10" s="34">
        <v>10939</v>
      </c>
      <c r="W10" s="34">
        <v>0</v>
      </c>
      <c r="X10" s="34">
        <v>147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241</v>
      </c>
      <c r="B11" s="32" t="s">
        <v>5</v>
      </c>
      <c r="C11" s="33" t="s">
        <v>6</v>
      </c>
      <c r="D11" s="34">
        <f t="shared" si="0"/>
        <v>17055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17055</v>
      </c>
      <c r="L11" s="34">
        <v>13144</v>
      </c>
      <c r="M11" s="34">
        <v>3911</v>
      </c>
      <c r="N11" s="34">
        <f t="shared" si="4"/>
        <v>17055</v>
      </c>
      <c r="O11" s="34">
        <f t="shared" si="5"/>
        <v>13144</v>
      </c>
      <c r="P11" s="34">
        <v>13144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3911</v>
      </c>
      <c r="V11" s="34">
        <v>3911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241</v>
      </c>
      <c r="B12" s="32" t="s">
        <v>7</v>
      </c>
      <c r="C12" s="33" t="s">
        <v>8</v>
      </c>
      <c r="D12" s="34">
        <f t="shared" si="0"/>
        <v>49799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49799</v>
      </c>
      <c r="L12" s="34">
        <v>11283</v>
      </c>
      <c r="M12" s="34">
        <v>38516</v>
      </c>
      <c r="N12" s="34">
        <f t="shared" si="4"/>
        <v>49901</v>
      </c>
      <c r="O12" s="34">
        <f t="shared" si="5"/>
        <v>11283</v>
      </c>
      <c r="P12" s="34">
        <v>11283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38516</v>
      </c>
      <c r="V12" s="34">
        <v>38516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102</v>
      </c>
      <c r="AB12" s="34">
        <v>102</v>
      </c>
      <c r="AC12" s="34">
        <v>0</v>
      </c>
    </row>
    <row r="13" spans="1:29" ht="13.5">
      <c r="A13" s="31" t="s">
        <v>241</v>
      </c>
      <c r="B13" s="32" t="s">
        <v>9</v>
      </c>
      <c r="C13" s="33" t="s">
        <v>10</v>
      </c>
      <c r="D13" s="34">
        <f t="shared" si="0"/>
        <v>20254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20254</v>
      </c>
      <c r="L13" s="34">
        <v>14182</v>
      </c>
      <c r="M13" s="34">
        <v>6072</v>
      </c>
      <c r="N13" s="34">
        <f t="shared" si="4"/>
        <v>21467</v>
      </c>
      <c r="O13" s="34">
        <f t="shared" si="5"/>
        <v>14182</v>
      </c>
      <c r="P13" s="34">
        <v>14182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6072</v>
      </c>
      <c r="V13" s="34">
        <v>6072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1213</v>
      </c>
      <c r="AB13" s="34">
        <v>1213</v>
      </c>
      <c r="AC13" s="34">
        <v>0</v>
      </c>
    </row>
    <row r="14" spans="1:29" ht="13.5">
      <c r="A14" s="31" t="s">
        <v>241</v>
      </c>
      <c r="B14" s="32" t="s">
        <v>11</v>
      </c>
      <c r="C14" s="33" t="s">
        <v>12</v>
      </c>
      <c r="D14" s="34">
        <f t="shared" si="0"/>
        <v>19371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19371</v>
      </c>
      <c r="L14" s="34">
        <v>15819</v>
      </c>
      <c r="M14" s="34">
        <v>3552</v>
      </c>
      <c r="N14" s="34">
        <f t="shared" si="4"/>
        <v>22980</v>
      </c>
      <c r="O14" s="34">
        <f t="shared" si="5"/>
        <v>15819</v>
      </c>
      <c r="P14" s="34">
        <v>15819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3552</v>
      </c>
      <c r="V14" s="34">
        <v>3552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3609</v>
      </c>
      <c r="AB14" s="34">
        <v>57</v>
      </c>
      <c r="AC14" s="34">
        <v>3552</v>
      </c>
    </row>
    <row r="15" spans="1:29" ht="13.5">
      <c r="A15" s="31" t="s">
        <v>241</v>
      </c>
      <c r="B15" s="32" t="s">
        <v>13</v>
      </c>
      <c r="C15" s="33" t="s">
        <v>14</v>
      </c>
      <c r="D15" s="34">
        <f t="shared" si="0"/>
        <v>18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18</v>
      </c>
      <c r="L15" s="34">
        <v>17</v>
      </c>
      <c r="M15" s="34">
        <v>1</v>
      </c>
      <c r="N15" s="34">
        <f t="shared" si="4"/>
        <v>18</v>
      </c>
      <c r="O15" s="34">
        <f t="shared" si="5"/>
        <v>17</v>
      </c>
      <c r="P15" s="34">
        <v>0</v>
      </c>
      <c r="Q15" s="34">
        <v>17</v>
      </c>
      <c r="R15" s="34">
        <v>0</v>
      </c>
      <c r="S15" s="34">
        <v>0</v>
      </c>
      <c r="T15" s="34">
        <v>0</v>
      </c>
      <c r="U15" s="34">
        <f t="shared" si="6"/>
        <v>1</v>
      </c>
      <c r="V15" s="34">
        <v>0</v>
      </c>
      <c r="W15" s="34">
        <v>1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241</v>
      </c>
      <c r="B16" s="32" t="s">
        <v>15</v>
      </c>
      <c r="C16" s="33" t="s">
        <v>16</v>
      </c>
      <c r="D16" s="34">
        <f t="shared" si="0"/>
        <v>583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583</v>
      </c>
      <c r="L16" s="34">
        <v>533</v>
      </c>
      <c r="M16" s="34">
        <v>50</v>
      </c>
      <c r="N16" s="34">
        <f t="shared" si="4"/>
        <v>583</v>
      </c>
      <c r="O16" s="34">
        <f t="shared" si="5"/>
        <v>533</v>
      </c>
      <c r="P16" s="34">
        <v>533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50</v>
      </c>
      <c r="V16" s="34">
        <v>50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241</v>
      </c>
      <c r="B17" s="32" t="s">
        <v>17</v>
      </c>
      <c r="C17" s="33" t="s">
        <v>233</v>
      </c>
      <c r="D17" s="34">
        <f t="shared" si="0"/>
        <v>954</v>
      </c>
      <c r="E17" s="34">
        <f t="shared" si="1"/>
        <v>0</v>
      </c>
      <c r="F17" s="34">
        <v>0</v>
      </c>
      <c r="G17" s="34">
        <v>0</v>
      </c>
      <c r="H17" s="34">
        <f t="shared" si="2"/>
        <v>954</v>
      </c>
      <c r="I17" s="34">
        <v>268</v>
      </c>
      <c r="J17" s="34">
        <v>686</v>
      </c>
      <c r="K17" s="34">
        <f t="shared" si="3"/>
        <v>0</v>
      </c>
      <c r="L17" s="34">
        <v>0</v>
      </c>
      <c r="M17" s="34">
        <v>0</v>
      </c>
      <c r="N17" s="34">
        <f t="shared" si="4"/>
        <v>954</v>
      </c>
      <c r="O17" s="34">
        <f t="shared" si="5"/>
        <v>268</v>
      </c>
      <c r="P17" s="34">
        <v>268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686</v>
      </c>
      <c r="V17" s="34">
        <v>686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241</v>
      </c>
      <c r="B18" s="32" t="s">
        <v>18</v>
      </c>
      <c r="C18" s="33" t="s">
        <v>19</v>
      </c>
      <c r="D18" s="34">
        <f t="shared" si="0"/>
        <v>4391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4391</v>
      </c>
      <c r="L18" s="34">
        <v>2915</v>
      </c>
      <c r="M18" s="34">
        <v>1476</v>
      </c>
      <c r="N18" s="34">
        <f t="shared" si="4"/>
        <v>4391</v>
      </c>
      <c r="O18" s="34">
        <f t="shared" si="5"/>
        <v>2915</v>
      </c>
      <c r="P18" s="34">
        <v>2915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1476</v>
      </c>
      <c r="V18" s="34">
        <v>1476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241</v>
      </c>
      <c r="B19" s="32" t="s">
        <v>20</v>
      </c>
      <c r="C19" s="33" t="s">
        <v>201</v>
      </c>
      <c r="D19" s="34">
        <f t="shared" si="0"/>
        <v>10339</v>
      </c>
      <c r="E19" s="34">
        <f t="shared" si="1"/>
        <v>0</v>
      </c>
      <c r="F19" s="34">
        <v>0</v>
      </c>
      <c r="G19" s="34">
        <v>0</v>
      </c>
      <c r="H19" s="34">
        <f t="shared" si="2"/>
        <v>2632</v>
      </c>
      <c r="I19" s="34">
        <v>0</v>
      </c>
      <c r="J19" s="34">
        <v>2632</v>
      </c>
      <c r="K19" s="34">
        <f t="shared" si="3"/>
        <v>7707</v>
      </c>
      <c r="L19" s="34">
        <v>6723</v>
      </c>
      <c r="M19" s="34">
        <v>984</v>
      </c>
      <c r="N19" s="34">
        <f t="shared" si="4"/>
        <v>10443</v>
      </c>
      <c r="O19" s="34">
        <f t="shared" si="5"/>
        <v>6723</v>
      </c>
      <c r="P19" s="34">
        <v>6723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3616</v>
      </c>
      <c r="V19" s="34">
        <v>3616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104</v>
      </c>
      <c r="AB19" s="34">
        <v>104</v>
      </c>
      <c r="AC19" s="34">
        <v>0</v>
      </c>
    </row>
    <row r="20" spans="1:29" ht="13.5">
      <c r="A20" s="31" t="s">
        <v>241</v>
      </c>
      <c r="B20" s="32" t="s">
        <v>21</v>
      </c>
      <c r="C20" s="33" t="s">
        <v>22</v>
      </c>
      <c r="D20" s="34">
        <f t="shared" si="0"/>
        <v>10546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10546</v>
      </c>
      <c r="L20" s="34">
        <v>9482</v>
      </c>
      <c r="M20" s="34">
        <v>1064</v>
      </c>
      <c r="N20" s="34">
        <f t="shared" si="4"/>
        <v>10699</v>
      </c>
      <c r="O20" s="34">
        <f t="shared" si="5"/>
        <v>9624</v>
      </c>
      <c r="P20" s="34">
        <v>9482</v>
      </c>
      <c r="Q20" s="34">
        <v>0</v>
      </c>
      <c r="R20" s="34">
        <v>142</v>
      </c>
      <c r="S20" s="34">
        <v>0</v>
      </c>
      <c r="T20" s="34">
        <v>0</v>
      </c>
      <c r="U20" s="34">
        <f t="shared" si="6"/>
        <v>1064</v>
      </c>
      <c r="V20" s="34">
        <v>1064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11</v>
      </c>
      <c r="AB20" s="34">
        <v>11</v>
      </c>
      <c r="AC20" s="34">
        <v>0</v>
      </c>
    </row>
    <row r="21" spans="1:29" ht="13.5">
      <c r="A21" s="31" t="s">
        <v>241</v>
      </c>
      <c r="B21" s="32" t="s">
        <v>23</v>
      </c>
      <c r="C21" s="33" t="s">
        <v>24</v>
      </c>
      <c r="D21" s="34">
        <f t="shared" si="0"/>
        <v>2128</v>
      </c>
      <c r="E21" s="34">
        <f t="shared" si="1"/>
        <v>0</v>
      </c>
      <c r="F21" s="34">
        <v>0</v>
      </c>
      <c r="G21" s="34">
        <v>0</v>
      </c>
      <c r="H21" s="34">
        <f t="shared" si="2"/>
        <v>2128</v>
      </c>
      <c r="I21" s="34">
        <v>2085</v>
      </c>
      <c r="J21" s="34">
        <v>43</v>
      </c>
      <c r="K21" s="34">
        <f t="shared" si="3"/>
        <v>0</v>
      </c>
      <c r="L21" s="34">
        <v>0</v>
      </c>
      <c r="M21" s="34">
        <v>0</v>
      </c>
      <c r="N21" s="34">
        <f t="shared" si="4"/>
        <v>2161</v>
      </c>
      <c r="O21" s="34">
        <f t="shared" si="5"/>
        <v>2085</v>
      </c>
      <c r="P21" s="34">
        <v>2046</v>
      </c>
      <c r="Q21" s="34">
        <v>0</v>
      </c>
      <c r="R21" s="34">
        <v>39</v>
      </c>
      <c r="S21" s="34">
        <v>0</v>
      </c>
      <c r="T21" s="34">
        <v>0</v>
      </c>
      <c r="U21" s="34">
        <f t="shared" si="6"/>
        <v>43</v>
      </c>
      <c r="V21" s="34">
        <v>43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33</v>
      </c>
      <c r="AB21" s="34">
        <v>33</v>
      </c>
      <c r="AC21" s="34">
        <v>0</v>
      </c>
    </row>
    <row r="22" spans="1:29" ht="13.5">
      <c r="A22" s="31" t="s">
        <v>241</v>
      </c>
      <c r="B22" s="32" t="s">
        <v>25</v>
      </c>
      <c r="C22" s="33" t="s">
        <v>26</v>
      </c>
      <c r="D22" s="34">
        <f t="shared" si="0"/>
        <v>6262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6262</v>
      </c>
      <c r="L22" s="34">
        <v>5229</v>
      </c>
      <c r="M22" s="34">
        <v>1033</v>
      </c>
      <c r="N22" s="34">
        <f t="shared" si="4"/>
        <v>6266</v>
      </c>
      <c r="O22" s="34">
        <f t="shared" si="5"/>
        <v>5229</v>
      </c>
      <c r="P22" s="34">
        <v>5132</v>
      </c>
      <c r="Q22" s="34">
        <v>0</v>
      </c>
      <c r="R22" s="34">
        <v>97</v>
      </c>
      <c r="S22" s="34">
        <v>0</v>
      </c>
      <c r="T22" s="34">
        <v>0</v>
      </c>
      <c r="U22" s="34">
        <f t="shared" si="6"/>
        <v>1033</v>
      </c>
      <c r="V22" s="34">
        <v>1033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4</v>
      </c>
      <c r="AB22" s="34">
        <v>4</v>
      </c>
      <c r="AC22" s="34">
        <v>0</v>
      </c>
    </row>
    <row r="23" spans="1:29" ht="13.5">
      <c r="A23" s="31" t="s">
        <v>241</v>
      </c>
      <c r="B23" s="32" t="s">
        <v>27</v>
      </c>
      <c r="C23" s="33" t="s">
        <v>28</v>
      </c>
      <c r="D23" s="34">
        <f t="shared" si="0"/>
        <v>6606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6606</v>
      </c>
      <c r="L23" s="34">
        <v>5551</v>
      </c>
      <c r="M23" s="34">
        <v>1055</v>
      </c>
      <c r="N23" s="34">
        <f t="shared" si="4"/>
        <v>6606</v>
      </c>
      <c r="O23" s="34">
        <f t="shared" si="5"/>
        <v>5551</v>
      </c>
      <c r="P23" s="34">
        <v>5447</v>
      </c>
      <c r="Q23" s="34">
        <v>0</v>
      </c>
      <c r="R23" s="34">
        <v>104</v>
      </c>
      <c r="S23" s="34">
        <v>0</v>
      </c>
      <c r="T23" s="34">
        <v>0</v>
      </c>
      <c r="U23" s="34">
        <f t="shared" si="6"/>
        <v>1055</v>
      </c>
      <c r="V23" s="34">
        <v>1055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241</v>
      </c>
      <c r="B24" s="32" t="s">
        <v>29</v>
      </c>
      <c r="C24" s="33" t="s">
        <v>30</v>
      </c>
      <c r="D24" s="34">
        <f t="shared" si="0"/>
        <v>6742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6742</v>
      </c>
      <c r="L24" s="34">
        <v>4677</v>
      </c>
      <c r="M24" s="34">
        <v>2065</v>
      </c>
      <c r="N24" s="34">
        <f t="shared" si="4"/>
        <v>6742</v>
      </c>
      <c r="O24" s="34">
        <f t="shared" si="5"/>
        <v>4677</v>
      </c>
      <c r="P24" s="34">
        <v>4677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2065</v>
      </c>
      <c r="V24" s="34">
        <v>2065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241</v>
      </c>
      <c r="B25" s="32" t="s">
        <v>31</v>
      </c>
      <c r="C25" s="33" t="s">
        <v>239</v>
      </c>
      <c r="D25" s="34">
        <f t="shared" si="0"/>
        <v>5407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5407</v>
      </c>
      <c r="L25" s="34">
        <v>4022</v>
      </c>
      <c r="M25" s="34">
        <v>1385</v>
      </c>
      <c r="N25" s="34">
        <f t="shared" si="4"/>
        <v>10407</v>
      </c>
      <c r="O25" s="34">
        <f t="shared" si="5"/>
        <v>10407</v>
      </c>
      <c r="P25" s="34">
        <v>4022</v>
      </c>
      <c r="Q25" s="34">
        <v>6385</v>
      </c>
      <c r="R25" s="34">
        <v>0</v>
      </c>
      <c r="S25" s="34">
        <v>0</v>
      </c>
      <c r="T25" s="34">
        <v>0</v>
      </c>
      <c r="U25" s="34">
        <f t="shared" si="6"/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241</v>
      </c>
      <c r="B26" s="32" t="s">
        <v>32</v>
      </c>
      <c r="C26" s="33" t="s">
        <v>230</v>
      </c>
      <c r="D26" s="34">
        <f t="shared" si="0"/>
        <v>2320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2320</v>
      </c>
      <c r="L26" s="34">
        <v>2104</v>
      </c>
      <c r="M26" s="34">
        <v>216</v>
      </c>
      <c r="N26" s="34">
        <f t="shared" si="4"/>
        <v>2323</v>
      </c>
      <c r="O26" s="34">
        <f t="shared" si="5"/>
        <v>2104</v>
      </c>
      <c r="P26" s="34">
        <v>2104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214</v>
      </c>
      <c r="V26" s="34">
        <v>0</v>
      </c>
      <c r="W26" s="34">
        <v>214</v>
      </c>
      <c r="X26" s="34">
        <v>0</v>
      </c>
      <c r="Y26" s="34">
        <v>0</v>
      </c>
      <c r="Z26" s="34">
        <v>0</v>
      </c>
      <c r="AA26" s="34">
        <f t="shared" si="7"/>
        <v>5</v>
      </c>
      <c r="AB26" s="34">
        <v>5</v>
      </c>
      <c r="AC26" s="34">
        <v>0</v>
      </c>
    </row>
    <row r="27" spans="1:29" ht="13.5">
      <c r="A27" s="31" t="s">
        <v>241</v>
      </c>
      <c r="B27" s="32" t="s">
        <v>33</v>
      </c>
      <c r="C27" s="33" t="s">
        <v>34</v>
      </c>
      <c r="D27" s="34">
        <f t="shared" si="0"/>
        <v>2005</v>
      </c>
      <c r="E27" s="34">
        <f t="shared" si="1"/>
        <v>0</v>
      </c>
      <c r="F27" s="34">
        <v>0</v>
      </c>
      <c r="G27" s="34">
        <v>0</v>
      </c>
      <c r="H27" s="34">
        <f t="shared" si="2"/>
        <v>2005</v>
      </c>
      <c r="I27" s="34">
        <v>1590</v>
      </c>
      <c r="J27" s="34">
        <v>415</v>
      </c>
      <c r="K27" s="34">
        <f t="shared" si="3"/>
        <v>0</v>
      </c>
      <c r="L27" s="34">
        <v>0</v>
      </c>
      <c r="M27" s="34">
        <v>0</v>
      </c>
      <c r="N27" s="34">
        <f t="shared" si="4"/>
        <v>2018</v>
      </c>
      <c r="O27" s="34">
        <f t="shared" si="5"/>
        <v>1590</v>
      </c>
      <c r="P27" s="34">
        <v>1483</v>
      </c>
      <c r="Q27" s="34">
        <v>107</v>
      </c>
      <c r="R27" s="34">
        <v>0</v>
      </c>
      <c r="S27" s="34">
        <v>0</v>
      </c>
      <c r="T27" s="34">
        <v>0</v>
      </c>
      <c r="U27" s="34">
        <f t="shared" si="6"/>
        <v>415</v>
      </c>
      <c r="V27" s="34">
        <v>415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13</v>
      </c>
      <c r="AB27" s="34">
        <v>13</v>
      </c>
      <c r="AC27" s="34">
        <v>0</v>
      </c>
    </row>
    <row r="28" spans="1:29" ht="13.5">
      <c r="A28" s="31" t="s">
        <v>241</v>
      </c>
      <c r="B28" s="32" t="s">
        <v>35</v>
      </c>
      <c r="C28" s="33" t="s">
        <v>36</v>
      </c>
      <c r="D28" s="34">
        <f t="shared" si="0"/>
        <v>7571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7571</v>
      </c>
      <c r="L28" s="34">
        <v>5098</v>
      </c>
      <c r="M28" s="34">
        <v>2473</v>
      </c>
      <c r="N28" s="34">
        <f t="shared" si="4"/>
        <v>7571</v>
      </c>
      <c r="O28" s="34">
        <f t="shared" si="5"/>
        <v>5098</v>
      </c>
      <c r="P28" s="34">
        <v>5098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2473</v>
      </c>
      <c r="V28" s="34">
        <v>2473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241</v>
      </c>
      <c r="B29" s="32" t="s">
        <v>37</v>
      </c>
      <c r="C29" s="33" t="s">
        <v>38</v>
      </c>
      <c r="D29" s="34">
        <f t="shared" si="0"/>
        <v>4768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4768</v>
      </c>
      <c r="L29" s="34">
        <v>2807</v>
      </c>
      <c r="M29" s="34">
        <v>1961</v>
      </c>
      <c r="N29" s="34">
        <f t="shared" si="4"/>
        <v>4816</v>
      </c>
      <c r="O29" s="34">
        <f t="shared" si="5"/>
        <v>2807</v>
      </c>
      <c r="P29" s="34">
        <v>2807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1961</v>
      </c>
      <c r="V29" s="34">
        <v>1961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48</v>
      </c>
      <c r="AB29" s="34">
        <v>48</v>
      </c>
      <c r="AC29" s="34">
        <v>0</v>
      </c>
    </row>
    <row r="30" spans="1:29" ht="13.5">
      <c r="A30" s="31" t="s">
        <v>241</v>
      </c>
      <c r="B30" s="32" t="s">
        <v>39</v>
      </c>
      <c r="C30" s="33" t="s">
        <v>40</v>
      </c>
      <c r="D30" s="34">
        <f t="shared" si="0"/>
        <v>7695</v>
      </c>
      <c r="E30" s="34">
        <f t="shared" si="1"/>
        <v>6150</v>
      </c>
      <c r="F30" s="34">
        <v>6150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1545</v>
      </c>
      <c r="L30" s="34">
        <v>0</v>
      </c>
      <c r="M30" s="34">
        <v>1545</v>
      </c>
      <c r="N30" s="34">
        <f t="shared" si="4"/>
        <v>7708</v>
      </c>
      <c r="O30" s="34">
        <f t="shared" si="5"/>
        <v>6150</v>
      </c>
      <c r="P30" s="34">
        <v>6150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1545</v>
      </c>
      <c r="V30" s="34">
        <v>1545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13</v>
      </c>
      <c r="AB30" s="34">
        <v>13</v>
      </c>
      <c r="AC30" s="34">
        <v>0</v>
      </c>
    </row>
    <row r="31" spans="1:29" ht="13.5">
      <c r="A31" s="31" t="s">
        <v>241</v>
      </c>
      <c r="B31" s="32" t="s">
        <v>41</v>
      </c>
      <c r="C31" s="33" t="s">
        <v>42</v>
      </c>
      <c r="D31" s="34">
        <f t="shared" si="0"/>
        <v>8234</v>
      </c>
      <c r="E31" s="34">
        <f t="shared" si="1"/>
        <v>6165</v>
      </c>
      <c r="F31" s="34">
        <v>6165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2069</v>
      </c>
      <c r="L31" s="34">
        <v>0</v>
      </c>
      <c r="M31" s="34">
        <v>2069</v>
      </c>
      <c r="N31" s="34">
        <f t="shared" si="4"/>
        <v>8234</v>
      </c>
      <c r="O31" s="34">
        <f t="shared" si="5"/>
        <v>6165</v>
      </c>
      <c r="P31" s="34">
        <v>6165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2069</v>
      </c>
      <c r="V31" s="34">
        <v>2069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241</v>
      </c>
      <c r="B32" s="32" t="s">
        <v>43</v>
      </c>
      <c r="C32" s="33" t="s">
        <v>44</v>
      </c>
      <c r="D32" s="34">
        <f t="shared" si="0"/>
        <v>12313</v>
      </c>
      <c r="E32" s="34">
        <f t="shared" si="1"/>
        <v>10041</v>
      </c>
      <c r="F32" s="34">
        <v>10041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2272</v>
      </c>
      <c r="L32" s="34">
        <v>0</v>
      </c>
      <c r="M32" s="34">
        <v>2272</v>
      </c>
      <c r="N32" s="34">
        <f t="shared" si="4"/>
        <v>12313</v>
      </c>
      <c r="O32" s="34">
        <f t="shared" si="5"/>
        <v>10041</v>
      </c>
      <c r="P32" s="34">
        <v>10041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2272</v>
      </c>
      <c r="V32" s="34">
        <v>2272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241</v>
      </c>
      <c r="B33" s="32" t="s">
        <v>45</v>
      </c>
      <c r="C33" s="33" t="s">
        <v>46</v>
      </c>
      <c r="D33" s="34">
        <f t="shared" si="0"/>
        <v>1499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1499</v>
      </c>
      <c r="L33" s="34">
        <v>1098</v>
      </c>
      <c r="M33" s="34">
        <v>401</v>
      </c>
      <c r="N33" s="34">
        <f t="shared" si="4"/>
        <v>1519</v>
      </c>
      <c r="O33" s="34">
        <f t="shared" si="5"/>
        <v>1118</v>
      </c>
      <c r="P33" s="34">
        <v>1098</v>
      </c>
      <c r="Q33" s="34">
        <v>0</v>
      </c>
      <c r="R33" s="34">
        <v>20</v>
      </c>
      <c r="S33" s="34">
        <v>0</v>
      </c>
      <c r="T33" s="34">
        <v>0</v>
      </c>
      <c r="U33" s="34">
        <f t="shared" si="6"/>
        <v>401</v>
      </c>
      <c r="V33" s="34">
        <v>401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241</v>
      </c>
      <c r="B34" s="32" t="s">
        <v>47</v>
      </c>
      <c r="C34" s="33" t="s">
        <v>48</v>
      </c>
      <c r="D34" s="34">
        <f t="shared" si="0"/>
        <v>6528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6528</v>
      </c>
      <c r="L34" s="34">
        <v>5099</v>
      </c>
      <c r="M34" s="34">
        <v>1429</v>
      </c>
      <c r="N34" s="34">
        <f t="shared" si="4"/>
        <v>6528</v>
      </c>
      <c r="O34" s="34">
        <f t="shared" si="5"/>
        <v>5099</v>
      </c>
      <c r="P34" s="34">
        <v>5030</v>
      </c>
      <c r="Q34" s="34">
        <v>0</v>
      </c>
      <c r="R34" s="34">
        <v>69</v>
      </c>
      <c r="S34" s="34">
        <v>0</v>
      </c>
      <c r="T34" s="34">
        <v>0</v>
      </c>
      <c r="U34" s="34">
        <f t="shared" si="6"/>
        <v>1429</v>
      </c>
      <c r="V34" s="34">
        <v>1410</v>
      </c>
      <c r="W34" s="34">
        <v>0</v>
      </c>
      <c r="X34" s="34">
        <v>19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241</v>
      </c>
      <c r="B35" s="32" t="s">
        <v>49</v>
      </c>
      <c r="C35" s="33" t="s">
        <v>50</v>
      </c>
      <c r="D35" s="34">
        <f t="shared" si="0"/>
        <v>10516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10516</v>
      </c>
      <c r="L35" s="34">
        <v>8869</v>
      </c>
      <c r="M35" s="34">
        <v>1647</v>
      </c>
      <c r="N35" s="34">
        <f t="shared" si="4"/>
        <v>10516</v>
      </c>
      <c r="O35" s="34">
        <f t="shared" si="5"/>
        <v>8869</v>
      </c>
      <c r="P35" s="34">
        <v>8749</v>
      </c>
      <c r="Q35" s="34">
        <v>0</v>
      </c>
      <c r="R35" s="34">
        <v>120</v>
      </c>
      <c r="S35" s="34">
        <v>0</v>
      </c>
      <c r="T35" s="34">
        <v>0</v>
      </c>
      <c r="U35" s="34">
        <f t="shared" si="6"/>
        <v>1647</v>
      </c>
      <c r="V35" s="34">
        <v>1625</v>
      </c>
      <c r="W35" s="34">
        <v>0</v>
      </c>
      <c r="X35" s="34">
        <v>22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241</v>
      </c>
      <c r="B36" s="32" t="s">
        <v>51</v>
      </c>
      <c r="C36" s="33" t="s">
        <v>52</v>
      </c>
      <c r="D36" s="34">
        <f t="shared" si="0"/>
        <v>4498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4498</v>
      </c>
      <c r="L36" s="34">
        <v>3470</v>
      </c>
      <c r="M36" s="34">
        <v>1028</v>
      </c>
      <c r="N36" s="34">
        <f t="shared" si="4"/>
        <v>4498</v>
      </c>
      <c r="O36" s="34">
        <f t="shared" si="5"/>
        <v>3470</v>
      </c>
      <c r="P36" s="34">
        <v>3423</v>
      </c>
      <c r="Q36" s="34">
        <v>0</v>
      </c>
      <c r="R36" s="34">
        <v>47</v>
      </c>
      <c r="S36" s="34">
        <v>0</v>
      </c>
      <c r="T36" s="34">
        <v>0</v>
      </c>
      <c r="U36" s="34">
        <f t="shared" si="6"/>
        <v>1028</v>
      </c>
      <c r="V36" s="34">
        <v>1014</v>
      </c>
      <c r="W36" s="34">
        <v>0</v>
      </c>
      <c r="X36" s="34">
        <v>14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241</v>
      </c>
      <c r="B37" s="32" t="s">
        <v>53</v>
      </c>
      <c r="C37" s="33" t="s">
        <v>240</v>
      </c>
      <c r="D37" s="34">
        <f t="shared" si="0"/>
        <v>9250</v>
      </c>
      <c r="E37" s="34">
        <f t="shared" si="1"/>
        <v>1374</v>
      </c>
      <c r="F37" s="34">
        <v>1031</v>
      </c>
      <c r="G37" s="34">
        <v>343</v>
      </c>
      <c r="H37" s="34">
        <f t="shared" si="2"/>
        <v>0</v>
      </c>
      <c r="I37" s="34">
        <v>0</v>
      </c>
      <c r="J37" s="34">
        <v>0</v>
      </c>
      <c r="K37" s="34">
        <f t="shared" si="3"/>
        <v>7876</v>
      </c>
      <c r="L37" s="34">
        <v>6674</v>
      </c>
      <c r="M37" s="34">
        <v>1202</v>
      </c>
      <c r="N37" s="34">
        <f t="shared" si="4"/>
        <v>9250</v>
      </c>
      <c r="O37" s="34">
        <f t="shared" si="5"/>
        <v>7705</v>
      </c>
      <c r="P37" s="34">
        <v>7695</v>
      </c>
      <c r="Q37" s="34">
        <v>0</v>
      </c>
      <c r="R37" s="34">
        <v>10</v>
      </c>
      <c r="S37" s="34">
        <v>0</v>
      </c>
      <c r="T37" s="34">
        <v>0</v>
      </c>
      <c r="U37" s="34">
        <f t="shared" si="6"/>
        <v>1545</v>
      </c>
      <c r="V37" s="34">
        <v>1545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241</v>
      </c>
      <c r="B38" s="32" t="s">
        <v>54</v>
      </c>
      <c r="C38" s="33" t="s">
        <v>200</v>
      </c>
      <c r="D38" s="34">
        <f t="shared" si="0"/>
        <v>8175</v>
      </c>
      <c r="E38" s="34">
        <f t="shared" si="1"/>
        <v>4669</v>
      </c>
      <c r="F38" s="34">
        <v>3668</v>
      </c>
      <c r="G38" s="34">
        <v>1001</v>
      </c>
      <c r="H38" s="34">
        <f t="shared" si="2"/>
        <v>0</v>
      </c>
      <c r="I38" s="34">
        <v>0</v>
      </c>
      <c r="J38" s="34">
        <v>0</v>
      </c>
      <c r="K38" s="34">
        <f t="shared" si="3"/>
        <v>3506</v>
      </c>
      <c r="L38" s="34">
        <v>2830</v>
      </c>
      <c r="M38" s="34">
        <v>676</v>
      </c>
      <c r="N38" s="34">
        <f t="shared" si="4"/>
        <v>9175</v>
      </c>
      <c r="O38" s="34">
        <f t="shared" si="5"/>
        <v>7498</v>
      </c>
      <c r="P38" s="34">
        <v>7483</v>
      </c>
      <c r="Q38" s="34">
        <v>0</v>
      </c>
      <c r="R38" s="34">
        <v>15</v>
      </c>
      <c r="S38" s="34">
        <v>0</v>
      </c>
      <c r="T38" s="34">
        <v>0</v>
      </c>
      <c r="U38" s="34">
        <f t="shared" si="6"/>
        <v>1677</v>
      </c>
      <c r="V38" s="34">
        <v>1677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241</v>
      </c>
      <c r="B39" s="32" t="s">
        <v>55</v>
      </c>
      <c r="C39" s="33" t="s">
        <v>229</v>
      </c>
      <c r="D39" s="34">
        <f t="shared" si="0"/>
        <v>4521</v>
      </c>
      <c r="E39" s="34">
        <f t="shared" si="1"/>
        <v>3032</v>
      </c>
      <c r="F39" s="34">
        <v>2561</v>
      </c>
      <c r="G39" s="34">
        <v>471</v>
      </c>
      <c r="H39" s="34">
        <f t="shared" si="2"/>
        <v>0</v>
      </c>
      <c r="I39" s="34">
        <v>0</v>
      </c>
      <c r="J39" s="34">
        <v>0</v>
      </c>
      <c r="K39" s="34">
        <f t="shared" si="3"/>
        <v>1489</v>
      </c>
      <c r="L39" s="34">
        <v>1313</v>
      </c>
      <c r="M39" s="34">
        <v>176</v>
      </c>
      <c r="N39" s="34">
        <f t="shared" si="4"/>
        <v>4521</v>
      </c>
      <c r="O39" s="34">
        <f t="shared" si="5"/>
        <v>3874</v>
      </c>
      <c r="P39" s="34">
        <v>3874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647</v>
      </c>
      <c r="V39" s="34">
        <v>637</v>
      </c>
      <c r="W39" s="34">
        <v>0</v>
      </c>
      <c r="X39" s="34">
        <v>10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241</v>
      </c>
      <c r="B40" s="32" t="s">
        <v>56</v>
      </c>
      <c r="C40" s="33" t="s">
        <v>203</v>
      </c>
      <c r="D40" s="34">
        <f t="shared" si="0"/>
        <v>6767</v>
      </c>
      <c r="E40" s="34">
        <f t="shared" si="1"/>
        <v>1361</v>
      </c>
      <c r="F40" s="34">
        <v>1052</v>
      </c>
      <c r="G40" s="34">
        <v>309</v>
      </c>
      <c r="H40" s="34">
        <f t="shared" si="2"/>
        <v>0</v>
      </c>
      <c r="I40" s="34">
        <v>0</v>
      </c>
      <c r="J40" s="34">
        <v>0</v>
      </c>
      <c r="K40" s="34">
        <f t="shared" si="3"/>
        <v>5406</v>
      </c>
      <c r="L40" s="34">
        <v>5067</v>
      </c>
      <c r="M40" s="34">
        <v>339</v>
      </c>
      <c r="N40" s="34">
        <f t="shared" si="4"/>
        <v>6777</v>
      </c>
      <c r="O40" s="34">
        <f t="shared" si="5"/>
        <v>6129</v>
      </c>
      <c r="P40" s="34">
        <v>6119</v>
      </c>
      <c r="Q40" s="34">
        <v>0</v>
      </c>
      <c r="R40" s="34">
        <v>10</v>
      </c>
      <c r="S40" s="34">
        <v>0</v>
      </c>
      <c r="T40" s="34">
        <v>0</v>
      </c>
      <c r="U40" s="34">
        <f t="shared" si="6"/>
        <v>648</v>
      </c>
      <c r="V40" s="34">
        <v>648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241</v>
      </c>
      <c r="B41" s="32" t="s">
        <v>57</v>
      </c>
      <c r="C41" s="33" t="s">
        <v>58</v>
      </c>
      <c r="D41" s="34">
        <f t="shared" si="0"/>
        <v>3463</v>
      </c>
      <c r="E41" s="34">
        <f t="shared" si="1"/>
        <v>1912</v>
      </c>
      <c r="F41" s="34">
        <v>1512</v>
      </c>
      <c r="G41" s="34">
        <v>400</v>
      </c>
      <c r="H41" s="34">
        <f t="shared" si="2"/>
        <v>0</v>
      </c>
      <c r="I41" s="34">
        <v>0</v>
      </c>
      <c r="J41" s="34">
        <v>0</v>
      </c>
      <c r="K41" s="34">
        <f t="shared" si="3"/>
        <v>1551</v>
      </c>
      <c r="L41" s="34">
        <v>1049</v>
      </c>
      <c r="M41" s="34">
        <v>502</v>
      </c>
      <c r="N41" s="34">
        <f t="shared" si="4"/>
        <v>3463</v>
      </c>
      <c r="O41" s="34">
        <f t="shared" si="5"/>
        <v>2561</v>
      </c>
      <c r="P41" s="34">
        <v>2561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902</v>
      </c>
      <c r="V41" s="34">
        <v>892</v>
      </c>
      <c r="W41" s="34">
        <v>0</v>
      </c>
      <c r="X41" s="34">
        <v>10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241</v>
      </c>
      <c r="B42" s="32" t="s">
        <v>59</v>
      </c>
      <c r="C42" s="33" t="s">
        <v>60</v>
      </c>
      <c r="D42" s="34">
        <f t="shared" si="0"/>
        <v>5082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5082</v>
      </c>
      <c r="L42" s="34">
        <v>4741</v>
      </c>
      <c r="M42" s="34">
        <v>341</v>
      </c>
      <c r="N42" s="34">
        <f t="shared" si="4"/>
        <v>5082</v>
      </c>
      <c r="O42" s="34">
        <f t="shared" si="5"/>
        <v>4741</v>
      </c>
      <c r="P42" s="34">
        <v>4714</v>
      </c>
      <c r="Q42" s="34">
        <v>0</v>
      </c>
      <c r="R42" s="34">
        <v>27</v>
      </c>
      <c r="S42" s="34">
        <v>0</v>
      </c>
      <c r="T42" s="34">
        <v>0</v>
      </c>
      <c r="U42" s="34">
        <f t="shared" si="6"/>
        <v>341</v>
      </c>
      <c r="V42" s="34">
        <v>341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241</v>
      </c>
      <c r="B43" s="32" t="s">
        <v>61</v>
      </c>
      <c r="C43" s="33" t="s">
        <v>62</v>
      </c>
      <c r="D43" s="34">
        <f t="shared" si="0"/>
        <v>9091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9091</v>
      </c>
      <c r="L43" s="34">
        <v>7236</v>
      </c>
      <c r="M43" s="34">
        <v>1855</v>
      </c>
      <c r="N43" s="34">
        <f t="shared" si="4"/>
        <v>9091</v>
      </c>
      <c r="O43" s="34">
        <f t="shared" si="5"/>
        <v>7236</v>
      </c>
      <c r="P43" s="34">
        <v>7195</v>
      </c>
      <c r="Q43" s="34">
        <v>0</v>
      </c>
      <c r="R43" s="34">
        <v>41</v>
      </c>
      <c r="S43" s="34">
        <v>0</v>
      </c>
      <c r="T43" s="34">
        <v>0</v>
      </c>
      <c r="U43" s="34">
        <f t="shared" si="6"/>
        <v>1855</v>
      </c>
      <c r="V43" s="34">
        <v>1835</v>
      </c>
      <c r="W43" s="34">
        <v>0</v>
      </c>
      <c r="X43" s="34">
        <v>20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241</v>
      </c>
      <c r="B44" s="32" t="s">
        <v>63</v>
      </c>
      <c r="C44" s="33" t="s">
        <v>64</v>
      </c>
      <c r="D44" s="34">
        <f t="shared" si="0"/>
        <v>4044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4044</v>
      </c>
      <c r="L44" s="34">
        <v>3346</v>
      </c>
      <c r="M44" s="34">
        <v>698</v>
      </c>
      <c r="N44" s="34">
        <f t="shared" si="4"/>
        <v>4044</v>
      </c>
      <c r="O44" s="34">
        <f t="shared" si="5"/>
        <v>3346</v>
      </c>
      <c r="P44" s="34">
        <v>3327</v>
      </c>
      <c r="Q44" s="34">
        <v>0</v>
      </c>
      <c r="R44" s="34">
        <v>19</v>
      </c>
      <c r="S44" s="34">
        <v>0</v>
      </c>
      <c r="T44" s="34">
        <v>0</v>
      </c>
      <c r="U44" s="34">
        <f t="shared" si="6"/>
        <v>698</v>
      </c>
      <c r="V44" s="34">
        <v>698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241</v>
      </c>
      <c r="B45" s="32" t="s">
        <v>65</v>
      </c>
      <c r="C45" s="33" t="s">
        <v>66</v>
      </c>
      <c r="D45" s="34">
        <f t="shared" si="0"/>
        <v>6638</v>
      </c>
      <c r="E45" s="34">
        <f t="shared" si="1"/>
        <v>6638</v>
      </c>
      <c r="F45" s="34">
        <v>5919</v>
      </c>
      <c r="G45" s="34">
        <v>719</v>
      </c>
      <c r="H45" s="34">
        <f t="shared" si="2"/>
        <v>0</v>
      </c>
      <c r="I45" s="34">
        <v>0</v>
      </c>
      <c r="J45" s="34">
        <v>0</v>
      </c>
      <c r="K45" s="34">
        <f t="shared" si="3"/>
        <v>0</v>
      </c>
      <c r="L45" s="34">
        <v>0</v>
      </c>
      <c r="M45" s="34">
        <v>0</v>
      </c>
      <c r="N45" s="34">
        <f t="shared" si="4"/>
        <v>6955</v>
      </c>
      <c r="O45" s="34">
        <f t="shared" si="5"/>
        <v>5919</v>
      </c>
      <c r="P45" s="34">
        <v>5903</v>
      </c>
      <c r="Q45" s="34">
        <v>0</v>
      </c>
      <c r="R45" s="34">
        <v>16</v>
      </c>
      <c r="S45" s="34">
        <v>0</v>
      </c>
      <c r="T45" s="34">
        <v>0</v>
      </c>
      <c r="U45" s="34">
        <f t="shared" si="6"/>
        <v>719</v>
      </c>
      <c r="V45" s="34">
        <v>717</v>
      </c>
      <c r="W45" s="34">
        <v>0</v>
      </c>
      <c r="X45" s="34">
        <v>2</v>
      </c>
      <c r="Y45" s="34">
        <v>0</v>
      </c>
      <c r="Z45" s="34">
        <v>0</v>
      </c>
      <c r="AA45" s="34">
        <f t="shared" si="7"/>
        <v>317</v>
      </c>
      <c r="AB45" s="34">
        <v>317</v>
      </c>
      <c r="AC45" s="34">
        <v>0</v>
      </c>
    </row>
    <row r="46" spans="1:29" ht="13.5">
      <c r="A46" s="31" t="s">
        <v>241</v>
      </c>
      <c r="B46" s="32" t="s">
        <v>67</v>
      </c>
      <c r="C46" s="33" t="s">
        <v>68</v>
      </c>
      <c r="D46" s="34">
        <f t="shared" si="0"/>
        <v>6130</v>
      </c>
      <c r="E46" s="34">
        <f t="shared" si="1"/>
        <v>6130</v>
      </c>
      <c r="F46" s="34">
        <v>5252</v>
      </c>
      <c r="G46" s="34">
        <v>878</v>
      </c>
      <c r="H46" s="34">
        <f t="shared" si="2"/>
        <v>0</v>
      </c>
      <c r="I46" s="34">
        <v>0</v>
      </c>
      <c r="J46" s="34">
        <v>0</v>
      </c>
      <c r="K46" s="34">
        <f t="shared" si="3"/>
        <v>0</v>
      </c>
      <c r="L46" s="34">
        <v>0</v>
      </c>
      <c r="M46" s="34">
        <v>0</v>
      </c>
      <c r="N46" s="34">
        <f t="shared" si="4"/>
        <v>6166</v>
      </c>
      <c r="O46" s="34">
        <f t="shared" si="5"/>
        <v>5252</v>
      </c>
      <c r="P46" s="34">
        <v>5238</v>
      </c>
      <c r="Q46" s="34">
        <v>0</v>
      </c>
      <c r="R46" s="34">
        <v>14</v>
      </c>
      <c r="S46" s="34">
        <v>0</v>
      </c>
      <c r="T46" s="34">
        <v>0</v>
      </c>
      <c r="U46" s="34">
        <f t="shared" si="6"/>
        <v>878</v>
      </c>
      <c r="V46" s="34">
        <v>876</v>
      </c>
      <c r="W46" s="34">
        <v>0</v>
      </c>
      <c r="X46" s="34">
        <v>2</v>
      </c>
      <c r="Y46" s="34">
        <v>0</v>
      </c>
      <c r="Z46" s="34">
        <v>0</v>
      </c>
      <c r="AA46" s="34">
        <f t="shared" si="7"/>
        <v>36</v>
      </c>
      <c r="AB46" s="34">
        <v>36</v>
      </c>
      <c r="AC46" s="34">
        <v>0</v>
      </c>
    </row>
    <row r="47" spans="1:29" ht="13.5">
      <c r="A47" s="31" t="s">
        <v>241</v>
      </c>
      <c r="B47" s="32" t="s">
        <v>69</v>
      </c>
      <c r="C47" s="33" t="s">
        <v>70</v>
      </c>
      <c r="D47" s="34">
        <f t="shared" si="0"/>
        <v>4275</v>
      </c>
      <c r="E47" s="34">
        <f t="shared" si="1"/>
        <v>4275</v>
      </c>
      <c r="F47" s="34">
        <v>3720</v>
      </c>
      <c r="G47" s="34">
        <v>555</v>
      </c>
      <c r="H47" s="34">
        <f t="shared" si="2"/>
        <v>0</v>
      </c>
      <c r="I47" s="34">
        <v>0</v>
      </c>
      <c r="J47" s="34">
        <v>0</v>
      </c>
      <c r="K47" s="34">
        <f t="shared" si="3"/>
        <v>0</v>
      </c>
      <c r="L47" s="34">
        <v>0</v>
      </c>
      <c r="M47" s="34">
        <v>0</v>
      </c>
      <c r="N47" s="34">
        <f t="shared" si="4"/>
        <v>4275</v>
      </c>
      <c r="O47" s="34">
        <f t="shared" si="5"/>
        <v>3720</v>
      </c>
      <c r="P47" s="34">
        <v>3710</v>
      </c>
      <c r="Q47" s="34">
        <v>0</v>
      </c>
      <c r="R47" s="34">
        <v>10</v>
      </c>
      <c r="S47" s="34">
        <v>0</v>
      </c>
      <c r="T47" s="34">
        <v>0</v>
      </c>
      <c r="U47" s="34">
        <f t="shared" si="6"/>
        <v>555</v>
      </c>
      <c r="V47" s="34">
        <v>553</v>
      </c>
      <c r="W47" s="34">
        <v>0</v>
      </c>
      <c r="X47" s="34">
        <v>2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241</v>
      </c>
      <c r="B48" s="32" t="s">
        <v>71</v>
      </c>
      <c r="C48" s="33" t="s">
        <v>72</v>
      </c>
      <c r="D48" s="34">
        <f t="shared" si="0"/>
        <v>2425</v>
      </c>
      <c r="E48" s="34">
        <f t="shared" si="1"/>
        <v>2425</v>
      </c>
      <c r="F48" s="34">
        <v>2114</v>
      </c>
      <c r="G48" s="34">
        <v>311</v>
      </c>
      <c r="H48" s="34">
        <f t="shared" si="2"/>
        <v>0</v>
      </c>
      <c r="I48" s="34">
        <v>0</v>
      </c>
      <c r="J48" s="34">
        <v>0</v>
      </c>
      <c r="K48" s="34">
        <f t="shared" si="3"/>
        <v>0</v>
      </c>
      <c r="L48" s="34">
        <v>0</v>
      </c>
      <c r="M48" s="34">
        <v>0</v>
      </c>
      <c r="N48" s="34">
        <f t="shared" si="4"/>
        <v>2774</v>
      </c>
      <c r="O48" s="34">
        <f t="shared" si="5"/>
        <v>2114</v>
      </c>
      <c r="P48" s="34">
        <v>2109</v>
      </c>
      <c r="Q48" s="34">
        <v>0</v>
      </c>
      <c r="R48" s="34">
        <v>5</v>
      </c>
      <c r="S48" s="34">
        <v>0</v>
      </c>
      <c r="T48" s="34">
        <v>0</v>
      </c>
      <c r="U48" s="34">
        <f t="shared" si="6"/>
        <v>311</v>
      </c>
      <c r="V48" s="34">
        <v>310</v>
      </c>
      <c r="W48" s="34">
        <v>0</v>
      </c>
      <c r="X48" s="34">
        <v>1</v>
      </c>
      <c r="Y48" s="34">
        <v>0</v>
      </c>
      <c r="Z48" s="34">
        <v>0</v>
      </c>
      <c r="AA48" s="34">
        <f t="shared" si="7"/>
        <v>349</v>
      </c>
      <c r="AB48" s="34">
        <v>349</v>
      </c>
      <c r="AC48" s="34">
        <v>0</v>
      </c>
    </row>
    <row r="49" spans="1:29" ht="13.5">
      <c r="A49" s="31" t="s">
        <v>241</v>
      </c>
      <c r="B49" s="32" t="s">
        <v>73</v>
      </c>
      <c r="C49" s="33" t="s">
        <v>74</v>
      </c>
      <c r="D49" s="34">
        <f t="shared" si="0"/>
        <v>4992</v>
      </c>
      <c r="E49" s="34">
        <f t="shared" si="1"/>
        <v>4992</v>
      </c>
      <c r="F49" s="34">
        <v>4021</v>
      </c>
      <c r="G49" s="34">
        <v>971</v>
      </c>
      <c r="H49" s="34">
        <f t="shared" si="2"/>
        <v>0</v>
      </c>
      <c r="I49" s="34">
        <v>0</v>
      </c>
      <c r="J49" s="34">
        <v>0</v>
      </c>
      <c r="K49" s="34">
        <f t="shared" si="3"/>
        <v>0</v>
      </c>
      <c r="L49" s="34">
        <v>0</v>
      </c>
      <c r="M49" s="34">
        <v>0</v>
      </c>
      <c r="N49" s="34">
        <f t="shared" si="4"/>
        <v>4992</v>
      </c>
      <c r="O49" s="34">
        <f t="shared" si="5"/>
        <v>4021</v>
      </c>
      <c r="P49" s="34">
        <v>4010</v>
      </c>
      <c r="Q49" s="34">
        <v>0</v>
      </c>
      <c r="R49" s="34">
        <v>11</v>
      </c>
      <c r="S49" s="34">
        <v>0</v>
      </c>
      <c r="T49" s="34">
        <v>0</v>
      </c>
      <c r="U49" s="34">
        <f t="shared" si="6"/>
        <v>971</v>
      </c>
      <c r="V49" s="34">
        <v>968</v>
      </c>
      <c r="W49" s="34">
        <v>0</v>
      </c>
      <c r="X49" s="34">
        <v>3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241</v>
      </c>
      <c r="B50" s="32" t="s">
        <v>75</v>
      </c>
      <c r="C50" s="33" t="s">
        <v>76</v>
      </c>
      <c r="D50" s="34">
        <f t="shared" si="0"/>
        <v>5316</v>
      </c>
      <c r="E50" s="34">
        <f t="shared" si="1"/>
        <v>5316</v>
      </c>
      <c r="F50" s="34">
        <v>4078</v>
      </c>
      <c r="G50" s="34">
        <v>1238</v>
      </c>
      <c r="H50" s="34">
        <f t="shared" si="2"/>
        <v>0</v>
      </c>
      <c r="I50" s="34">
        <v>0</v>
      </c>
      <c r="J50" s="34">
        <v>0</v>
      </c>
      <c r="K50" s="34">
        <f t="shared" si="3"/>
        <v>0</v>
      </c>
      <c r="L50" s="34">
        <v>0</v>
      </c>
      <c r="M50" s="34">
        <v>0</v>
      </c>
      <c r="N50" s="34">
        <f t="shared" si="4"/>
        <v>5316</v>
      </c>
      <c r="O50" s="34">
        <f t="shared" si="5"/>
        <v>4078</v>
      </c>
      <c r="P50" s="34">
        <v>4067</v>
      </c>
      <c r="Q50" s="34">
        <v>0</v>
      </c>
      <c r="R50" s="34">
        <v>11</v>
      </c>
      <c r="S50" s="34">
        <v>0</v>
      </c>
      <c r="T50" s="34">
        <v>0</v>
      </c>
      <c r="U50" s="34">
        <f t="shared" si="6"/>
        <v>1238</v>
      </c>
      <c r="V50" s="34">
        <v>1235</v>
      </c>
      <c r="W50" s="34">
        <v>0</v>
      </c>
      <c r="X50" s="34">
        <v>3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241</v>
      </c>
      <c r="B51" s="32" t="s">
        <v>77</v>
      </c>
      <c r="C51" s="33" t="s">
        <v>78</v>
      </c>
      <c r="D51" s="34">
        <f t="shared" si="0"/>
        <v>3274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3274</v>
      </c>
      <c r="L51" s="34">
        <v>2369</v>
      </c>
      <c r="M51" s="34">
        <v>905</v>
      </c>
      <c r="N51" s="34">
        <f t="shared" si="4"/>
        <v>3274</v>
      </c>
      <c r="O51" s="34">
        <f t="shared" si="5"/>
        <v>2369</v>
      </c>
      <c r="P51" s="34">
        <v>2369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905</v>
      </c>
      <c r="V51" s="34">
        <v>905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241</v>
      </c>
      <c r="B52" s="32" t="s">
        <v>79</v>
      </c>
      <c r="C52" s="33" t="s">
        <v>80</v>
      </c>
      <c r="D52" s="34">
        <f t="shared" si="0"/>
        <v>6685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6685</v>
      </c>
      <c r="L52" s="34">
        <v>4863</v>
      </c>
      <c r="M52" s="34">
        <v>1822</v>
      </c>
      <c r="N52" s="34">
        <f t="shared" si="4"/>
        <v>6685</v>
      </c>
      <c r="O52" s="34">
        <f t="shared" si="5"/>
        <v>4863</v>
      </c>
      <c r="P52" s="34">
        <v>4863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1822</v>
      </c>
      <c r="V52" s="34">
        <v>1822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241</v>
      </c>
      <c r="B53" s="32" t="s">
        <v>81</v>
      </c>
      <c r="C53" s="33" t="s">
        <v>232</v>
      </c>
      <c r="D53" s="34">
        <f t="shared" si="0"/>
        <v>1639</v>
      </c>
      <c r="E53" s="34">
        <f t="shared" si="1"/>
        <v>0</v>
      </c>
      <c r="F53" s="34">
        <v>0</v>
      </c>
      <c r="G53" s="34">
        <v>0</v>
      </c>
      <c r="H53" s="34">
        <f t="shared" si="2"/>
        <v>1369</v>
      </c>
      <c r="I53" s="34">
        <v>1369</v>
      </c>
      <c r="J53" s="34">
        <v>0</v>
      </c>
      <c r="K53" s="34">
        <f t="shared" si="3"/>
        <v>270</v>
      </c>
      <c r="L53" s="34">
        <v>0</v>
      </c>
      <c r="M53" s="34">
        <v>270</v>
      </c>
      <c r="N53" s="34">
        <f t="shared" si="4"/>
        <v>1747</v>
      </c>
      <c r="O53" s="34">
        <f t="shared" si="5"/>
        <v>1369</v>
      </c>
      <c r="P53" s="34">
        <v>1369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270</v>
      </c>
      <c r="V53" s="34">
        <v>0</v>
      </c>
      <c r="W53" s="34">
        <v>0</v>
      </c>
      <c r="X53" s="34">
        <v>270</v>
      </c>
      <c r="Y53" s="34">
        <v>0</v>
      </c>
      <c r="Z53" s="34">
        <v>0</v>
      </c>
      <c r="AA53" s="34">
        <f t="shared" si="7"/>
        <v>108</v>
      </c>
      <c r="AB53" s="34">
        <v>108</v>
      </c>
      <c r="AC53" s="34">
        <v>0</v>
      </c>
    </row>
    <row r="54" spans="1:29" ht="13.5">
      <c r="A54" s="31" t="s">
        <v>241</v>
      </c>
      <c r="B54" s="32" t="s">
        <v>82</v>
      </c>
      <c r="C54" s="33" t="s">
        <v>83</v>
      </c>
      <c r="D54" s="34">
        <f t="shared" si="0"/>
        <v>5564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5564</v>
      </c>
      <c r="L54" s="34">
        <v>4117</v>
      </c>
      <c r="M54" s="34">
        <v>1447</v>
      </c>
      <c r="N54" s="34">
        <f t="shared" si="4"/>
        <v>5771</v>
      </c>
      <c r="O54" s="34">
        <f t="shared" si="5"/>
        <v>4117</v>
      </c>
      <c r="P54" s="34">
        <v>4117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1447</v>
      </c>
      <c r="V54" s="34">
        <v>1447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207</v>
      </c>
      <c r="AB54" s="34">
        <v>207</v>
      </c>
      <c r="AC54" s="34">
        <v>0</v>
      </c>
    </row>
    <row r="55" spans="1:29" ht="13.5">
      <c r="A55" s="31" t="s">
        <v>241</v>
      </c>
      <c r="B55" s="32" t="s">
        <v>84</v>
      </c>
      <c r="C55" s="33" t="s">
        <v>85</v>
      </c>
      <c r="D55" s="34">
        <f t="shared" si="0"/>
        <v>3371</v>
      </c>
      <c r="E55" s="34">
        <f t="shared" si="1"/>
        <v>100</v>
      </c>
      <c r="F55" s="34">
        <v>0</v>
      </c>
      <c r="G55" s="34">
        <v>100</v>
      </c>
      <c r="H55" s="34">
        <f t="shared" si="2"/>
        <v>0</v>
      </c>
      <c r="I55" s="34">
        <v>0</v>
      </c>
      <c r="J55" s="34">
        <v>0</v>
      </c>
      <c r="K55" s="34">
        <f t="shared" si="3"/>
        <v>3271</v>
      </c>
      <c r="L55" s="34">
        <v>3151</v>
      </c>
      <c r="M55" s="34">
        <v>120</v>
      </c>
      <c r="N55" s="34">
        <f t="shared" si="4"/>
        <v>3449</v>
      </c>
      <c r="O55" s="34">
        <f t="shared" si="5"/>
        <v>3151</v>
      </c>
      <c r="P55" s="34">
        <v>3151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220</v>
      </c>
      <c r="V55" s="34">
        <v>190</v>
      </c>
      <c r="W55" s="34">
        <v>0</v>
      </c>
      <c r="X55" s="34">
        <v>0</v>
      </c>
      <c r="Y55" s="34">
        <v>30</v>
      </c>
      <c r="Z55" s="34">
        <v>0</v>
      </c>
      <c r="AA55" s="34">
        <f t="shared" si="7"/>
        <v>78</v>
      </c>
      <c r="AB55" s="34">
        <v>78</v>
      </c>
      <c r="AC55" s="34">
        <v>0</v>
      </c>
    </row>
    <row r="56" spans="1:29" ht="13.5">
      <c r="A56" s="31" t="s">
        <v>241</v>
      </c>
      <c r="B56" s="32" t="s">
        <v>86</v>
      </c>
      <c r="C56" s="33" t="s">
        <v>87</v>
      </c>
      <c r="D56" s="34">
        <f t="shared" si="0"/>
        <v>3646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3646</v>
      </c>
      <c r="L56" s="34">
        <v>3358</v>
      </c>
      <c r="M56" s="34">
        <v>288</v>
      </c>
      <c r="N56" s="34">
        <f t="shared" si="4"/>
        <v>3646</v>
      </c>
      <c r="O56" s="34">
        <f t="shared" si="5"/>
        <v>3358</v>
      </c>
      <c r="P56" s="34">
        <v>3358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288</v>
      </c>
      <c r="V56" s="34">
        <v>288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241</v>
      </c>
      <c r="B57" s="32" t="s">
        <v>88</v>
      </c>
      <c r="C57" s="33" t="s">
        <v>89</v>
      </c>
      <c r="D57" s="34">
        <f t="shared" si="0"/>
        <v>6563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6563</v>
      </c>
      <c r="L57" s="34">
        <v>5343</v>
      </c>
      <c r="M57" s="34">
        <v>1220</v>
      </c>
      <c r="N57" s="34">
        <f t="shared" si="4"/>
        <v>6946</v>
      </c>
      <c r="O57" s="34">
        <f t="shared" si="5"/>
        <v>5522</v>
      </c>
      <c r="P57" s="34">
        <v>5246</v>
      </c>
      <c r="Q57" s="34">
        <v>0</v>
      </c>
      <c r="R57" s="34">
        <v>276</v>
      </c>
      <c r="S57" s="34">
        <v>0</v>
      </c>
      <c r="T57" s="34">
        <v>0</v>
      </c>
      <c r="U57" s="34">
        <f t="shared" si="6"/>
        <v>1334</v>
      </c>
      <c r="V57" s="34">
        <v>1183</v>
      </c>
      <c r="W57" s="34">
        <v>0</v>
      </c>
      <c r="X57" s="34">
        <v>151</v>
      </c>
      <c r="Y57" s="34">
        <v>0</v>
      </c>
      <c r="Z57" s="34">
        <v>0</v>
      </c>
      <c r="AA57" s="34">
        <f t="shared" si="7"/>
        <v>90</v>
      </c>
      <c r="AB57" s="34">
        <v>90</v>
      </c>
      <c r="AC57" s="34">
        <v>0</v>
      </c>
    </row>
    <row r="58" spans="1:29" ht="13.5">
      <c r="A58" s="31" t="s">
        <v>241</v>
      </c>
      <c r="B58" s="32" t="s">
        <v>90</v>
      </c>
      <c r="C58" s="33" t="s">
        <v>164</v>
      </c>
      <c r="D58" s="34">
        <f t="shared" si="0"/>
        <v>3709</v>
      </c>
      <c r="E58" s="34">
        <f t="shared" si="1"/>
        <v>0</v>
      </c>
      <c r="F58" s="34">
        <v>0</v>
      </c>
      <c r="G58" s="34">
        <v>0</v>
      </c>
      <c r="H58" s="34">
        <f t="shared" si="2"/>
        <v>2702</v>
      </c>
      <c r="I58" s="34">
        <v>2702</v>
      </c>
      <c r="J58" s="34">
        <v>0</v>
      </c>
      <c r="K58" s="34">
        <f t="shared" si="3"/>
        <v>1007</v>
      </c>
      <c r="L58" s="34">
        <v>0</v>
      </c>
      <c r="M58" s="34">
        <v>1007</v>
      </c>
      <c r="N58" s="34">
        <f t="shared" si="4"/>
        <v>3709</v>
      </c>
      <c r="O58" s="34">
        <f t="shared" si="5"/>
        <v>2702</v>
      </c>
      <c r="P58" s="34">
        <v>2702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1007</v>
      </c>
      <c r="V58" s="34">
        <v>1007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241</v>
      </c>
      <c r="B59" s="32" t="s">
        <v>91</v>
      </c>
      <c r="C59" s="33" t="s">
        <v>92</v>
      </c>
      <c r="D59" s="34">
        <f t="shared" si="0"/>
        <v>1760</v>
      </c>
      <c r="E59" s="34">
        <f t="shared" si="1"/>
        <v>0</v>
      </c>
      <c r="F59" s="34">
        <v>0</v>
      </c>
      <c r="G59" s="34">
        <v>0</v>
      </c>
      <c r="H59" s="34">
        <f t="shared" si="2"/>
        <v>1703</v>
      </c>
      <c r="I59" s="34">
        <v>1703</v>
      </c>
      <c r="J59" s="34">
        <v>0</v>
      </c>
      <c r="K59" s="34">
        <f t="shared" si="3"/>
        <v>57</v>
      </c>
      <c r="L59" s="34">
        <v>0</v>
      </c>
      <c r="M59" s="34">
        <v>57</v>
      </c>
      <c r="N59" s="34">
        <f t="shared" si="4"/>
        <v>1799</v>
      </c>
      <c r="O59" s="34">
        <f t="shared" si="5"/>
        <v>1703</v>
      </c>
      <c r="P59" s="34">
        <v>1703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57</v>
      </c>
      <c r="V59" s="34">
        <v>57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39</v>
      </c>
      <c r="AB59" s="34">
        <v>39</v>
      </c>
      <c r="AC59" s="34">
        <v>0</v>
      </c>
    </row>
    <row r="60" spans="1:29" ht="13.5">
      <c r="A60" s="31" t="s">
        <v>241</v>
      </c>
      <c r="B60" s="32" t="s">
        <v>93</v>
      </c>
      <c r="C60" s="33" t="s">
        <v>94</v>
      </c>
      <c r="D60" s="34">
        <f t="shared" si="0"/>
        <v>6198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6198</v>
      </c>
      <c r="L60" s="34">
        <v>5260</v>
      </c>
      <c r="M60" s="34">
        <v>938</v>
      </c>
      <c r="N60" s="34">
        <f t="shared" si="4"/>
        <v>6460</v>
      </c>
      <c r="O60" s="34">
        <f t="shared" si="5"/>
        <v>5436</v>
      </c>
      <c r="P60" s="34">
        <v>5164</v>
      </c>
      <c r="Q60" s="34">
        <v>0</v>
      </c>
      <c r="R60" s="34">
        <v>272</v>
      </c>
      <c r="S60" s="34">
        <v>0</v>
      </c>
      <c r="T60" s="34">
        <v>0</v>
      </c>
      <c r="U60" s="34">
        <f t="shared" si="6"/>
        <v>1024</v>
      </c>
      <c r="V60" s="34">
        <v>909</v>
      </c>
      <c r="W60" s="34">
        <v>0</v>
      </c>
      <c r="X60" s="34">
        <v>115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241</v>
      </c>
      <c r="B61" s="32" t="s">
        <v>95</v>
      </c>
      <c r="C61" s="33" t="s">
        <v>96</v>
      </c>
      <c r="D61" s="34">
        <f t="shared" si="0"/>
        <v>5003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5003</v>
      </c>
      <c r="L61" s="34">
        <v>4507</v>
      </c>
      <c r="M61" s="34">
        <v>496</v>
      </c>
      <c r="N61" s="34">
        <f t="shared" si="4"/>
        <v>5505</v>
      </c>
      <c r="O61" s="34">
        <f t="shared" si="5"/>
        <v>4657</v>
      </c>
      <c r="P61" s="34">
        <v>4425</v>
      </c>
      <c r="Q61" s="34">
        <v>0</v>
      </c>
      <c r="R61" s="34">
        <v>232</v>
      </c>
      <c r="S61" s="34">
        <v>0</v>
      </c>
      <c r="T61" s="34">
        <v>0</v>
      </c>
      <c r="U61" s="34">
        <f t="shared" si="6"/>
        <v>543</v>
      </c>
      <c r="V61" s="34">
        <v>481</v>
      </c>
      <c r="W61" s="34">
        <v>0</v>
      </c>
      <c r="X61" s="34">
        <v>62</v>
      </c>
      <c r="Y61" s="34">
        <v>0</v>
      </c>
      <c r="Z61" s="34">
        <v>0</v>
      </c>
      <c r="AA61" s="34">
        <f t="shared" si="7"/>
        <v>305</v>
      </c>
      <c r="AB61" s="34">
        <v>305</v>
      </c>
      <c r="AC61" s="34">
        <v>0</v>
      </c>
    </row>
    <row r="62" spans="1:29" ht="13.5">
      <c r="A62" s="31" t="s">
        <v>241</v>
      </c>
      <c r="B62" s="32" t="s">
        <v>97</v>
      </c>
      <c r="C62" s="33" t="s">
        <v>98</v>
      </c>
      <c r="D62" s="34">
        <f t="shared" si="0"/>
        <v>6492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6492</v>
      </c>
      <c r="L62" s="34">
        <v>5756</v>
      </c>
      <c r="M62" s="34">
        <v>736</v>
      </c>
      <c r="N62" s="34">
        <f t="shared" si="4"/>
        <v>6979</v>
      </c>
      <c r="O62" s="34">
        <f t="shared" si="5"/>
        <v>5948</v>
      </c>
      <c r="P62" s="34">
        <v>5651</v>
      </c>
      <c r="Q62" s="34">
        <v>0</v>
      </c>
      <c r="R62" s="34">
        <v>297</v>
      </c>
      <c r="S62" s="34">
        <v>0</v>
      </c>
      <c r="T62" s="34">
        <v>0</v>
      </c>
      <c r="U62" s="34">
        <f t="shared" si="6"/>
        <v>804</v>
      </c>
      <c r="V62" s="34">
        <v>713</v>
      </c>
      <c r="W62" s="34">
        <v>0</v>
      </c>
      <c r="X62" s="34">
        <v>91</v>
      </c>
      <c r="Y62" s="34">
        <v>0</v>
      </c>
      <c r="Z62" s="34">
        <v>0</v>
      </c>
      <c r="AA62" s="34">
        <f t="shared" si="7"/>
        <v>227</v>
      </c>
      <c r="AB62" s="34">
        <v>227</v>
      </c>
      <c r="AC62" s="34">
        <v>0</v>
      </c>
    </row>
    <row r="63" spans="1:29" ht="13.5">
      <c r="A63" s="31" t="s">
        <v>241</v>
      </c>
      <c r="B63" s="32" t="s">
        <v>99</v>
      </c>
      <c r="C63" s="33" t="s">
        <v>100</v>
      </c>
      <c r="D63" s="34">
        <f t="shared" si="0"/>
        <v>7623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7623</v>
      </c>
      <c r="L63" s="34">
        <v>6754</v>
      </c>
      <c r="M63" s="34">
        <v>869</v>
      </c>
      <c r="N63" s="34">
        <f t="shared" si="4"/>
        <v>7929</v>
      </c>
      <c r="O63" s="34">
        <f t="shared" si="5"/>
        <v>6979</v>
      </c>
      <c r="P63" s="34">
        <v>6631</v>
      </c>
      <c r="Q63" s="34">
        <v>0</v>
      </c>
      <c r="R63" s="34">
        <v>348</v>
      </c>
      <c r="S63" s="34">
        <v>0</v>
      </c>
      <c r="T63" s="34">
        <v>0</v>
      </c>
      <c r="U63" s="34">
        <f t="shared" si="6"/>
        <v>950</v>
      </c>
      <c r="V63" s="34">
        <v>842</v>
      </c>
      <c r="W63" s="34">
        <v>0</v>
      </c>
      <c r="X63" s="34">
        <v>108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241</v>
      </c>
      <c r="B64" s="32" t="s">
        <v>101</v>
      </c>
      <c r="C64" s="33" t="s">
        <v>202</v>
      </c>
      <c r="D64" s="34">
        <f t="shared" si="0"/>
        <v>5207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5207</v>
      </c>
      <c r="L64" s="34">
        <v>4204</v>
      </c>
      <c r="M64" s="34">
        <v>1003</v>
      </c>
      <c r="N64" s="34">
        <f t="shared" si="4"/>
        <v>5523</v>
      </c>
      <c r="O64" s="34">
        <f t="shared" si="5"/>
        <v>4344</v>
      </c>
      <c r="P64" s="34">
        <v>4128</v>
      </c>
      <c r="Q64" s="34">
        <v>0</v>
      </c>
      <c r="R64" s="34">
        <v>216</v>
      </c>
      <c r="S64" s="34">
        <v>0</v>
      </c>
      <c r="T64" s="34">
        <v>0</v>
      </c>
      <c r="U64" s="34">
        <f t="shared" si="6"/>
        <v>1097</v>
      </c>
      <c r="V64" s="34">
        <v>972</v>
      </c>
      <c r="W64" s="34">
        <v>0</v>
      </c>
      <c r="X64" s="34">
        <v>125</v>
      </c>
      <c r="Y64" s="34">
        <v>0</v>
      </c>
      <c r="Z64" s="34">
        <v>0</v>
      </c>
      <c r="AA64" s="34">
        <f t="shared" si="7"/>
        <v>82</v>
      </c>
      <c r="AB64" s="34">
        <v>82</v>
      </c>
      <c r="AC64" s="34">
        <v>0</v>
      </c>
    </row>
    <row r="65" spans="1:29" ht="13.5">
      <c r="A65" s="31" t="s">
        <v>241</v>
      </c>
      <c r="B65" s="32" t="s">
        <v>102</v>
      </c>
      <c r="C65" s="33" t="s">
        <v>103</v>
      </c>
      <c r="D65" s="34">
        <f t="shared" si="0"/>
        <v>3434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3434</v>
      </c>
      <c r="L65" s="34">
        <v>2839</v>
      </c>
      <c r="M65" s="34">
        <v>595</v>
      </c>
      <c r="N65" s="34">
        <f t="shared" si="4"/>
        <v>3600</v>
      </c>
      <c r="O65" s="34">
        <f t="shared" si="5"/>
        <v>2933</v>
      </c>
      <c r="P65" s="34">
        <v>2787</v>
      </c>
      <c r="Q65" s="34">
        <v>0</v>
      </c>
      <c r="R65" s="34">
        <v>146</v>
      </c>
      <c r="S65" s="34">
        <v>0</v>
      </c>
      <c r="T65" s="34">
        <v>0</v>
      </c>
      <c r="U65" s="34">
        <f t="shared" si="6"/>
        <v>651</v>
      </c>
      <c r="V65" s="34">
        <v>577</v>
      </c>
      <c r="W65" s="34">
        <v>0</v>
      </c>
      <c r="X65" s="34">
        <v>74</v>
      </c>
      <c r="Y65" s="34">
        <v>0</v>
      </c>
      <c r="Z65" s="34">
        <v>0</v>
      </c>
      <c r="AA65" s="34">
        <f t="shared" si="7"/>
        <v>16</v>
      </c>
      <c r="AB65" s="34">
        <v>16</v>
      </c>
      <c r="AC65" s="34">
        <v>0</v>
      </c>
    </row>
    <row r="66" spans="1:29" ht="13.5">
      <c r="A66" s="31" t="s">
        <v>241</v>
      </c>
      <c r="B66" s="32" t="s">
        <v>104</v>
      </c>
      <c r="C66" s="33" t="s">
        <v>105</v>
      </c>
      <c r="D66" s="34">
        <f t="shared" si="0"/>
        <v>5286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5286</v>
      </c>
      <c r="L66" s="34">
        <v>4334</v>
      </c>
      <c r="M66" s="34">
        <v>952</v>
      </c>
      <c r="N66" s="34">
        <f t="shared" si="4"/>
        <v>5300</v>
      </c>
      <c r="O66" s="34">
        <f t="shared" si="5"/>
        <v>4334</v>
      </c>
      <c r="P66" s="34">
        <v>4334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952</v>
      </c>
      <c r="V66" s="34">
        <v>952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14</v>
      </c>
      <c r="AB66" s="34">
        <v>14</v>
      </c>
      <c r="AC66" s="34">
        <v>0</v>
      </c>
    </row>
    <row r="67" spans="1:29" ht="13.5">
      <c r="A67" s="31" t="s">
        <v>241</v>
      </c>
      <c r="B67" s="32" t="s">
        <v>106</v>
      </c>
      <c r="C67" s="33" t="s">
        <v>107</v>
      </c>
      <c r="D67" s="34">
        <f t="shared" si="0"/>
        <v>1958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1958</v>
      </c>
      <c r="L67" s="34">
        <v>1742</v>
      </c>
      <c r="M67" s="34">
        <v>216</v>
      </c>
      <c r="N67" s="34">
        <f t="shared" si="4"/>
        <v>1958</v>
      </c>
      <c r="O67" s="34">
        <f t="shared" si="5"/>
        <v>1742</v>
      </c>
      <c r="P67" s="34">
        <v>1742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216</v>
      </c>
      <c r="V67" s="34">
        <v>216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241</v>
      </c>
      <c r="B68" s="32" t="s">
        <v>108</v>
      </c>
      <c r="C68" s="33" t="s">
        <v>109</v>
      </c>
      <c r="D68" s="34">
        <f t="shared" si="0"/>
        <v>2305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2305</v>
      </c>
      <c r="L68" s="34">
        <v>1822</v>
      </c>
      <c r="M68" s="34">
        <v>483</v>
      </c>
      <c r="N68" s="34">
        <f t="shared" si="4"/>
        <v>2305</v>
      </c>
      <c r="O68" s="34">
        <f t="shared" si="5"/>
        <v>1822</v>
      </c>
      <c r="P68" s="34">
        <v>1822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483</v>
      </c>
      <c r="V68" s="34">
        <v>483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241</v>
      </c>
      <c r="B69" s="32" t="s">
        <v>110</v>
      </c>
      <c r="C69" s="33" t="s">
        <v>111</v>
      </c>
      <c r="D69" s="34">
        <f t="shared" si="0"/>
        <v>2508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2508</v>
      </c>
      <c r="L69" s="34">
        <v>1868</v>
      </c>
      <c r="M69" s="34">
        <v>640</v>
      </c>
      <c r="N69" s="34">
        <f t="shared" si="4"/>
        <v>2508</v>
      </c>
      <c r="O69" s="34">
        <f t="shared" si="5"/>
        <v>1868</v>
      </c>
      <c r="P69" s="34">
        <v>1868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640</v>
      </c>
      <c r="V69" s="34">
        <v>640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0</v>
      </c>
      <c r="AB69" s="34">
        <v>0</v>
      </c>
      <c r="AC69" s="34">
        <v>0</v>
      </c>
    </row>
    <row r="70" spans="1:29" ht="13.5">
      <c r="A70" s="31" t="s">
        <v>241</v>
      </c>
      <c r="B70" s="32" t="s">
        <v>112</v>
      </c>
      <c r="C70" s="33" t="s">
        <v>113</v>
      </c>
      <c r="D70" s="34">
        <f t="shared" si="0"/>
        <v>2092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2092</v>
      </c>
      <c r="L70" s="34">
        <v>1814</v>
      </c>
      <c r="M70" s="34">
        <v>278</v>
      </c>
      <c r="N70" s="34">
        <f t="shared" si="4"/>
        <v>2344</v>
      </c>
      <c r="O70" s="34">
        <f t="shared" si="5"/>
        <v>1814</v>
      </c>
      <c r="P70" s="34">
        <v>1814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278</v>
      </c>
      <c r="V70" s="34">
        <v>278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252</v>
      </c>
      <c r="AB70" s="34">
        <v>250</v>
      </c>
      <c r="AC70" s="34">
        <v>2</v>
      </c>
    </row>
    <row r="71" spans="1:29" ht="13.5">
      <c r="A71" s="31" t="s">
        <v>241</v>
      </c>
      <c r="B71" s="32" t="s">
        <v>114</v>
      </c>
      <c r="C71" s="33" t="s">
        <v>115</v>
      </c>
      <c r="D71" s="34">
        <f aca="true" t="shared" si="8" ref="D71:D85">E71+H71+K71</f>
        <v>2721</v>
      </c>
      <c r="E71" s="34">
        <f aca="true" t="shared" si="9" ref="E71:E85">F71+G71</f>
        <v>0</v>
      </c>
      <c r="F71" s="34">
        <v>0</v>
      </c>
      <c r="G71" s="34">
        <v>0</v>
      </c>
      <c r="H71" s="34">
        <f aca="true" t="shared" si="10" ref="H71:H85">I71+J71</f>
        <v>0</v>
      </c>
      <c r="I71" s="34">
        <v>0</v>
      </c>
      <c r="J71" s="34">
        <v>0</v>
      </c>
      <c r="K71" s="34">
        <f aca="true" t="shared" si="11" ref="K71:K85">L71+M71</f>
        <v>2721</v>
      </c>
      <c r="L71" s="34">
        <v>2432</v>
      </c>
      <c r="M71" s="34">
        <v>289</v>
      </c>
      <c r="N71" s="34">
        <f aca="true" t="shared" si="12" ref="N71:N85">O71+U71+AA71</f>
        <v>2723</v>
      </c>
      <c r="O71" s="34">
        <f aca="true" t="shared" si="13" ref="O71:O85">SUM(P71:T71)</f>
        <v>2432</v>
      </c>
      <c r="P71" s="34">
        <v>2432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85">SUM(V71:Z71)</f>
        <v>289</v>
      </c>
      <c r="V71" s="34">
        <v>289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85">AB71+AC71</f>
        <v>2</v>
      </c>
      <c r="AB71" s="34">
        <v>2</v>
      </c>
      <c r="AC71" s="34">
        <v>0</v>
      </c>
    </row>
    <row r="72" spans="1:29" ht="13.5">
      <c r="A72" s="31" t="s">
        <v>241</v>
      </c>
      <c r="B72" s="32" t="s">
        <v>116</v>
      </c>
      <c r="C72" s="33" t="s">
        <v>117</v>
      </c>
      <c r="D72" s="34">
        <f t="shared" si="8"/>
        <v>6135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6135</v>
      </c>
      <c r="L72" s="34">
        <v>5058</v>
      </c>
      <c r="M72" s="34">
        <v>1077</v>
      </c>
      <c r="N72" s="34">
        <f t="shared" si="12"/>
        <v>6299</v>
      </c>
      <c r="O72" s="34">
        <f t="shared" si="13"/>
        <v>5058</v>
      </c>
      <c r="P72" s="34">
        <v>5058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1077</v>
      </c>
      <c r="V72" s="34">
        <v>1077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164</v>
      </c>
      <c r="AB72" s="34">
        <v>164</v>
      </c>
      <c r="AC72" s="34">
        <v>0</v>
      </c>
    </row>
    <row r="73" spans="1:29" ht="13.5">
      <c r="A73" s="31" t="s">
        <v>241</v>
      </c>
      <c r="B73" s="32" t="s">
        <v>118</v>
      </c>
      <c r="C73" s="33" t="s">
        <v>119</v>
      </c>
      <c r="D73" s="34">
        <f t="shared" si="8"/>
        <v>3422</v>
      </c>
      <c r="E73" s="34">
        <f t="shared" si="9"/>
        <v>0</v>
      </c>
      <c r="F73" s="34">
        <v>0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3422</v>
      </c>
      <c r="L73" s="34">
        <v>2950</v>
      </c>
      <c r="M73" s="34">
        <v>472</v>
      </c>
      <c r="N73" s="34">
        <f t="shared" si="12"/>
        <v>3488</v>
      </c>
      <c r="O73" s="34">
        <f t="shared" si="13"/>
        <v>2950</v>
      </c>
      <c r="P73" s="34">
        <v>2950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472</v>
      </c>
      <c r="V73" s="34">
        <v>472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66</v>
      </c>
      <c r="AB73" s="34">
        <v>66</v>
      </c>
      <c r="AC73" s="34">
        <v>0</v>
      </c>
    </row>
    <row r="74" spans="1:29" ht="13.5">
      <c r="A74" s="31" t="s">
        <v>241</v>
      </c>
      <c r="B74" s="32" t="s">
        <v>120</v>
      </c>
      <c r="C74" s="33" t="s">
        <v>121</v>
      </c>
      <c r="D74" s="34">
        <f t="shared" si="8"/>
        <v>6373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6373</v>
      </c>
      <c r="L74" s="34">
        <v>5302</v>
      </c>
      <c r="M74" s="34">
        <v>1071</v>
      </c>
      <c r="N74" s="34">
        <f t="shared" si="12"/>
        <v>6713</v>
      </c>
      <c r="O74" s="34">
        <f t="shared" si="13"/>
        <v>5302</v>
      </c>
      <c r="P74" s="34">
        <v>5302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1071</v>
      </c>
      <c r="V74" s="34">
        <v>1071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340</v>
      </c>
      <c r="AB74" s="34">
        <v>340</v>
      </c>
      <c r="AC74" s="34">
        <v>0</v>
      </c>
    </row>
    <row r="75" spans="1:29" ht="13.5">
      <c r="A75" s="31" t="s">
        <v>241</v>
      </c>
      <c r="B75" s="32" t="s">
        <v>122</v>
      </c>
      <c r="C75" s="33" t="s">
        <v>123</v>
      </c>
      <c r="D75" s="34">
        <f t="shared" si="8"/>
        <v>2278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2278</v>
      </c>
      <c r="L75" s="34">
        <v>1874</v>
      </c>
      <c r="M75" s="34">
        <v>404</v>
      </c>
      <c r="N75" s="34">
        <f t="shared" si="12"/>
        <v>2298</v>
      </c>
      <c r="O75" s="34">
        <f t="shared" si="13"/>
        <v>1874</v>
      </c>
      <c r="P75" s="34">
        <v>1805</v>
      </c>
      <c r="Q75" s="34">
        <v>0</v>
      </c>
      <c r="R75" s="34">
        <v>0</v>
      </c>
      <c r="S75" s="34">
        <v>69</v>
      </c>
      <c r="T75" s="34">
        <v>0</v>
      </c>
      <c r="U75" s="34">
        <f t="shared" si="14"/>
        <v>404</v>
      </c>
      <c r="V75" s="34">
        <v>404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20</v>
      </c>
      <c r="AB75" s="34">
        <v>20</v>
      </c>
      <c r="AC75" s="34">
        <v>0</v>
      </c>
    </row>
    <row r="76" spans="1:29" ht="13.5">
      <c r="A76" s="31" t="s">
        <v>241</v>
      </c>
      <c r="B76" s="32" t="s">
        <v>124</v>
      </c>
      <c r="C76" s="33" t="s">
        <v>125</v>
      </c>
      <c r="D76" s="34">
        <f t="shared" si="8"/>
        <v>7460</v>
      </c>
      <c r="E76" s="34">
        <f t="shared" si="9"/>
        <v>0</v>
      </c>
      <c r="F76" s="34">
        <v>0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7460</v>
      </c>
      <c r="L76" s="34">
        <v>6377</v>
      </c>
      <c r="M76" s="34">
        <v>1083</v>
      </c>
      <c r="N76" s="34">
        <f t="shared" si="12"/>
        <v>8301</v>
      </c>
      <c r="O76" s="34">
        <f t="shared" si="13"/>
        <v>6805</v>
      </c>
      <c r="P76" s="34">
        <v>5480</v>
      </c>
      <c r="Q76" s="34">
        <v>0</v>
      </c>
      <c r="R76" s="34">
        <v>1325</v>
      </c>
      <c r="S76" s="34">
        <v>0</v>
      </c>
      <c r="T76" s="34">
        <v>0</v>
      </c>
      <c r="U76" s="34">
        <f t="shared" si="14"/>
        <v>1156</v>
      </c>
      <c r="V76" s="34">
        <v>931</v>
      </c>
      <c r="W76" s="34">
        <v>0</v>
      </c>
      <c r="X76" s="34">
        <v>225</v>
      </c>
      <c r="Y76" s="34">
        <v>0</v>
      </c>
      <c r="Z76" s="34">
        <v>0</v>
      </c>
      <c r="AA76" s="34">
        <f t="shared" si="15"/>
        <v>340</v>
      </c>
      <c r="AB76" s="34">
        <v>340</v>
      </c>
      <c r="AC76" s="34">
        <v>0</v>
      </c>
    </row>
    <row r="77" spans="1:29" ht="13.5">
      <c r="A77" s="31" t="s">
        <v>241</v>
      </c>
      <c r="B77" s="32" t="s">
        <v>126</v>
      </c>
      <c r="C77" s="33" t="s">
        <v>127</v>
      </c>
      <c r="D77" s="34">
        <f t="shared" si="8"/>
        <v>5718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5718</v>
      </c>
      <c r="L77" s="34">
        <v>4961</v>
      </c>
      <c r="M77" s="34">
        <v>757</v>
      </c>
      <c r="N77" s="34">
        <f t="shared" si="12"/>
        <v>6320</v>
      </c>
      <c r="O77" s="34">
        <f t="shared" si="13"/>
        <v>4961</v>
      </c>
      <c r="P77" s="34">
        <v>0</v>
      </c>
      <c r="Q77" s="34">
        <v>0</v>
      </c>
      <c r="R77" s="34">
        <v>4961</v>
      </c>
      <c r="S77" s="34">
        <v>0</v>
      </c>
      <c r="T77" s="34">
        <v>0</v>
      </c>
      <c r="U77" s="34">
        <f t="shared" si="14"/>
        <v>757</v>
      </c>
      <c r="V77" s="34">
        <v>0</v>
      </c>
      <c r="W77" s="34">
        <v>0</v>
      </c>
      <c r="X77" s="34">
        <v>757</v>
      </c>
      <c r="Y77" s="34">
        <v>0</v>
      </c>
      <c r="Z77" s="34">
        <v>0</v>
      </c>
      <c r="AA77" s="34">
        <f t="shared" si="15"/>
        <v>602</v>
      </c>
      <c r="AB77" s="34">
        <v>602</v>
      </c>
      <c r="AC77" s="34">
        <v>0</v>
      </c>
    </row>
    <row r="78" spans="1:29" ht="13.5">
      <c r="A78" s="31" t="s">
        <v>241</v>
      </c>
      <c r="B78" s="32" t="s">
        <v>128</v>
      </c>
      <c r="C78" s="33" t="s">
        <v>129</v>
      </c>
      <c r="D78" s="34">
        <f t="shared" si="8"/>
        <v>7740</v>
      </c>
      <c r="E78" s="34">
        <f t="shared" si="9"/>
        <v>0</v>
      </c>
      <c r="F78" s="34">
        <v>0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7740</v>
      </c>
      <c r="L78" s="34">
        <v>7443</v>
      </c>
      <c r="M78" s="34">
        <v>297</v>
      </c>
      <c r="N78" s="34">
        <f t="shared" si="12"/>
        <v>7912</v>
      </c>
      <c r="O78" s="34">
        <f t="shared" si="13"/>
        <v>7443</v>
      </c>
      <c r="P78" s="34">
        <v>7443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297</v>
      </c>
      <c r="V78" s="34">
        <v>297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172</v>
      </c>
      <c r="AB78" s="34">
        <v>172</v>
      </c>
      <c r="AC78" s="34">
        <v>0</v>
      </c>
    </row>
    <row r="79" spans="1:29" ht="13.5">
      <c r="A79" s="31" t="s">
        <v>241</v>
      </c>
      <c r="B79" s="32" t="s">
        <v>130</v>
      </c>
      <c r="C79" s="33" t="s">
        <v>131</v>
      </c>
      <c r="D79" s="34">
        <f t="shared" si="8"/>
        <v>4125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4125</v>
      </c>
      <c r="L79" s="34">
        <v>4125</v>
      </c>
      <c r="M79" s="34">
        <v>0</v>
      </c>
      <c r="N79" s="34">
        <f t="shared" si="12"/>
        <v>4126</v>
      </c>
      <c r="O79" s="34">
        <f t="shared" si="13"/>
        <v>4125</v>
      </c>
      <c r="P79" s="34">
        <v>4125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1</v>
      </c>
      <c r="AB79" s="34">
        <v>1</v>
      </c>
      <c r="AC79" s="34">
        <v>0</v>
      </c>
    </row>
    <row r="80" spans="1:29" ht="13.5">
      <c r="A80" s="31" t="s">
        <v>241</v>
      </c>
      <c r="B80" s="32" t="s">
        <v>132</v>
      </c>
      <c r="C80" s="33" t="s">
        <v>133</v>
      </c>
      <c r="D80" s="34">
        <f t="shared" si="8"/>
        <v>14160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14160</v>
      </c>
      <c r="L80" s="34">
        <v>11910</v>
      </c>
      <c r="M80" s="34">
        <v>2250</v>
      </c>
      <c r="N80" s="34">
        <f t="shared" si="12"/>
        <v>14160</v>
      </c>
      <c r="O80" s="34">
        <f t="shared" si="13"/>
        <v>11910</v>
      </c>
      <c r="P80" s="34">
        <v>11910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2250</v>
      </c>
      <c r="V80" s="34">
        <v>2250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31" t="s">
        <v>241</v>
      </c>
      <c r="B81" s="32" t="s">
        <v>134</v>
      </c>
      <c r="C81" s="33" t="s">
        <v>135</v>
      </c>
      <c r="D81" s="34">
        <f t="shared" si="8"/>
        <v>7839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7839</v>
      </c>
      <c r="L81" s="34">
        <v>6507</v>
      </c>
      <c r="M81" s="34">
        <v>1332</v>
      </c>
      <c r="N81" s="34">
        <f t="shared" si="12"/>
        <v>8036</v>
      </c>
      <c r="O81" s="34">
        <f t="shared" si="13"/>
        <v>6507</v>
      </c>
      <c r="P81" s="34">
        <v>6507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1332</v>
      </c>
      <c r="V81" s="34">
        <v>1332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197</v>
      </c>
      <c r="AB81" s="34">
        <v>197</v>
      </c>
      <c r="AC81" s="34">
        <v>0</v>
      </c>
    </row>
    <row r="82" spans="1:29" ht="13.5">
      <c r="A82" s="31" t="s">
        <v>241</v>
      </c>
      <c r="B82" s="32" t="s">
        <v>136</v>
      </c>
      <c r="C82" s="33" t="s">
        <v>137</v>
      </c>
      <c r="D82" s="34">
        <f t="shared" si="8"/>
        <v>4101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4101</v>
      </c>
      <c r="L82" s="34">
        <v>2396</v>
      </c>
      <c r="M82" s="34">
        <v>1705</v>
      </c>
      <c r="N82" s="34">
        <f t="shared" si="12"/>
        <v>4267</v>
      </c>
      <c r="O82" s="34">
        <f t="shared" si="13"/>
        <v>2396</v>
      </c>
      <c r="P82" s="34">
        <v>2396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1705</v>
      </c>
      <c r="V82" s="34">
        <v>1705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166</v>
      </c>
      <c r="AB82" s="34">
        <v>166</v>
      </c>
      <c r="AC82" s="34">
        <v>0</v>
      </c>
    </row>
    <row r="83" spans="1:29" ht="13.5">
      <c r="A83" s="31" t="s">
        <v>241</v>
      </c>
      <c r="B83" s="32" t="s">
        <v>138</v>
      </c>
      <c r="C83" s="33" t="s">
        <v>139</v>
      </c>
      <c r="D83" s="34">
        <f t="shared" si="8"/>
        <v>1625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1625</v>
      </c>
      <c r="L83" s="34">
        <v>1474</v>
      </c>
      <c r="M83" s="34">
        <v>151</v>
      </c>
      <c r="N83" s="34">
        <f t="shared" si="12"/>
        <v>1744</v>
      </c>
      <c r="O83" s="34">
        <f t="shared" si="13"/>
        <v>1474</v>
      </c>
      <c r="P83" s="34">
        <v>1474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151</v>
      </c>
      <c r="V83" s="34">
        <v>151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119</v>
      </c>
      <c r="AB83" s="34">
        <v>119</v>
      </c>
      <c r="AC83" s="34">
        <v>0</v>
      </c>
    </row>
    <row r="84" spans="1:29" ht="13.5">
      <c r="A84" s="31" t="s">
        <v>241</v>
      </c>
      <c r="B84" s="32" t="s">
        <v>140</v>
      </c>
      <c r="C84" s="33" t="s">
        <v>141</v>
      </c>
      <c r="D84" s="34">
        <f t="shared" si="8"/>
        <v>2855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2855</v>
      </c>
      <c r="L84" s="34">
        <v>2525</v>
      </c>
      <c r="M84" s="34">
        <v>330</v>
      </c>
      <c r="N84" s="34">
        <f t="shared" si="12"/>
        <v>3278</v>
      </c>
      <c r="O84" s="34">
        <f t="shared" si="13"/>
        <v>2525</v>
      </c>
      <c r="P84" s="34">
        <v>2525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330</v>
      </c>
      <c r="V84" s="34">
        <v>330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423</v>
      </c>
      <c r="AB84" s="34">
        <v>423</v>
      </c>
      <c r="AC84" s="34">
        <v>0</v>
      </c>
    </row>
    <row r="85" spans="1:29" ht="13.5">
      <c r="A85" s="31" t="s">
        <v>241</v>
      </c>
      <c r="B85" s="32" t="s">
        <v>142</v>
      </c>
      <c r="C85" s="33" t="s">
        <v>143</v>
      </c>
      <c r="D85" s="34">
        <f t="shared" si="8"/>
        <v>4073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4073</v>
      </c>
      <c r="L85" s="34">
        <v>3403</v>
      </c>
      <c r="M85" s="34">
        <v>670</v>
      </c>
      <c r="N85" s="34">
        <f t="shared" si="12"/>
        <v>4073</v>
      </c>
      <c r="O85" s="34">
        <f t="shared" si="13"/>
        <v>3403</v>
      </c>
      <c r="P85" s="34">
        <v>3403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670</v>
      </c>
      <c r="V85" s="34">
        <v>670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57" t="s">
        <v>237</v>
      </c>
      <c r="B86" s="58"/>
      <c r="C86" s="59"/>
      <c r="D86" s="34">
        <f>SUM(D7:D85)</f>
        <v>767661</v>
      </c>
      <c r="E86" s="34">
        <f aca="true" t="shared" si="16" ref="E86:AC86">SUM(E7:E85)</f>
        <v>64580</v>
      </c>
      <c r="F86" s="34">
        <f t="shared" si="16"/>
        <v>57284</v>
      </c>
      <c r="G86" s="34">
        <f t="shared" si="16"/>
        <v>7296</v>
      </c>
      <c r="H86" s="34">
        <f t="shared" si="16"/>
        <v>16206</v>
      </c>
      <c r="I86" s="34">
        <f t="shared" si="16"/>
        <v>12430</v>
      </c>
      <c r="J86" s="34">
        <f t="shared" si="16"/>
        <v>3776</v>
      </c>
      <c r="K86" s="34">
        <f t="shared" si="16"/>
        <v>686875</v>
      </c>
      <c r="L86" s="34">
        <f t="shared" si="16"/>
        <v>522344</v>
      </c>
      <c r="M86" s="34">
        <f t="shared" si="16"/>
        <v>164531</v>
      </c>
      <c r="N86" s="34">
        <f t="shared" si="16"/>
        <v>786935</v>
      </c>
      <c r="O86" s="34">
        <f t="shared" si="16"/>
        <v>601839</v>
      </c>
      <c r="P86" s="34">
        <f t="shared" si="16"/>
        <v>576992</v>
      </c>
      <c r="Q86" s="34">
        <f t="shared" si="16"/>
        <v>6509</v>
      </c>
      <c r="R86" s="34">
        <f t="shared" si="16"/>
        <v>18042</v>
      </c>
      <c r="S86" s="34">
        <f t="shared" si="16"/>
        <v>296</v>
      </c>
      <c r="T86" s="34">
        <f t="shared" si="16"/>
        <v>0</v>
      </c>
      <c r="U86" s="34">
        <f t="shared" si="16"/>
        <v>174982</v>
      </c>
      <c r="V86" s="34">
        <f t="shared" si="16"/>
        <v>158361</v>
      </c>
      <c r="W86" s="34">
        <f t="shared" si="16"/>
        <v>215</v>
      </c>
      <c r="X86" s="34">
        <f t="shared" si="16"/>
        <v>16376</v>
      </c>
      <c r="Y86" s="34">
        <f t="shared" si="16"/>
        <v>30</v>
      </c>
      <c r="Z86" s="34">
        <f t="shared" si="16"/>
        <v>0</v>
      </c>
      <c r="AA86" s="34">
        <f t="shared" si="16"/>
        <v>10114</v>
      </c>
      <c r="AB86" s="34">
        <f t="shared" si="16"/>
        <v>6560</v>
      </c>
      <c r="AC86" s="34">
        <f t="shared" si="16"/>
        <v>3554</v>
      </c>
    </row>
  </sheetData>
  <mergeCells count="7">
    <mergeCell ref="A86:C8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231</v>
      </c>
      <c r="B1" s="94"/>
      <c r="C1" s="37" t="s">
        <v>165</v>
      </c>
    </row>
    <row r="2" ht="18" customHeight="1">
      <c r="J2" s="40" t="s">
        <v>166</v>
      </c>
    </row>
    <row r="3" spans="6:11" s="41" customFormat="1" ht="19.5" customHeight="1">
      <c r="F3" s="93" t="s">
        <v>167</v>
      </c>
      <c r="G3" s="93"/>
      <c r="H3" s="42" t="s">
        <v>168</v>
      </c>
      <c r="I3" s="42" t="s">
        <v>169</v>
      </c>
      <c r="J3" s="42" t="s">
        <v>157</v>
      </c>
      <c r="K3" s="42" t="s">
        <v>170</v>
      </c>
    </row>
    <row r="4" spans="2:11" s="41" customFormat="1" ht="19.5" customHeight="1">
      <c r="B4" s="95" t="s">
        <v>171</v>
      </c>
      <c r="C4" s="43" t="s">
        <v>172</v>
      </c>
      <c r="D4" s="44">
        <f>SUMIF('水洗化人口等'!$A$7:$C$86,$A$1,'水洗化人口等'!$G$7:$G$86)</f>
        <v>615877</v>
      </c>
      <c r="F4" s="103" t="s">
        <v>173</v>
      </c>
      <c r="G4" s="43" t="s">
        <v>174</v>
      </c>
      <c r="H4" s="44">
        <f>SUMIF('し尿処理の状況'!$A$7:$C$86,$A$1,'し尿処理の状況'!$P$7:$P$86)</f>
        <v>576992</v>
      </c>
      <c r="I4" s="44">
        <f>SUMIF('し尿処理の状況'!$A$7:$C$86,$A$1,'し尿処理の状況'!$V$7:$V$86)</f>
        <v>158361</v>
      </c>
      <c r="J4" s="44">
        <f aca="true" t="shared" si="0" ref="J4:J11">H4+I4</f>
        <v>735353</v>
      </c>
      <c r="K4" s="45">
        <f aca="true" t="shared" si="1" ref="K4:K9">J4/$J$9</f>
        <v>0.9466183329235435</v>
      </c>
    </row>
    <row r="5" spans="2:11" s="41" customFormat="1" ht="19.5" customHeight="1">
      <c r="B5" s="96"/>
      <c r="C5" s="43" t="s">
        <v>175</v>
      </c>
      <c r="D5" s="44">
        <f>SUMIF('水洗化人口等'!$A$7:$C$86,$A$1,'水洗化人口等'!$H$7:$H$86)</f>
        <v>9154</v>
      </c>
      <c r="F5" s="104"/>
      <c r="G5" s="43" t="s">
        <v>176</v>
      </c>
      <c r="H5" s="44">
        <f>SUMIF('し尿処理の状況'!$A$7:$C$86,$A$1,'し尿処理の状況'!$Q$7:$Q$86)</f>
        <v>6509</v>
      </c>
      <c r="I5" s="44">
        <f>SUMIF('し尿処理の状況'!$A$7:$C$86,$A$1,'し尿処理の状況'!$W$7:$W$86)</f>
        <v>215</v>
      </c>
      <c r="J5" s="44">
        <f t="shared" si="0"/>
        <v>6724</v>
      </c>
      <c r="K5" s="45">
        <f t="shared" si="1"/>
        <v>0.008655790716265394</v>
      </c>
    </row>
    <row r="6" spans="2:11" s="41" customFormat="1" ht="19.5" customHeight="1">
      <c r="B6" s="97"/>
      <c r="C6" s="46" t="s">
        <v>177</v>
      </c>
      <c r="D6" s="47">
        <f>SUM(D4:D5)</f>
        <v>625031</v>
      </c>
      <c r="F6" s="104"/>
      <c r="G6" s="43" t="s">
        <v>178</v>
      </c>
      <c r="H6" s="44">
        <f>SUMIF('し尿処理の状況'!$A$7:$C$86,$A$1,'し尿処理の状況'!$R$7:$R$86)</f>
        <v>18042</v>
      </c>
      <c r="I6" s="44">
        <f>SUMIF('し尿処理の状況'!$A$7:$C$86,$A$1,'し尿処理の状況'!$X$7:$X$86)</f>
        <v>16376</v>
      </c>
      <c r="J6" s="44">
        <f t="shared" si="0"/>
        <v>34418</v>
      </c>
      <c r="K6" s="45">
        <f t="shared" si="1"/>
        <v>0.044306217262406654</v>
      </c>
    </row>
    <row r="7" spans="2:11" s="41" customFormat="1" ht="19.5" customHeight="1">
      <c r="B7" s="98" t="s">
        <v>179</v>
      </c>
      <c r="C7" s="48" t="s">
        <v>180</v>
      </c>
      <c r="D7" s="44">
        <f>SUMIF('水洗化人口等'!$A$7:$C$86,$A$1,'水洗化人口等'!$K$7:$K$86)</f>
        <v>630441</v>
      </c>
      <c r="F7" s="104"/>
      <c r="G7" s="43" t="s">
        <v>181</v>
      </c>
      <c r="H7" s="44">
        <f>SUMIF('し尿処理の状況'!$A$7:$C$86,$A$1,'し尿処理の状況'!$S$7:$S$86)</f>
        <v>296</v>
      </c>
      <c r="I7" s="44">
        <f>SUMIF('し尿処理の状況'!$A$7:$C$86,$A$1,'し尿処理の状況'!$Y$7:$Y$86)</f>
        <v>30</v>
      </c>
      <c r="J7" s="44">
        <f t="shared" si="0"/>
        <v>326</v>
      </c>
      <c r="K7" s="45">
        <f t="shared" si="1"/>
        <v>0.00041965909778443166</v>
      </c>
    </row>
    <row r="8" spans="2:11" s="41" customFormat="1" ht="19.5" customHeight="1">
      <c r="B8" s="99"/>
      <c r="C8" s="43" t="s">
        <v>182</v>
      </c>
      <c r="D8" s="44">
        <f>SUMIF('水洗化人口等'!$A$7:$C$86,$A$1,'水洗化人口等'!$M$7:$M$86)</f>
        <v>13747</v>
      </c>
      <c r="F8" s="104"/>
      <c r="G8" s="43" t="s">
        <v>183</v>
      </c>
      <c r="H8" s="44">
        <f>SUMIF('し尿処理の状況'!$A$7:$C$86,$A$1,'し尿処理の状況'!$T$7:$T$86)</f>
        <v>0</v>
      </c>
      <c r="I8" s="44">
        <f>SUMIF('し尿処理の状況'!$A$7:$C$86,$A$1,'し尿処理の状況'!$Z$7:$Z$86)</f>
        <v>0</v>
      </c>
      <c r="J8" s="44">
        <f t="shared" si="0"/>
        <v>0</v>
      </c>
      <c r="K8" s="45">
        <f t="shared" si="1"/>
        <v>0</v>
      </c>
    </row>
    <row r="9" spans="2:11" s="41" customFormat="1" ht="19.5" customHeight="1">
      <c r="B9" s="99"/>
      <c r="C9" s="43" t="s">
        <v>184</v>
      </c>
      <c r="D9" s="44">
        <f>SUMIF('水洗化人口等'!$A$7:$C$86,$A$1,'水洗化人口等'!$O$7:$O$86)</f>
        <v>256587</v>
      </c>
      <c r="F9" s="104"/>
      <c r="G9" s="43" t="s">
        <v>177</v>
      </c>
      <c r="H9" s="44">
        <f>SUM(H4:H8)</f>
        <v>601839</v>
      </c>
      <c r="I9" s="44">
        <f>SUM(I4:I8)</f>
        <v>174982</v>
      </c>
      <c r="J9" s="44">
        <f t="shared" si="0"/>
        <v>776821</v>
      </c>
      <c r="K9" s="45">
        <f t="shared" si="1"/>
        <v>1</v>
      </c>
    </row>
    <row r="10" spans="2:10" s="41" customFormat="1" ht="19.5" customHeight="1">
      <c r="B10" s="100"/>
      <c r="C10" s="46" t="s">
        <v>177</v>
      </c>
      <c r="D10" s="47">
        <f>SUM(D7:D9)</f>
        <v>900775</v>
      </c>
      <c r="F10" s="93" t="s">
        <v>185</v>
      </c>
      <c r="G10" s="93"/>
      <c r="H10" s="44">
        <f>SUMIF('し尿処理の状況'!$A$7:$C$86,$A$1,'し尿処理の状況'!$AB$7:$AB$86)</f>
        <v>6560</v>
      </c>
      <c r="I10" s="44">
        <f>SUMIF('し尿処理の状況'!$A$7:$C$86,$A$1,'し尿処理の状況'!$AC$7:$AC$86)</f>
        <v>3554</v>
      </c>
      <c r="J10" s="44">
        <f t="shared" si="0"/>
        <v>10114</v>
      </c>
    </row>
    <row r="11" spans="2:10" s="41" customFormat="1" ht="19.5" customHeight="1">
      <c r="B11" s="101" t="s">
        <v>186</v>
      </c>
      <c r="C11" s="102"/>
      <c r="D11" s="47">
        <f>D6+D10</f>
        <v>1525806</v>
      </c>
      <c r="F11" s="93" t="s">
        <v>157</v>
      </c>
      <c r="G11" s="93"/>
      <c r="H11" s="44">
        <f>H9+H10</f>
        <v>608399</v>
      </c>
      <c r="I11" s="44">
        <f>I9+I10</f>
        <v>178536</v>
      </c>
      <c r="J11" s="44">
        <f t="shared" si="0"/>
        <v>786935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187</v>
      </c>
      <c r="J13" s="40" t="s">
        <v>166</v>
      </c>
    </row>
    <row r="14" spans="3:10" s="41" customFormat="1" ht="19.5" customHeight="1">
      <c r="C14" s="44">
        <f>SUMIF('水洗化人口等'!$A$7:$C$86,$A$1,'水洗化人口等'!$P$7:$P$86)</f>
        <v>165887</v>
      </c>
      <c r="D14" s="41" t="s">
        <v>188</v>
      </c>
      <c r="F14" s="93" t="s">
        <v>189</v>
      </c>
      <c r="G14" s="93"/>
      <c r="H14" s="42" t="s">
        <v>168</v>
      </c>
      <c r="I14" s="42" t="s">
        <v>169</v>
      </c>
      <c r="J14" s="42" t="s">
        <v>157</v>
      </c>
    </row>
    <row r="15" spans="6:10" s="41" customFormat="1" ht="15.75" customHeight="1">
      <c r="F15" s="93" t="s">
        <v>190</v>
      </c>
      <c r="G15" s="93"/>
      <c r="H15" s="44">
        <f>SUMIF('し尿処理の状況'!$A$7:$C$86,$A$1,'し尿処理の状況'!$F$7:$F$86)</f>
        <v>57284</v>
      </c>
      <c r="I15" s="44">
        <f>SUMIF('し尿処理の状況'!$A$7:$C$86,$A$1,'し尿処理の状況'!$G$7:$G$86)</f>
        <v>7296</v>
      </c>
      <c r="J15" s="44">
        <f>H15+I15</f>
        <v>64580</v>
      </c>
    </row>
    <row r="16" spans="3:10" s="41" customFormat="1" ht="15.75" customHeight="1">
      <c r="C16" s="41" t="s">
        <v>191</v>
      </c>
      <c r="D16" s="52">
        <f>D10/D11</f>
        <v>0.5903601113116609</v>
      </c>
      <c r="F16" s="93" t="s">
        <v>192</v>
      </c>
      <c r="G16" s="93"/>
      <c r="H16" s="44">
        <f>SUMIF('し尿処理の状況'!$A$7:$C$86,$A$1,'し尿処理の状況'!$I$7:$I$86)</f>
        <v>12430</v>
      </c>
      <c r="I16" s="44">
        <f>SUMIF('し尿処理の状況'!$A$7:$C$86,$A$1,'し尿処理の状況'!$J$7:$J$86)</f>
        <v>3776</v>
      </c>
      <c r="J16" s="44">
        <f>H16+I16</f>
        <v>16206</v>
      </c>
    </row>
    <row r="17" spans="3:10" s="41" customFormat="1" ht="15.75" customHeight="1">
      <c r="C17" s="41" t="s">
        <v>193</v>
      </c>
      <c r="D17" s="52">
        <f>D6/D11</f>
        <v>0.40963988868833917</v>
      </c>
      <c r="F17" s="93" t="s">
        <v>194</v>
      </c>
      <c r="G17" s="93"/>
      <c r="H17" s="44">
        <f>SUMIF('し尿処理の状況'!$A$7:$C$86,$A$1,'し尿処理の状況'!$L$7:$L$86)</f>
        <v>522344</v>
      </c>
      <c r="I17" s="44">
        <f>SUMIF('し尿処理の状況'!$A$7:$C$86,$A$1,'し尿処理の状況'!$M$7:$M$86)</f>
        <v>164531</v>
      </c>
      <c r="J17" s="44">
        <f>H17+I17</f>
        <v>686875</v>
      </c>
    </row>
    <row r="18" spans="3:10" s="41" customFormat="1" ht="15.75" customHeight="1">
      <c r="C18" s="53" t="s">
        <v>195</v>
      </c>
      <c r="D18" s="52">
        <f>D7/D11</f>
        <v>0.41318555569974164</v>
      </c>
      <c r="F18" s="93" t="s">
        <v>157</v>
      </c>
      <c r="G18" s="93"/>
      <c r="H18" s="44">
        <f>SUM(H15:H17)</f>
        <v>592058</v>
      </c>
      <c r="I18" s="44">
        <f>SUM(I15:I17)</f>
        <v>175603</v>
      </c>
      <c r="J18" s="44">
        <f>SUM(J15:J17)</f>
        <v>767661</v>
      </c>
    </row>
    <row r="19" spans="3:10" ht="15.75" customHeight="1">
      <c r="C19" s="39" t="s">
        <v>196</v>
      </c>
      <c r="D19" s="52">
        <f>(D8+D9)/D11</f>
        <v>0.17717455561191922</v>
      </c>
      <c r="J19" s="54"/>
    </row>
    <row r="20" spans="3:10" ht="15.75" customHeight="1">
      <c r="C20" s="39" t="s">
        <v>197</v>
      </c>
      <c r="D20" s="52">
        <f>C14/D11</f>
        <v>0.10872089898715827</v>
      </c>
      <c r="J20" s="55"/>
    </row>
    <row r="21" spans="3:10" ht="15.75" customHeight="1">
      <c r="C21" s="39" t="s">
        <v>198</v>
      </c>
      <c r="D21" s="52">
        <f>D4/D6</f>
        <v>0.9853543264254093</v>
      </c>
      <c r="F21" s="56"/>
      <c r="J21" s="55"/>
    </row>
    <row r="22" spans="3:10" ht="15.75" customHeight="1">
      <c r="C22" s="39" t="s">
        <v>199</v>
      </c>
      <c r="D22" s="52">
        <f>D5/D6</f>
        <v>0.014645673574590701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2005-02-15T03:04:59Z</dcterms:modified>
  <cp:category/>
  <cp:version/>
  <cp:contentType/>
  <cp:contentStatus/>
</cp:coreProperties>
</file>