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'し尿処理の状況'!$A$2:$AC$95</definedName>
    <definedName name="_xlnm.Print_Area" localSheetId="0">'水洗化人口等'!$A$2:$U$95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<sst xmlns="http://schemas.openxmlformats.org/spreadsheetml/2006/main" count="766" uniqueCount="261">
  <si>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</si>
  <si>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</si>
  <si>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</si>
  <si>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</si>
  <si>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</si>
  <si>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</si>
  <si>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</si>
  <si>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</si>
  <si>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</si>
  <si>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</si>
  <si>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</si>
  <si>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</si>
  <si>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</si>
  <si>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</si>
  <si>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</si>
  <si>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</si>
  <si>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</si>
  <si>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</si>
  <si>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</si>
  <si>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</si>
  <si>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</si>
  <si>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</si>
  <si>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</si>
  <si>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</si>
  <si>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</si>
  <si>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</si>
  <si>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</si>
  <si>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</si>
  <si>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</si>
  <si>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</si>
  <si>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</si>
  <si>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</si>
  <si>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</si>
  <si>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</si>
  <si>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</si>
  <si>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</si>
  <si>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</si>
  <si>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</si>
  <si>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</si>
  <si>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</si>
  <si>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</si>
  <si>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</si>
  <si>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</si>
  <si>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</si>
  <si>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</si>
  <si>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</si>
  <si>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</si>
  <si>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</si>
  <si>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</si>
  <si>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</si>
  <si>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</si>
  <si>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</si>
  <si>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</si>
  <si>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</si>
  <si>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</si>
  <si>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日高町</t>
  </si>
  <si>
    <t>八千代町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</si>
  <si>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</si>
  <si>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</si>
  <si>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</si>
  <si>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</si>
  <si>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</si>
  <si>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</si>
  <si>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</si>
  <si>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</si>
  <si>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</si>
  <si>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</si>
  <si>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</si>
  <si>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</si>
  <si>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</si>
  <si>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</si>
  <si>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</si>
  <si>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</si>
  <si>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</si>
  <si>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</si>
  <si>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</si>
  <si>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</si>
  <si>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</si>
  <si>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</si>
  <si>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</si>
  <si>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</si>
  <si>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</si>
  <si>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神崎町</t>
  </si>
  <si>
    <t>一宮町</t>
  </si>
  <si>
    <t>兵庫県</t>
  </si>
  <si>
    <t>吉川町</t>
  </si>
  <si>
    <t>春日町</t>
  </si>
  <si>
    <t>東浦町</t>
  </si>
  <si>
    <t>御津町</t>
  </si>
  <si>
    <t>山東町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</si>
  <si>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</si>
  <si>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</si>
  <si>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</si>
  <si>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</si>
  <si>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</si>
  <si>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</si>
  <si>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</si>
  <si>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</si>
  <si>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</si>
  <si>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</si>
  <si>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</si>
  <si>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</si>
  <si>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</si>
  <si>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</si>
  <si>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</si>
  <si>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</si>
  <si>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</si>
  <si>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</si>
  <si>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</si>
  <si>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</si>
  <si>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</si>
  <si>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</si>
  <si>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</si>
  <si>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</si>
  <si>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</si>
  <si>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</si>
  <si>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</si>
  <si>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</si>
  <si>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</si>
  <si>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</si>
  <si>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</si>
  <si>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</si>
  <si>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</si>
  <si>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</si>
  <si>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</si>
  <si>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</si>
  <si>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</si>
  <si>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</si>
  <si>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</si>
  <si>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</si>
  <si>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</si>
  <si>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</si>
  <si>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</si>
  <si>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</si>
  <si>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</si>
  <si>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</si>
  <si>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</si>
  <si>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</si>
  <si>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</si>
  <si>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</si>
  <si>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</si>
  <si>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</si>
  <si>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</si>
  <si>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</si>
  <si>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</si>
  <si>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</si>
  <si>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</si>
  <si>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</si>
  <si>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</si>
  <si>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</si>
  <si>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</si>
  <si>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</si>
  <si>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</si>
  <si>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</si>
  <si>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</si>
  <si>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</si>
  <si>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</si>
  <si>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</si>
  <si>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</si>
  <si>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</si>
  <si>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</si>
  <si>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</si>
  <si>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</si>
  <si>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</si>
  <si>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</si>
  <si>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</si>
  <si>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</si>
  <si>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</si>
  <si>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</si>
  <si>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</si>
  <si>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</si>
  <si>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</si>
  <si>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</si>
  <si>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</si>
  <si>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</si>
  <si>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</si>
  <si>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</si>
  <si>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</si>
  <si>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</si>
  <si>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</si>
  <si>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</si>
  <si>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</si>
  <si>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</si>
  <si>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</si>
  <si>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</si>
  <si>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</si>
  <si>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</si>
  <si>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</si>
  <si>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</si>
  <si>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</si>
  <si>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</si>
  <si>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</si>
  <si>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</si>
  <si>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</si>
  <si>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</si>
  <si>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</si>
  <si>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</si>
  <si>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</si>
  <si>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</si>
  <si>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</si>
  <si>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</si>
  <si>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</si>
  <si>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</si>
  <si>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</si>
  <si>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</si>
  <si>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</si>
  <si>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</si>
  <si>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</si>
  <si>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</si>
  <si>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</si>
  <si>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</si>
  <si>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</si>
  <si>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</si>
  <si>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</si>
  <si>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</si>
  <si>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</si>
  <si>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</si>
  <si>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</si>
  <si>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</si>
  <si>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</si>
  <si>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</si>
  <si>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</si>
  <si>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</si>
  <si>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</si>
  <si>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</si>
  <si>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</si>
  <si>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</si>
  <si>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</si>
  <si>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</si>
  <si>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</si>
  <si>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</si>
  <si>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</si>
  <si>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</si>
  <si>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</si>
  <si>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</si>
  <si>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</si>
  <si>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</si>
  <si>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</si>
  <si>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</si>
  <si>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</si>
  <si>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</si>
  <si>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</si>
  <si>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</si>
  <si>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</si>
  <si>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</si>
  <si>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</si>
  <si>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</si>
  <si>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</si>
  <si>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</si>
  <si>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</si>
  <si>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</si>
  <si>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</si>
  <si>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</si>
  <si>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</si>
  <si>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</si>
  <si>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</si>
  <si>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</si>
  <si>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水洗化人口等（平成１４年度実績）</t>
  </si>
  <si>
    <t>し尿処理の状況（平成１４年度実績）</t>
  </si>
  <si>
    <t>兵庫県合計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</si>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</sst>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257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57</v>
      </c>
      <c r="C2" s="66" t="s">
        <v>58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59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60</v>
      </c>
      <c r="G4" s="75" t="s">
        <v>61</v>
      </c>
      <c r="H4" s="75" t="s">
        <v>62</v>
      </c>
      <c r="I4" s="6" t="s">
        <v>13</v>
      </c>
      <c r="J4" s="75" t="s">
        <v>63</v>
      </c>
      <c r="K4" s="75" t="s">
        <v>64</v>
      </c>
      <c r="L4" s="75" t="s">
        <v>65</v>
      </c>
      <c r="M4" s="75" t="s">
        <v>66</v>
      </c>
      <c r="N4" s="75" t="s">
        <v>67</v>
      </c>
      <c r="O4" s="79" t="s">
        <v>68</v>
      </c>
      <c r="P4" s="8"/>
      <c r="Q4" s="75" t="s">
        <v>69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70</v>
      </c>
      <c r="G6" s="10" t="s">
        <v>19</v>
      </c>
      <c r="H6" s="10" t="s">
        <v>19</v>
      </c>
      <c r="I6" s="10" t="s">
        <v>19</v>
      </c>
      <c r="J6" s="11" t="s">
        <v>70</v>
      </c>
      <c r="K6" s="10" t="s">
        <v>19</v>
      </c>
      <c r="L6" s="11" t="s">
        <v>70</v>
      </c>
      <c r="M6" s="10" t="s">
        <v>19</v>
      </c>
      <c r="N6" s="11" t="s">
        <v>70</v>
      </c>
      <c r="O6" s="10" t="s">
        <v>19</v>
      </c>
      <c r="P6" s="10" t="s">
        <v>19</v>
      </c>
      <c r="Q6" s="11" t="s">
        <v>70</v>
      </c>
      <c r="R6" s="81"/>
      <c r="S6" s="81"/>
      <c r="T6" s="81"/>
      <c r="U6" s="78"/>
    </row>
    <row r="7" spans="1:21" ht="13.5">
      <c r="A7" s="31" t="s">
        <v>91</v>
      </c>
      <c r="B7" s="32" t="s">
        <v>92</v>
      </c>
      <c r="C7" s="33" t="s">
        <v>93</v>
      </c>
      <c r="D7" s="34">
        <f aca="true" t="shared" si="0" ref="D7:D70">E7+I7</f>
        <v>1484522</v>
      </c>
      <c r="E7" s="35">
        <f aca="true" t="shared" si="1" ref="E7:E29">G7+H7</f>
        <v>8010</v>
      </c>
      <c r="F7" s="36">
        <f aca="true" t="shared" si="2" ref="F7:F69">E7/D7*100</f>
        <v>0.5395676183983801</v>
      </c>
      <c r="G7" s="34">
        <v>7800</v>
      </c>
      <c r="H7" s="34">
        <v>210</v>
      </c>
      <c r="I7" s="35">
        <f aca="true" t="shared" si="3" ref="I7:I29">K7+M7+O7</f>
        <v>1476512</v>
      </c>
      <c r="J7" s="36">
        <f aca="true" t="shared" si="4" ref="J7:J69">I7/D7*100</f>
        <v>99.46043238160162</v>
      </c>
      <c r="K7" s="34">
        <v>1439364</v>
      </c>
      <c r="L7" s="36">
        <f aca="true" t="shared" si="5" ref="L7:L69">K7/D7*100</f>
        <v>96.9580780884352</v>
      </c>
      <c r="M7" s="34">
        <v>0</v>
      </c>
      <c r="N7" s="36">
        <f aca="true" t="shared" si="6" ref="N7:N69">M7/D7*100</f>
        <v>0</v>
      </c>
      <c r="O7" s="34">
        <v>37148</v>
      </c>
      <c r="P7" s="34">
        <v>27063</v>
      </c>
      <c r="Q7" s="36">
        <f aca="true" t="shared" si="7" ref="Q7:Q69">O7/D7*100</f>
        <v>2.50235429316642</v>
      </c>
      <c r="R7" s="34"/>
      <c r="S7" s="34"/>
      <c r="T7" s="34" t="s">
        <v>260</v>
      </c>
      <c r="U7" s="34"/>
    </row>
    <row r="8" spans="1:21" ht="13.5">
      <c r="A8" s="31" t="s">
        <v>91</v>
      </c>
      <c r="B8" s="32" t="s">
        <v>94</v>
      </c>
      <c r="C8" s="33" t="s">
        <v>95</v>
      </c>
      <c r="D8" s="34">
        <f t="shared" si="0"/>
        <v>480147</v>
      </c>
      <c r="E8" s="35">
        <f t="shared" si="1"/>
        <v>30521</v>
      </c>
      <c r="F8" s="36">
        <f t="shared" si="2"/>
        <v>6.356594959460332</v>
      </c>
      <c r="G8" s="34">
        <v>30521</v>
      </c>
      <c r="H8" s="34">
        <v>0</v>
      </c>
      <c r="I8" s="35">
        <f t="shared" si="3"/>
        <v>449626</v>
      </c>
      <c r="J8" s="36">
        <f t="shared" si="4"/>
        <v>93.64340504053968</v>
      </c>
      <c r="K8" s="34">
        <v>400770</v>
      </c>
      <c r="L8" s="36">
        <f t="shared" si="5"/>
        <v>83.46818786746559</v>
      </c>
      <c r="M8" s="34">
        <v>2258</v>
      </c>
      <c r="N8" s="36">
        <f t="shared" si="6"/>
        <v>0.4702726456689305</v>
      </c>
      <c r="O8" s="34">
        <v>46598</v>
      </c>
      <c r="P8" s="34">
        <v>15106</v>
      </c>
      <c r="Q8" s="36">
        <f t="shared" si="7"/>
        <v>9.704944527405148</v>
      </c>
      <c r="R8" s="34" t="s">
        <v>260</v>
      </c>
      <c r="S8" s="34"/>
      <c r="T8" s="34"/>
      <c r="U8" s="34"/>
    </row>
    <row r="9" spans="1:21" ht="13.5">
      <c r="A9" s="31" t="s">
        <v>91</v>
      </c>
      <c r="B9" s="32" t="s">
        <v>96</v>
      </c>
      <c r="C9" s="33" t="s">
        <v>97</v>
      </c>
      <c r="D9" s="34">
        <f t="shared" si="0"/>
        <v>463530</v>
      </c>
      <c r="E9" s="35">
        <f t="shared" si="1"/>
        <v>3196</v>
      </c>
      <c r="F9" s="36">
        <f t="shared" si="2"/>
        <v>0.6894915107975751</v>
      </c>
      <c r="G9" s="34">
        <v>3196</v>
      </c>
      <c r="H9" s="34">
        <v>0</v>
      </c>
      <c r="I9" s="35">
        <f t="shared" si="3"/>
        <v>460334</v>
      </c>
      <c r="J9" s="36">
        <f t="shared" si="4"/>
        <v>99.31050848920242</v>
      </c>
      <c r="K9" s="34">
        <v>454834</v>
      </c>
      <c r="L9" s="36">
        <f t="shared" si="5"/>
        <v>98.12396177162212</v>
      </c>
      <c r="M9" s="34">
        <v>0</v>
      </c>
      <c r="N9" s="36">
        <f t="shared" si="6"/>
        <v>0</v>
      </c>
      <c r="O9" s="34">
        <v>5500</v>
      </c>
      <c r="P9" s="34">
        <v>2800</v>
      </c>
      <c r="Q9" s="36">
        <f t="shared" si="7"/>
        <v>1.1865467175803077</v>
      </c>
      <c r="R9" s="34"/>
      <c r="S9" s="34"/>
      <c r="T9" s="34" t="s">
        <v>260</v>
      </c>
      <c r="U9" s="34"/>
    </row>
    <row r="10" spans="1:21" ht="13.5">
      <c r="A10" s="31" t="s">
        <v>91</v>
      </c>
      <c r="B10" s="32" t="s">
        <v>98</v>
      </c>
      <c r="C10" s="33" t="s">
        <v>99</v>
      </c>
      <c r="D10" s="34">
        <f t="shared" si="0"/>
        <v>292164</v>
      </c>
      <c r="E10" s="35">
        <f t="shared" si="1"/>
        <v>12482</v>
      </c>
      <c r="F10" s="36">
        <f t="shared" si="2"/>
        <v>4.272258046850399</v>
      </c>
      <c r="G10" s="34">
        <v>12482</v>
      </c>
      <c r="H10" s="34">
        <v>0</v>
      </c>
      <c r="I10" s="35">
        <f t="shared" si="3"/>
        <v>279682</v>
      </c>
      <c r="J10" s="36">
        <f t="shared" si="4"/>
        <v>95.7277419531496</v>
      </c>
      <c r="K10" s="34">
        <v>232483</v>
      </c>
      <c r="L10" s="36">
        <f t="shared" si="5"/>
        <v>79.57277419531495</v>
      </c>
      <c r="M10" s="34">
        <v>0</v>
      </c>
      <c r="N10" s="36">
        <f t="shared" si="6"/>
        <v>0</v>
      </c>
      <c r="O10" s="34">
        <v>47199</v>
      </c>
      <c r="P10" s="34">
        <v>10237</v>
      </c>
      <c r="Q10" s="36">
        <f t="shared" si="7"/>
        <v>16.15496775783464</v>
      </c>
      <c r="R10" s="34"/>
      <c r="S10" s="34" t="s">
        <v>260</v>
      </c>
      <c r="T10" s="34"/>
      <c r="U10" s="34"/>
    </row>
    <row r="11" spans="1:21" ht="13.5">
      <c r="A11" s="31" t="s">
        <v>91</v>
      </c>
      <c r="B11" s="32" t="s">
        <v>100</v>
      </c>
      <c r="C11" s="33" t="s">
        <v>101</v>
      </c>
      <c r="D11" s="34">
        <f t="shared" si="0"/>
        <v>441217</v>
      </c>
      <c r="E11" s="35">
        <f t="shared" si="1"/>
        <v>1359</v>
      </c>
      <c r="F11" s="36">
        <f t="shared" si="2"/>
        <v>0.30801170399145994</v>
      </c>
      <c r="G11" s="34">
        <v>1359</v>
      </c>
      <c r="H11" s="34">
        <v>0</v>
      </c>
      <c r="I11" s="35">
        <f t="shared" si="3"/>
        <v>439858</v>
      </c>
      <c r="J11" s="36">
        <f t="shared" si="4"/>
        <v>99.69198829600853</v>
      </c>
      <c r="K11" s="34">
        <v>429646</v>
      </c>
      <c r="L11" s="36">
        <f t="shared" si="5"/>
        <v>97.37748092208595</v>
      </c>
      <c r="M11" s="34">
        <v>0</v>
      </c>
      <c r="N11" s="36">
        <f t="shared" si="6"/>
        <v>0</v>
      </c>
      <c r="O11" s="34">
        <v>10212</v>
      </c>
      <c r="P11" s="34">
        <v>510</v>
      </c>
      <c r="Q11" s="36">
        <f t="shared" si="7"/>
        <v>2.314507373922582</v>
      </c>
      <c r="R11" s="34" t="s">
        <v>260</v>
      </c>
      <c r="S11" s="34"/>
      <c r="T11" s="34"/>
      <c r="U11" s="34"/>
    </row>
    <row r="12" spans="1:21" ht="13.5">
      <c r="A12" s="31" t="s">
        <v>91</v>
      </c>
      <c r="B12" s="32" t="s">
        <v>102</v>
      </c>
      <c r="C12" s="33" t="s">
        <v>103</v>
      </c>
      <c r="D12" s="34">
        <f t="shared" si="0"/>
        <v>41652</v>
      </c>
      <c r="E12" s="35">
        <f t="shared" si="1"/>
        <v>20018</v>
      </c>
      <c r="F12" s="36">
        <f t="shared" si="2"/>
        <v>48.060117161240754</v>
      </c>
      <c r="G12" s="34">
        <v>19868</v>
      </c>
      <c r="H12" s="34">
        <v>150</v>
      </c>
      <c r="I12" s="35">
        <f t="shared" si="3"/>
        <v>21634</v>
      </c>
      <c r="J12" s="36">
        <f t="shared" si="4"/>
        <v>51.939882838759246</v>
      </c>
      <c r="K12" s="34">
        <v>3640</v>
      </c>
      <c r="L12" s="36">
        <f t="shared" si="5"/>
        <v>8.739076154806492</v>
      </c>
      <c r="M12" s="34">
        <v>0</v>
      </c>
      <c r="N12" s="36">
        <f t="shared" si="6"/>
        <v>0</v>
      </c>
      <c r="O12" s="34">
        <v>17994</v>
      </c>
      <c r="P12" s="34">
        <v>3341</v>
      </c>
      <c r="Q12" s="36">
        <f t="shared" si="7"/>
        <v>43.200806683952756</v>
      </c>
      <c r="R12" s="34" t="s">
        <v>260</v>
      </c>
      <c r="S12" s="34"/>
      <c r="T12" s="34"/>
      <c r="U12" s="34"/>
    </row>
    <row r="13" spans="1:21" ht="13.5">
      <c r="A13" s="31" t="s">
        <v>91</v>
      </c>
      <c r="B13" s="32" t="s">
        <v>104</v>
      </c>
      <c r="C13" s="33" t="s">
        <v>105</v>
      </c>
      <c r="D13" s="34">
        <f t="shared" si="0"/>
        <v>87879</v>
      </c>
      <c r="E13" s="35">
        <f t="shared" si="1"/>
        <v>0</v>
      </c>
      <c r="F13" s="36">
        <f t="shared" si="2"/>
        <v>0</v>
      </c>
      <c r="G13" s="34">
        <v>0</v>
      </c>
      <c r="H13" s="34">
        <v>0</v>
      </c>
      <c r="I13" s="35">
        <f t="shared" si="3"/>
        <v>87879</v>
      </c>
      <c r="J13" s="36">
        <f t="shared" si="4"/>
        <v>100</v>
      </c>
      <c r="K13" s="34">
        <v>87674</v>
      </c>
      <c r="L13" s="36">
        <f t="shared" si="5"/>
        <v>99.76672470100935</v>
      </c>
      <c r="M13" s="34">
        <v>0</v>
      </c>
      <c r="N13" s="36">
        <f t="shared" si="6"/>
        <v>0</v>
      </c>
      <c r="O13" s="34">
        <v>205</v>
      </c>
      <c r="P13" s="34">
        <v>17</v>
      </c>
      <c r="Q13" s="36">
        <f t="shared" si="7"/>
        <v>0.2332752989906576</v>
      </c>
      <c r="R13" s="34" t="s">
        <v>260</v>
      </c>
      <c r="S13" s="34"/>
      <c r="T13" s="34"/>
      <c r="U13" s="34"/>
    </row>
    <row r="14" spans="1:21" ht="13.5">
      <c r="A14" s="31" t="s">
        <v>91</v>
      </c>
      <c r="B14" s="32" t="s">
        <v>106</v>
      </c>
      <c r="C14" s="33" t="s">
        <v>107</v>
      </c>
      <c r="D14" s="34">
        <f t="shared" si="0"/>
        <v>191468</v>
      </c>
      <c r="E14" s="35">
        <f t="shared" si="1"/>
        <v>953</v>
      </c>
      <c r="F14" s="36">
        <f t="shared" si="2"/>
        <v>0.4977333026928782</v>
      </c>
      <c r="G14" s="34">
        <v>953</v>
      </c>
      <c r="H14" s="34">
        <v>0</v>
      </c>
      <c r="I14" s="35">
        <f t="shared" si="3"/>
        <v>190515</v>
      </c>
      <c r="J14" s="36">
        <f t="shared" si="4"/>
        <v>99.50226669730712</v>
      </c>
      <c r="K14" s="34">
        <v>189082</v>
      </c>
      <c r="L14" s="36">
        <f t="shared" si="5"/>
        <v>98.75383876156852</v>
      </c>
      <c r="M14" s="34">
        <v>0</v>
      </c>
      <c r="N14" s="36">
        <f t="shared" si="6"/>
        <v>0</v>
      </c>
      <c r="O14" s="34">
        <v>1433</v>
      </c>
      <c r="P14" s="34">
        <v>175</v>
      </c>
      <c r="Q14" s="36">
        <f t="shared" si="7"/>
        <v>0.748427935738609</v>
      </c>
      <c r="R14" s="34"/>
      <c r="S14" s="34" t="s">
        <v>260</v>
      </c>
      <c r="T14" s="34"/>
      <c r="U14" s="34"/>
    </row>
    <row r="15" spans="1:21" ht="13.5">
      <c r="A15" s="31" t="s">
        <v>91</v>
      </c>
      <c r="B15" s="32" t="s">
        <v>108</v>
      </c>
      <c r="C15" s="33" t="s">
        <v>109</v>
      </c>
      <c r="D15" s="34">
        <f t="shared" si="0"/>
        <v>33828</v>
      </c>
      <c r="E15" s="35">
        <f t="shared" si="1"/>
        <v>1766</v>
      </c>
      <c r="F15" s="36">
        <f t="shared" si="2"/>
        <v>5.220527373773206</v>
      </c>
      <c r="G15" s="34">
        <v>1766</v>
      </c>
      <c r="H15" s="34">
        <v>0</v>
      </c>
      <c r="I15" s="35">
        <f t="shared" si="3"/>
        <v>32062</v>
      </c>
      <c r="J15" s="36">
        <f t="shared" si="4"/>
        <v>94.77947262622679</v>
      </c>
      <c r="K15" s="34">
        <v>26284</v>
      </c>
      <c r="L15" s="36">
        <f t="shared" si="5"/>
        <v>77.6989476173584</v>
      </c>
      <c r="M15" s="34">
        <v>0</v>
      </c>
      <c r="N15" s="36">
        <f t="shared" si="6"/>
        <v>0</v>
      </c>
      <c r="O15" s="34">
        <v>5778</v>
      </c>
      <c r="P15" s="34">
        <v>3601</v>
      </c>
      <c r="Q15" s="36">
        <f t="shared" si="7"/>
        <v>17.080525008868396</v>
      </c>
      <c r="R15" s="34" t="s">
        <v>260</v>
      </c>
      <c r="S15" s="34"/>
      <c r="T15" s="34"/>
      <c r="U15" s="34"/>
    </row>
    <row r="16" spans="1:21" ht="13.5">
      <c r="A16" s="31" t="s">
        <v>91</v>
      </c>
      <c r="B16" s="32" t="s">
        <v>110</v>
      </c>
      <c r="C16" s="33" t="s">
        <v>111</v>
      </c>
      <c r="D16" s="34">
        <f t="shared" si="0"/>
        <v>47842</v>
      </c>
      <c r="E16" s="35">
        <f t="shared" si="1"/>
        <v>8737</v>
      </c>
      <c r="F16" s="36">
        <f t="shared" si="2"/>
        <v>18.26219639647172</v>
      </c>
      <c r="G16" s="34">
        <v>8388</v>
      </c>
      <c r="H16" s="34">
        <v>349</v>
      </c>
      <c r="I16" s="35">
        <f t="shared" si="3"/>
        <v>39105</v>
      </c>
      <c r="J16" s="36">
        <f t="shared" si="4"/>
        <v>81.73780360352828</v>
      </c>
      <c r="K16" s="34">
        <v>28532</v>
      </c>
      <c r="L16" s="36">
        <f t="shared" si="5"/>
        <v>59.637975001045106</v>
      </c>
      <c r="M16" s="34">
        <v>773</v>
      </c>
      <c r="N16" s="36">
        <f t="shared" si="6"/>
        <v>1.615735128130095</v>
      </c>
      <c r="O16" s="34">
        <v>9800</v>
      </c>
      <c r="P16" s="34">
        <v>6296</v>
      </c>
      <c r="Q16" s="36">
        <f t="shared" si="7"/>
        <v>20.48409347435308</v>
      </c>
      <c r="R16" s="34" t="s">
        <v>260</v>
      </c>
      <c r="S16" s="34"/>
      <c r="T16" s="34"/>
      <c r="U16" s="34"/>
    </row>
    <row r="17" spans="1:21" ht="13.5">
      <c r="A17" s="31" t="s">
        <v>91</v>
      </c>
      <c r="B17" s="32" t="s">
        <v>112</v>
      </c>
      <c r="C17" s="33" t="s">
        <v>113</v>
      </c>
      <c r="D17" s="34">
        <f t="shared" si="0"/>
        <v>266386</v>
      </c>
      <c r="E17" s="35">
        <f t="shared" si="1"/>
        <v>32354</v>
      </c>
      <c r="F17" s="36">
        <f t="shared" si="2"/>
        <v>12.145533173665282</v>
      </c>
      <c r="G17" s="34">
        <v>32354</v>
      </c>
      <c r="H17" s="34">
        <v>0</v>
      </c>
      <c r="I17" s="35">
        <f t="shared" si="3"/>
        <v>234032</v>
      </c>
      <c r="J17" s="36">
        <f t="shared" si="4"/>
        <v>87.85446682633471</v>
      </c>
      <c r="K17" s="34">
        <v>180174</v>
      </c>
      <c r="L17" s="36">
        <f t="shared" si="5"/>
        <v>67.63643735031121</v>
      </c>
      <c r="M17" s="34">
        <v>0</v>
      </c>
      <c r="N17" s="36">
        <f t="shared" si="6"/>
        <v>0</v>
      </c>
      <c r="O17" s="34">
        <v>53858</v>
      </c>
      <c r="P17" s="34">
        <v>17774</v>
      </c>
      <c r="Q17" s="36">
        <f t="shared" si="7"/>
        <v>20.218029476023514</v>
      </c>
      <c r="R17" s="34" t="s">
        <v>260</v>
      </c>
      <c r="S17" s="34"/>
      <c r="T17" s="34"/>
      <c r="U17" s="34"/>
    </row>
    <row r="18" spans="1:21" ht="13.5">
      <c r="A18" s="31" t="s">
        <v>91</v>
      </c>
      <c r="B18" s="32" t="s">
        <v>114</v>
      </c>
      <c r="C18" s="33" t="s">
        <v>115</v>
      </c>
      <c r="D18" s="34">
        <f t="shared" si="0"/>
        <v>41006</v>
      </c>
      <c r="E18" s="35">
        <f t="shared" si="1"/>
        <v>8610</v>
      </c>
      <c r="F18" s="36">
        <f t="shared" si="2"/>
        <v>20.99692727893479</v>
      </c>
      <c r="G18" s="34">
        <v>8408</v>
      </c>
      <c r="H18" s="34">
        <v>202</v>
      </c>
      <c r="I18" s="35">
        <f t="shared" si="3"/>
        <v>32396</v>
      </c>
      <c r="J18" s="36">
        <f t="shared" si="4"/>
        <v>79.00307272106521</v>
      </c>
      <c r="K18" s="34">
        <v>21637</v>
      </c>
      <c r="L18" s="36">
        <f t="shared" si="5"/>
        <v>52.76544895868898</v>
      </c>
      <c r="M18" s="34">
        <v>378</v>
      </c>
      <c r="N18" s="36">
        <f t="shared" si="6"/>
        <v>0.9218163195629908</v>
      </c>
      <c r="O18" s="34">
        <v>10381</v>
      </c>
      <c r="P18" s="34">
        <v>2097</v>
      </c>
      <c r="Q18" s="36">
        <f t="shared" si="7"/>
        <v>25.31580744281325</v>
      </c>
      <c r="R18" s="34" t="s">
        <v>260</v>
      </c>
      <c r="S18" s="34"/>
      <c r="T18" s="34"/>
      <c r="U18" s="34"/>
    </row>
    <row r="19" spans="1:21" ht="13.5">
      <c r="A19" s="31" t="s">
        <v>91</v>
      </c>
      <c r="B19" s="32" t="s">
        <v>116</v>
      </c>
      <c r="C19" s="33" t="s">
        <v>117</v>
      </c>
      <c r="D19" s="34">
        <f t="shared" si="0"/>
        <v>53087</v>
      </c>
      <c r="E19" s="35">
        <f t="shared" si="1"/>
        <v>2402</v>
      </c>
      <c r="F19" s="36">
        <f t="shared" si="2"/>
        <v>4.524648218961327</v>
      </c>
      <c r="G19" s="34">
        <v>2402</v>
      </c>
      <c r="H19" s="34">
        <v>0</v>
      </c>
      <c r="I19" s="35">
        <f t="shared" si="3"/>
        <v>50685</v>
      </c>
      <c r="J19" s="36">
        <f t="shared" si="4"/>
        <v>95.47535178103868</v>
      </c>
      <c r="K19" s="34">
        <v>47207</v>
      </c>
      <c r="L19" s="36">
        <f t="shared" si="5"/>
        <v>88.9238419952154</v>
      </c>
      <c r="M19" s="34">
        <v>0</v>
      </c>
      <c r="N19" s="36">
        <f t="shared" si="6"/>
        <v>0</v>
      </c>
      <c r="O19" s="34">
        <v>3478</v>
      </c>
      <c r="P19" s="34">
        <v>2514</v>
      </c>
      <c r="Q19" s="36">
        <f t="shared" si="7"/>
        <v>6.551509785823272</v>
      </c>
      <c r="R19" s="34" t="s">
        <v>260</v>
      </c>
      <c r="S19" s="34"/>
      <c r="T19" s="34"/>
      <c r="U19" s="34"/>
    </row>
    <row r="20" spans="1:21" ht="13.5">
      <c r="A20" s="31" t="s">
        <v>91</v>
      </c>
      <c r="B20" s="32" t="s">
        <v>118</v>
      </c>
      <c r="C20" s="33" t="s">
        <v>119</v>
      </c>
      <c r="D20" s="34">
        <f t="shared" si="0"/>
        <v>37980</v>
      </c>
      <c r="E20" s="35">
        <f t="shared" si="1"/>
        <v>16227</v>
      </c>
      <c r="F20" s="36">
        <f t="shared" si="2"/>
        <v>42.725118483412324</v>
      </c>
      <c r="G20" s="34">
        <v>16227</v>
      </c>
      <c r="H20" s="34">
        <v>0</v>
      </c>
      <c r="I20" s="35">
        <f t="shared" si="3"/>
        <v>21753</v>
      </c>
      <c r="J20" s="36">
        <f t="shared" si="4"/>
        <v>57.27488151658767</v>
      </c>
      <c r="K20" s="34">
        <v>11883</v>
      </c>
      <c r="L20" s="36">
        <f t="shared" si="5"/>
        <v>31.287519747235386</v>
      </c>
      <c r="M20" s="34">
        <v>0</v>
      </c>
      <c r="N20" s="36">
        <f t="shared" si="6"/>
        <v>0</v>
      </c>
      <c r="O20" s="34">
        <v>9870</v>
      </c>
      <c r="P20" s="34">
        <v>6301</v>
      </c>
      <c r="Q20" s="36">
        <f t="shared" si="7"/>
        <v>25.98736176935229</v>
      </c>
      <c r="R20" s="34" t="s">
        <v>260</v>
      </c>
      <c r="S20" s="34"/>
      <c r="T20" s="34"/>
      <c r="U20" s="34"/>
    </row>
    <row r="21" spans="1:21" ht="13.5">
      <c r="A21" s="31" t="s">
        <v>91</v>
      </c>
      <c r="B21" s="32" t="s">
        <v>120</v>
      </c>
      <c r="C21" s="33" t="s">
        <v>121</v>
      </c>
      <c r="D21" s="34">
        <f t="shared" si="0"/>
        <v>217670</v>
      </c>
      <c r="E21" s="35">
        <f t="shared" si="1"/>
        <v>2189</v>
      </c>
      <c r="F21" s="36">
        <f t="shared" si="2"/>
        <v>1.0056507557311527</v>
      </c>
      <c r="G21" s="34">
        <v>2189</v>
      </c>
      <c r="H21" s="34">
        <v>0</v>
      </c>
      <c r="I21" s="35">
        <f t="shared" si="3"/>
        <v>215481</v>
      </c>
      <c r="J21" s="36">
        <f t="shared" si="4"/>
        <v>98.99434924426885</v>
      </c>
      <c r="K21" s="34">
        <v>205786</v>
      </c>
      <c r="L21" s="36">
        <f t="shared" si="5"/>
        <v>94.54035925942941</v>
      </c>
      <c r="M21" s="34">
        <v>0</v>
      </c>
      <c r="N21" s="36">
        <f t="shared" si="6"/>
        <v>0</v>
      </c>
      <c r="O21" s="34">
        <v>9695</v>
      </c>
      <c r="P21" s="34">
        <v>2995</v>
      </c>
      <c r="Q21" s="36">
        <f t="shared" si="7"/>
        <v>4.453989984839436</v>
      </c>
      <c r="R21" s="34"/>
      <c r="S21" s="34" t="s">
        <v>260</v>
      </c>
      <c r="T21" s="34"/>
      <c r="U21" s="34"/>
    </row>
    <row r="22" spans="1:21" ht="13.5">
      <c r="A22" s="31" t="s">
        <v>91</v>
      </c>
      <c r="B22" s="32" t="s">
        <v>122</v>
      </c>
      <c r="C22" s="33" t="s">
        <v>123</v>
      </c>
      <c r="D22" s="34">
        <f t="shared" si="0"/>
        <v>76988</v>
      </c>
      <c r="E22" s="35">
        <f t="shared" si="1"/>
        <v>8989</v>
      </c>
      <c r="F22" s="36">
        <f t="shared" si="2"/>
        <v>11.675845586325142</v>
      </c>
      <c r="G22" s="34">
        <v>8989</v>
      </c>
      <c r="H22" s="34">
        <v>0</v>
      </c>
      <c r="I22" s="35">
        <f t="shared" si="3"/>
        <v>67999</v>
      </c>
      <c r="J22" s="36">
        <f t="shared" si="4"/>
        <v>88.32415441367486</v>
      </c>
      <c r="K22" s="34">
        <v>48625</v>
      </c>
      <c r="L22" s="36">
        <f t="shared" si="5"/>
        <v>63.15919364056736</v>
      </c>
      <c r="M22" s="34">
        <v>0</v>
      </c>
      <c r="N22" s="36">
        <f t="shared" si="6"/>
        <v>0</v>
      </c>
      <c r="O22" s="34">
        <v>19374</v>
      </c>
      <c r="P22" s="34">
        <v>14318</v>
      </c>
      <c r="Q22" s="36">
        <f t="shared" si="7"/>
        <v>25.1649607731075</v>
      </c>
      <c r="R22" s="34" t="s">
        <v>260</v>
      </c>
      <c r="S22" s="34"/>
      <c r="T22" s="34"/>
      <c r="U22" s="34"/>
    </row>
    <row r="23" spans="1:21" ht="13.5">
      <c r="A23" s="31" t="s">
        <v>91</v>
      </c>
      <c r="B23" s="32" t="s">
        <v>124</v>
      </c>
      <c r="C23" s="33" t="s">
        <v>125</v>
      </c>
      <c r="D23" s="34">
        <f t="shared" si="0"/>
        <v>98384</v>
      </c>
      <c r="E23" s="35">
        <f t="shared" si="1"/>
        <v>10700</v>
      </c>
      <c r="F23" s="36">
        <f t="shared" si="2"/>
        <v>10.875752154821921</v>
      </c>
      <c r="G23" s="34">
        <v>10700</v>
      </c>
      <c r="H23" s="34">
        <v>0</v>
      </c>
      <c r="I23" s="35">
        <f t="shared" si="3"/>
        <v>87684</v>
      </c>
      <c r="J23" s="36">
        <f t="shared" si="4"/>
        <v>89.12424784517808</v>
      </c>
      <c r="K23" s="34">
        <v>53200</v>
      </c>
      <c r="L23" s="36">
        <f t="shared" si="5"/>
        <v>54.07383314360058</v>
      </c>
      <c r="M23" s="34">
        <v>0</v>
      </c>
      <c r="N23" s="36">
        <f t="shared" si="6"/>
        <v>0</v>
      </c>
      <c r="O23" s="34">
        <v>34484</v>
      </c>
      <c r="P23" s="34">
        <v>14459</v>
      </c>
      <c r="Q23" s="36">
        <f t="shared" si="7"/>
        <v>35.050414701577495</v>
      </c>
      <c r="R23" s="34"/>
      <c r="S23" s="34" t="s">
        <v>260</v>
      </c>
      <c r="T23" s="34"/>
      <c r="U23" s="34"/>
    </row>
    <row r="24" spans="1:21" ht="13.5">
      <c r="A24" s="31" t="s">
        <v>91</v>
      </c>
      <c r="B24" s="32" t="s">
        <v>126</v>
      </c>
      <c r="C24" s="33" t="s">
        <v>127</v>
      </c>
      <c r="D24" s="34">
        <f t="shared" si="0"/>
        <v>157466</v>
      </c>
      <c r="E24" s="35">
        <f t="shared" si="1"/>
        <v>3466</v>
      </c>
      <c r="F24" s="36">
        <f t="shared" si="2"/>
        <v>2.2011100809063544</v>
      </c>
      <c r="G24" s="34">
        <v>3443</v>
      </c>
      <c r="H24" s="34">
        <v>23</v>
      </c>
      <c r="I24" s="35">
        <f t="shared" si="3"/>
        <v>154000</v>
      </c>
      <c r="J24" s="36">
        <f t="shared" si="4"/>
        <v>97.79888991909364</v>
      </c>
      <c r="K24" s="34">
        <v>151934</v>
      </c>
      <c r="L24" s="36">
        <f t="shared" si="5"/>
        <v>96.4868606556336</v>
      </c>
      <c r="M24" s="34">
        <v>0</v>
      </c>
      <c r="N24" s="36">
        <f t="shared" si="6"/>
        <v>0</v>
      </c>
      <c r="O24" s="34">
        <v>2066</v>
      </c>
      <c r="P24" s="34">
        <v>981</v>
      </c>
      <c r="Q24" s="36">
        <f t="shared" si="7"/>
        <v>1.3120292634600486</v>
      </c>
      <c r="R24" s="34"/>
      <c r="S24" s="34" t="s">
        <v>260</v>
      </c>
      <c r="T24" s="34"/>
      <c r="U24" s="34"/>
    </row>
    <row r="25" spans="1:21" ht="13.5">
      <c r="A25" s="31" t="s">
        <v>91</v>
      </c>
      <c r="B25" s="32" t="s">
        <v>128</v>
      </c>
      <c r="C25" s="33" t="s">
        <v>129</v>
      </c>
      <c r="D25" s="34">
        <f t="shared" si="0"/>
        <v>49899</v>
      </c>
      <c r="E25" s="35">
        <f t="shared" si="1"/>
        <v>10109</v>
      </c>
      <c r="F25" s="36">
        <f t="shared" si="2"/>
        <v>20.25892302450951</v>
      </c>
      <c r="G25" s="34">
        <v>10059</v>
      </c>
      <c r="H25" s="34">
        <v>50</v>
      </c>
      <c r="I25" s="35">
        <f t="shared" si="3"/>
        <v>39790</v>
      </c>
      <c r="J25" s="36">
        <f t="shared" si="4"/>
        <v>79.74107697549049</v>
      </c>
      <c r="K25" s="34">
        <v>34430</v>
      </c>
      <c r="L25" s="36">
        <f t="shared" si="5"/>
        <v>68.99937874506503</v>
      </c>
      <c r="M25" s="34">
        <v>0</v>
      </c>
      <c r="N25" s="36">
        <f t="shared" si="6"/>
        <v>0</v>
      </c>
      <c r="O25" s="34">
        <v>5360</v>
      </c>
      <c r="P25" s="34">
        <v>2560</v>
      </c>
      <c r="Q25" s="36">
        <f t="shared" si="7"/>
        <v>10.74169823042546</v>
      </c>
      <c r="R25" s="34" t="s">
        <v>260</v>
      </c>
      <c r="S25" s="34"/>
      <c r="T25" s="34"/>
      <c r="U25" s="34"/>
    </row>
    <row r="26" spans="1:21" ht="13.5">
      <c r="A26" s="31" t="s">
        <v>91</v>
      </c>
      <c r="B26" s="32" t="s">
        <v>130</v>
      </c>
      <c r="C26" s="33" t="s">
        <v>131</v>
      </c>
      <c r="D26" s="34">
        <f t="shared" si="0"/>
        <v>112498</v>
      </c>
      <c r="E26" s="35">
        <f t="shared" si="1"/>
        <v>6942</v>
      </c>
      <c r="F26" s="36">
        <f t="shared" si="2"/>
        <v>6.170776369357678</v>
      </c>
      <c r="G26" s="34">
        <v>6737</v>
      </c>
      <c r="H26" s="34">
        <v>205</v>
      </c>
      <c r="I26" s="35">
        <f t="shared" si="3"/>
        <v>105556</v>
      </c>
      <c r="J26" s="36">
        <f t="shared" si="4"/>
        <v>93.82922363064232</v>
      </c>
      <c r="K26" s="34">
        <v>79875</v>
      </c>
      <c r="L26" s="36">
        <f t="shared" si="5"/>
        <v>71.00126224466212</v>
      </c>
      <c r="M26" s="34">
        <v>2291</v>
      </c>
      <c r="N26" s="36">
        <f t="shared" si="6"/>
        <v>2.036480648544863</v>
      </c>
      <c r="O26" s="34">
        <v>23390</v>
      </c>
      <c r="P26" s="34">
        <v>20015</v>
      </c>
      <c r="Q26" s="36">
        <f t="shared" si="7"/>
        <v>20.791480737435332</v>
      </c>
      <c r="R26" s="34" t="s">
        <v>260</v>
      </c>
      <c r="S26" s="34"/>
      <c r="T26" s="34"/>
      <c r="U26" s="34"/>
    </row>
    <row r="27" spans="1:21" ht="13.5">
      <c r="A27" s="31" t="s">
        <v>91</v>
      </c>
      <c r="B27" s="32" t="s">
        <v>132</v>
      </c>
      <c r="C27" s="33" t="s">
        <v>133</v>
      </c>
      <c r="D27" s="34">
        <f t="shared" si="0"/>
        <v>51801</v>
      </c>
      <c r="E27" s="35">
        <f t="shared" si="1"/>
        <v>24512</v>
      </c>
      <c r="F27" s="36">
        <f t="shared" si="2"/>
        <v>47.31954981564063</v>
      </c>
      <c r="G27" s="34">
        <v>24512</v>
      </c>
      <c r="H27" s="34">
        <v>0</v>
      </c>
      <c r="I27" s="35">
        <f t="shared" si="3"/>
        <v>27289</v>
      </c>
      <c r="J27" s="36">
        <f t="shared" si="4"/>
        <v>52.68045018435937</v>
      </c>
      <c r="K27" s="34">
        <v>15418</v>
      </c>
      <c r="L27" s="36">
        <f t="shared" si="5"/>
        <v>29.763904171734133</v>
      </c>
      <c r="M27" s="34">
        <v>4528</v>
      </c>
      <c r="N27" s="36">
        <f t="shared" si="6"/>
        <v>8.741143993359202</v>
      </c>
      <c r="O27" s="34">
        <v>7343</v>
      </c>
      <c r="P27" s="34">
        <v>7343</v>
      </c>
      <c r="Q27" s="36">
        <f t="shared" si="7"/>
        <v>14.175402019266038</v>
      </c>
      <c r="R27" s="34" t="s">
        <v>260</v>
      </c>
      <c r="S27" s="34"/>
      <c r="T27" s="34"/>
      <c r="U27" s="34"/>
    </row>
    <row r="28" spans="1:21" ht="13.5">
      <c r="A28" s="31" t="s">
        <v>91</v>
      </c>
      <c r="B28" s="32" t="s">
        <v>134</v>
      </c>
      <c r="C28" s="33" t="s">
        <v>135</v>
      </c>
      <c r="D28" s="34">
        <f t="shared" si="0"/>
        <v>47142</v>
      </c>
      <c r="E28" s="35">
        <f t="shared" si="1"/>
        <v>16354</v>
      </c>
      <c r="F28" s="36">
        <f t="shared" si="2"/>
        <v>34.69093377455348</v>
      </c>
      <c r="G28" s="34">
        <v>16354</v>
      </c>
      <c r="H28" s="34">
        <v>0</v>
      </c>
      <c r="I28" s="35">
        <f t="shared" si="3"/>
        <v>30788</v>
      </c>
      <c r="J28" s="36">
        <f t="shared" si="4"/>
        <v>65.30906622544651</v>
      </c>
      <c r="K28" s="34">
        <v>17092</v>
      </c>
      <c r="L28" s="36">
        <f t="shared" si="5"/>
        <v>36.25641678333545</v>
      </c>
      <c r="M28" s="34">
        <v>2194</v>
      </c>
      <c r="N28" s="36">
        <f t="shared" si="6"/>
        <v>4.654024012557803</v>
      </c>
      <c r="O28" s="34">
        <v>11502</v>
      </c>
      <c r="P28" s="34">
        <v>9105</v>
      </c>
      <c r="Q28" s="36">
        <f t="shared" si="7"/>
        <v>24.398625429553263</v>
      </c>
      <c r="R28" s="34" t="s">
        <v>260</v>
      </c>
      <c r="S28" s="34"/>
      <c r="T28" s="34"/>
      <c r="U28" s="34"/>
    </row>
    <row r="29" spans="1:21" ht="13.5">
      <c r="A29" s="31" t="s">
        <v>91</v>
      </c>
      <c r="B29" s="32" t="s">
        <v>136</v>
      </c>
      <c r="C29" s="33" t="s">
        <v>137</v>
      </c>
      <c r="D29" s="34">
        <f t="shared" si="0"/>
        <v>29446</v>
      </c>
      <c r="E29" s="35">
        <f t="shared" si="1"/>
        <v>1266</v>
      </c>
      <c r="F29" s="36">
        <f t="shared" si="2"/>
        <v>4.299395503633771</v>
      </c>
      <c r="G29" s="34">
        <v>1266</v>
      </c>
      <c r="H29" s="34">
        <v>0</v>
      </c>
      <c r="I29" s="35">
        <f t="shared" si="3"/>
        <v>28180</v>
      </c>
      <c r="J29" s="36">
        <f t="shared" si="4"/>
        <v>95.70060449636622</v>
      </c>
      <c r="K29" s="34">
        <v>26432</v>
      </c>
      <c r="L29" s="36">
        <f t="shared" si="5"/>
        <v>89.76431433811044</v>
      </c>
      <c r="M29" s="34">
        <v>0</v>
      </c>
      <c r="N29" s="36">
        <f t="shared" si="6"/>
        <v>0</v>
      </c>
      <c r="O29" s="34">
        <v>1748</v>
      </c>
      <c r="P29" s="34">
        <v>1708</v>
      </c>
      <c r="Q29" s="36">
        <f t="shared" si="7"/>
        <v>5.93629015825579</v>
      </c>
      <c r="R29" s="34"/>
      <c r="S29" s="34" t="s">
        <v>260</v>
      </c>
      <c r="T29" s="34"/>
      <c r="U29" s="34"/>
    </row>
    <row r="30" spans="1:21" ht="13.5">
      <c r="A30" s="31" t="s">
        <v>91</v>
      </c>
      <c r="B30" s="32" t="s">
        <v>138</v>
      </c>
      <c r="C30" s="33" t="s">
        <v>85</v>
      </c>
      <c r="D30" s="34">
        <f t="shared" si="0"/>
        <v>9446</v>
      </c>
      <c r="E30" s="35">
        <f aca="true" t="shared" si="8" ref="E30:E93">G30+H30</f>
        <v>2200</v>
      </c>
      <c r="F30" s="36">
        <f t="shared" si="2"/>
        <v>23.290281600677535</v>
      </c>
      <c r="G30" s="34">
        <v>2200</v>
      </c>
      <c r="H30" s="34">
        <v>0</v>
      </c>
      <c r="I30" s="35">
        <f aca="true" t="shared" si="9" ref="I30:I93">K30+M30+O30</f>
        <v>7246</v>
      </c>
      <c r="J30" s="36">
        <f t="shared" si="4"/>
        <v>76.70971839932247</v>
      </c>
      <c r="K30" s="34">
        <v>3600</v>
      </c>
      <c r="L30" s="36">
        <f t="shared" si="5"/>
        <v>38.11136989201779</v>
      </c>
      <c r="M30" s="34">
        <v>0</v>
      </c>
      <c r="N30" s="36">
        <f t="shared" si="6"/>
        <v>0</v>
      </c>
      <c r="O30" s="34">
        <v>3646</v>
      </c>
      <c r="P30" s="34">
        <v>2489</v>
      </c>
      <c r="Q30" s="36">
        <f t="shared" si="7"/>
        <v>38.59834850730468</v>
      </c>
      <c r="R30" s="34"/>
      <c r="S30" s="34" t="s">
        <v>260</v>
      </c>
      <c r="T30" s="34"/>
      <c r="U30" s="34"/>
    </row>
    <row r="31" spans="1:21" ht="13.5">
      <c r="A31" s="31" t="s">
        <v>91</v>
      </c>
      <c r="B31" s="32" t="s">
        <v>139</v>
      </c>
      <c r="C31" s="33" t="s">
        <v>140</v>
      </c>
      <c r="D31" s="34">
        <f t="shared" si="0"/>
        <v>21357</v>
      </c>
      <c r="E31" s="35">
        <f t="shared" si="8"/>
        <v>6587</v>
      </c>
      <c r="F31" s="36">
        <f t="shared" si="2"/>
        <v>30.84234677155031</v>
      </c>
      <c r="G31" s="34">
        <v>6587</v>
      </c>
      <c r="H31" s="34">
        <v>0</v>
      </c>
      <c r="I31" s="35">
        <f t="shared" si="9"/>
        <v>14770</v>
      </c>
      <c r="J31" s="36">
        <f t="shared" si="4"/>
        <v>69.15765322844969</v>
      </c>
      <c r="K31" s="34">
        <v>12330</v>
      </c>
      <c r="L31" s="36">
        <f t="shared" si="5"/>
        <v>57.732827644332076</v>
      </c>
      <c r="M31" s="34">
        <v>1248</v>
      </c>
      <c r="N31" s="36">
        <f t="shared" si="6"/>
        <v>5.843517347942127</v>
      </c>
      <c r="O31" s="34">
        <v>1192</v>
      </c>
      <c r="P31" s="34">
        <v>359</v>
      </c>
      <c r="Q31" s="36">
        <f t="shared" si="7"/>
        <v>5.581308236175493</v>
      </c>
      <c r="R31" s="34" t="s">
        <v>260</v>
      </c>
      <c r="S31" s="34"/>
      <c r="T31" s="34"/>
      <c r="U31" s="34"/>
    </row>
    <row r="32" spans="1:21" ht="13.5">
      <c r="A32" s="31" t="s">
        <v>91</v>
      </c>
      <c r="B32" s="32" t="s">
        <v>141</v>
      </c>
      <c r="C32" s="33" t="s">
        <v>142</v>
      </c>
      <c r="D32" s="34">
        <f t="shared" si="0"/>
        <v>11570</v>
      </c>
      <c r="E32" s="35">
        <f t="shared" si="8"/>
        <v>1440</v>
      </c>
      <c r="F32" s="36">
        <f t="shared" si="2"/>
        <v>12.445980985306827</v>
      </c>
      <c r="G32" s="34">
        <v>1440</v>
      </c>
      <c r="H32" s="34">
        <v>0</v>
      </c>
      <c r="I32" s="35">
        <f t="shared" si="9"/>
        <v>10130</v>
      </c>
      <c r="J32" s="36">
        <f t="shared" si="4"/>
        <v>87.55401901469317</v>
      </c>
      <c r="K32" s="34">
        <v>9876</v>
      </c>
      <c r="L32" s="36">
        <f t="shared" si="5"/>
        <v>85.35868625756267</v>
      </c>
      <c r="M32" s="34">
        <v>0</v>
      </c>
      <c r="N32" s="36">
        <f t="shared" si="6"/>
        <v>0</v>
      </c>
      <c r="O32" s="34">
        <v>254</v>
      </c>
      <c r="P32" s="34">
        <v>85</v>
      </c>
      <c r="Q32" s="36">
        <f t="shared" si="7"/>
        <v>2.19533275713051</v>
      </c>
      <c r="R32" s="34" t="s">
        <v>260</v>
      </c>
      <c r="S32" s="34"/>
      <c r="T32" s="34"/>
      <c r="U32" s="34"/>
    </row>
    <row r="33" spans="1:21" ht="13.5">
      <c r="A33" s="31" t="s">
        <v>91</v>
      </c>
      <c r="B33" s="32" t="s">
        <v>143</v>
      </c>
      <c r="C33" s="33" t="s">
        <v>144</v>
      </c>
      <c r="D33" s="34">
        <f t="shared" si="0"/>
        <v>7563</v>
      </c>
      <c r="E33" s="35">
        <f t="shared" si="8"/>
        <v>3408</v>
      </c>
      <c r="F33" s="36">
        <f t="shared" si="2"/>
        <v>45.061483538278466</v>
      </c>
      <c r="G33" s="34">
        <v>3408</v>
      </c>
      <c r="H33" s="34">
        <v>0</v>
      </c>
      <c r="I33" s="35">
        <f t="shared" si="9"/>
        <v>4155</v>
      </c>
      <c r="J33" s="36">
        <f t="shared" si="4"/>
        <v>54.93851646172154</v>
      </c>
      <c r="K33" s="34">
        <v>1540</v>
      </c>
      <c r="L33" s="36">
        <f t="shared" si="5"/>
        <v>20.362290096522546</v>
      </c>
      <c r="M33" s="34">
        <v>0</v>
      </c>
      <c r="N33" s="36">
        <f t="shared" si="6"/>
        <v>0</v>
      </c>
      <c r="O33" s="34">
        <v>2615</v>
      </c>
      <c r="P33" s="34">
        <v>766</v>
      </c>
      <c r="Q33" s="36">
        <f t="shared" si="7"/>
        <v>34.576226365199</v>
      </c>
      <c r="R33" s="34" t="s">
        <v>260</v>
      </c>
      <c r="S33" s="34"/>
      <c r="T33" s="34"/>
      <c r="U33" s="34"/>
    </row>
    <row r="34" spans="1:21" ht="13.5">
      <c r="A34" s="31" t="s">
        <v>91</v>
      </c>
      <c r="B34" s="32" t="s">
        <v>145</v>
      </c>
      <c r="C34" s="33" t="s">
        <v>146</v>
      </c>
      <c r="D34" s="34">
        <f t="shared" si="0"/>
        <v>11829</v>
      </c>
      <c r="E34" s="35">
        <f t="shared" si="8"/>
        <v>2840</v>
      </c>
      <c r="F34" s="36">
        <f t="shared" si="2"/>
        <v>24.008791951982417</v>
      </c>
      <c r="G34" s="34">
        <v>2840</v>
      </c>
      <c r="H34" s="34">
        <v>0</v>
      </c>
      <c r="I34" s="35">
        <f t="shared" si="9"/>
        <v>8989</v>
      </c>
      <c r="J34" s="36">
        <f t="shared" si="4"/>
        <v>75.99120804801758</v>
      </c>
      <c r="K34" s="34">
        <v>6022</v>
      </c>
      <c r="L34" s="36">
        <f t="shared" si="5"/>
        <v>50.90878349818243</v>
      </c>
      <c r="M34" s="34">
        <v>0</v>
      </c>
      <c r="N34" s="36">
        <f t="shared" si="6"/>
        <v>0</v>
      </c>
      <c r="O34" s="34">
        <v>2967</v>
      </c>
      <c r="P34" s="34">
        <v>2720</v>
      </c>
      <c r="Q34" s="36">
        <f t="shared" si="7"/>
        <v>25.082424549835153</v>
      </c>
      <c r="R34" s="34" t="s">
        <v>260</v>
      </c>
      <c r="S34" s="34"/>
      <c r="T34" s="34"/>
      <c r="U34" s="34"/>
    </row>
    <row r="35" spans="1:21" ht="13.5">
      <c r="A35" s="31" t="s">
        <v>91</v>
      </c>
      <c r="B35" s="32" t="s">
        <v>147</v>
      </c>
      <c r="C35" s="33" t="s">
        <v>148</v>
      </c>
      <c r="D35" s="34">
        <f t="shared" si="0"/>
        <v>7500</v>
      </c>
      <c r="E35" s="35">
        <f t="shared" si="8"/>
        <v>124</v>
      </c>
      <c r="F35" s="36">
        <f t="shared" si="2"/>
        <v>1.6533333333333333</v>
      </c>
      <c r="G35" s="34">
        <v>124</v>
      </c>
      <c r="H35" s="34">
        <v>0</v>
      </c>
      <c r="I35" s="35">
        <f t="shared" si="9"/>
        <v>7376</v>
      </c>
      <c r="J35" s="36">
        <f t="shared" si="4"/>
        <v>98.34666666666666</v>
      </c>
      <c r="K35" s="34">
        <v>0</v>
      </c>
      <c r="L35" s="36">
        <f t="shared" si="5"/>
        <v>0</v>
      </c>
      <c r="M35" s="34">
        <v>2134</v>
      </c>
      <c r="N35" s="36">
        <f t="shared" si="6"/>
        <v>28.453333333333337</v>
      </c>
      <c r="O35" s="34">
        <v>5242</v>
      </c>
      <c r="P35" s="34">
        <v>5237</v>
      </c>
      <c r="Q35" s="36">
        <f t="shared" si="7"/>
        <v>69.89333333333333</v>
      </c>
      <c r="R35" s="34" t="s">
        <v>260</v>
      </c>
      <c r="S35" s="34"/>
      <c r="T35" s="34"/>
      <c r="U35" s="34"/>
    </row>
    <row r="36" spans="1:21" ht="13.5">
      <c r="A36" s="31" t="s">
        <v>91</v>
      </c>
      <c r="B36" s="32" t="s">
        <v>149</v>
      </c>
      <c r="C36" s="33" t="s">
        <v>56</v>
      </c>
      <c r="D36" s="34">
        <f t="shared" si="0"/>
        <v>6137</v>
      </c>
      <c r="E36" s="35">
        <f t="shared" si="8"/>
        <v>1172</v>
      </c>
      <c r="F36" s="36">
        <f t="shared" si="2"/>
        <v>19.097278800716964</v>
      </c>
      <c r="G36" s="34">
        <v>1172</v>
      </c>
      <c r="H36" s="34">
        <v>0</v>
      </c>
      <c r="I36" s="35">
        <f t="shared" si="9"/>
        <v>4965</v>
      </c>
      <c r="J36" s="36">
        <f t="shared" si="4"/>
        <v>80.90272119928304</v>
      </c>
      <c r="K36" s="34">
        <v>1693</v>
      </c>
      <c r="L36" s="36">
        <f t="shared" si="5"/>
        <v>27.586768779533976</v>
      </c>
      <c r="M36" s="34">
        <v>130</v>
      </c>
      <c r="N36" s="36">
        <f t="shared" si="6"/>
        <v>2.1182988430829397</v>
      </c>
      <c r="O36" s="34">
        <v>3142</v>
      </c>
      <c r="P36" s="34">
        <v>3142</v>
      </c>
      <c r="Q36" s="36">
        <f t="shared" si="7"/>
        <v>51.19765357666613</v>
      </c>
      <c r="R36" s="34" t="s">
        <v>260</v>
      </c>
      <c r="S36" s="34"/>
      <c r="T36" s="34"/>
      <c r="U36" s="34"/>
    </row>
    <row r="37" spans="1:21" ht="13.5">
      <c r="A37" s="31" t="s">
        <v>91</v>
      </c>
      <c r="B37" s="32" t="s">
        <v>150</v>
      </c>
      <c r="C37" s="33" t="s">
        <v>151</v>
      </c>
      <c r="D37" s="34">
        <f t="shared" si="0"/>
        <v>8143</v>
      </c>
      <c r="E37" s="35">
        <f t="shared" si="8"/>
        <v>1543</v>
      </c>
      <c r="F37" s="36">
        <f t="shared" si="2"/>
        <v>18.948790372098735</v>
      </c>
      <c r="G37" s="34">
        <v>1543</v>
      </c>
      <c r="H37" s="34">
        <v>0</v>
      </c>
      <c r="I37" s="35">
        <f t="shared" si="9"/>
        <v>6600</v>
      </c>
      <c r="J37" s="36">
        <f t="shared" si="4"/>
        <v>81.05120962790127</v>
      </c>
      <c r="K37" s="34">
        <v>4030</v>
      </c>
      <c r="L37" s="36">
        <f t="shared" si="5"/>
        <v>49.490359818248805</v>
      </c>
      <c r="M37" s="34">
        <v>80</v>
      </c>
      <c r="N37" s="36">
        <f t="shared" si="6"/>
        <v>0.9824389045806214</v>
      </c>
      <c r="O37" s="34">
        <v>2490</v>
      </c>
      <c r="P37" s="34">
        <v>2040</v>
      </c>
      <c r="Q37" s="36">
        <f t="shared" si="7"/>
        <v>30.57841090507184</v>
      </c>
      <c r="R37" s="34" t="s">
        <v>260</v>
      </c>
      <c r="S37" s="34"/>
      <c r="T37" s="34"/>
      <c r="U37" s="34"/>
    </row>
    <row r="38" spans="1:21" ht="13.5">
      <c r="A38" s="31" t="s">
        <v>91</v>
      </c>
      <c r="B38" s="32" t="s">
        <v>152</v>
      </c>
      <c r="C38" s="33" t="s">
        <v>153</v>
      </c>
      <c r="D38" s="34">
        <f t="shared" si="0"/>
        <v>32689</v>
      </c>
      <c r="E38" s="35">
        <f t="shared" si="8"/>
        <v>10096</v>
      </c>
      <c r="F38" s="36">
        <f t="shared" si="2"/>
        <v>30.88500718896265</v>
      </c>
      <c r="G38" s="34">
        <v>10096</v>
      </c>
      <c r="H38" s="34">
        <v>0</v>
      </c>
      <c r="I38" s="35">
        <f t="shared" si="9"/>
        <v>22593</v>
      </c>
      <c r="J38" s="36">
        <f t="shared" si="4"/>
        <v>69.11499281103735</v>
      </c>
      <c r="K38" s="34">
        <v>20461</v>
      </c>
      <c r="L38" s="36">
        <f t="shared" si="5"/>
        <v>62.592921166141515</v>
      </c>
      <c r="M38" s="34">
        <v>0</v>
      </c>
      <c r="N38" s="36">
        <f t="shared" si="6"/>
        <v>0</v>
      </c>
      <c r="O38" s="34">
        <v>2132</v>
      </c>
      <c r="P38" s="34">
        <v>1514</v>
      </c>
      <c r="Q38" s="36">
        <f t="shared" si="7"/>
        <v>6.522071644895837</v>
      </c>
      <c r="R38" s="34" t="s">
        <v>260</v>
      </c>
      <c r="S38" s="34"/>
      <c r="T38" s="34"/>
      <c r="U38" s="34"/>
    </row>
    <row r="39" spans="1:21" ht="13.5">
      <c r="A39" s="31" t="s">
        <v>91</v>
      </c>
      <c r="B39" s="32" t="s">
        <v>154</v>
      </c>
      <c r="C39" s="33" t="s">
        <v>155</v>
      </c>
      <c r="D39" s="34">
        <f t="shared" si="0"/>
        <v>34275</v>
      </c>
      <c r="E39" s="35">
        <f t="shared" si="8"/>
        <v>3095</v>
      </c>
      <c r="F39" s="36">
        <f t="shared" si="2"/>
        <v>9.029905178701677</v>
      </c>
      <c r="G39" s="34">
        <v>3095</v>
      </c>
      <c r="H39" s="34">
        <v>0</v>
      </c>
      <c r="I39" s="35">
        <f t="shared" si="9"/>
        <v>31180</v>
      </c>
      <c r="J39" s="36">
        <f t="shared" si="4"/>
        <v>90.97009482129832</v>
      </c>
      <c r="K39" s="34">
        <v>22356</v>
      </c>
      <c r="L39" s="36">
        <f t="shared" si="5"/>
        <v>65.2253829321663</v>
      </c>
      <c r="M39" s="34">
        <v>0</v>
      </c>
      <c r="N39" s="36">
        <f t="shared" si="6"/>
        <v>0</v>
      </c>
      <c r="O39" s="34">
        <v>8824</v>
      </c>
      <c r="P39" s="34">
        <v>1830</v>
      </c>
      <c r="Q39" s="36">
        <f t="shared" si="7"/>
        <v>25.74471188913202</v>
      </c>
      <c r="R39" s="34"/>
      <c r="S39" s="34" t="s">
        <v>260</v>
      </c>
      <c r="T39" s="34"/>
      <c r="U39" s="34"/>
    </row>
    <row r="40" spans="1:21" ht="13.5">
      <c r="A40" s="31" t="s">
        <v>91</v>
      </c>
      <c r="B40" s="32" t="s">
        <v>156</v>
      </c>
      <c r="C40" s="33" t="s">
        <v>157</v>
      </c>
      <c r="D40" s="34">
        <f t="shared" si="0"/>
        <v>8353</v>
      </c>
      <c r="E40" s="35">
        <f t="shared" si="8"/>
        <v>2433</v>
      </c>
      <c r="F40" s="36">
        <f t="shared" si="2"/>
        <v>29.12725966718544</v>
      </c>
      <c r="G40" s="34">
        <v>2433</v>
      </c>
      <c r="H40" s="34">
        <v>0</v>
      </c>
      <c r="I40" s="35">
        <f t="shared" si="9"/>
        <v>5920</v>
      </c>
      <c r="J40" s="36">
        <f t="shared" si="4"/>
        <v>70.87274033281456</v>
      </c>
      <c r="K40" s="34">
        <v>3165</v>
      </c>
      <c r="L40" s="36">
        <f t="shared" si="5"/>
        <v>37.89057823536454</v>
      </c>
      <c r="M40" s="34">
        <v>0</v>
      </c>
      <c r="N40" s="36">
        <f t="shared" si="6"/>
        <v>0</v>
      </c>
      <c r="O40" s="34">
        <v>2755</v>
      </c>
      <c r="P40" s="34">
        <v>2755</v>
      </c>
      <c r="Q40" s="36">
        <f t="shared" si="7"/>
        <v>32.982162097450015</v>
      </c>
      <c r="R40" s="34" t="s">
        <v>260</v>
      </c>
      <c r="S40" s="34"/>
      <c r="T40" s="34"/>
      <c r="U40" s="34"/>
    </row>
    <row r="41" spans="1:21" ht="13.5">
      <c r="A41" s="31" t="s">
        <v>91</v>
      </c>
      <c r="B41" s="32" t="s">
        <v>158</v>
      </c>
      <c r="C41" s="33" t="s">
        <v>159</v>
      </c>
      <c r="D41" s="34">
        <f t="shared" si="0"/>
        <v>21972</v>
      </c>
      <c r="E41" s="35">
        <f t="shared" si="8"/>
        <v>7880</v>
      </c>
      <c r="F41" s="36">
        <f t="shared" si="2"/>
        <v>35.86382668851265</v>
      </c>
      <c r="G41" s="34">
        <v>7780</v>
      </c>
      <c r="H41" s="34">
        <v>100</v>
      </c>
      <c r="I41" s="35">
        <f t="shared" si="9"/>
        <v>14092</v>
      </c>
      <c r="J41" s="36">
        <f t="shared" si="4"/>
        <v>64.13617331148734</v>
      </c>
      <c r="K41" s="34">
        <v>1105</v>
      </c>
      <c r="L41" s="36">
        <f t="shared" si="5"/>
        <v>5.029127981066813</v>
      </c>
      <c r="M41" s="34">
        <v>10635</v>
      </c>
      <c r="N41" s="36">
        <f t="shared" si="6"/>
        <v>48.402512288367014</v>
      </c>
      <c r="O41" s="34">
        <v>2352</v>
      </c>
      <c r="P41" s="34">
        <v>2217</v>
      </c>
      <c r="Q41" s="36">
        <f t="shared" si="7"/>
        <v>10.704533042053523</v>
      </c>
      <c r="R41" s="34" t="s">
        <v>260</v>
      </c>
      <c r="S41" s="34"/>
      <c r="T41" s="34"/>
      <c r="U41" s="34"/>
    </row>
    <row r="42" spans="1:21" ht="13.5">
      <c r="A42" s="31" t="s">
        <v>91</v>
      </c>
      <c r="B42" s="32" t="s">
        <v>160</v>
      </c>
      <c r="C42" s="33" t="s">
        <v>82</v>
      </c>
      <c r="D42" s="34">
        <f t="shared" si="0"/>
        <v>8589</v>
      </c>
      <c r="E42" s="35">
        <f t="shared" si="8"/>
        <v>185</v>
      </c>
      <c r="F42" s="36">
        <f t="shared" si="2"/>
        <v>2.153917801839562</v>
      </c>
      <c r="G42" s="34">
        <v>85</v>
      </c>
      <c r="H42" s="34">
        <v>100</v>
      </c>
      <c r="I42" s="35">
        <f t="shared" si="9"/>
        <v>8404</v>
      </c>
      <c r="J42" s="36">
        <f t="shared" si="4"/>
        <v>97.84608219816043</v>
      </c>
      <c r="K42" s="34">
        <v>3480</v>
      </c>
      <c r="L42" s="36">
        <f t="shared" si="5"/>
        <v>40.516940272441495</v>
      </c>
      <c r="M42" s="34">
        <v>1055</v>
      </c>
      <c r="N42" s="36">
        <f t="shared" si="6"/>
        <v>12.283152869949935</v>
      </c>
      <c r="O42" s="34">
        <v>3869</v>
      </c>
      <c r="P42" s="34">
        <v>3708</v>
      </c>
      <c r="Q42" s="36">
        <f t="shared" si="7"/>
        <v>45.045989055769006</v>
      </c>
      <c r="R42" s="34" t="s">
        <v>260</v>
      </c>
      <c r="S42" s="34"/>
      <c r="T42" s="34"/>
      <c r="U42" s="34"/>
    </row>
    <row r="43" spans="1:21" ht="13.5">
      <c r="A43" s="31" t="s">
        <v>91</v>
      </c>
      <c r="B43" s="32" t="s">
        <v>161</v>
      </c>
      <c r="C43" s="33" t="s">
        <v>162</v>
      </c>
      <c r="D43" s="34">
        <f t="shared" si="0"/>
        <v>15095</v>
      </c>
      <c r="E43" s="35">
        <f t="shared" si="8"/>
        <v>6766</v>
      </c>
      <c r="F43" s="36">
        <f t="shared" si="2"/>
        <v>44.82278900298112</v>
      </c>
      <c r="G43" s="34">
        <v>6666</v>
      </c>
      <c r="H43" s="34">
        <v>100</v>
      </c>
      <c r="I43" s="35">
        <f t="shared" si="9"/>
        <v>8329</v>
      </c>
      <c r="J43" s="36">
        <f t="shared" si="4"/>
        <v>55.177210997018875</v>
      </c>
      <c r="K43" s="34">
        <v>0</v>
      </c>
      <c r="L43" s="36">
        <f t="shared" si="5"/>
        <v>0</v>
      </c>
      <c r="M43" s="34">
        <v>1285</v>
      </c>
      <c r="N43" s="36">
        <f t="shared" si="6"/>
        <v>8.512752567075191</v>
      </c>
      <c r="O43" s="34">
        <v>7044</v>
      </c>
      <c r="P43" s="34">
        <v>5998</v>
      </c>
      <c r="Q43" s="36">
        <f t="shared" si="7"/>
        <v>46.66445842994369</v>
      </c>
      <c r="R43" s="34" t="s">
        <v>260</v>
      </c>
      <c r="S43" s="34"/>
      <c r="T43" s="34"/>
      <c r="U43" s="34"/>
    </row>
    <row r="44" spans="1:21" ht="13.5">
      <c r="A44" s="31" t="s">
        <v>91</v>
      </c>
      <c r="B44" s="32" t="s">
        <v>163</v>
      </c>
      <c r="C44" s="33" t="s">
        <v>164</v>
      </c>
      <c r="D44" s="34">
        <f t="shared" si="0"/>
        <v>19631</v>
      </c>
      <c r="E44" s="35">
        <f t="shared" si="8"/>
        <v>9738</v>
      </c>
      <c r="F44" s="36">
        <f t="shared" si="2"/>
        <v>49.60521623962101</v>
      </c>
      <c r="G44" s="34">
        <v>9638</v>
      </c>
      <c r="H44" s="34">
        <v>100</v>
      </c>
      <c r="I44" s="35">
        <f t="shared" si="9"/>
        <v>9893</v>
      </c>
      <c r="J44" s="36">
        <f t="shared" si="4"/>
        <v>50.39478376037899</v>
      </c>
      <c r="K44" s="34">
        <v>0</v>
      </c>
      <c r="L44" s="36">
        <f t="shared" si="5"/>
        <v>0</v>
      </c>
      <c r="M44" s="34">
        <v>351</v>
      </c>
      <c r="N44" s="36">
        <f t="shared" si="6"/>
        <v>1.787988385716469</v>
      </c>
      <c r="O44" s="34">
        <v>9542</v>
      </c>
      <c r="P44" s="34">
        <v>7973</v>
      </c>
      <c r="Q44" s="36">
        <f t="shared" si="7"/>
        <v>48.606795374662525</v>
      </c>
      <c r="R44" s="34" t="s">
        <v>260</v>
      </c>
      <c r="S44" s="34"/>
      <c r="T44" s="34"/>
      <c r="U44" s="34"/>
    </row>
    <row r="45" spans="1:21" ht="13.5">
      <c r="A45" s="31" t="s">
        <v>91</v>
      </c>
      <c r="B45" s="32" t="s">
        <v>165</v>
      </c>
      <c r="C45" s="33" t="s">
        <v>166</v>
      </c>
      <c r="D45" s="34">
        <f t="shared" si="0"/>
        <v>20177</v>
      </c>
      <c r="E45" s="35">
        <f t="shared" si="8"/>
        <v>6950</v>
      </c>
      <c r="F45" s="36">
        <f t="shared" si="2"/>
        <v>34.44516033107003</v>
      </c>
      <c r="G45" s="34">
        <v>6850</v>
      </c>
      <c r="H45" s="34">
        <v>100</v>
      </c>
      <c r="I45" s="35">
        <f t="shared" si="9"/>
        <v>13227</v>
      </c>
      <c r="J45" s="36">
        <f t="shared" si="4"/>
        <v>65.55483966892996</v>
      </c>
      <c r="K45" s="34">
        <v>3449</v>
      </c>
      <c r="L45" s="36">
        <f t="shared" si="5"/>
        <v>17.093720572929573</v>
      </c>
      <c r="M45" s="34">
        <v>0</v>
      </c>
      <c r="N45" s="36">
        <f t="shared" si="6"/>
        <v>0</v>
      </c>
      <c r="O45" s="34">
        <v>9778</v>
      </c>
      <c r="P45" s="34">
        <v>7144</v>
      </c>
      <c r="Q45" s="36">
        <f t="shared" si="7"/>
        <v>48.4611190960004</v>
      </c>
      <c r="R45" s="34" t="s">
        <v>260</v>
      </c>
      <c r="S45" s="34"/>
      <c r="T45" s="34"/>
      <c r="U45" s="34"/>
    </row>
    <row r="46" spans="1:21" ht="13.5">
      <c r="A46" s="31" t="s">
        <v>91</v>
      </c>
      <c r="B46" s="32" t="s">
        <v>167</v>
      </c>
      <c r="C46" s="33" t="s">
        <v>168</v>
      </c>
      <c r="D46" s="34">
        <f t="shared" si="0"/>
        <v>5345</v>
      </c>
      <c r="E46" s="35">
        <f t="shared" si="8"/>
        <v>199</v>
      </c>
      <c r="F46" s="36">
        <f t="shared" si="2"/>
        <v>3.72310570626754</v>
      </c>
      <c r="G46" s="34">
        <v>99</v>
      </c>
      <c r="H46" s="34">
        <v>100</v>
      </c>
      <c r="I46" s="35">
        <f t="shared" si="9"/>
        <v>5146</v>
      </c>
      <c r="J46" s="36">
        <f t="shared" si="4"/>
        <v>96.27689429373247</v>
      </c>
      <c r="K46" s="34">
        <v>3103</v>
      </c>
      <c r="L46" s="36">
        <f t="shared" si="5"/>
        <v>58.05425631431245</v>
      </c>
      <c r="M46" s="34">
        <v>513</v>
      </c>
      <c r="N46" s="36">
        <f t="shared" si="6"/>
        <v>9.597754911131899</v>
      </c>
      <c r="O46" s="34">
        <v>1530</v>
      </c>
      <c r="P46" s="34">
        <v>1513</v>
      </c>
      <c r="Q46" s="36">
        <f t="shared" si="7"/>
        <v>28.62488306828812</v>
      </c>
      <c r="R46" s="34" t="s">
        <v>260</v>
      </c>
      <c r="S46" s="34"/>
      <c r="T46" s="34"/>
      <c r="U46" s="34"/>
    </row>
    <row r="47" spans="1:21" ht="13.5">
      <c r="A47" s="31" t="s">
        <v>91</v>
      </c>
      <c r="B47" s="32" t="s">
        <v>169</v>
      </c>
      <c r="C47" s="33" t="s">
        <v>170</v>
      </c>
      <c r="D47" s="34">
        <f t="shared" si="0"/>
        <v>17167</v>
      </c>
      <c r="E47" s="35">
        <f t="shared" si="8"/>
        <v>2972</v>
      </c>
      <c r="F47" s="36">
        <f t="shared" si="2"/>
        <v>17.312285198345663</v>
      </c>
      <c r="G47" s="34">
        <v>2452</v>
      </c>
      <c r="H47" s="34">
        <v>520</v>
      </c>
      <c r="I47" s="35">
        <f t="shared" si="9"/>
        <v>14195</v>
      </c>
      <c r="J47" s="36">
        <f t="shared" si="4"/>
        <v>82.68771480165434</v>
      </c>
      <c r="K47" s="34">
        <v>6453</v>
      </c>
      <c r="L47" s="36">
        <f t="shared" si="5"/>
        <v>37.58956136774043</v>
      </c>
      <c r="M47" s="34">
        <v>117</v>
      </c>
      <c r="N47" s="36">
        <f t="shared" si="6"/>
        <v>0.6815401642686549</v>
      </c>
      <c r="O47" s="34">
        <v>7625</v>
      </c>
      <c r="P47" s="34">
        <v>1568</v>
      </c>
      <c r="Q47" s="36">
        <f t="shared" si="7"/>
        <v>44.41661326964525</v>
      </c>
      <c r="R47" s="34" t="s">
        <v>260</v>
      </c>
      <c r="S47" s="34"/>
      <c r="T47" s="34"/>
      <c r="U47" s="34"/>
    </row>
    <row r="48" spans="1:21" ht="13.5">
      <c r="A48" s="31" t="s">
        <v>91</v>
      </c>
      <c r="B48" s="32" t="s">
        <v>171</v>
      </c>
      <c r="C48" s="33" t="s">
        <v>172</v>
      </c>
      <c r="D48" s="34">
        <f t="shared" si="0"/>
        <v>12799</v>
      </c>
      <c r="E48" s="35">
        <f t="shared" si="8"/>
        <v>3002</v>
      </c>
      <c r="F48" s="36">
        <f t="shared" si="2"/>
        <v>23.454957418548325</v>
      </c>
      <c r="G48" s="34">
        <v>2953</v>
      </c>
      <c r="H48" s="34">
        <v>49</v>
      </c>
      <c r="I48" s="35">
        <f t="shared" si="9"/>
        <v>9797</v>
      </c>
      <c r="J48" s="36">
        <f t="shared" si="4"/>
        <v>76.54504258145167</v>
      </c>
      <c r="K48" s="34">
        <v>8802</v>
      </c>
      <c r="L48" s="36">
        <f t="shared" si="5"/>
        <v>68.77099773419798</v>
      </c>
      <c r="M48" s="34">
        <v>0</v>
      </c>
      <c r="N48" s="36">
        <f t="shared" si="6"/>
        <v>0</v>
      </c>
      <c r="O48" s="34">
        <v>995</v>
      </c>
      <c r="P48" s="34">
        <v>348</v>
      </c>
      <c r="Q48" s="36">
        <f t="shared" si="7"/>
        <v>7.774044847253691</v>
      </c>
      <c r="R48" s="34" t="s">
        <v>260</v>
      </c>
      <c r="S48" s="34"/>
      <c r="T48" s="34"/>
      <c r="U48" s="34"/>
    </row>
    <row r="49" spans="1:21" ht="13.5">
      <c r="A49" s="31" t="s">
        <v>91</v>
      </c>
      <c r="B49" s="32" t="s">
        <v>173</v>
      </c>
      <c r="C49" s="33" t="s">
        <v>88</v>
      </c>
      <c r="D49" s="34">
        <f t="shared" si="0"/>
        <v>12245</v>
      </c>
      <c r="E49" s="35">
        <f t="shared" si="8"/>
        <v>2902</v>
      </c>
      <c r="F49" s="36">
        <f t="shared" si="2"/>
        <v>23.69946917109024</v>
      </c>
      <c r="G49" s="34">
        <v>2873</v>
      </c>
      <c r="H49" s="34">
        <v>29</v>
      </c>
      <c r="I49" s="35">
        <f t="shared" si="9"/>
        <v>9343</v>
      </c>
      <c r="J49" s="36">
        <f t="shared" si="4"/>
        <v>76.30053082890976</v>
      </c>
      <c r="K49" s="34">
        <v>8362</v>
      </c>
      <c r="L49" s="36">
        <f t="shared" si="5"/>
        <v>68.28909759085342</v>
      </c>
      <c r="M49" s="34">
        <v>0</v>
      </c>
      <c r="N49" s="36">
        <f t="shared" si="6"/>
        <v>0</v>
      </c>
      <c r="O49" s="34">
        <v>981</v>
      </c>
      <c r="P49" s="34">
        <v>473</v>
      </c>
      <c r="Q49" s="36">
        <f t="shared" si="7"/>
        <v>8.01143323805635</v>
      </c>
      <c r="R49" s="34" t="s">
        <v>260</v>
      </c>
      <c r="S49" s="34"/>
      <c r="T49" s="34"/>
      <c r="U49" s="34"/>
    </row>
    <row r="50" spans="1:21" ht="13.5">
      <c r="A50" s="31" t="s">
        <v>91</v>
      </c>
      <c r="B50" s="32" t="s">
        <v>174</v>
      </c>
      <c r="C50" s="33" t="s">
        <v>90</v>
      </c>
      <c r="D50" s="34">
        <f t="shared" si="0"/>
        <v>33087</v>
      </c>
      <c r="E50" s="35">
        <f t="shared" si="8"/>
        <v>7000</v>
      </c>
      <c r="F50" s="36">
        <f t="shared" si="2"/>
        <v>21.156345392450206</v>
      </c>
      <c r="G50" s="34">
        <v>6923</v>
      </c>
      <c r="H50" s="34">
        <v>77</v>
      </c>
      <c r="I50" s="35">
        <f t="shared" si="9"/>
        <v>26087</v>
      </c>
      <c r="J50" s="36">
        <f t="shared" si="4"/>
        <v>78.8436546075498</v>
      </c>
      <c r="K50" s="34">
        <v>17669</v>
      </c>
      <c r="L50" s="36">
        <f t="shared" si="5"/>
        <v>53.40163810560039</v>
      </c>
      <c r="M50" s="34">
        <v>0</v>
      </c>
      <c r="N50" s="36">
        <f t="shared" si="6"/>
        <v>0</v>
      </c>
      <c r="O50" s="34">
        <v>8418</v>
      </c>
      <c r="P50" s="34">
        <v>2050</v>
      </c>
      <c r="Q50" s="36">
        <f t="shared" si="7"/>
        <v>25.442016501949404</v>
      </c>
      <c r="R50" s="34" t="s">
        <v>260</v>
      </c>
      <c r="S50" s="34"/>
      <c r="T50" s="34"/>
      <c r="U50" s="34"/>
    </row>
    <row r="51" spans="1:21" ht="13.5">
      <c r="A51" s="31" t="s">
        <v>91</v>
      </c>
      <c r="B51" s="32" t="s">
        <v>175</v>
      </c>
      <c r="C51" s="33" t="s">
        <v>176</v>
      </c>
      <c r="D51" s="34">
        <f t="shared" si="0"/>
        <v>18742</v>
      </c>
      <c r="E51" s="35">
        <f t="shared" si="8"/>
        <v>6795</v>
      </c>
      <c r="F51" s="36">
        <f t="shared" si="2"/>
        <v>36.25546900010671</v>
      </c>
      <c r="G51" s="34">
        <v>6735</v>
      </c>
      <c r="H51" s="34">
        <v>60</v>
      </c>
      <c r="I51" s="35">
        <f t="shared" si="9"/>
        <v>11947</v>
      </c>
      <c r="J51" s="36">
        <f t="shared" si="4"/>
        <v>63.74453099989329</v>
      </c>
      <c r="K51" s="34">
        <v>3714</v>
      </c>
      <c r="L51" s="36">
        <f t="shared" si="5"/>
        <v>19.816455020808878</v>
      </c>
      <c r="M51" s="34">
        <v>652</v>
      </c>
      <c r="N51" s="36">
        <f t="shared" si="6"/>
        <v>3.4788176288549777</v>
      </c>
      <c r="O51" s="34">
        <v>7581</v>
      </c>
      <c r="P51" s="34">
        <v>7581</v>
      </c>
      <c r="Q51" s="36">
        <f t="shared" si="7"/>
        <v>40.449258350229435</v>
      </c>
      <c r="R51" s="34" t="s">
        <v>260</v>
      </c>
      <c r="S51" s="34"/>
      <c r="T51" s="34"/>
      <c r="U51" s="34"/>
    </row>
    <row r="52" spans="1:21" ht="13.5">
      <c r="A52" s="31" t="s">
        <v>91</v>
      </c>
      <c r="B52" s="32" t="s">
        <v>177</v>
      </c>
      <c r="C52" s="33" t="s">
        <v>178</v>
      </c>
      <c r="D52" s="34">
        <f t="shared" si="0"/>
        <v>8642</v>
      </c>
      <c r="E52" s="35">
        <f t="shared" si="8"/>
        <v>2128</v>
      </c>
      <c r="F52" s="36">
        <f t="shared" si="2"/>
        <v>24.623929645915297</v>
      </c>
      <c r="G52" s="34">
        <v>2128</v>
      </c>
      <c r="H52" s="34">
        <v>0</v>
      </c>
      <c r="I52" s="35">
        <f t="shared" si="9"/>
        <v>6514</v>
      </c>
      <c r="J52" s="36">
        <f t="shared" si="4"/>
        <v>75.3760703540847</v>
      </c>
      <c r="K52" s="34">
        <v>2676</v>
      </c>
      <c r="L52" s="36">
        <f t="shared" si="5"/>
        <v>30.9650543855589</v>
      </c>
      <c r="M52" s="34">
        <v>0</v>
      </c>
      <c r="N52" s="36">
        <f t="shared" si="6"/>
        <v>0</v>
      </c>
      <c r="O52" s="34">
        <v>3838</v>
      </c>
      <c r="P52" s="34">
        <v>2860</v>
      </c>
      <c r="Q52" s="36">
        <f t="shared" si="7"/>
        <v>44.4110159685258</v>
      </c>
      <c r="R52" s="34" t="s">
        <v>260</v>
      </c>
      <c r="S52" s="34"/>
      <c r="T52" s="34"/>
      <c r="U52" s="34"/>
    </row>
    <row r="53" spans="1:21" ht="13.5">
      <c r="A53" s="31" t="s">
        <v>91</v>
      </c>
      <c r="B53" s="32" t="s">
        <v>179</v>
      </c>
      <c r="C53" s="33" t="s">
        <v>180</v>
      </c>
      <c r="D53" s="34">
        <f t="shared" si="0"/>
        <v>5723</v>
      </c>
      <c r="E53" s="35">
        <f t="shared" si="8"/>
        <v>716</v>
      </c>
      <c r="F53" s="36">
        <f t="shared" si="2"/>
        <v>12.510920845710292</v>
      </c>
      <c r="G53" s="34">
        <v>716</v>
      </c>
      <c r="H53" s="34">
        <v>0</v>
      </c>
      <c r="I53" s="35">
        <f t="shared" si="9"/>
        <v>5007</v>
      </c>
      <c r="J53" s="36">
        <f t="shared" si="4"/>
        <v>87.48907915428971</v>
      </c>
      <c r="K53" s="34">
        <v>1291</v>
      </c>
      <c r="L53" s="36">
        <f t="shared" si="5"/>
        <v>22.558098899178752</v>
      </c>
      <c r="M53" s="34">
        <v>362</v>
      </c>
      <c r="N53" s="36">
        <f t="shared" si="6"/>
        <v>6.325353835401014</v>
      </c>
      <c r="O53" s="34">
        <v>3354</v>
      </c>
      <c r="P53" s="34">
        <v>2521</v>
      </c>
      <c r="Q53" s="36">
        <f t="shared" si="7"/>
        <v>58.60562641970994</v>
      </c>
      <c r="R53" s="34" t="s">
        <v>260</v>
      </c>
      <c r="S53" s="34"/>
      <c r="T53" s="34"/>
      <c r="U53" s="34"/>
    </row>
    <row r="54" spans="1:21" ht="13.5">
      <c r="A54" s="31" t="s">
        <v>91</v>
      </c>
      <c r="B54" s="32" t="s">
        <v>181</v>
      </c>
      <c r="C54" s="33" t="s">
        <v>182</v>
      </c>
      <c r="D54" s="34">
        <f t="shared" si="0"/>
        <v>4566</v>
      </c>
      <c r="E54" s="35">
        <f t="shared" si="8"/>
        <v>709</v>
      </c>
      <c r="F54" s="36">
        <f t="shared" si="2"/>
        <v>15.527814279456855</v>
      </c>
      <c r="G54" s="34">
        <v>709</v>
      </c>
      <c r="H54" s="34">
        <v>0</v>
      </c>
      <c r="I54" s="35">
        <f t="shared" si="9"/>
        <v>3857</v>
      </c>
      <c r="J54" s="36">
        <f t="shared" si="4"/>
        <v>84.47218572054315</v>
      </c>
      <c r="K54" s="34">
        <v>2365</v>
      </c>
      <c r="L54" s="36">
        <f t="shared" si="5"/>
        <v>51.79588261060009</v>
      </c>
      <c r="M54" s="34">
        <v>0</v>
      </c>
      <c r="N54" s="36">
        <f t="shared" si="6"/>
        <v>0</v>
      </c>
      <c r="O54" s="34">
        <v>1492</v>
      </c>
      <c r="P54" s="34">
        <v>1261</v>
      </c>
      <c r="Q54" s="36">
        <f t="shared" si="7"/>
        <v>32.676303109943056</v>
      </c>
      <c r="R54" s="34" t="s">
        <v>260</v>
      </c>
      <c r="S54" s="34"/>
      <c r="T54" s="34"/>
      <c r="U54" s="34"/>
    </row>
    <row r="55" spans="1:21" ht="13.5">
      <c r="A55" s="31" t="s">
        <v>91</v>
      </c>
      <c r="B55" s="32" t="s">
        <v>183</v>
      </c>
      <c r="C55" s="33" t="s">
        <v>184</v>
      </c>
      <c r="D55" s="34">
        <f t="shared" si="0"/>
        <v>3482</v>
      </c>
      <c r="E55" s="35">
        <f t="shared" si="8"/>
        <v>313</v>
      </c>
      <c r="F55" s="36">
        <f t="shared" si="2"/>
        <v>8.989086731763354</v>
      </c>
      <c r="G55" s="34">
        <v>313</v>
      </c>
      <c r="H55" s="34">
        <v>0</v>
      </c>
      <c r="I55" s="35">
        <f t="shared" si="9"/>
        <v>3169</v>
      </c>
      <c r="J55" s="36">
        <f t="shared" si="4"/>
        <v>91.01091326823665</v>
      </c>
      <c r="K55" s="34">
        <v>2903</v>
      </c>
      <c r="L55" s="36">
        <f t="shared" si="5"/>
        <v>83.37162550258472</v>
      </c>
      <c r="M55" s="34">
        <v>0</v>
      </c>
      <c r="N55" s="36">
        <f t="shared" si="6"/>
        <v>0</v>
      </c>
      <c r="O55" s="34">
        <v>266</v>
      </c>
      <c r="P55" s="34">
        <v>147</v>
      </c>
      <c r="Q55" s="36">
        <f t="shared" si="7"/>
        <v>7.639287765651924</v>
      </c>
      <c r="R55" s="34" t="s">
        <v>260</v>
      </c>
      <c r="S55" s="34"/>
      <c r="T55" s="34"/>
      <c r="U55" s="34"/>
    </row>
    <row r="56" spans="1:21" ht="13.5">
      <c r="A56" s="31" t="s">
        <v>91</v>
      </c>
      <c r="B56" s="32" t="s">
        <v>185</v>
      </c>
      <c r="C56" s="33" t="s">
        <v>186</v>
      </c>
      <c r="D56" s="34">
        <f t="shared" si="0"/>
        <v>26697</v>
      </c>
      <c r="E56" s="35">
        <f t="shared" si="8"/>
        <v>8401</v>
      </c>
      <c r="F56" s="36">
        <f t="shared" si="2"/>
        <v>31.467955200958908</v>
      </c>
      <c r="G56" s="34">
        <v>8043</v>
      </c>
      <c r="H56" s="34">
        <v>358</v>
      </c>
      <c r="I56" s="35">
        <f t="shared" si="9"/>
        <v>18296</v>
      </c>
      <c r="J56" s="36">
        <f t="shared" si="4"/>
        <v>68.53204479904109</v>
      </c>
      <c r="K56" s="34">
        <v>7702</v>
      </c>
      <c r="L56" s="36">
        <f t="shared" si="5"/>
        <v>28.849683485035772</v>
      </c>
      <c r="M56" s="34">
        <v>3273</v>
      </c>
      <c r="N56" s="36">
        <f t="shared" si="6"/>
        <v>12.25980447241263</v>
      </c>
      <c r="O56" s="34">
        <v>7321</v>
      </c>
      <c r="P56" s="34">
        <v>5439</v>
      </c>
      <c r="Q56" s="36">
        <f t="shared" si="7"/>
        <v>27.422556841592687</v>
      </c>
      <c r="R56" s="34" t="s">
        <v>260</v>
      </c>
      <c r="S56" s="34"/>
      <c r="T56" s="34"/>
      <c r="U56" s="34"/>
    </row>
    <row r="57" spans="1:21" ht="13.5">
      <c r="A57" s="31" t="s">
        <v>91</v>
      </c>
      <c r="B57" s="32" t="s">
        <v>187</v>
      </c>
      <c r="C57" s="33" t="s">
        <v>188</v>
      </c>
      <c r="D57" s="34">
        <f t="shared" si="0"/>
        <v>5976</v>
      </c>
      <c r="E57" s="35">
        <f t="shared" si="8"/>
        <v>1751</v>
      </c>
      <c r="F57" s="36">
        <f t="shared" si="2"/>
        <v>29.30053547523427</v>
      </c>
      <c r="G57" s="34">
        <v>1511</v>
      </c>
      <c r="H57" s="34">
        <v>240</v>
      </c>
      <c r="I57" s="35">
        <f t="shared" si="9"/>
        <v>4225</v>
      </c>
      <c r="J57" s="36">
        <f t="shared" si="4"/>
        <v>70.69946452476573</v>
      </c>
      <c r="K57" s="34">
        <v>0</v>
      </c>
      <c r="L57" s="36">
        <f t="shared" si="5"/>
        <v>0</v>
      </c>
      <c r="M57" s="34">
        <v>0</v>
      </c>
      <c r="N57" s="36">
        <f t="shared" si="6"/>
        <v>0</v>
      </c>
      <c r="O57" s="34">
        <v>4225</v>
      </c>
      <c r="P57" s="34">
        <v>3976</v>
      </c>
      <c r="Q57" s="36">
        <f t="shared" si="7"/>
        <v>70.69946452476573</v>
      </c>
      <c r="R57" s="34" t="s">
        <v>260</v>
      </c>
      <c r="S57" s="34"/>
      <c r="T57" s="34"/>
      <c r="U57" s="34"/>
    </row>
    <row r="58" spans="1:21" ht="13.5">
      <c r="A58" s="31" t="s">
        <v>91</v>
      </c>
      <c r="B58" s="32" t="s">
        <v>189</v>
      </c>
      <c r="C58" s="33" t="s">
        <v>83</v>
      </c>
      <c r="D58" s="34">
        <f t="shared" si="0"/>
        <v>10997</v>
      </c>
      <c r="E58" s="35">
        <f t="shared" si="8"/>
        <v>3207</v>
      </c>
      <c r="F58" s="36">
        <f t="shared" si="2"/>
        <v>29.162498863326363</v>
      </c>
      <c r="G58" s="34">
        <v>3207</v>
      </c>
      <c r="H58" s="34">
        <v>0</v>
      </c>
      <c r="I58" s="35">
        <f t="shared" si="9"/>
        <v>7790</v>
      </c>
      <c r="J58" s="36">
        <f t="shared" si="4"/>
        <v>70.83750113667364</v>
      </c>
      <c r="K58" s="34">
        <v>3938</v>
      </c>
      <c r="L58" s="36">
        <f t="shared" si="5"/>
        <v>35.80976629989997</v>
      </c>
      <c r="M58" s="34">
        <v>1836</v>
      </c>
      <c r="N58" s="36">
        <f t="shared" si="6"/>
        <v>16.695462398836046</v>
      </c>
      <c r="O58" s="34">
        <v>2016</v>
      </c>
      <c r="P58" s="34">
        <v>2034</v>
      </c>
      <c r="Q58" s="36">
        <f t="shared" si="7"/>
        <v>18.33227243793762</v>
      </c>
      <c r="R58" s="34" t="s">
        <v>260</v>
      </c>
      <c r="S58" s="34"/>
      <c r="T58" s="34"/>
      <c r="U58" s="34"/>
    </row>
    <row r="59" spans="1:21" ht="13.5">
      <c r="A59" s="31" t="s">
        <v>91</v>
      </c>
      <c r="B59" s="32" t="s">
        <v>190</v>
      </c>
      <c r="C59" s="33" t="s">
        <v>191</v>
      </c>
      <c r="D59" s="34">
        <f t="shared" si="0"/>
        <v>4964</v>
      </c>
      <c r="E59" s="35">
        <f t="shared" si="8"/>
        <v>489</v>
      </c>
      <c r="F59" s="36">
        <f t="shared" si="2"/>
        <v>9.850926672038678</v>
      </c>
      <c r="G59" s="34">
        <v>479</v>
      </c>
      <c r="H59" s="34">
        <v>10</v>
      </c>
      <c r="I59" s="35">
        <f t="shared" si="9"/>
        <v>4475</v>
      </c>
      <c r="J59" s="36">
        <f t="shared" si="4"/>
        <v>90.14907332796133</v>
      </c>
      <c r="K59" s="34">
        <v>2859</v>
      </c>
      <c r="L59" s="36">
        <f t="shared" si="5"/>
        <v>57.59468170829975</v>
      </c>
      <c r="M59" s="34">
        <v>802</v>
      </c>
      <c r="N59" s="36">
        <f t="shared" si="6"/>
        <v>16.156325543916196</v>
      </c>
      <c r="O59" s="34">
        <v>814</v>
      </c>
      <c r="P59" s="34">
        <v>814</v>
      </c>
      <c r="Q59" s="36">
        <f t="shared" si="7"/>
        <v>16.398066075745366</v>
      </c>
      <c r="R59" s="34" t="s">
        <v>260</v>
      </c>
      <c r="S59" s="34"/>
      <c r="T59" s="34"/>
      <c r="U59" s="34"/>
    </row>
    <row r="60" spans="1:21" ht="13.5">
      <c r="A60" s="31" t="s">
        <v>91</v>
      </c>
      <c r="B60" s="32" t="s">
        <v>192</v>
      </c>
      <c r="C60" s="33" t="s">
        <v>193</v>
      </c>
      <c r="D60" s="34">
        <f t="shared" si="0"/>
        <v>4180</v>
      </c>
      <c r="E60" s="35">
        <f t="shared" si="8"/>
        <v>1082</v>
      </c>
      <c r="F60" s="36">
        <f t="shared" si="2"/>
        <v>25.885167464114833</v>
      </c>
      <c r="G60" s="34">
        <v>1082</v>
      </c>
      <c r="H60" s="34">
        <v>0</v>
      </c>
      <c r="I60" s="35">
        <f t="shared" si="9"/>
        <v>3098</v>
      </c>
      <c r="J60" s="36">
        <f t="shared" si="4"/>
        <v>74.11483253588517</v>
      </c>
      <c r="K60" s="34">
        <v>1221</v>
      </c>
      <c r="L60" s="36">
        <f t="shared" si="5"/>
        <v>29.210526315789476</v>
      </c>
      <c r="M60" s="34">
        <v>0</v>
      </c>
      <c r="N60" s="36">
        <f t="shared" si="6"/>
        <v>0</v>
      </c>
      <c r="O60" s="34">
        <v>1877</v>
      </c>
      <c r="P60" s="34">
        <v>214</v>
      </c>
      <c r="Q60" s="36">
        <f t="shared" si="7"/>
        <v>44.90430622009569</v>
      </c>
      <c r="R60" s="34" t="s">
        <v>260</v>
      </c>
      <c r="S60" s="34"/>
      <c r="T60" s="34"/>
      <c r="U60" s="34"/>
    </row>
    <row r="61" spans="1:21" ht="13.5">
      <c r="A61" s="31" t="s">
        <v>91</v>
      </c>
      <c r="B61" s="32" t="s">
        <v>194</v>
      </c>
      <c r="C61" s="33" t="s">
        <v>195</v>
      </c>
      <c r="D61" s="34">
        <f t="shared" si="0"/>
        <v>4335</v>
      </c>
      <c r="E61" s="35">
        <f t="shared" si="8"/>
        <v>1592</v>
      </c>
      <c r="F61" s="36">
        <f t="shared" si="2"/>
        <v>36.72433679354094</v>
      </c>
      <c r="G61" s="34">
        <v>1592</v>
      </c>
      <c r="H61" s="34">
        <v>0</v>
      </c>
      <c r="I61" s="35">
        <f t="shared" si="9"/>
        <v>2743</v>
      </c>
      <c r="J61" s="36">
        <f t="shared" si="4"/>
        <v>63.27566320645906</v>
      </c>
      <c r="K61" s="34">
        <v>0</v>
      </c>
      <c r="L61" s="36">
        <f t="shared" si="5"/>
        <v>0</v>
      </c>
      <c r="M61" s="34">
        <v>0</v>
      </c>
      <c r="N61" s="36">
        <f t="shared" si="6"/>
        <v>0</v>
      </c>
      <c r="O61" s="34">
        <v>2743</v>
      </c>
      <c r="P61" s="34">
        <v>939</v>
      </c>
      <c r="Q61" s="36">
        <f t="shared" si="7"/>
        <v>63.27566320645906</v>
      </c>
      <c r="R61" s="34" t="s">
        <v>260</v>
      </c>
      <c r="S61" s="34"/>
      <c r="T61" s="34"/>
      <c r="U61" s="34"/>
    </row>
    <row r="62" spans="1:21" ht="13.5">
      <c r="A62" s="31" t="s">
        <v>91</v>
      </c>
      <c r="B62" s="32" t="s">
        <v>196</v>
      </c>
      <c r="C62" s="33" t="s">
        <v>197</v>
      </c>
      <c r="D62" s="34">
        <f t="shared" si="0"/>
        <v>5961</v>
      </c>
      <c r="E62" s="35">
        <f t="shared" si="8"/>
        <v>1171</v>
      </c>
      <c r="F62" s="36">
        <f t="shared" si="2"/>
        <v>19.64435497399765</v>
      </c>
      <c r="G62" s="34">
        <v>1171</v>
      </c>
      <c r="H62" s="34">
        <v>0</v>
      </c>
      <c r="I62" s="35">
        <f t="shared" si="9"/>
        <v>4790</v>
      </c>
      <c r="J62" s="36">
        <f t="shared" si="4"/>
        <v>80.35564502600235</v>
      </c>
      <c r="K62" s="34">
        <v>2542</v>
      </c>
      <c r="L62" s="36">
        <f t="shared" si="5"/>
        <v>42.643851702734445</v>
      </c>
      <c r="M62" s="34">
        <v>0</v>
      </c>
      <c r="N62" s="36">
        <f t="shared" si="6"/>
        <v>0</v>
      </c>
      <c r="O62" s="34">
        <v>2248</v>
      </c>
      <c r="P62" s="34">
        <v>2014</v>
      </c>
      <c r="Q62" s="36">
        <f t="shared" si="7"/>
        <v>37.711793323267905</v>
      </c>
      <c r="R62" s="34" t="s">
        <v>260</v>
      </c>
      <c r="S62" s="34"/>
      <c r="T62" s="34"/>
      <c r="U62" s="34"/>
    </row>
    <row r="63" spans="1:21" ht="13.5">
      <c r="A63" s="31" t="s">
        <v>91</v>
      </c>
      <c r="B63" s="32" t="s">
        <v>198</v>
      </c>
      <c r="C63" s="33" t="s">
        <v>199</v>
      </c>
      <c r="D63" s="34">
        <f t="shared" si="0"/>
        <v>14169</v>
      </c>
      <c r="E63" s="35">
        <f t="shared" si="8"/>
        <v>8027</v>
      </c>
      <c r="F63" s="36">
        <f t="shared" si="2"/>
        <v>56.65184557837533</v>
      </c>
      <c r="G63" s="34">
        <v>8027</v>
      </c>
      <c r="H63" s="34">
        <v>0</v>
      </c>
      <c r="I63" s="35">
        <f t="shared" si="9"/>
        <v>6142</v>
      </c>
      <c r="J63" s="36">
        <f t="shared" si="4"/>
        <v>43.34815442162467</v>
      </c>
      <c r="K63" s="34">
        <v>915</v>
      </c>
      <c r="L63" s="36">
        <f t="shared" si="5"/>
        <v>6.45775989836968</v>
      </c>
      <c r="M63" s="34">
        <v>1036</v>
      </c>
      <c r="N63" s="36">
        <f t="shared" si="6"/>
        <v>7.311736890394522</v>
      </c>
      <c r="O63" s="34">
        <v>4191</v>
      </c>
      <c r="P63" s="34">
        <v>1122</v>
      </c>
      <c r="Q63" s="36">
        <f t="shared" si="7"/>
        <v>29.578657632860473</v>
      </c>
      <c r="R63" s="34" t="s">
        <v>260</v>
      </c>
      <c r="S63" s="34"/>
      <c r="T63" s="34"/>
      <c r="U63" s="34"/>
    </row>
    <row r="64" spans="1:21" ht="13.5">
      <c r="A64" s="31" t="s">
        <v>91</v>
      </c>
      <c r="B64" s="32" t="s">
        <v>200</v>
      </c>
      <c r="C64" s="33" t="s">
        <v>55</v>
      </c>
      <c r="D64" s="34">
        <f t="shared" si="0"/>
        <v>18700</v>
      </c>
      <c r="E64" s="35">
        <f t="shared" si="8"/>
        <v>7912</v>
      </c>
      <c r="F64" s="36">
        <f t="shared" si="2"/>
        <v>42.31016042780749</v>
      </c>
      <c r="G64" s="34">
        <v>7862</v>
      </c>
      <c r="H64" s="34">
        <v>50</v>
      </c>
      <c r="I64" s="35">
        <f t="shared" si="9"/>
        <v>10788</v>
      </c>
      <c r="J64" s="36">
        <f t="shared" si="4"/>
        <v>57.68983957219251</v>
      </c>
      <c r="K64" s="34">
        <v>6411</v>
      </c>
      <c r="L64" s="36">
        <f t="shared" si="5"/>
        <v>34.283422459893046</v>
      </c>
      <c r="M64" s="34">
        <v>0</v>
      </c>
      <c r="N64" s="36">
        <f t="shared" si="6"/>
        <v>0</v>
      </c>
      <c r="O64" s="34">
        <v>4377</v>
      </c>
      <c r="P64" s="34">
        <v>2310</v>
      </c>
      <c r="Q64" s="36">
        <f t="shared" si="7"/>
        <v>23.406417112299465</v>
      </c>
      <c r="R64" s="34" t="s">
        <v>260</v>
      </c>
      <c r="S64" s="34"/>
      <c r="T64" s="34"/>
      <c r="U64" s="34"/>
    </row>
    <row r="65" spans="1:21" ht="13.5">
      <c r="A65" s="31" t="s">
        <v>91</v>
      </c>
      <c r="B65" s="32" t="s">
        <v>201</v>
      </c>
      <c r="C65" s="33" t="s">
        <v>202</v>
      </c>
      <c r="D65" s="34">
        <f t="shared" si="0"/>
        <v>11485</v>
      </c>
      <c r="E65" s="35">
        <f t="shared" si="8"/>
        <v>3322</v>
      </c>
      <c r="F65" s="36">
        <f t="shared" si="2"/>
        <v>28.92468437091859</v>
      </c>
      <c r="G65" s="34">
        <v>3322</v>
      </c>
      <c r="H65" s="34">
        <v>0</v>
      </c>
      <c r="I65" s="35">
        <f t="shared" si="9"/>
        <v>8163</v>
      </c>
      <c r="J65" s="36">
        <f t="shared" si="4"/>
        <v>71.07531562908142</v>
      </c>
      <c r="K65" s="34">
        <v>3813</v>
      </c>
      <c r="L65" s="36">
        <f t="shared" si="5"/>
        <v>33.19982585981715</v>
      </c>
      <c r="M65" s="34">
        <v>1002</v>
      </c>
      <c r="N65" s="36">
        <f t="shared" si="6"/>
        <v>8.724423160644319</v>
      </c>
      <c r="O65" s="34">
        <v>3348</v>
      </c>
      <c r="P65" s="34">
        <v>1842</v>
      </c>
      <c r="Q65" s="36">
        <f t="shared" si="7"/>
        <v>29.151066608619942</v>
      </c>
      <c r="R65" s="34" t="s">
        <v>260</v>
      </c>
      <c r="S65" s="34"/>
      <c r="T65" s="34"/>
      <c r="U65" s="34"/>
    </row>
    <row r="66" spans="1:21" ht="13.5">
      <c r="A66" s="31" t="s">
        <v>91</v>
      </c>
      <c r="B66" s="32" t="s">
        <v>203</v>
      </c>
      <c r="C66" s="33" t="s">
        <v>204</v>
      </c>
      <c r="D66" s="34">
        <f t="shared" si="0"/>
        <v>5884</v>
      </c>
      <c r="E66" s="35">
        <f t="shared" si="8"/>
        <v>2348</v>
      </c>
      <c r="F66" s="36">
        <f t="shared" si="2"/>
        <v>39.90482664853841</v>
      </c>
      <c r="G66" s="34">
        <v>2178</v>
      </c>
      <c r="H66" s="34">
        <v>170</v>
      </c>
      <c r="I66" s="35">
        <f t="shared" si="9"/>
        <v>3536</v>
      </c>
      <c r="J66" s="36">
        <f t="shared" si="4"/>
        <v>60.0951733514616</v>
      </c>
      <c r="K66" s="34">
        <v>1836</v>
      </c>
      <c r="L66" s="36">
        <f t="shared" si="5"/>
        <v>31.203263086335824</v>
      </c>
      <c r="M66" s="34">
        <v>0</v>
      </c>
      <c r="N66" s="36">
        <f t="shared" si="6"/>
        <v>0</v>
      </c>
      <c r="O66" s="34">
        <v>1700</v>
      </c>
      <c r="P66" s="34">
        <v>1480</v>
      </c>
      <c r="Q66" s="36">
        <f t="shared" si="7"/>
        <v>28.891910265125766</v>
      </c>
      <c r="R66" s="34" t="s">
        <v>260</v>
      </c>
      <c r="S66" s="34"/>
      <c r="T66" s="34"/>
      <c r="U66" s="34"/>
    </row>
    <row r="67" spans="1:21" ht="13.5">
      <c r="A67" s="31" t="s">
        <v>91</v>
      </c>
      <c r="B67" s="32" t="s">
        <v>205</v>
      </c>
      <c r="C67" s="33" t="s">
        <v>206</v>
      </c>
      <c r="D67" s="34">
        <f t="shared" si="0"/>
        <v>6759</v>
      </c>
      <c r="E67" s="35">
        <f t="shared" si="8"/>
        <v>2802</v>
      </c>
      <c r="F67" s="36">
        <f t="shared" si="2"/>
        <v>41.45583666222814</v>
      </c>
      <c r="G67" s="34">
        <v>2509</v>
      </c>
      <c r="H67" s="34">
        <v>293</v>
      </c>
      <c r="I67" s="35">
        <f t="shared" si="9"/>
        <v>3957</v>
      </c>
      <c r="J67" s="36">
        <f t="shared" si="4"/>
        <v>58.54416333777186</v>
      </c>
      <c r="K67" s="34">
        <v>2956</v>
      </c>
      <c r="L67" s="36">
        <f t="shared" si="5"/>
        <v>43.7342802189673</v>
      </c>
      <c r="M67" s="34">
        <v>0</v>
      </c>
      <c r="N67" s="36">
        <f t="shared" si="6"/>
        <v>0</v>
      </c>
      <c r="O67" s="34">
        <v>1001</v>
      </c>
      <c r="P67" s="34">
        <v>235</v>
      </c>
      <c r="Q67" s="36">
        <f t="shared" si="7"/>
        <v>14.809883118804557</v>
      </c>
      <c r="R67" s="34" t="s">
        <v>260</v>
      </c>
      <c r="S67" s="34"/>
      <c r="T67" s="34"/>
      <c r="U67" s="34"/>
    </row>
    <row r="68" spans="1:21" ht="13.5">
      <c r="A68" s="31" t="s">
        <v>91</v>
      </c>
      <c r="B68" s="32" t="s">
        <v>207</v>
      </c>
      <c r="C68" s="33" t="s">
        <v>208</v>
      </c>
      <c r="D68" s="34">
        <f t="shared" si="0"/>
        <v>11485</v>
      </c>
      <c r="E68" s="35">
        <f t="shared" si="8"/>
        <v>4489</v>
      </c>
      <c r="F68" s="36">
        <f t="shared" si="2"/>
        <v>39.08576404005224</v>
      </c>
      <c r="G68" s="34">
        <v>4489</v>
      </c>
      <c r="H68" s="34">
        <v>0</v>
      </c>
      <c r="I68" s="35">
        <f t="shared" si="9"/>
        <v>6996</v>
      </c>
      <c r="J68" s="36">
        <f t="shared" si="4"/>
        <v>60.91423595994776</v>
      </c>
      <c r="K68" s="34">
        <v>3077</v>
      </c>
      <c r="L68" s="36">
        <f t="shared" si="5"/>
        <v>26.791467131040488</v>
      </c>
      <c r="M68" s="34">
        <v>279</v>
      </c>
      <c r="N68" s="36">
        <f t="shared" si="6"/>
        <v>2.429255550718328</v>
      </c>
      <c r="O68" s="34">
        <v>3640</v>
      </c>
      <c r="P68" s="34">
        <v>1618</v>
      </c>
      <c r="Q68" s="36">
        <f t="shared" si="7"/>
        <v>31.693513278188938</v>
      </c>
      <c r="R68" s="34" t="s">
        <v>260</v>
      </c>
      <c r="S68" s="34"/>
      <c r="T68" s="34"/>
      <c r="U68" s="34"/>
    </row>
    <row r="69" spans="1:21" ht="13.5">
      <c r="A69" s="31" t="s">
        <v>91</v>
      </c>
      <c r="B69" s="32" t="s">
        <v>209</v>
      </c>
      <c r="C69" s="33" t="s">
        <v>210</v>
      </c>
      <c r="D69" s="34">
        <f t="shared" si="0"/>
        <v>2664</v>
      </c>
      <c r="E69" s="35">
        <f t="shared" si="8"/>
        <v>1878</v>
      </c>
      <c r="F69" s="36">
        <f t="shared" si="2"/>
        <v>70.4954954954955</v>
      </c>
      <c r="G69" s="34">
        <v>1750</v>
      </c>
      <c r="H69" s="34">
        <v>128</v>
      </c>
      <c r="I69" s="35">
        <f t="shared" si="9"/>
        <v>786</v>
      </c>
      <c r="J69" s="36">
        <f t="shared" si="4"/>
        <v>29.504504504504503</v>
      </c>
      <c r="K69" s="34">
        <v>99</v>
      </c>
      <c r="L69" s="36">
        <f t="shared" si="5"/>
        <v>3.7162162162162162</v>
      </c>
      <c r="M69" s="34">
        <v>0</v>
      </c>
      <c r="N69" s="36">
        <f t="shared" si="6"/>
        <v>0</v>
      </c>
      <c r="O69" s="34">
        <v>687</v>
      </c>
      <c r="P69" s="34">
        <v>261</v>
      </c>
      <c r="Q69" s="36">
        <f t="shared" si="7"/>
        <v>25.788288288288285</v>
      </c>
      <c r="R69" s="34" t="s">
        <v>260</v>
      </c>
      <c r="S69" s="34"/>
      <c r="T69" s="34"/>
      <c r="U69" s="34"/>
    </row>
    <row r="70" spans="1:21" ht="13.5">
      <c r="A70" s="31" t="s">
        <v>91</v>
      </c>
      <c r="B70" s="32" t="s">
        <v>211</v>
      </c>
      <c r="C70" s="33" t="s">
        <v>212</v>
      </c>
      <c r="D70" s="34">
        <f t="shared" si="0"/>
        <v>7514</v>
      </c>
      <c r="E70" s="35">
        <f t="shared" si="8"/>
        <v>3560</v>
      </c>
      <c r="F70" s="36">
        <f aca="true" t="shared" si="10" ref="F70:F95">E70/D70*100</f>
        <v>47.37822730902316</v>
      </c>
      <c r="G70" s="34">
        <v>3560</v>
      </c>
      <c r="H70" s="34">
        <v>0</v>
      </c>
      <c r="I70" s="35">
        <f t="shared" si="9"/>
        <v>3954</v>
      </c>
      <c r="J70" s="36">
        <f aca="true" t="shared" si="11" ref="J70:J95">I70/D70*100</f>
        <v>52.62177269097684</v>
      </c>
      <c r="K70" s="34">
        <v>0</v>
      </c>
      <c r="L70" s="36">
        <f aca="true" t="shared" si="12" ref="L70:L95">K70/D70*100</f>
        <v>0</v>
      </c>
      <c r="M70" s="34">
        <v>278</v>
      </c>
      <c r="N70" s="36">
        <f aca="true" t="shared" si="13" ref="N70:N95">M70/D70*100</f>
        <v>3.6997604471652914</v>
      </c>
      <c r="O70" s="34">
        <v>3676</v>
      </c>
      <c r="P70" s="34">
        <v>2419</v>
      </c>
      <c r="Q70" s="36">
        <f aca="true" t="shared" si="14" ref="Q70:Q95">O70/D70*100</f>
        <v>48.92201224381155</v>
      </c>
      <c r="R70" s="34" t="s">
        <v>260</v>
      </c>
      <c r="S70" s="34"/>
      <c r="T70" s="34"/>
      <c r="U70" s="34"/>
    </row>
    <row r="71" spans="1:21" ht="13.5">
      <c r="A71" s="31" t="s">
        <v>91</v>
      </c>
      <c r="B71" s="32" t="s">
        <v>213</v>
      </c>
      <c r="C71" s="33" t="s">
        <v>214</v>
      </c>
      <c r="D71" s="34">
        <f aca="true" t="shared" si="15" ref="D71:D94">E71+I71</f>
        <v>11921</v>
      </c>
      <c r="E71" s="35">
        <f t="shared" si="8"/>
        <v>2130</v>
      </c>
      <c r="F71" s="36">
        <f t="shared" si="10"/>
        <v>17.867628554651453</v>
      </c>
      <c r="G71" s="34">
        <v>1933</v>
      </c>
      <c r="H71" s="34">
        <v>197</v>
      </c>
      <c r="I71" s="35">
        <f t="shared" si="9"/>
        <v>9791</v>
      </c>
      <c r="J71" s="36">
        <f t="shared" si="11"/>
        <v>82.13237144534854</v>
      </c>
      <c r="K71" s="34">
        <v>8054</v>
      </c>
      <c r="L71" s="36">
        <f t="shared" si="12"/>
        <v>67.56144618740039</v>
      </c>
      <c r="M71" s="34">
        <v>1265</v>
      </c>
      <c r="N71" s="36">
        <f t="shared" si="13"/>
        <v>10.611525878701451</v>
      </c>
      <c r="O71" s="34">
        <v>472</v>
      </c>
      <c r="P71" s="34">
        <v>150</v>
      </c>
      <c r="Q71" s="36">
        <f t="shared" si="14"/>
        <v>3.9593993792467073</v>
      </c>
      <c r="R71" s="34" t="s">
        <v>260</v>
      </c>
      <c r="S71" s="34"/>
      <c r="T71" s="34"/>
      <c r="U71" s="34"/>
    </row>
    <row r="72" spans="1:21" ht="13.5">
      <c r="A72" s="31" t="s">
        <v>91</v>
      </c>
      <c r="B72" s="32" t="s">
        <v>215</v>
      </c>
      <c r="C72" s="33" t="s">
        <v>216</v>
      </c>
      <c r="D72" s="34">
        <f t="shared" si="15"/>
        <v>8973</v>
      </c>
      <c r="E72" s="35">
        <f t="shared" si="8"/>
        <v>1177</v>
      </c>
      <c r="F72" s="36">
        <f t="shared" si="10"/>
        <v>13.1171291652736</v>
      </c>
      <c r="G72" s="34">
        <v>1022</v>
      </c>
      <c r="H72" s="34">
        <v>155</v>
      </c>
      <c r="I72" s="35">
        <f t="shared" si="9"/>
        <v>7796</v>
      </c>
      <c r="J72" s="36">
        <f t="shared" si="11"/>
        <v>86.8828708347264</v>
      </c>
      <c r="K72" s="34">
        <v>3590</v>
      </c>
      <c r="L72" s="36">
        <f t="shared" si="12"/>
        <v>40.00891563579628</v>
      </c>
      <c r="M72" s="34">
        <v>2925</v>
      </c>
      <c r="N72" s="36">
        <f t="shared" si="13"/>
        <v>32.59779338014042</v>
      </c>
      <c r="O72" s="34">
        <v>1281</v>
      </c>
      <c r="P72" s="34">
        <v>1069</v>
      </c>
      <c r="Q72" s="36">
        <f t="shared" si="14"/>
        <v>14.276161818789705</v>
      </c>
      <c r="R72" s="34" t="s">
        <v>260</v>
      </c>
      <c r="S72" s="34"/>
      <c r="T72" s="34"/>
      <c r="U72" s="34"/>
    </row>
    <row r="73" spans="1:21" ht="13.5">
      <c r="A73" s="31" t="s">
        <v>91</v>
      </c>
      <c r="B73" s="32" t="s">
        <v>217</v>
      </c>
      <c r="C73" s="33" t="s">
        <v>218</v>
      </c>
      <c r="D73" s="34">
        <f t="shared" si="15"/>
        <v>4825</v>
      </c>
      <c r="E73" s="35">
        <f t="shared" si="8"/>
        <v>380</v>
      </c>
      <c r="F73" s="36">
        <f t="shared" si="10"/>
        <v>7.875647668393783</v>
      </c>
      <c r="G73" s="34">
        <v>281</v>
      </c>
      <c r="H73" s="34">
        <v>99</v>
      </c>
      <c r="I73" s="35">
        <f t="shared" si="9"/>
        <v>4445</v>
      </c>
      <c r="J73" s="36">
        <f t="shared" si="11"/>
        <v>92.12435233160622</v>
      </c>
      <c r="K73" s="34">
        <v>3434</v>
      </c>
      <c r="L73" s="36">
        <f t="shared" si="12"/>
        <v>71.17098445595855</v>
      </c>
      <c r="M73" s="34">
        <v>693</v>
      </c>
      <c r="N73" s="36">
        <f t="shared" si="13"/>
        <v>14.362694300518134</v>
      </c>
      <c r="O73" s="34">
        <v>318</v>
      </c>
      <c r="P73" s="34">
        <v>224</v>
      </c>
      <c r="Q73" s="36">
        <f t="shared" si="14"/>
        <v>6.590673575129534</v>
      </c>
      <c r="R73" s="34" t="s">
        <v>260</v>
      </c>
      <c r="S73" s="34"/>
      <c r="T73" s="34"/>
      <c r="U73" s="34"/>
    </row>
    <row r="74" spans="1:21" ht="13.5">
      <c r="A74" s="31" t="s">
        <v>91</v>
      </c>
      <c r="B74" s="32" t="s">
        <v>219</v>
      </c>
      <c r="C74" s="33" t="s">
        <v>220</v>
      </c>
      <c r="D74" s="34">
        <f t="shared" si="15"/>
        <v>4661</v>
      </c>
      <c r="E74" s="35">
        <f t="shared" si="8"/>
        <v>573</v>
      </c>
      <c r="F74" s="36">
        <f t="shared" si="10"/>
        <v>12.293499249088178</v>
      </c>
      <c r="G74" s="34">
        <v>429</v>
      </c>
      <c r="H74" s="34">
        <v>144</v>
      </c>
      <c r="I74" s="35">
        <f t="shared" si="9"/>
        <v>4088</v>
      </c>
      <c r="J74" s="36">
        <f t="shared" si="11"/>
        <v>87.70650075091181</v>
      </c>
      <c r="K74" s="34">
        <v>3407</v>
      </c>
      <c r="L74" s="36">
        <f t="shared" si="12"/>
        <v>73.09590216691697</v>
      </c>
      <c r="M74" s="34">
        <v>291</v>
      </c>
      <c r="N74" s="36">
        <f t="shared" si="13"/>
        <v>6.243295430165201</v>
      </c>
      <c r="O74" s="34">
        <v>390</v>
      </c>
      <c r="P74" s="34">
        <v>78</v>
      </c>
      <c r="Q74" s="36">
        <f t="shared" si="14"/>
        <v>8.36730315382965</v>
      </c>
      <c r="R74" s="34" t="s">
        <v>260</v>
      </c>
      <c r="S74" s="34"/>
      <c r="T74" s="34"/>
      <c r="U74" s="34"/>
    </row>
    <row r="75" spans="1:21" ht="13.5">
      <c r="A75" s="31" t="s">
        <v>91</v>
      </c>
      <c r="B75" s="32" t="s">
        <v>221</v>
      </c>
      <c r="C75" s="33" t="s">
        <v>222</v>
      </c>
      <c r="D75" s="34">
        <f t="shared" si="15"/>
        <v>5010</v>
      </c>
      <c r="E75" s="35">
        <f t="shared" si="8"/>
        <v>833</v>
      </c>
      <c r="F75" s="36">
        <f t="shared" si="10"/>
        <v>16.626746506986027</v>
      </c>
      <c r="G75" s="34">
        <v>833</v>
      </c>
      <c r="H75" s="34">
        <v>0</v>
      </c>
      <c r="I75" s="35">
        <f t="shared" si="9"/>
        <v>4177</v>
      </c>
      <c r="J75" s="36">
        <f t="shared" si="11"/>
        <v>83.37325349301398</v>
      </c>
      <c r="K75" s="34">
        <v>2886</v>
      </c>
      <c r="L75" s="36">
        <f t="shared" si="12"/>
        <v>57.60479041916168</v>
      </c>
      <c r="M75" s="34">
        <v>187</v>
      </c>
      <c r="N75" s="36">
        <f t="shared" si="13"/>
        <v>3.7325349301397206</v>
      </c>
      <c r="O75" s="34">
        <v>1104</v>
      </c>
      <c r="P75" s="34">
        <v>1034</v>
      </c>
      <c r="Q75" s="36">
        <f t="shared" si="14"/>
        <v>22.035928143712574</v>
      </c>
      <c r="R75" s="34" t="s">
        <v>260</v>
      </c>
      <c r="S75" s="34"/>
      <c r="T75" s="34"/>
      <c r="U75" s="34"/>
    </row>
    <row r="76" spans="1:21" ht="13.5">
      <c r="A76" s="31" t="s">
        <v>91</v>
      </c>
      <c r="B76" s="32" t="s">
        <v>223</v>
      </c>
      <c r="C76" s="33" t="s">
        <v>224</v>
      </c>
      <c r="D76" s="34">
        <f t="shared" si="15"/>
        <v>17536</v>
      </c>
      <c r="E76" s="35">
        <f t="shared" si="8"/>
        <v>1642</v>
      </c>
      <c r="F76" s="36">
        <f t="shared" si="10"/>
        <v>9.363594890510948</v>
      </c>
      <c r="G76" s="34">
        <v>1642</v>
      </c>
      <c r="H76" s="34">
        <v>0</v>
      </c>
      <c r="I76" s="35">
        <f t="shared" si="9"/>
        <v>15894</v>
      </c>
      <c r="J76" s="36">
        <f t="shared" si="11"/>
        <v>90.63640510948905</v>
      </c>
      <c r="K76" s="34">
        <v>6690</v>
      </c>
      <c r="L76" s="36">
        <f t="shared" si="12"/>
        <v>38.15009124087591</v>
      </c>
      <c r="M76" s="34">
        <v>7638</v>
      </c>
      <c r="N76" s="36">
        <f t="shared" si="13"/>
        <v>43.55611313868613</v>
      </c>
      <c r="O76" s="34">
        <v>1566</v>
      </c>
      <c r="P76" s="34">
        <v>1522</v>
      </c>
      <c r="Q76" s="36">
        <f t="shared" si="14"/>
        <v>8.930200729927007</v>
      </c>
      <c r="R76" s="34" t="s">
        <v>260</v>
      </c>
      <c r="S76" s="34"/>
      <c r="T76" s="34"/>
      <c r="U76" s="34"/>
    </row>
    <row r="77" spans="1:21" ht="13.5">
      <c r="A77" s="31" t="s">
        <v>91</v>
      </c>
      <c r="B77" s="32" t="s">
        <v>225</v>
      </c>
      <c r="C77" s="33" t="s">
        <v>89</v>
      </c>
      <c r="D77" s="34">
        <f t="shared" si="15"/>
        <v>6563</v>
      </c>
      <c r="E77" s="35">
        <f t="shared" si="8"/>
        <v>383</v>
      </c>
      <c r="F77" s="36">
        <f t="shared" si="10"/>
        <v>5.835745847935395</v>
      </c>
      <c r="G77" s="34">
        <v>383</v>
      </c>
      <c r="H77" s="34">
        <v>0</v>
      </c>
      <c r="I77" s="35">
        <f t="shared" si="9"/>
        <v>6180</v>
      </c>
      <c r="J77" s="36">
        <f t="shared" si="11"/>
        <v>94.16425415206461</v>
      </c>
      <c r="K77" s="34">
        <v>1560</v>
      </c>
      <c r="L77" s="36">
        <f t="shared" si="12"/>
        <v>23.769617552948347</v>
      </c>
      <c r="M77" s="34">
        <v>384</v>
      </c>
      <c r="N77" s="36">
        <f t="shared" si="13"/>
        <v>5.850982782264209</v>
      </c>
      <c r="O77" s="34">
        <v>4236</v>
      </c>
      <c r="P77" s="34">
        <v>4236</v>
      </c>
      <c r="Q77" s="36">
        <f t="shared" si="14"/>
        <v>64.54365381685206</v>
      </c>
      <c r="R77" s="34" t="s">
        <v>260</v>
      </c>
      <c r="S77" s="34"/>
      <c r="T77" s="34"/>
      <c r="U77" s="34"/>
    </row>
    <row r="78" spans="1:21" ht="13.5">
      <c r="A78" s="31" t="s">
        <v>91</v>
      </c>
      <c r="B78" s="32" t="s">
        <v>226</v>
      </c>
      <c r="C78" s="33" t="s">
        <v>227</v>
      </c>
      <c r="D78" s="34">
        <f t="shared" si="15"/>
        <v>7300</v>
      </c>
      <c r="E78" s="35">
        <f t="shared" si="8"/>
        <v>540</v>
      </c>
      <c r="F78" s="36">
        <f t="shared" si="10"/>
        <v>7.397260273972603</v>
      </c>
      <c r="G78" s="34">
        <v>540</v>
      </c>
      <c r="H78" s="34">
        <v>0</v>
      </c>
      <c r="I78" s="35">
        <f t="shared" si="9"/>
        <v>6760</v>
      </c>
      <c r="J78" s="36">
        <f t="shared" si="11"/>
        <v>92.6027397260274</v>
      </c>
      <c r="K78" s="34">
        <v>4964</v>
      </c>
      <c r="L78" s="36">
        <f t="shared" si="12"/>
        <v>68</v>
      </c>
      <c r="M78" s="34">
        <v>1149</v>
      </c>
      <c r="N78" s="36">
        <f t="shared" si="13"/>
        <v>15.73972602739726</v>
      </c>
      <c r="O78" s="34">
        <v>647</v>
      </c>
      <c r="P78" s="34">
        <v>647</v>
      </c>
      <c r="Q78" s="36">
        <f t="shared" si="14"/>
        <v>8.863013698630137</v>
      </c>
      <c r="R78" s="34" t="s">
        <v>260</v>
      </c>
      <c r="S78" s="34"/>
      <c r="T78" s="34"/>
      <c r="U78" s="34"/>
    </row>
    <row r="79" spans="1:21" ht="13.5">
      <c r="A79" s="31" t="s">
        <v>91</v>
      </c>
      <c r="B79" s="32" t="s">
        <v>228</v>
      </c>
      <c r="C79" s="33" t="s">
        <v>229</v>
      </c>
      <c r="D79" s="34">
        <f t="shared" si="15"/>
        <v>10376</v>
      </c>
      <c r="E79" s="35">
        <f t="shared" si="8"/>
        <v>2165</v>
      </c>
      <c r="F79" s="36">
        <f t="shared" si="10"/>
        <v>20.86545875096376</v>
      </c>
      <c r="G79" s="34">
        <v>2165</v>
      </c>
      <c r="H79" s="34">
        <v>0</v>
      </c>
      <c r="I79" s="35">
        <f t="shared" si="9"/>
        <v>8211</v>
      </c>
      <c r="J79" s="36">
        <f t="shared" si="11"/>
        <v>79.13454124903623</v>
      </c>
      <c r="K79" s="34">
        <v>5600</v>
      </c>
      <c r="L79" s="36">
        <f t="shared" si="12"/>
        <v>53.97070161912105</v>
      </c>
      <c r="M79" s="34">
        <v>0</v>
      </c>
      <c r="N79" s="36">
        <f t="shared" si="13"/>
        <v>0</v>
      </c>
      <c r="O79" s="34">
        <v>2611</v>
      </c>
      <c r="P79" s="34">
        <v>730</v>
      </c>
      <c r="Q79" s="36">
        <f t="shared" si="14"/>
        <v>25.16383962991519</v>
      </c>
      <c r="R79" s="34" t="s">
        <v>260</v>
      </c>
      <c r="S79" s="34"/>
      <c r="T79" s="34"/>
      <c r="U79" s="34"/>
    </row>
    <row r="80" spans="1:21" ht="13.5">
      <c r="A80" s="31" t="s">
        <v>91</v>
      </c>
      <c r="B80" s="32" t="s">
        <v>230</v>
      </c>
      <c r="C80" s="33" t="s">
        <v>231</v>
      </c>
      <c r="D80" s="34">
        <f t="shared" si="15"/>
        <v>19389</v>
      </c>
      <c r="E80" s="35">
        <f t="shared" si="8"/>
        <v>2276</v>
      </c>
      <c r="F80" s="36">
        <f t="shared" si="10"/>
        <v>11.738614678425911</v>
      </c>
      <c r="G80" s="34">
        <v>2276</v>
      </c>
      <c r="H80" s="34">
        <v>0</v>
      </c>
      <c r="I80" s="35">
        <f t="shared" si="9"/>
        <v>17113</v>
      </c>
      <c r="J80" s="36">
        <f t="shared" si="11"/>
        <v>88.2613853215741</v>
      </c>
      <c r="K80" s="34">
        <v>10256</v>
      </c>
      <c r="L80" s="36">
        <f t="shared" si="12"/>
        <v>52.89597194285419</v>
      </c>
      <c r="M80" s="34">
        <v>1795</v>
      </c>
      <c r="N80" s="36">
        <f t="shared" si="13"/>
        <v>9.257826602712878</v>
      </c>
      <c r="O80" s="34">
        <v>5062</v>
      </c>
      <c r="P80" s="34">
        <v>1443</v>
      </c>
      <c r="Q80" s="36">
        <f t="shared" si="14"/>
        <v>26.107586776007015</v>
      </c>
      <c r="R80" s="34" t="s">
        <v>260</v>
      </c>
      <c r="S80" s="34"/>
      <c r="T80" s="34"/>
      <c r="U80" s="34"/>
    </row>
    <row r="81" spans="1:21" ht="13.5">
      <c r="A81" s="31" t="s">
        <v>91</v>
      </c>
      <c r="B81" s="32" t="s">
        <v>232</v>
      </c>
      <c r="C81" s="33" t="s">
        <v>233</v>
      </c>
      <c r="D81" s="34">
        <f t="shared" si="15"/>
        <v>7613</v>
      </c>
      <c r="E81" s="35">
        <f t="shared" si="8"/>
        <v>1189</v>
      </c>
      <c r="F81" s="36">
        <f t="shared" si="10"/>
        <v>15.618021804807567</v>
      </c>
      <c r="G81" s="34">
        <v>644</v>
      </c>
      <c r="H81" s="34">
        <v>545</v>
      </c>
      <c r="I81" s="35">
        <f t="shared" si="9"/>
        <v>6424</v>
      </c>
      <c r="J81" s="36">
        <f t="shared" si="11"/>
        <v>84.38197819519243</v>
      </c>
      <c r="K81" s="34">
        <v>0</v>
      </c>
      <c r="L81" s="36">
        <f t="shared" si="12"/>
        <v>0</v>
      </c>
      <c r="M81" s="34">
        <v>0</v>
      </c>
      <c r="N81" s="36">
        <f t="shared" si="13"/>
        <v>0</v>
      </c>
      <c r="O81" s="34">
        <v>6424</v>
      </c>
      <c r="P81" s="34">
        <v>6394</v>
      </c>
      <c r="Q81" s="36">
        <f t="shared" si="14"/>
        <v>84.38197819519243</v>
      </c>
      <c r="R81" s="34" t="s">
        <v>260</v>
      </c>
      <c r="S81" s="34"/>
      <c r="T81" s="34"/>
      <c r="U81" s="34"/>
    </row>
    <row r="82" spans="1:21" ht="13.5">
      <c r="A82" s="31" t="s">
        <v>91</v>
      </c>
      <c r="B82" s="32" t="s">
        <v>234</v>
      </c>
      <c r="C82" s="33" t="s">
        <v>86</v>
      </c>
      <c r="D82" s="34">
        <f t="shared" si="15"/>
        <v>12697</v>
      </c>
      <c r="E82" s="35">
        <f t="shared" si="8"/>
        <v>2853</v>
      </c>
      <c r="F82" s="36">
        <f t="shared" si="10"/>
        <v>22.46987477356856</v>
      </c>
      <c r="G82" s="34">
        <v>2853</v>
      </c>
      <c r="H82" s="34">
        <v>0</v>
      </c>
      <c r="I82" s="35">
        <f t="shared" si="9"/>
        <v>9844</v>
      </c>
      <c r="J82" s="36">
        <f t="shared" si="11"/>
        <v>77.53012522643145</v>
      </c>
      <c r="K82" s="34">
        <v>1700</v>
      </c>
      <c r="L82" s="36">
        <f t="shared" si="12"/>
        <v>13.388989525084666</v>
      </c>
      <c r="M82" s="34">
        <v>820</v>
      </c>
      <c r="N82" s="36">
        <f t="shared" si="13"/>
        <v>6.458218476805544</v>
      </c>
      <c r="O82" s="34">
        <v>7324</v>
      </c>
      <c r="P82" s="34">
        <v>7324</v>
      </c>
      <c r="Q82" s="36">
        <f t="shared" si="14"/>
        <v>57.68291722454123</v>
      </c>
      <c r="R82" s="34" t="s">
        <v>260</v>
      </c>
      <c r="S82" s="34"/>
      <c r="T82" s="34"/>
      <c r="U82" s="34"/>
    </row>
    <row r="83" spans="1:21" ht="13.5">
      <c r="A83" s="31" t="s">
        <v>91</v>
      </c>
      <c r="B83" s="32" t="s">
        <v>235</v>
      </c>
      <c r="C83" s="33" t="s">
        <v>236</v>
      </c>
      <c r="D83" s="34">
        <f t="shared" si="15"/>
        <v>13782</v>
      </c>
      <c r="E83" s="35">
        <f t="shared" si="8"/>
        <v>2008</v>
      </c>
      <c r="F83" s="36">
        <f t="shared" si="10"/>
        <v>14.569728631548395</v>
      </c>
      <c r="G83" s="34">
        <v>2008</v>
      </c>
      <c r="H83" s="34">
        <v>0</v>
      </c>
      <c r="I83" s="35">
        <f t="shared" si="9"/>
        <v>11774</v>
      </c>
      <c r="J83" s="36">
        <f t="shared" si="11"/>
        <v>85.4302713684516</v>
      </c>
      <c r="K83" s="34">
        <v>5000</v>
      </c>
      <c r="L83" s="36">
        <f t="shared" si="12"/>
        <v>36.279204759831664</v>
      </c>
      <c r="M83" s="34">
        <v>0</v>
      </c>
      <c r="N83" s="36">
        <f t="shared" si="13"/>
        <v>0</v>
      </c>
      <c r="O83" s="34">
        <v>6774</v>
      </c>
      <c r="P83" s="34">
        <v>6614</v>
      </c>
      <c r="Q83" s="36">
        <f t="shared" si="14"/>
        <v>49.151066608619935</v>
      </c>
      <c r="R83" s="34" t="s">
        <v>260</v>
      </c>
      <c r="S83" s="34"/>
      <c r="T83" s="34"/>
      <c r="U83" s="34"/>
    </row>
    <row r="84" spans="1:21" ht="13.5">
      <c r="A84" s="31" t="s">
        <v>91</v>
      </c>
      <c r="B84" s="32" t="s">
        <v>237</v>
      </c>
      <c r="C84" s="33" t="s">
        <v>238</v>
      </c>
      <c r="D84" s="34">
        <f t="shared" si="15"/>
        <v>10544</v>
      </c>
      <c r="E84" s="35">
        <f t="shared" si="8"/>
        <v>2284</v>
      </c>
      <c r="F84" s="36">
        <f t="shared" si="10"/>
        <v>21.661608497723826</v>
      </c>
      <c r="G84" s="34">
        <v>2284</v>
      </c>
      <c r="H84" s="34">
        <v>0</v>
      </c>
      <c r="I84" s="35">
        <f t="shared" si="9"/>
        <v>8260</v>
      </c>
      <c r="J84" s="36">
        <f t="shared" si="11"/>
        <v>78.33839150227617</v>
      </c>
      <c r="K84" s="34">
        <v>3830</v>
      </c>
      <c r="L84" s="36">
        <f t="shared" si="12"/>
        <v>36.32397572078908</v>
      </c>
      <c r="M84" s="34">
        <v>0</v>
      </c>
      <c r="N84" s="36">
        <f t="shared" si="13"/>
        <v>0</v>
      </c>
      <c r="O84" s="34">
        <v>4430</v>
      </c>
      <c r="P84" s="34">
        <v>4230</v>
      </c>
      <c r="Q84" s="36">
        <f t="shared" si="14"/>
        <v>42.0144157814871</v>
      </c>
      <c r="R84" s="34" t="s">
        <v>260</v>
      </c>
      <c r="S84" s="34"/>
      <c r="T84" s="34"/>
      <c r="U84" s="34"/>
    </row>
    <row r="85" spans="1:21" ht="13.5">
      <c r="A85" s="31" t="s">
        <v>91</v>
      </c>
      <c r="B85" s="32" t="s">
        <v>239</v>
      </c>
      <c r="C85" s="33" t="s">
        <v>240</v>
      </c>
      <c r="D85" s="34">
        <f t="shared" si="15"/>
        <v>17148</v>
      </c>
      <c r="E85" s="35">
        <f t="shared" si="8"/>
        <v>4251</v>
      </c>
      <c r="F85" s="36">
        <f t="shared" si="10"/>
        <v>24.790062981105667</v>
      </c>
      <c r="G85" s="34">
        <v>4251</v>
      </c>
      <c r="H85" s="34">
        <v>0</v>
      </c>
      <c r="I85" s="35">
        <f t="shared" si="9"/>
        <v>12897</v>
      </c>
      <c r="J85" s="36">
        <f t="shared" si="11"/>
        <v>75.20993701889434</v>
      </c>
      <c r="K85" s="34">
        <v>955</v>
      </c>
      <c r="L85" s="36">
        <f t="shared" si="12"/>
        <v>5.569162584557966</v>
      </c>
      <c r="M85" s="34">
        <v>480</v>
      </c>
      <c r="N85" s="36">
        <f t="shared" si="13"/>
        <v>2.7991602519244227</v>
      </c>
      <c r="O85" s="34">
        <v>11462</v>
      </c>
      <c r="P85" s="34">
        <v>4232</v>
      </c>
      <c r="Q85" s="36">
        <f t="shared" si="14"/>
        <v>66.84161418241194</v>
      </c>
      <c r="R85" s="34"/>
      <c r="S85" s="34"/>
      <c r="T85" s="34"/>
      <c r="U85" s="34" t="s">
        <v>260</v>
      </c>
    </row>
    <row r="86" spans="1:21" ht="13.5">
      <c r="A86" s="31" t="s">
        <v>91</v>
      </c>
      <c r="B86" s="32" t="s">
        <v>241</v>
      </c>
      <c r="C86" s="33" t="s">
        <v>242</v>
      </c>
      <c r="D86" s="34">
        <f t="shared" si="15"/>
        <v>6970</v>
      </c>
      <c r="E86" s="35">
        <f t="shared" si="8"/>
        <v>766</v>
      </c>
      <c r="F86" s="36">
        <f t="shared" si="10"/>
        <v>10.989956958393114</v>
      </c>
      <c r="G86" s="34">
        <v>766</v>
      </c>
      <c r="H86" s="34">
        <v>0</v>
      </c>
      <c r="I86" s="35">
        <f t="shared" si="9"/>
        <v>6204</v>
      </c>
      <c r="J86" s="36">
        <f t="shared" si="11"/>
        <v>89.01004304160689</v>
      </c>
      <c r="K86" s="34">
        <v>2972</v>
      </c>
      <c r="L86" s="36">
        <f t="shared" si="12"/>
        <v>42.639885222381636</v>
      </c>
      <c r="M86" s="34">
        <v>0</v>
      </c>
      <c r="N86" s="36">
        <f t="shared" si="13"/>
        <v>0</v>
      </c>
      <c r="O86" s="34">
        <v>3232</v>
      </c>
      <c r="P86" s="34">
        <v>351</v>
      </c>
      <c r="Q86" s="36">
        <f t="shared" si="14"/>
        <v>46.37015781922525</v>
      </c>
      <c r="R86" s="34" t="s">
        <v>260</v>
      </c>
      <c r="S86" s="34"/>
      <c r="T86" s="34"/>
      <c r="U86" s="34"/>
    </row>
    <row r="87" spans="1:21" ht="13.5">
      <c r="A87" s="31" t="s">
        <v>91</v>
      </c>
      <c r="B87" s="32" t="s">
        <v>243</v>
      </c>
      <c r="C87" s="33" t="s">
        <v>244</v>
      </c>
      <c r="D87" s="34">
        <f t="shared" si="15"/>
        <v>10559</v>
      </c>
      <c r="E87" s="35">
        <f t="shared" si="8"/>
        <v>3789</v>
      </c>
      <c r="F87" s="36">
        <f t="shared" si="10"/>
        <v>35.884079931811726</v>
      </c>
      <c r="G87" s="34">
        <v>3260</v>
      </c>
      <c r="H87" s="34">
        <v>529</v>
      </c>
      <c r="I87" s="35">
        <f t="shared" si="9"/>
        <v>6770</v>
      </c>
      <c r="J87" s="36">
        <f t="shared" si="11"/>
        <v>64.11592006818827</v>
      </c>
      <c r="K87" s="34">
        <v>0</v>
      </c>
      <c r="L87" s="36">
        <f t="shared" si="12"/>
        <v>0</v>
      </c>
      <c r="M87" s="34">
        <v>0</v>
      </c>
      <c r="N87" s="36">
        <f t="shared" si="13"/>
        <v>0</v>
      </c>
      <c r="O87" s="34">
        <v>6770</v>
      </c>
      <c r="P87" s="34">
        <v>3103</v>
      </c>
      <c r="Q87" s="36">
        <f t="shared" si="14"/>
        <v>64.11592006818827</v>
      </c>
      <c r="R87" s="34" t="s">
        <v>260</v>
      </c>
      <c r="S87" s="34"/>
      <c r="T87" s="34"/>
      <c r="U87" s="34"/>
    </row>
    <row r="88" spans="1:21" ht="13.5">
      <c r="A88" s="31" t="s">
        <v>91</v>
      </c>
      <c r="B88" s="32" t="s">
        <v>245</v>
      </c>
      <c r="C88" s="33" t="s">
        <v>83</v>
      </c>
      <c r="D88" s="34">
        <f t="shared" si="15"/>
        <v>9577</v>
      </c>
      <c r="E88" s="35">
        <f t="shared" si="8"/>
        <v>3788</v>
      </c>
      <c r="F88" s="36">
        <f t="shared" si="10"/>
        <v>39.5530959590686</v>
      </c>
      <c r="G88" s="34">
        <v>3788</v>
      </c>
      <c r="H88" s="34">
        <v>0</v>
      </c>
      <c r="I88" s="35">
        <f t="shared" si="9"/>
        <v>5789</v>
      </c>
      <c r="J88" s="36">
        <f t="shared" si="11"/>
        <v>60.44690404093139</v>
      </c>
      <c r="K88" s="34">
        <v>0</v>
      </c>
      <c r="L88" s="36">
        <f t="shared" si="12"/>
        <v>0</v>
      </c>
      <c r="M88" s="34">
        <v>163</v>
      </c>
      <c r="N88" s="36">
        <f t="shared" si="13"/>
        <v>1.7019943614910722</v>
      </c>
      <c r="O88" s="34">
        <v>5626</v>
      </c>
      <c r="P88" s="34">
        <v>3378</v>
      </c>
      <c r="Q88" s="36">
        <f t="shared" si="14"/>
        <v>58.744909679440326</v>
      </c>
      <c r="R88" s="34" t="s">
        <v>260</v>
      </c>
      <c r="S88" s="34"/>
      <c r="T88" s="34"/>
      <c r="U88" s="34"/>
    </row>
    <row r="89" spans="1:21" ht="13.5">
      <c r="A89" s="31" t="s">
        <v>91</v>
      </c>
      <c r="B89" s="32" t="s">
        <v>246</v>
      </c>
      <c r="C89" s="33" t="s">
        <v>247</v>
      </c>
      <c r="D89" s="34">
        <f t="shared" si="15"/>
        <v>11485</v>
      </c>
      <c r="E89" s="35">
        <f t="shared" si="8"/>
        <v>1687</v>
      </c>
      <c r="F89" s="36">
        <f t="shared" si="10"/>
        <v>14.688724423160645</v>
      </c>
      <c r="G89" s="34">
        <v>1687</v>
      </c>
      <c r="H89" s="34">
        <v>0</v>
      </c>
      <c r="I89" s="35">
        <f t="shared" si="9"/>
        <v>9798</v>
      </c>
      <c r="J89" s="36">
        <f t="shared" si="11"/>
        <v>85.31127557683935</v>
      </c>
      <c r="K89" s="34">
        <v>1650</v>
      </c>
      <c r="L89" s="36">
        <f t="shared" si="12"/>
        <v>14.36656508489334</v>
      </c>
      <c r="M89" s="34">
        <v>810</v>
      </c>
      <c r="N89" s="36">
        <f t="shared" si="13"/>
        <v>7.052677405311275</v>
      </c>
      <c r="O89" s="34">
        <v>7338</v>
      </c>
      <c r="P89" s="34">
        <v>5540</v>
      </c>
      <c r="Q89" s="36">
        <f t="shared" si="14"/>
        <v>63.89203308663474</v>
      </c>
      <c r="R89" s="34" t="s">
        <v>260</v>
      </c>
      <c r="S89" s="34"/>
      <c r="T89" s="34"/>
      <c r="U89" s="34"/>
    </row>
    <row r="90" spans="1:21" ht="13.5">
      <c r="A90" s="31" t="s">
        <v>91</v>
      </c>
      <c r="B90" s="32" t="s">
        <v>248</v>
      </c>
      <c r="C90" s="33" t="s">
        <v>87</v>
      </c>
      <c r="D90" s="34">
        <f t="shared" si="15"/>
        <v>8737</v>
      </c>
      <c r="E90" s="35">
        <f t="shared" si="8"/>
        <v>3062</v>
      </c>
      <c r="F90" s="36">
        <f t="shared" si="10"/>
        <v>35.0463545839533</v>
      </c>
      <c r="G90" s="34">
        <v>3002</v>
      </c>
      <c r="H90" s="34">
        <v>60</v>
      </c>
      <c r="I90" s="35">
        <f t="shared" si="9"/>
        <v>5675</v>
      </c>
      <c r="J90" s="36">
        <f t="shared" si="11"/>
        <v>64.9536454160467</v>
      </c>
      <c r="K90" s="34">
        <v>2880</v>
      </c>
      <c r="L90" s="36">
        <f t="shared" si="12"/>
        <v>32.9632597001259</v>
      </c>
      <c r="M90" s="34">
        <v>0</v>
      </c>
      <c r="N90" s="36">
        <f t="shared" si="13"/>
        <v>0</v>
      </c>
      <c r="O90" s="34">
        <v>2795</v>
      </c>
      <c r="P90" s="34">
        <v>1677</v>
      </c>
      <c r="Q90" s="36">
        <f t="shared" si="14"/>
        <v>31.990385715920798</v>
      </c>
      <c r="R90" s="34" t="s">
        <v>260</v>
      </c>
      <c r="S90" s="34"/>
      <c r="T90" s="34"/>
      <c r="U90" s="34"/>
    </row>
    <row r="91" spans="1:21" ht="13.5">
      <c r="A91" s="31" t="s">
        <v>91</v>
      </c>
      <c r="B91" s="32" t="s">
        <v>249</v>
      </c>
      <c r="C91" s="33" t="s">
        <v>250</v>
      </c>
      <c r="D91" s="34">
        <f t="shared" si="15"/>
        <v>6337</v>
      </c>
      <c r="E91" s="35">
        <f t="shared" si="8"/>
        <v>3162</v>
      </c>
      <c r="F91" s="36">
        <f t="shared" si="10"/>
        <v>49.89742780495502</v>
      </c>
      <c r="G91" s="34">
        <v>3152</v>
      </c>
      <c r="H91" s="34">
        <v>10</v>
      </c>
      <c r="I91" s="35">
        <f t="shared" si="9"/>
        <v>3175</v>
      </c>
      <c r="J91" s="36">
        <f t="shared" si="11"/>
        <v>50.10257219504497</v>
      </c>
      <c r="K91" s="34">
        <v>60</v>
      </c>
      <c r="L91" s="36">
        <f t="shared" si="12"/>
        <v>0.9468202619536058</v>
      </c>
      <c r="M91" s="34">
        <v>0</v>
      </c>
      <c r="N91" s="36">
        <f t="shared" si="13"/>
        <v>0</v>
      </c>
      <c r="O91" s="34">
        <v>3115</v>
      </c>
      <c r="P91" s="34">
        <v>1375</v>
      </c>
      <c r="Q91" s="36">
        <f t="shared" si="14"/>
        <v>49.155751933091366</v>
      </c>
      <c r="R91" s="34" t="s">
        <v>260</v>
      </c>
      <c r="S91" s="34"/>
      <c r="T91" s="34"/>
      <c r="U91" s="34"/>
    </row>
    <row r="92" spans="1:21" ht="13.5">
      <c r="A92" s="31" t="s">
        <v>91</v>
      </c>
      <c r="B92" s="32" t="s">
        <v>251</v>
      </c>
      <c r="C92" s="33" t="s">
        <v>252</v>
      </c>
      <c r="D92" s="34">
        <f t="shared" si="15"/>
        <v>12605</v>
      </c>
      <c r="E92" s="35">
        <f t="shared" si="8"/>
        <v>1718</v>
      </c>
      <c r="F92" s="36">
        <f t="shared" si="10"/>
        <v>13.629512098373661</v>
      </c>
      <c r="G92" s="34">
        <v>1718</v>
      </c>
      <c r="H92" s="34">
        <v>0</v>
      </c>
      <c r="I92" s="35">
        <f t="shared" si="9"/>
        <v>10887</v>
      </c>
      <c r="J92" s="36">
        <f t="shared" si="11"/>
        <v>86.37048790162633</v>
      </c>
      <c r="K92" s="34">
        <v>0</v>
      </c>
      <c r="L92" s="36">
        <f t="shared" si="12"/>
        <v>0</v>
      </c>
      <c r="M92" s="34">
        <v>0</v>
      </c>
      <c r="N92" s="36">
        <f t="shared" si="13"/>
        <v>0</v>
      </c>
      <c r="O92" s="34">
        <v>10887</v>
      </c>
      <c r="P92" s="34">
        <v>1539</v>
      </c>
      <c r="Q92" s="36">
        <f t="shared" si="14"/>
        <v>86.37048790162633</v>
      </c>
      <c r="R92" s="34" t="s">
        <v>260</v>
      </c>
      <c r="S92" s="34"/>
      <c r="T92" s="34"/>
      <c r="U92" s="34"/>
    </row>
    <row r="93" spans="1:21" ht="13.5">
      <c r="A93" s="31" t="s">
        <v>91</v>
      </c>
      <c r="B93" s="32" t="s">
        <v>253</v>
      </c>
      <c r="C93" s="33" t="s">
        <v>254</v>
      </c>
      <c r="D93" s="34">
        <f t="shared" si="15"/>
        <v>16778</v>
      </c>
      <c r="E93" s="35">
        <f t="shared" si="8"/>
        <v>8183</v>
      </c>
      <c r="F93" s="36">
        <f t="shared" si="10"/>
        <v>48.77220169269281</v>
      </c>
      <c r="G93" s="34">
        <v>8183</v>
      </c>
      <c r="H93" s="34">
        <v>0</v>
      </c>
      <c r="I93" s="35">
        <f t="shared" si="9"/>
        <v>8595</v>
      </c>
      <c r="J93" s="36">
        <f t="shared" si="11"/>
        <v>51.2277983073072</v>
      </c>
      <c r="K93" s="34">
        <v>819</v>
      </c>
      <c r="L93" s="36">
        <f t="shared" si="12"/>
        <v>4.881392299439743</v>
      </c>
      <c r="M93" s="34">
        <v>0</v>
      </c>
      <c r="N93" s="36">
        <f t="shared" si="13"/>
        <v>0</v>
      </c>
      <c r="O93" s="34">
        <v>7776</v>
      </c>
      <c r="P93" s="34">
        <v>1200</v>
      </c>
      <c r="Q93" s="36">
        <f t="shared" si="14"/>
        <v>46.346406007867444</v>
      </c>
      <c r="R93" s="34" t="s">
        <v>260</v>
      </c>
      <c r="S93" s="34"/>
      <c r="T93" s="34"/>
      <c r="U93" s="34"/>
    </row>
    <row r="94" spans="1:21" ht="13.5">
      <c r="A94" s="31" t="s">
        <v>91</v>
      </c>
      <c r="B94" s="32" t="s">
        <v>255</v>
      </c>
      <c r="C94" s="33" t="s">
        <v>256</v>
      </c>
      <c r="D94" s="34">
        <f t="shared" si="15"/>
        <v>20109</v>
      </c>
      <c r="E94" s="35">
        <f>G94+H94</f>
        <v>10875</v>
      </c>
      <c r="F94" s="36">
        <f t="shared" si="10"/>
        <v>54.08026256899896</v>
      </c>
      <c r="G94" s="34">
        <v>10875</v>
      </c>
      <c r="H94" s="34">
        <v>0</v>
      </c>
      <c r="I94" s="35">
        <f>K94+M94+O94</f>
        <v>9234</v>
      </c>
      <c r="J94" s="36">
        <f t="shared" si="11"/>
        <v>45.919737431001046</v>
      </c>
      <c r="K94" s="34">
        <v>396</v>
      </c>
      <c r="L94" s="36">
        <f t="shared" si="12"/>
        <v>1.969267492167686</v>
      </c>
      <c r="M94" s="34">
        <v>168</v>
      </c>
      <c r="N94" s="36">
        <f t="shared" si="13"/>
        <v>0.8354468148590184</v>
      </c>
      <c r="O94" s="34">
        <v>8670</v>
      </c>
      <c r="P94" s="34">
        <v>1603</v>
      </c>
      <c r="Q94" s="36">
        <f t="shared" si="14"/>
        <v>43.11502312397434</v>
      </c>
      <c r="R94" s="34" t="s">
        <v>260</v>
      </c>
      <c r="S94" s="34"/>
      <c r="T94" s="34"/>
      <c r="U94" s="34"/>
    </row>
    <row r="95" spans="1:21" ht="13.5">
      <c r="A95" s="57" t="s">
        <v>259</v>
      </c>
      <c r="B95" s="58"/>
      <c r="C95" s="59"/>
      <c r="D95" s="34">
        <f>SUM(D7:D94)</f>
        <v>5573391</v>
      </c>
      <c r="E95" s="34">
        <f aca="true" t="shared" si="16" ref="E95:P95">SUM(E7:E94)</f>
        <v>438100</v>
      </c>
      <c r="F95" s="36">
        <f t="shared" si="10"/>
        <v>7.8605646006174705</v>
      </c>
      <c r="G95" s="34">
        <f t="shared" si="16"/>
        <v>432588</v>
      </c>
      <c r="H95" s="34">
        <f t="shared" si="16"/>
        <v>5512</v>
      </c>
      <c r="I95" s="34">
        <f t="shared" si="16"/>
        <v>5135291</v>
      </c>
      <c r="J95" s="36">
        <f t="shared" si="11"/>
        <v>92.13943539938253</v>
      </c>
      <c r="K95" s="34">
        <f t="shared" si="16"/>
        <v>4444519</v>
      </c>
      <c r="L95" s="36">
        <f t="shared" si="12"/>
        <v>79.74532919007477</v>
      </c>
      <c r="M95" s="34">
        <f t="shared" si="16"/>
        <v>58258</v>
      </c>
      <c r="N95" s="36">
        <f t="shared" si="13"/>
        <v>1.045288227579942</v>
      </c>
      <c r="O95" s="34">
        <f t="shared" si="16"/>
        <v>632514</v>
      </c>
      <c r="P95" s="34">
        <f t="shared" si="16"/>
        <v>328025</v>
      </c>
      <c r="Q95" s="36">
        <f t="shared" si="14"/>
        <v>11.348817981727821</v>
      </c>
      <c r="R95" s="34">
        <f>COUNTIF(R7:R94,"○")</f>
        <v>77</v>
      </c>
      <c r="S95" s="34">
        <f>COUNTIF(S7:S94,"○")</f>
        <v>8</v>
      </c>
      <c r="T95" s="34">
        <f>COUNTIF(T7:T94,"○")</f>
        <v>2</v>
      </c>
      <c r="U95" s="34">
        <f>COUNTIF(U7:U94,"○")</f>
        <v>1</v>
      </c>
    </row>
  </sheetData>
  <mergeCells count="19">
    <mergeCell ref="A95:C9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258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71</v>
      </c>
      <c r="C2" s="66" t="s">
        <v>72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74</v>
      </c>
      <c r="G4" s="18" t="s">
        <v>75</v>
      </c>
      <c r="H4" s="26" t="s">
        <v>2</v>
      </c>
      <c r="I4" s="18" t="s">
        <v>74</v>
      </c>
      <c r="J4" s="18" t="s">
        <v>75</v>
      </c>
      <c r="K4" s="26" t="s">
        <v>2</v>
      </c>
      <c r="L4" s="18" t="s">
        <v>74</v>
      </c>
      <c r="M4" s="18" t="s">
        <v>75</v>
      </c>
      <c r="N4" s="27"/>
      <c r="O4" s="26" t="s">
        <v>2</v>
      </c>
      <c r="P4" s="18" t="s">
        <v>76</v>
      </c>
      <c r="Q4" s="18" t="s">
        <v>77</v>
      </c>
      <c r="R4" s="18" t="s">
        <v>78</v>
      </c>
      <c r="S4" s="18" t="s">
        <v>79</v>
      </c>
      <c r="T4" s="18" t="s">
        <v>80</v>
      </c>
      <c r="U4" s="26" t="s">
        <v>2</v>
      </c>
      <c r="V4" s="18" t="s">
        <v>76</v>
      </c>
      <c r="W4" s="18" t="s">
        <v>77</v>
      </c>
      <c r="X4" s="18" t="s">
        <v>78</v>
      </c>
      <c r="Y4" s="18" t="s">
        <v>79</v>
      </c>
      <c r="Z4" s="18" t="s">
        <v>80</v>
      </c>
      <c r="AA4" s="26" t="s">
        <v>2</v>
      </c>
      <c r="AB4" s="18" t="s">
        <v>74</v>
      </c>
      <c r="AC4" s="18" t="s">
        <v>75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81</v>
      </c>
      <c r="E6" s="19" t="s">
        <v>81</v>
      </c>
      <c r="F6" s="19" t="s">
        <v>81</v>
      </c>
      <c r="G6" s="19" t="s">
        <v>81</v>
      </c>
      <c r="H6" s="19" t="s">
        <v>81</v>
      </c>
      <c r="I6" s="19" t="s">
        <v>81</v>
      </c>
      <c r="J6" s="19" t="s">
        <v>81</v>
      </c>
      <c r="K6" s="19" t="s">
        <v>81</v>
      </c>
      <c r="L6" s="19" t="s">
        <v>81</v>
      </c>
      <c r="M6" s="19" t="s">
        <v>81</v>
      </c>
      <c r="N6" s="19" t="s">
        <v>81</v>
      </c>
      <c r="O6" s="19" t="s">
        <v>81</v>
      </c>
      <c r="P6" s="19" t="s">
        <v>81</v>
      </c>
      <c r="Q6" s="19" t="s">
        <v>81</v>
      </c>
      <c r="R6" s="19" t="s">
        <v>81</v>
      </c>
      <c r="S6" s="19" t="s">
        <v>81</v>
      </c>
      <c r="T6" s="19" t="s">
        <v>81</v>
      </c>
      <c r="U6" s="19" t="s">
        <v>81</v>
      </c>
      <c r="V6" s="19" t="s">
        <v>81</v>
      </c>
      <c r="W6" s="19" t="s">
        <v>81</v>
      </c>
      <c r="X6" s="19" t="s">
        <v>81</v>
      </c>
      <c r="Y6" s="19" t="s">
        <v>81</v>
      </c>
      <c r="Z6" s="19" t="s">
        <v>81</v>
      </c>
      <c r="AA6" s="19" t="s">
        <v>81</v>
      </c>
      <c r="AB6" s="19" t="s">
        <v>81</v>
      </c>
      <c r="AC6" s="19" t="s">
        <v>81</v>
      </c>
    </row>
    <row r="7" spans="1:29" ht="13.5">
      <c r="A7" s="31" t="s">
        <v>91</v>
      </c>
      <c r="B7" s="32" t="s">
        <v>92</v>
      </c>
      <c r="C7" s="33" t="s">
        <v>93</v>
      </c>
      <c r="D7" s="34">
        <f aca="true" t="shared" si="0" ref="D7:D70">E7+H7+K7</f>
        <v>30630</v>
      </c>
      <c r="E7" s="34">
        <f aca="true" t="shared" si="1" ref="E7:E70">F7+G7</f>
        <v>8599</v>
      </c>
      <c r="F7" s="34">
        <v>8599</v>
      </c>
      <c r="G7" s="34">
        <v>0</v>
      </c>
      <c r="H7" s="34">
        <f aca="true" t="shared" si="2" ref="H7:H70">I7+J7</f>
        <v>1422</v>
      </c>
      <c r="I7" s="34">
        <v>1422</v>
      </c>
      <c r="J7" s="34">
        <v>0</v>
      </c>
      <c r="K7" s="34">
        <f aca="true" t="shared" si="3" ref="K7:K70">L7+M7</f>
        <v>20609</v>
      </c>
      <c r="L7" s="34">
        <v>0</v>
      </c>
      <c r="M7" s="34">
        <v>20609</v>
      </c>
      <c r="N7" s="34">
        <f aca="true" t="shared" si="4" ref="N7:N70">O7+U7+AA7</f>
        <v>30862</v>
      </c>
      <c r="O7" s="34">
        <f aca="true" t="shared" si="5" ref="O7:O70">SUM(P7:T7)</f>
        <v>10021</v>
      </c>
      <c r="P7" s="34">
        <v>0</v>
      </c>
      <c r="Q7" s="34">
        <v>10021</v>
      </c>
      <c r="R7" s="34">
        <v>0</v>
      </c>
      <c r="S7" s="34">
        <v>0</v>
      </c>
      <c r="T7" s="34">
        <v>0</v>
      </c>
      <c r="U7" s="34">
        <f aca="true" t="shared" si="6" ref="U7:U70">SUM(V7:Z7)</f>
        <v>20609</v>
      </c>
      <c r="V7" s="34">
        <v>0</v>
      </c>
      <c r="W7" s="34">
        <v>20609</v>
      </c>
      <c r="X7" s="34">
        <v>0</v>
      </c>
      <c r="Y7" s="34">
        <v>0</v>
      </c>
      <c r="Z7" s="34">
        <v>0</v>
      </c>
      <c r="AA7" s="34">
        <f aca="true" t="shared" si="7" ref="AA7:AA70">AB7+AC7</f>
        <v>232</v>
      </c>
      <c r="AB7" s="34">
        <v>232</v>
      </c>
      <c r="AC7" s="34">
        <v>0</v>
      </c>
    </row>
    <row r="8" spans="1:29" ht="13.5">
      <c r="A8" s="31" t="s">
        <v>91</v>
      </c>
      <c r="B8" s="32" t="s">
        <v>94</v>
      </c>
      <c r="C8" s="33" t="s">
        <v>95</v>
      </c>
      <c r="D8" s="34">
        <f t="shared" si="0"/>
        <v>64077</v>
      </c>
      <c r="E8" s="34">
        <f t="shared" si="1"/>
        <v>9171</v>
      </c>
      <c r="F8" s="34">
        <v>9171</v>
      </c>
      <c r="G8" s="34">
        <v>0</v>
      </c>
      <c r="H8" s="34">
        <f t="shared" si="2"/>
        <v>26032</v>
      </c>
      <c r="I8" s="34">
        <v>26032</v>
      </c>
      <c r="J8" s="34">
        <v>0</v>
      </c>
      <c r="K8" s="34">
        <f t="shared" si="3"/>
        <v>28874</v>
      </c>
      <c r="L8" s="34">
        <v>0</v>
      </c>
      <c r="M8" s="34">
        <v>28874</v>
      </c>
      <c r="N8" s="34">
        <f t="shared" si="4"/>
        <v>64077</v>
      </c>
      <c r="O8" s="34">
        <f t="shared" si="5"/>
        <v>35203</v>
      </c>
      <c r="P8" s="34">
        <v>35203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28874</v>
      </c>
      <c r="V8" s="34">
        <v>28874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91</v>
      </c>
      <c r="B9" s="32" t="s">
        <v>96</v>
      </c>
      <c r="C9" s="33" t="s">
        <v>97</v>
      </c>
      <c r="D9" s="34">
        <f t="shared" si="0"/>
        <v>7029</v>
      </c>
      <c r="E9" s="34">
        <f t="shared" si="1"/>
        <v>0</v>
      </c>
      <c r="F9" s="34">
        <v>0</v>
      </c>
      <c r="G9" s="34">
        <v>0</v>
      </c>
      <c r="H9" s="34">
        <f t="shared" si="2"/>
        <v>1800</v>
      </c>
      <c r="I9" s="34">
        <v>1800</v>
      </c>
      <c r="J9" s="34">
        <v>0</v>
      </c>
      <c r="K9" s="34">
        <f t="shared" si="3"/>
        <v>5229</v>
      </c>
      <c r="L9" s="34">
        <v>0</v>
      </c>
      <c r="M9" s="34">
        <v>5229</v>
      </c>
      <c r="N9" s="34">
        <f t="shared" si="4"/>
        <v>7029</v>
      </c>
      <c r="O9" s="34">
        <f t="shared" si="5"/>
        <v>1800</v>
      </c>
      <c r="P9" s="34">
        <v>1800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5229</v>
      </c>
      <c r="V9" s="34">
        <v>5229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91</v>
      </c>
      <c r="B10" s="32" t="s">
        <v>98</v>
      </c>
      <c r="C10" s="33" t="s">
        <v>99</v>
      </c>
      <c r="D10" s="34">
        <f t="shared" si="0"/>
        <v>31984</v>
      </c>
      <c r="E10" s="34">
        <f t="shared" si="1"/>
        <v>8561</v>
      </c>
      <c r="F10" s="34">
        <v>8561</v>
      </c>
      <c r="G10" s="34">
        <v>0</v>
      </c>
      <c r="H10" s="34">
        <f t="shared" si="2"/>
        <v>4062</v>
      </c>
      <c r="I10" s="34">
        <v>4062</v>
      </c>
      <c r="J10" s="34">
        <v>0</v>
      </c>
      <c r="K10" s="34">
        <f t="shared" si="3"/>
        <v>19361</v>
      </c>
      <c r="L10" s="34">
        <v>0</v>
      </c>
      <c r="M10" s="34">
        <v>19361</v>
      </c>
      <c r="N10" s="34">
        <f t="shared" si="4"/>
        <v>31984</v>
      </c>
      <c r="O10" s="34">
        <f t="shared" si="5"/>
        <v>12623</v>
      </c>
      <c r="P10" s="34">
        <v>12623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19361</v>
      </c>
      <c r="V10" s="34">
        <v>19361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91</v>
      </c>
      <c r="B11" s="32" t="s">
        <v>100</v>
      </c>
      <c r="C11" s="33" t="s">
        <v>101</v>
      </c>
      <c r="D11" s="34">
        <f t="shared" si="0"/>
        <v>5653</v>
      </c>
      <c r="E11" s="34">
        <f t="shared" si="1"/>
        <v>0</v>
      </c>
      <c r="F11" s="34">
        <v>0</v>
      </c>
      <c r="G11" s="34">
        <v>0</v>
      </c>
      <c r="H11" s="34">
        <f t="shared" si="2"/>
        <v>2316</v>
      </c>
      <c r="I11" s="34">
        <v>2316</v>
      </c>
      <c r="J11" s="34">
        <v>0</v>
      </c>
      <c r="K11" s="34">
        <f t="shared" si="3"/>
        <v>3337</v>
      </c>
      <c r="L11" s="34">
        <v>0</v>
      </c>
      <c r="M11" s="34">
        <v>3337</v>
      </c>
      <c r="N11" s="34">
        <f t="shared" si="4"/>
        <v>7176</v>
      </c>
      <c r="O11" s="34">
        <f t="shared" si="5"/>
        <v>2786</v>
      </c>
      <c r="P11" s="34">
        <v>0</v>
      </c>
      <c r="Q11" s="34">
        <v>2786</v>
      </c>
      <c r="R11" s="34">
        <v>0</v>
      </c>
      <c r="S11" s="34">
        <v>0</v>
      </c>
      <c r="T11" s="34">
        <v>0</v>
      </c>
      <c r="U11" s="34">
        <f t="shared" si="6"/>
        <v>4390</v>
      </c>
      <c r="V11" s="34">
        <v>0</v>
      </c>
      <c r="W11" s="34">
        <v>4390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91</v>
      </c>
      <c r="B12" s="32" t="s">
        <v>102</v>
      </c>
      <c r="C12" s="33" t="s">
        <v>103</v>
      </c>
      <c r="D12" s="34">
        <f t="shared" si="0"/>
        <v>13729</v>
      </c>
      <c r="E12" s="34">
        <f t="shared" si="1"/>
        <v>0</v>
      </c>
      <c r="F12" s="34">
        <v>0</v>
      </c>
      <c r="G12" s="34">
        <v>0</v>
      </c>
      <c r="H12" s="34">
        <f t="shared" si="2"/>
        <v>8285</v>
      </c>
      <c r="I12" s="34">
        <v>8285</v>
      </c>
      <c r="J12" s="34">
        <v>0</v>
      </c>
      <c r="K12" s="34">
        <f t="shared" si="3"/>
        <v>5444</v>
      </c>
      <c r="L12" s="34">
        <v>0</v>
      </c>
      <c r="M12" s="34">
        <v>5444</v>
      </c>
      <c r="N12" s="34">
        <f t="shared" si="4"/>
        <v>13784</v>
      </c>
      <c r="O12" s="34">
        <f t="shared" si="5"/>
        <v>8285</v>
      </c>
      <c r="P12" s="34">
        <v>8285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5444</v>
      </c>
      <c r="V12" s="34">
        <v>5444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55</v>
      </c>
      <c r="AB12" s="34">
        <v>55</v>
      </c>
      <c r="AC12" s="34">
        <v>0</v>
      </c>
    </row>
    <row r="13" spans="1:29" ht="13.5">
      <c r="A13" s="31" t="s">
        <v>91</v>
      </c>
      <c r="B13" s="32" t="s">
        <v>104</v>
      </c>
      <c r="C13" s="33" t="s">
        <v>105</v>
      </c>
      <c r="D13" s="34">
        <f t="shared" si="0"/>
        <v>502</v>
      </c>
      <c r="E13" s="34">
        <f t="shared" si="1"/>
        <v>0</v>
      </c>
      <c r="F13" s="34">
        <v>0</v>
      </c>
      <c r="G13" s="34">
        <v>0</v>
      </c>
      <c r="H13" s="34">
        <f t="shared" si="2"/>
        <v>51</v>
      </c>
      <c r="I13" s="34">
        <v>51</v>
      </c>
      <c r="J13" s="34">
        <v>0</v>
      </c>
      <c r="K13" s="34">
        <f t="shared" si="3"/>
        <v>451</v>
      </c>
      <c r="L13" s="34">
        <v>0</v>
      </c>
      <c r="M13" s="34">
        <v>451</v>
      </c>
      <c r="N13" s="34">
        <f t="shared" si="4"/>
        <v>502</v>
      </c>
      <c r="O13" s="34">
        <f t="shared" si="5"/>
        <v>51</v>
      </c>
      <c r="P13" s="34">
        <v>0</v>
      </c>
      <c r="Q13" s="34">
        <v>51</v>
      </c>
      <c r="R13" s="34">
        <v>0</v>
      </c>
      <c r="S13" s="34">
        <v>0</v>
      </c>
      <c r="T13" s="34">
        <v>0</v>
      </c>
      <c r="U13" s="34">
        <f t="shared" si="6"/>
        <v>451</v>
      </c>
      <c r="V13" s="34">
        <v>0</v>
      </c>
      <c r="W13" s="34">
        <v>451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91</v>
      </c>
      <c r="B14" s="32" t="s">
        <v>106</v>
      </c>
      <c r="C14" s="33" t="s">
        <v>107</v>
      </c>
      <c r="D14" s="34">
        <f t="shared" si="0"/>
        <v>3393</v>
      </c>
      <c r="E14" s="34">
        <f t="shared" si="1"/>
        <v>2341</v>
      </c>
      <c r="F14" s="34">
        <v>2341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1052</v>
      </c>
      <c r="L14" s="34">
        <v>0</v>
      </c>
      <c r="M14" s="34">
        <v>1052</v>
      </c>
      <c r="N14" s="34">
        <f t="shared" si="4"/>
        <v>3393</v>
      </c>
      <c r="O14" s="34">
        <f t="shared" si="5"/>
        <v>2341</v>
      </c>
      <c r="P14" s="34">
        <v>0</v>
      </c>
      <c r="Q14" s="34">
        <v>2341</v>
      </c>
      <c r="R14" s="34">
        <v>0</v>
      </c>
      <c r="S14" s="34">
        <v>0</v>
      </c>
      <c r="T14" s="34">
        <v>0</v>
      </c>
      <c r="U14" s="34">
        <f t="shared" si="6"/>
        <v>1052</v>
      </c>
      <c r="V14" s="34">
        <v>0</v>
      </c>
      <c r="W14" s="34">
        <v>1052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91</v>
      </c>
      <c r="B15" s="32" t="s">
        <v>108</v>
      </c>
      <c r="C15" s="33" t="s">
        <v>109</v>
      </c>
      <c r="D15" s="34">
        <f t="shared" si="0"/>
        <v>3955</v>
      </c>
      <c r="E15" s="34">
        <f t="shared" si="1"/>
        <v>2005</v>
      </c>
      <c r="F15" s="34">
        <v>2005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1950</v>
      </c>
      <c r="L15" s="34">
        <v>0</v>
      </c>
      <c r="M15" s="34">
        <v>1950</v>
      </c>
      <c r="N15" s="34">
        <f t="shared" si="4"/>
        <v>3955</v>
      </c>
      <c r="O15" s="34">
        <f t="shared" si="5"/>
        <v>2005</v>
      </c>
      <c r="P15" s="34">
        <v>2005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1950</v>
      </c>
      <c r="V15" s="34">
        <v>1950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91</v>
      </c>
      <c r="B16" s="32" t="s">
        <v>110</v>
      </c>
      <c r="C16" s="33" t="s">
        <v>111</v>
      </c>
      <c r="D16" s="34">
        <f t="shared" si="0"/>
        <v>9588</v>
      </c>
      <c r="E16" s="34">
        <f t="shared" si="1"/>
        <v>0</v>
      </c>
      <c r="F16" s="34">
        <v>0</v>
      </c>
      <c r="G16" s="34">
        <v>0</v>
      </c>
      <c r="H16" s="34">
        <f t="shared" si="2"/>
        <v>6910</v>
      </c>
      <c r="I16" s="34">
        <v>6910</v>
      </c>
      <c r="J16" s="34">
        <v>0</v>
      </c>
      <c r="K16" s="34">
        <f t="shared" si="3"/>
        <v>2678</v>
      </c>
      <c r="L16" s="34">
        <v>0</v>
      </c>
      <c r="M16" s="34">
        <v>2678</v>
      </c>
      <c r="N16" s="34">
        <f t="shared" si="4"/>
        <v>9876</v>
      </c>
      <c r="O16" s="34">
        <f t="shared" si="5"/>
        <v>6910</v>
      </c>
      <c r="P16" s="34">
        <v>6910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2678</v>
      </c>
      <c r="V16" s="34">
        <v>2678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288</v>
      </c>
      <c r="AB16" s="34">
        <v>288</v>
      </c>
      <c r="AC16" s="34">
        <v>0</v>
      </c>
    </row>
    <row r="17" spans="1:29" ht="13.5">
      <c r="A17" s="31" t="s">
        <v>91</v>
      </c>
      <c r="B17" s="32" t="s">
        <v>112</v>
      </c>
      <c r="C17" s="33" t="s">
        <v>113</v>
      </c>
      <c r="D17" s="34">
        <f t="shared" si="0"/>
        <v>70374</v>
      </c>
      <c r="E17" s="34">
        <f t="shared" si="1"/>
        <v>19961</v>
      </c>
      <c r="F17" s="34">
        <v>19961</v>
      </c>
      <c r="G17" s="34">
        <v>0</v>
      </c>
      <c r="H17" s="34">
        <f t="shared" si="2"/>
        <v>32955</v>
      </c>
      <c r="I17" s="34">
        <v>32955</v>
      </c>
      <c r="J17" s="34">
        <v>0</v>
      </c>
      <c r="K17" s="34">
        <f t="shared" si="3"/>
        <v>17458</v>
      </c>
      <c r="L17" s="34">
        <v>0</v>
      </c>
      <c r="M17" s="34">
        <v>17458</v>
      </c>
      <c r="N17" s="34">
        <f t="shared" si="4"/>
        <v>70374</v>
      </c>
      <c r="O17" s="34">
        <f t="shared" si="5"/>
        <v>52916</v>
      </c>
      <c r="P17" s="34">
        <v>52916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17458</v>
      </c>
      <c r="V17" s="34">
        <v>17458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91</v>
      </c>
      <c r="B18" s="32" t="s">
        <v>114</v>
      </c>
      <c r="C18" s="33" t="s">
        <v>115</v>
      </c>
      <c r="D18" s="34">
        <f t="shared" si="0"/>
        <v>11720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11720</v>
      </c>
      <c r="L18" s="34">
        <v>5064</v>
      </c>
      <c r="M18" s="34">
        <v>6656</v>
      </c>
      <c r="N18" s="34">
        <f t="shared" si="4"/>
        <v>24873</v>
      </c>
      <c r="O18" s="34">
        <f t="shared" si="5"/>
        <v>18095</v>
      </c>
      <c r="P18" s="34">
        <v>5064</v>
      </c>
      <c r="Q18" s="34">
        <v>13031</v>
      </c>
      <c r="R18" s="34">
        <v>0</v>
      </c>
      <c r="S18" s="34">
        <v>0</v>
      </c>
      <c r="T18" s="34">
        <v>0</v>
      </c>
      <c r="U18" s="34">
        <f t="shared" si="6"/>
        <v>6656</v>
      </c>
      <c r="V18" s="34">
        <v>6656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122</v>
      </c>
      <c r="AB18" s="34">
        <v>122</v>
      </c>
      <c r="AC18" s="34">
        <v>0</v>
      </c>
    </row>
    <row r="19" spans="1:29" ht="13.5">
      <c r="A19" s="31" t="s">
        <v>91</v>
      </c>
      <c r="B19" s="32" t="s">
        <v>116</v>
      </c>
      <c r="C19" s="33" t="s">
        <v>117</v>
      </c>
      <c r="D19" s="34">
        <f t="shared" si="0"/>
        <v>3824</v>
      </c>
      <c r="E19" s="34">
        <f t="shared" si="1"/>
        <v>1926</v>
      </c>
      <c r="F19" s="34">
        <v>1926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1898</v>
      </c>
      <c r="L19" s="34">
        <v>0</v>
      </c>
      <c r="M19" s="34">
        <v>1898</v>
      </c>
      <c r="N19" s="34">
        <f t="shared" si="4"/>
        <v>3824</v>
      </c>
      <c r="O19" s="34">
        <f t="shared" si="5"/>
        <v>1926</v>
      </c>
      <c r="P19" s="34">
        <v>0</v>
      </c>
      <c r="Q19" s="34">
        <v>1926</v>
      </c>
      <c r="R19" s="34">
        <v>0</v>
      </c>
      <c r="S19" s="34">
        <v>0</v>
      </c>
      <c r="T19" s="34">
        <v>0</v>
      </c>
      <c r="U19" s="34">
        <f t="shared" si="6"/>
        <v>1898</v>
      </c>
      <c r="V19" s="34">
        <v>0</v>
      </c>
      <c r="W19" s="34">
        <v>1898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91</v>
      </c>
      <c r="B20" s="32" t="s">
        <v>118</v>
      </c>
      <c r="C20" s="33" t="s">
        <v>119</v>
      </c>
      <c r="D20" s="34">
        <f t="shared" si="0"/>
        <v>18877</v>
      </c>
      <c r="E20" s="34">
        <f t="shared" si="1"/>
        <v>0</v>
      </c>
      <c r="F20" s="34">
        <v>0</v>
      </c>
      <c r="G20" s="34">
        <v>0</v>
      </c>
      <c r="H20" s="34">
        <f t="shared" si="2"/>
        <v>13152</v>
      </c>
      <c r="I20" s="34">
        <v>13152</v>
      </c>
      <c r="J20" s="34">
        <v>0</v>
      </c>
      <c r="K20" s="34">
        <f t="shared" si="3"/>
        <v>5725</v>
      </c>
      <c r="L20" s="34">
        <v>0</v>
      </c>
      <c r="M20" s="34">
        <v>5725</v>
      </c>
      <c r="N20" s="34">
        <f t="shared" si="4"/>
        <v>18877</v>
      </c>
      <c r="O20" s="34">
        <f t="shared" si="5"/>
        <v>13152</v>
      </c>
      <c r="P20" s="34">
        <v>13152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5725</v>
      </c>
      <c r="V20" s="34">
        <v>5725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91</v>
      </c>
      <c r="B21" s="32" t="s">
        <v>120</v>
      </c>
      <c r="C21" s="33" t="s">
        <v>121</v>
      </c>
      <c r="D21" s="34">
        <f t="shared" si="0"/>
        <v>5439</v>
      </c>
      <c r="E21" s="34">
        <f t="shared" si="1"/>
        <v>0</v>
      </c>
      <c r="F21" s="34">
        <v>0</v>
      </c>
      <c r="G21" s="34">
        <v>0</v>
      </c>
      <c r="H21" s="34">
        <f t="shared" si="2"/>
        <v>3248</v>
      </c>
      <c r="I21" s="34">
        <v>3248</v>
      </c>
      <c r="J21" s="34">
        <v>0</v>
      </c>
      <c r="K21" s="34">
        <f t="shared" si="3"/>
        <v>2191</v>
      </c>
      <c r="L21" s="34">
        <v>0</v>
      </c>
      <c r="M21" s="34">
        <v>2191</v>
      </c>
      <c r="N21" s="34">
        <f t="shared" si="4"/>
        <v>5439</v>
      </c>
      <c r="O21" s="34">
        <f t="shared" si="5"/>
        <v>3248</v>
      </c>
      <c r="P21" s="34">
        <v>3248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2191</v>
      </c>
      <c r="V21" s="34">
        <v>2191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91</v>
      </c>
      <c r="B22" s="32" t="s">
        <v>122</v>
      </c>
      <c r="C22" s="33" t="s">
        <v>123</v>
      </c>
      <c r="D22" s="34">
        <f t="shared" si="0"/>
        <v>23851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23851</v>
      </c>
      <c r="L22" s="34">
        <v>12384</v>
      </c>
      <c r="M22" s="34">
        <v>11467</v>
      </c>
      <c r="N22" s="34">
        <f t="shared" si="4"/>
        <v>23851</v>
      </c>
      <c r="O22" s="34">
        <f t="shared" si="5"/>
        <v>12384</v>
      </c>
      <c r="P22" s="34">
        <v>12384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11467</v>
      </c>
      <c r="V22" s="34">
        <v>11467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91</v>
      </c>
      <c r="B23" s="32" t="s">
        <v>124</v>
      </c>
      <c r="C23" s="33" t="s">
        <v>125</v>
      </c>
      <c r="D23" s="34">
        <f t="shared" si="0"/>
        <v>27736</v>
      </c>
      <c r="E23" s="34">
        <f t="shared" si="1"/>
        <v>2966</v>
      </c>
      <c r="F23" s="34">
        <v>2966</v>
      </c>
      <c r="G23" s="34">
        <v>0</v>
      </c>
      <c r="H23" s="34">
        <f t="shared" si="2"/>
        <v>11021</v>
      </c>
      <c r="I23" s="34">
        <v>11021</v>
      </c>
      <c r="J23" s="34">
        <v>0</v>
      </c>
      <c r="K23" s="34">
        <f t="shared" si="3"/>
        <v>13749</v>
      </c>
      <c r="L23" s="34">
        <v>0</v>
      </c>
      <c r="M23" s="34">
        <v>13749</v>
      </c>
      <c r="N23" s="34">
        <f t="shared" si="4"/>
        <v>27736</v>
      </c>
      <c r="O23" s="34">
        <f t="shared" si="5"/>
        <v>13987</v>
      </c>
      <c r="P23" s="34">
        <v>13987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13749</v>
      </c>
      <c r="V23" s="34">
        <v>13749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91</v>
      </c>
      <c r="B24" s="32" t="s">
        <v>126</v>
      </c>
      <c r="C24" s="33" t="s">
        <v>127</v>
      </c>
      <c r="D24" s="34">
        <f t="shared" si="0"/>
        <v>6582</v>
      </c>
      <c r="E24" s="34">
        <f t="shared" si="1"/>
        <v>0</v>
      </c>
      <c r="F24" s="34">
        <v>0</v>
      </c>
      <c r="G24" s="34">
        <v>0</v>
      </c>
      <c r="H24" s="34">
        <f t="shared" si="2"/>
        <v>4608</v>
      </c>
      <c r="I24" s="34">
        <v>4608</v>
      </c>
      <c r="J24" s="34">
        <v>0</v>
      </c>
      <c r="K24" s="34">
        <f t="shared" si="3"/>
        <v>1974</v>
      </c>
      <c r="L24" s="34">
        <v>0</v>
      </c>
      <c r="M24" s="34">
        <v>1974</v>
      </c>
      <c r="N24" s="34">
        <f t="shared" si="4"/>
        <v>6781</v>
      </c>
      <c r="O24" s="34">
        <f t="shared" si="5"/>
        <v>4772</v>
      </c>
      <c r="P24" s="34">
        <v>0</v>
      </c>
      <c r="Q24" s="34">
        <v>4772</v>
      </c>
      <c r="R24" s="34">
        <v>0</v>
      </c>
      <c r="S24" s="34">
        <v>0</v>
      </c>
      <c r="T24" s="34">
        <v>0</v>
      </c>
      <c r="U24" s="34">
        <f t="shared" si="6"/>
        <v>1974</v>
      </c>
      <c r="V24" s="34">
        <v>0</v>
      </c>
      <c r="W24" s="34">
        <v>1974</v>
      </c>
      <c r="X24" s="34">
        <v>0</v>
      </c>
      <c r="Y24" s="34">
        <v>0</v>
      </c>
      <c r="Z24" s="34">
        <v>0</v>
      </c>
      <c r="AA24" s="34">
        <f t="shared" si="7"/>
        <v>35</v>
      </c>
      <c r="AB24" s="34">
        <v>35</v>
      </c>
      <c r="AC24" s="34">
        <v>0</v>
      </c>
    </row>
    <row r="25" spans="1:29" ht="13.5">
      <c r="A25" s="31" t="s">
        <v>91</v>
      </c>
      <c r="B25" s="32" t="s">
        <v>128</v>
      </c>
      <c r="C25" s="33" t="s">
        <v>129</v>
      </c>
      <c r="D25" s="34">
        <f t="shared" si="0"/>
        <v>15602</v>
      </c>
      <c r="E25" s="34">
        <f t="shared" si="1"/>
        <v>8080</v>
      </c>
      <c r="F25" s="34">
        <v>8080</v>
      </c>
      <c r="G25" s="34">
        <v>0</v>
      </c>
      <c r="H25" s="34">
        <f t="shared" si="2"/>
        <v>2011</v>
      </c>
      <c r="I25" s="34">
        <v>2011</v>
      </c>
      <c r="J25" s="34">
        <v>0</v>
      </c>
      <c r="K25" s="34">
        <f t="shared" si="3"/>
        <v>5511</v>
      </c>
      <c r="L25" s="34">
        <v>0</v>
      </c>
      <c r="M25" s="34">
        <v>5511</v>
      </c>
      <c r="N25" s="34">
        <f t="shared" si="4"/>
        <v>15627</v>
      </c>
      <c r="O25" s="34">
        <f t="shared" si="5"/>
        <v>10091</v>
      </c>
      <c r="P25" s="34">
        <v>10091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5511</v>
      </c>
      <c r="V25" s="34">
        <v>5511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25</v>
      </c>
      <c r="AB25" s="34">
        <v>25</v>
      </c>
      <c r="AC25" s="34">
        <v>0</v>
      </c>
    </row>
    <row r="26" spans="1:29" ht="13.5">
      <c r="A26" s="31" t="s">
        <v>91</v>
      </c>
      <c r="B26" s="32" t="s">
        <v>130</v>
      </c>
      <c r="C26" s="33" t="s">
        <v>131</v>
      </c>
      <c r="D26" s="34">
        <f t="shared" si="0"/>
        <v>16052</v>
      </c>
      <c r="E26" s="34">
        <f t="shared" si="1"/>
        <v>5787</v>
      </c>
      <c r="F26" s="34">
        <v>5787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10265</v>
      </c>
      <c r="L26" s="34">
        <v>0</v>
      </c>
      <c r="M26" s="34">
        <v>10265</v>
      </c>
      <c r="N26" s="34">
        <f t="shared" si="4"/>
        <v>16157</v>
      </c>
      <c r="O26" s="34">
        <f t="shared" si="5"/>
        <v>5787</v>
      </c>
      <c r="P26" s="34">
        <v>5787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10265</v>
      </c>
      <c r="V26" s="34">
        <v>10265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105</v>
      </c>
      <c r="AB26" s="34">
        <v>105</v>
      </c>
      <c r="AC26" s="34">
        <v>0</v>
      </c>
    </row>
    <row r="27" spans="1:29" ht="13.5">
      <c r="A27" s="31" t="s">
        <v>91</v>
      </c>
      <c r="B27" s="32" t="s">
        <v>132</v>
      </c>
      <c r="C27" s="33" t="s">
        <v>133</v>
      </c>
      <c r="D27" s="34">
        <f t="shared" si="0"/>
        <v>27883</v>
      </c>
      <c r="E27" s="34">
        <f t="shared" si="1"/>
        <v>18061</v>
      </c>
      <c r="F27" s="34">
        <v>17773</v>
      </c>
      <c r="G27" s="34">
        <v>288</v>
      </c>
      <c r="H27" s="34">
        <f t="shared" si="2"/>
        <v>3718</v>
      </c>
      <c r="I27" s="34">
        <v>3718</v>
      </c>
      <c r="J27" s="34">
        <v>0</v>
      </c>
      <c r="K27" s="34">
        <f t="shared" si="3"/>
        <v>6104</v>
      </c>
      <c r="L27" s="34">
        <v>0</v>
      </c>
      <c r="M27" s="34">
        <v>6104</v>
      </c>
      <c r="N27" s="34">
        <f t="shared" si="4"/>
        <v>27883</v>
      </c>
      <c r="O27" s="34">
        <f t="shared" si="5"/>
        <v>21491</v>
      </c>
      <c r="P27" s="34">
        <v>21491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6392</v>
      </c>
      <c r="V27" s="34">
        <v>6392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91</v>
      </c>
      <c r="B28" s="32" t="s">
        <v>134</v>
      </c>
      <c r="C28" s="33" t="s">
        <v>135</v>
      </c>
      <c r="D28" s="34">
        <f t="shared" si="0"/>
        <v>16760</v>
      </c>
      <c r="E28" s="34">
        <f t="shared" si="1"/>
        <v>8357</v>
      </c>
      <c r="F28" s="34">
        <v>8357</v>
      </c>
      <c r="G28" s="34">
        <v>0</v>
      </c>
      <c r="H28" s="34">
        <f t="shared" si="2"/>
        <v>8403</v>
      </c>
      <c r="I28" s="34">
        <v>0</v>
      </c>
      <c r="J28" s="34">
        <v>8403</v>
      </c>
      <c r="K28" s="34">
        <f t="shared" si="3"/>
        <v>0</v>
      </c>
      <c r="L28" s="34">
        <v>0</v>
      </c>
      <c r="M28" s="34">
        <v>0</v>
      </c>
      <c r="N28" s="34">
        <f t="shared" si="4"/>
        <v>16760</v>
      </c>
      <c r="O28" s="34">
        <f t="shared" si="5"/>
        <v>8357</v>
      </c>
      <c r="P28" s="34">
        <v>8357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8403</v>
      </c>
      <c r="V28" s="34">
        <v>8403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91</v>
      </c>
      <c r="B29" s="32" t="s">
        <v>136</v>
      </c>
      <c r="C29" s="33" t="s">
        <v>137</v>
      </c>
      <c r="D29" s="34">
        <f t="shared" si="0"/>
        <v>1697</v>
      </c>
      <c r="E29" s="34">
        <f t="shared" si="1"/>
        <v>0</v>
      </c>
      <c r="F29" s="34">
        <v>0</v>
      </c>
      <c r="G29" s="34">
        <v>0</v>
      </c>
      <c r="H29" s="34">
        <f t="shared" si="2"/>
        <v>1163</v>
      </c>
      <c r="I29" s="34">
        <v>1163</v>
      </c>
      <c r="J29" s="34">
        <v>0</v>
      </c>
      <c r="K29" s="34">
        <f t="shared" si="3"/>
        <v>534</v>
      </c>
      <c r="L29" s="34">
        <v>0</v>
      </c>
      <c r="M29" s="34">
        <v>534</v>
      </c>
      <c r="N29" s="34">
        <f t="shared" si="4"/>
        <v>1697</v>
      </c>
      <c r="O29" s="34">
        <f t="shared" si="5"/>
        <v>1163</v>
      </c>
      <c r="P29" s="34">
        <v>1163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534</v>
      </c>
      <c r="V29" s="34">
        <v>534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91</v>
      </c>
      <c r="B30" s="32" t="s">
        <v>138</v>
      </c>
      <c r="C30" s="33" t="s">
        <v>85</v>
      </c>
      <c r="D30" s="34">
        <f t="shared" si="0"/>
        <v>4380</v>
      </c>
      <c r="E30" s="34">
        <f t="shared" si="1"/>
        <v>0</v>
      </c>
      <c r="F30" s="34">
        <v>0</v>
      </c>
      <c r="G30" s="34">
        <v>0</v>
      </c>
      <c r="H30" s="34">
        <f t="shared" si="2"/>
        <v>4380</v>
      </c>
      <c r="I30" s="34">
        <v>1579</v>
      </c>
      <c r="J30" s="34">
        <v>2801</v>
      </c>
      <c r="K30" s="34">
        <f t="shared" si="3"/>
        <v>0</v>
      </c>
      <c r="L30" s="34">
        <v>0</v>
      </c>
      <c r="M30" s="34">
        <v>0</v>
      </c>
      <c r="N30" s="34">
        <f t="shared" si="4"/>
        <v>8640</v>
      </c>
      <c r="O30" s="34">
        <f t="shared" si="5"/>
        <v>2857</v>
      </c>
      <c r="P30" s="34">
        <v>1579</v>
      </c>
      <c r="Q30" s="34">
        <v>1278</v>
      </c>
      <c r="R30" s="34">
        <v>0</v>
      </c>
      <c r="S30" s="34">
        <v>0</v>
      </c>
      <c r="T30" s="34">
        <v>0</v>
      </c>
      <c r="U30" s="34">
        <f t="shared" si="6"/>
        <v>5783</v>
      </c>
      <c r="V30" s="34">
        <v>2801</v>
      </c>
      <c r="W30" s="34">
        <v>2982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91</v>
      </c>
      <c r="B31" s="32" t="s">
        <v>139</v>
      </c>
      <c r="C31" s="33" t="s">
        <v>140</v>
      </c>
      <c r="D31" s="34">
        <f t="shared" si="0"/>
        <v>8921</v>
      </c>
      <c r="E31" s="34">
        <f t="shared" si="1"/>
        <v>0</v>
      </c>
      <c r="F31" s="34">
        <v>0</v>
      </c>
      <c r="G31" s="34">
        <v>0</v>
      </c>
      <c r="H31" s="34">
        <f t="shared" si="2"/>
        <v>5890</v>
      </c>
      <c r="I31" s="34">
        <v>5890</v>
      </c>
      <c r="J31" s="34">
        <v>0</v>
      </c>
      <c r="K31" s="34">
        <f t="shared" si="3"/>
        <v>3031</v>
      </c>
      <c r="L31" s="34">
        <v>0</v>
      </c>
      <c r="M31" s="34">
        <v>3031</v>
      </c>
      <c r="N31" s="34">
        <f t="shared" si="4"/>
        <v>8921</v>
      </c>
      <c r="O31" s="34">
        <f t="shared" si="5"/>
        <v>5890</v>
      </c>
      <c r="P31" s="34">
        <v>5890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3031</v>
      </c>
      <c r="V31" s="34">
        <v>3031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91</v>
      </c>
      <c r="B32" s="32" t="s">
        <v>141</v>
      </c>
      <c r="C32" s="33" t="s">
        <v>142</v>
      </c>
      <c r="D32" s="34">
        <f t="shared" si="0"/>
        <v>1880</v>
      </c>
      <c r="E32" s="34">
        <f t="shared" si="1"/>
        <v>0</v>
      </c>
      <c r="F32" s="34">
        <v>0</v>
      </c>
      <c r="G32" s="34">
        <v>0</v>
      </c>
      <c r="H32" s="34">
        <f t="shared" si="2"/>
        <v>1594</v>
      </c>
      <c r="I32" s="34">
        <v>1594</v>
      </c>
      <c r="J32" s="34">
        <v>0</v>
      </c>
      <c r="K32" s="34">
        <f t="shared" si="3"/>
        <v>286</v>
      </c>
      <c r="L32" s="34">
        <v>0</v>
      </c>
      <c r="M32" s="34">
        <v>286</v>
      </c>
      <c r="N32" s="34">
        <f t="shared" si="4"/>
        <v>1880</v>
      </c>
      <c r="O32" s="34">
        <f t="shared" si="5"/>
        <v>1594</v>
      </c>
      <c r="P32" s="34">
        <v>1594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286</v>
      </c>
      <c r="V32" s="34">
        <v>0</v>
      </c>
      <c r="W32" s="34">
        <v>286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91</v>
      </c>
      <c r="B33" s="32" t="s">
        <v>143</v>
      </c>
      <c r="C33" s="33" t="s">
        <v>144</v>
      </c>
      <c r="D33" s="34">
        <f t="shared" si="0"/>
        <v>4908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4908</v>
      </c>
      <c r="L33" s="34">
        <v>2725</v>
      </c>
      <c r="M33" s="34">
        <v>2183</v>
      </c>
      <c r="N33" s="34">
        <f t="shared" si="4"/>
        <v>4908</v>
      </c>
      <c r="O33" s="34">
        <f t="shared" si="5"/>
        <v>2725</v>
      </c>
      <c r="P33" s="34">
        <v>2725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2183</v>
      </c>
      <c r="V33" s="34">
        <v>2183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91</v>
      </c>
      <c r="B34" s="32" t="s">
        <v>145</v>
      </c>
      <c r="C34" s="33" t="s">
        <v>146</v>
      </c>
      <c r="D34" s="34">
        <f t="shared" si="0"/>
        <v>4315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4315</v>
      </c>
      <c r="L34" s="34">
        <v>2535</v>
      </c>
      <c r="M34" s="34">
        <v>1780</v>
      </c>
      <c r="N34" s="34">
        <f t="shared" si="4"/>
        <v>4315</v>
      </c>
      <c r="O34" s="34">
        <f t="shared" si="5"/>
        <v>2535</v>
      </c>
      <c r="P34" s="34">
        <v>2535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1780</v>
      </c>
      <c r="V34" s="34">
        <v>1780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91</v>
      </c>
      <c r="B35" s="32" t="s">
        <v>147</v>
      </c>
      <c r="C35" s="33" t="s">
        <v>148</v>
      </c>
      <c r="D35" s="34">
        <f t="shared" si="0"/>
        <v>3179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3179</v>
      </c>
      <c r="L35" s="34">
        <v>291</v>
      </c>
      <c r="M35" s="34">
        <v>2888</v>
      </c>
      <c r="N35" s="34">
        <f t="shared" si="4"/>
        <v>3179</v>
      </c>
      <c r="O35" s="34">
        <f t="shared" si="5"/>
        <v>291</v>
      </c>
      <c r="P35" s="34">
        <v>291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2888</v>
      </c>
      <c r="V35" s="34">
        <v>2888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91</v>
      </c>
      <c r="B36" s="32" t="s">
        <v>149</v>
      </c>
      <c r="C36" s="33" t="s">
        <v>56</v>
      </c>
      <c r="D36" s="34">
        <f t="shared" si="0"/>
        <v>2347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2347</v>
      </c>
      <c r="L36" s="34">
        <v>716</v>
      </c>
      <c r="M36" s="34">
        <v>1631</v>
      </c>
      <c r="N36" s="34">
        <f t="shared" si="4"/>
        <v>2377</v>
      </c>
      <c r="O36" s="34">
        <f t="shared" si="5"/>
        <v>746</v>
      </c>
      <c r="P36" s="34">
        <v>716</v>
      </c>
      <c r="Q36" s="34">
        <v>0</v>
      </c>
      <c r="R36" s="34">
        <v>0</v>
      </c>
      <c r="S36" s="34">
        <v>30</v>
      </c>
      <c r="T36" s="34">
        <v>0</v>
      </c>
      <c r="U36" s="34">
        <f t="shared" si="6"/>
        <v>1631</v>
      </c>
      <c r="V36" s="34">
        <v>1631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91</v>
      </c>
      <c r="B37" s="32" t="s">
        <v>150</v>
      </c>
      <c r="C37" s="33" t="s">
        <v>151</v>
      </c>
      <c r="D37" s="34">
        <f t="shared" si="0"/>
        <v>2619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2619</v>
      </c>
      <c r="L37" s="34">
        <v>1456</v>
      </c>
      <c r="M37" s="34">
        <v>1163</v>
      </c>
      <c r="N37" s="34">
        <f t="shared" si="4"/>
        <v>2619</v>
      </c>
      <c r="O37" s="34">
        <f t="shared" si="5"/>
        <v>1456</v>
      </c>
      <c r="P37" s="34">
        <v>1456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1163</v>
      </c>
      <c r="V37" s="34">
        <v>1163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91</v>
      </c>
      <c r="B38" s="32" t="s">
        <v>152</v>
      </c>
      <c r="C38" s="33" t="s">
        <v>153</v>
      </c>
      <c r="D38" s="34">
        <f t="shared" si="0"/>
        <v>18330</v>
      </c>
      <c r="E38" s="34">
        <f t="shared" si="1"/>
        <v>0</v>
      </c>
      <c r="F38" s="34">
        <v>0</v>
      </c>
      <c r="G38" s="34">
        <v>0</v>
      </c>
      <c r="H38" s="34">
        <f t="shared" si="2"/>
        <v>14333</v>
      </c>
      <c r="I38" s="34">
        <v>14333</v>
      </c>
      <c r="J38" s="34">
        <v>0</v>
      </c>
      <c r="K38" s="34">
        <f t="shared" si="3"/>
        <v>3997</v>
      </c>
      <c r="L38" s="34">
        <v>0</v>
      </c>
      <c r="M38" s="34">
        <v>3997</v>
      </c>
      <c r="N38" s="34">
        <f t="shared" si="4"/>
        <v>18330</v>
      </c>
      <c r="O38" s="34">
        <f t="shared" si="5"/>
        <v>14333</v>
      </c>
      <c r="P38" s="34">
        <v>14333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3997</v>
      </c>
      <c r="V38" s="34">
        <v>3997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91</v>
      </c>
      <c r="B39" s="32" t="s">
        <v>154</v>
      </c>
      <c r="C39" s="33" t="s">
        <v>155</v>
      </c>
      <c r="D39" s="34">
        <f t="shared" si="0"/>
        <v>9444</v>
      </c>
      <c r="E39" s="34">
        <f t="shared" si="1"/>
        <v>0</v>
      </c>
      <c r="F39" s="34">
        <v>0</v>
      </c>
      <c r="G39" s="34">
        <v>0</v>
      </c>
      <c r="H39" s="34">
        <f t="shared" si="2"/>
        <v>3583</v>
      </c>
      <c r="I39" s="34">
        <v>3583</v>
      </c>
      <c r="J39" s="34">
        <v>0</v>
      </c>
      <c r="K39" s="34">
        <f t="shared" si="3"/>
        <v>5861</v>
      </c>
      <c r="L39" s="34">
        <v>0</v>
      </c>
      <c r="M39" s="34">
        <v>5861</v>
      </c>
      <c r="N39" s="34">
        <f t="shared" si="4"/>
        <v>9444</v>
      </c>
      <c r="O39" s="34">
        <f t="shared" si="5"/>
        <v>3583</v>
      </c>
      <c r="P39" s="34">
        <v>3583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5861</v>
      </c>
      <c r="V39" s="34">
        <v>5861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91</v>
      </c>
      <c r="B40" s="32" t="s">
        <v>156</v>
      </c>
      <c r="C40" s="33" t="s">
        <v>157</v>
      </c>
      <c r="D40" s="34">
        <f t="shared" si="0"/>
        <v>1424</v>
      </c>
      <c r="E40" s="34">
        <f t="shared" si="1"/>
        <v>38</v>
      </c>
      <c r="F40" s="34">
        <v>38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1386</v>
      </c>
      <c r="L40" s="34">
        <v>624</v>
      </c>
      <c r="M40" s="34">
        <v>762</v>
      </c>
      <c r="N40" s="34">
        <f t="shared" si="4"/>
        <v>1424</v>
      </c>
      <c r="O40" s="34">
        <f t="shared" si="5"/>
        <v>662</v>
      </c>
      <c r="P40" s="34">
        <v>662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762</v>
      </c>
      <c r="V40" s="34">
        <v>762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91</v>
      </c>
      <c r="B41" s="32" t="s">
        <v>158</v>
      </c>
      <c r="C41" s="33" t="s">
        <v>159</v>
      </c>
      <c r="D41" s="34">
        <f t="shared" si="0"/>
        <v>5472</v>
      </c>
      <c r="E41" s="34">
        <f t="shared" si="1"/>
        <v>0</v>
      </c>
      <c r="F41" s="34">
        <v>0</v>
      </c>
      <c r="G41" s="34">
        <v>0</v>
      </c>
      <c r="H41" s="34">
        <f t="shared" si="2"/>
        <v>4348</v>
      </c>
      <c r="I41" s="34">
        <v>4348</v>
      </c>
      <c r="J41" s="34">
        <v>0</v>
      </c>
      <c r="K41" s="34">
        <f t="shared" si="3"/>
        <v>1124</v>
      </c>
      <c r="L41" s="34">
        <v>0</v>
      </c>
      <c r="M41" s="34">
        <v>1124</v>
      </c>
      <c r="N41" s="34">
        <f t="shared" si="4"/>
        <v>5572</v>
      </c>
      <c r="O41" s="34">
        <f t="shared" si="5"/>
        <v>4348</v>
      </c>
      <c r="P41" s="34">
        <v>4348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1124</v>
      </c>
      <c r="V41" s="34">
        <v>1124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100</v>
      </c>
      <c r="AB41" s="34">
        <v>100</v>
      </c>
      <c r="AC41" s="34">
        <v>0</v>
      </c>
    </row>
    <row r="42" spans="1:29" ht="13.5">
      <c r="A42" s="31" t="s">
        <v>91</v>
      </c>
      <c r="B42" s="32" t="s">
        <v>160</v>
      </c>
      <c r="C42" s="33" t="s">
        <v>82</v>
      </c>
      <c r="D42" s="34">
        <f t="shared" si="0"/>
        <v>6147</v>
      </c>
      <c r="E42" s="34">
        <f t="shared" si="1"/>
        <v>0</v>
      </c>
      <c r="F42" s="34">
        <v>0</v>
      </c>
      <c r="G42" s="34">
        <v>0</v>
      </c>
      <c r="H42" s="34">
        <f t="shared" si="2"/>
        <v>290</v>
      </c>
      <c r="I42" s="34">
        <v>290</v>
      </c>
      <c r="J42" s="34">
        <v>0</v>
      </c>
      <c r="K42" s="34">
        <f t="shared" si="3"/>
        <v>5857</v>
      </c>
      <c r="L42" s="34">
        <v>0</v>
      </c>
      <c r="M42" s="34">
        <v>5857</v>
      </c>
      <c r="N42" s="34">
        <f t="shared" si="4"/>
        <v>6200</v>
      </c>
      <c r="O42" s="34">
        <f t="shared" si="5"/>
        <v>290</v>
      </c>
      <c r="P42" s="34">
        <v>290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5857</v>
      </c>
      <c r="V42" s="34">
        <v>5857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53</v>
      </c>
      <c r="AB42" s="34">
        <v>53</v>
      </c>
      <c r="AC42" s="34">
        <v>0</v>
      </c>
    </row>
    <row r="43" spans="1:29" ht="13.5">
      <c r="A43" s="31" t="s">
        <v>91</v>
      </c>
      <c r="B43" s="32" t="s">
        <v>161</v>
      </c>
      <c r="C43" s="33" t="s">
        <v>162</v>
      </c>
      <c r="D43" s="34">
        <f t="shared" si="0"/>
        <v>9286</v>
      </c>
      <c r="E43" s="34">
        <f t="shared" si="1"/>
        <v>0</v>
      </c>
      <c r="F43" s="34">
        <v>0</v>
      </c>
      <c r="G43" s="34">
        <v>0</v>
      </c>
      <c r="H43" s="34">
        <f t="shared" si="2"/>
        <v>3596</v>
      </c>
      <c r="I43" s="34">
        <v>3596</v>
      </c>
      <c r="J43" s="34">
        <v>0</v>
      </c>
      <c r="K43" s="34">
        <f t="shared" si="3"/>
        <v>5690</v>
      </c>
      <c r="L43" s="34">
        <v>0</v>
      </c>
      <c r="M43" s="34">
        <v>5690</v>
      </c>
      <c r="N43" s="34">
        <f t="shared" si="4"/>
        <v>9286</v>
      </c>
      <c r="O43" s="34">
        <f t="shared" si="5"/>
        <v>3536</v>
      </c>
      <c r="P43" s="34">
        <v>3536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5690</v>
      </c>
      <c r="V43" s="34">
        <v>5690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60</v>
      </c>
      <c r="AB43" s="34">
        <v>60</v>
      </c>
      <c r="AC43" s="34">
        <v>0</v>
      </c>
    </row>
    <row r="44" spans="1:29" ht="13.5">
      <c r="A44" s="31" t="s">
        <v>91</v>
      </c>
      <c r="B44" s="32" t="s">
        <v>163</v>
      </c>
      <c r="C44" s="33" t="s">
        <v>164</v>
      </c>
      <c r="D44" s="34">
        <f t="shared" si="0"/>
        <v>13318</v>
      </c>
      <c r="E44" s="34">
        <f t="shared" si="1"/>
        <v>0</v>
      </c>
      <c r="F44" s="34">
        <v>0</v>
      </c>
      <c r="G44" s="34">
        <v>0</v>
      </c>
      <c r="H44" s="34">
        <f t="shared" si="2"/>
        <v>6819</v>
      </c>
      <c r="I44" s="34">
        <v>6819</v>
      </c>
      <c r="J44" s="34">
        <v>0</v>
      </c>
      <c r="K44" s="34">
        <f t="shared" si="3"/>
        <v>6499</v>
      </c>
      <c r="L44" s="34">
        <v>0</v>
      </c>
      <c r="M44" s="34">
        <v>6499</v>
      </c>
      <c r="N44" s="34">
        <f t="shared" si="4"/>
        <v>13369</v>
      </c>
      <c r="O44" s="34">
        <f t="shared" si="5"/>
        <v>6819</v>
      </c>
      <c r="P44" s="34">
        <v>6819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6499</v>
      </c>
      <c r="V44" s="34">
        <v>6499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51</v>
      </c>
      <c r="AB44" s="34">
        <v>51</v>
      </c>
      <c r="AC44" s="34">
        <v>0</v>
      </c>
    </row>
    <row r="45" spans="1:29" ht="13.5">
      <c r="A45" s="31" t="s">
        <v>91</v>
      </c>
      <c r="B45" s="32" t="s">
        <v>165</v>
      </c>
      <c r="C45" s="33" t="s">
        <v>166</v>
      </c>
      <c r="D45" s="34">
        <f t="shared" si="0"/>
        <v>8762</v>
      </c>
      <c r="E45" s="34">
        <f t="shared" si="1"/>
        <v>0</v>
      </c>
      <c r="F45" s="34">
        <v>0</v>
      </c>
      <c r="G45" s="34">
        <v>0</v>
      </c>
      <c r="H45" s="34">
        <f t="shared" si="2"/>
        <v>4076</v>
      </c>
      <c r="I45" s="34">
        <v>4076</v>
      </c>
      <c r="J45" s="34">
        <v>0</v>
      </c>
      <c r="K45" s="34">
        <f t="shared" si="3"/>
        <v>4686</v>
      </c>
      <c r="L45" s="34">
        <v>0</v>
      </c>
      <c r="M45" s="34">
        <v>4686</v>
      </c>
      <c r="N45" s="34">
        <f t="shared" si="4"/>
        <v>8815</v>
      </c>
      <c r="O45" s="34">
        <f t="shared" si="5"/>
        <v>4076</v>
      </c>
      <c r="P45" s="34">
        <v>4076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4686</v>
      </c>
      <c r="V45" s="34">
        <v>4686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53</v>
      </c>
      <c r="AB45" s="34">
        <v>53</v>
      </c>
      <c r="AC45" s="34">
        <v>0</v>
      </c>
    </row>
    <row r="46" spans="1:29" ht="13.5">
      <c r="A46" s="31" t="s">
        <v>91</v>
      </c>
      <c r="B46" s="32" t="s">
        <v>167</v>
      </c>
      <c r="C46" s="33" t="s">
        <v>168</v>
      </c>
      <c r="D46" s="34">
        <f t="shared" si="0"/>
        <v>2880</v>
      </c>
      <c r="E46" s="34">
        <f t="shared" si="1"/>
        <v>0</v>
      </c>
      <c r="F46" s="34">
        <v>0</v>
      </c>
      <c r="G46" s="34">
        <v>0</v>
      </c>
      <c r="H46" s="34">
        <f t="shared" si="2"/>
        <v>109</v>
      </c>
      <c r="I46" s="34">
        <v>109</v>
      </c>
      <c r="J46" s="34">
        <v>0</v>
      </c>
      <c r="K46" s="34">
        <f t="shared" si="3"/>
        <v>2771</v>
      </c>
      <c r="L46" s="34">
        <v>0</v>
      </c>
      <c r="M46" s="34">
        <v>2771</v>
      </c>
      <c r="N46" s="34">
        <f t="shared" si="4"/>
        <v>2933</v>
      </c>
      <c r="O46" s="34">
        <f t="shared" si="5"/>
        <v>109</v>
      </c>
      <c r="P46" s="34">
        <v>109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2771</v>
      </c>
      <c r="V46" s="34">
        <v>2771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53</v>
      </c>
      <c r="AB46" s="34">
        <v>53</v>
      </c>
      <c r="AC46" s="34">
        <v>0</v>
      </c>
    </row>
    <row r="47" spans="1:29" ht="13.5">
      <c r="A47" s="31" t="s">
        <v>91</v>
      </c>
      <c r="B47" s="32" t="s">
        <v>169</v>
      </c>
      <c r="C47" s="33" t="s">
        <v>170</v>
      </c>
      <c r="D47" s="34">
        <f t="shared" si="0"/>
        <v>4309</v>
      </c>
      <c r="E47" s="34">
        <f t="shared" si="1"/>
        <v>0</v>
      </c>
      <c r="F47" s="34">
        <v>0</v>
      </c>
      <c r="G47" s="34">
        <v>0</v>
      </c>
      <c r="H47" s="34">
        <f t="shared" si="2"/>
        <v>1891</v>
      </c>
      <c r="I47" s="34">
        <v>1891</v>
      </c>
      <c r="J47" s="34">
        <v>0</v>
      </c>
      <c r="K47" s="34">
        <f t="shared" si="3"/>
        <v>2418</v>
      </c>
      <c r="L47" s="34">
        <v>0</v>
      </c>
      <c r="M47" s="34">
        <v>2418</v>
      </c>
      <c r="N47" s="34">
        <f t="shared" si="4"/>
        <v>4630</v>
      </c>
      <c r="O47" s="34">
        <f t="shared" si="5"/>
        <v>1891</v>
      </c>
      <c r="P47" s="34">
        <v>1891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2418</v>
      </c>
      <c r="V47" s="34">
        <v>2418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321</v>
      </c>
      <c r="AB47" s="34">
        <v>321</v>
      </c>
      <c r="AC47" s="34">
        <v>0</v>
      </c>
    </row>
    <row r="48" spans="1:29" ht="13.5">
      <c r="A48" s="31" t="s">
        <v>91</v>
      </c>
      <c r="B48" s="32" t="s">
        <v>171</v>
      </c>
      <c r="C48" s="33" t="s">
        <v>172</v>
      </c>
      <c r="D48" s="34">
        <f t="shared" si="0"/>
        <v>2958</v>
      </c>
      <c r="E48" s="34">
        <f t="shared" si="1"/>
        <v>0</v>
      </c>
      <c r="F48" s="34">
        <v>0</v>
      </c>
      <c r="G48" s="34">
        <v>0</v>
      </c>
      <c r="H48" s="34">
        <f t="shared" si="2"/>
        <v>1721</v>
      </c>
      <c r="I48" s="34">
        <v>1721</v>
      </c>
      <c r="J48" s="34">
        <v>0</v>
      </c>
      <c r="K48" s="34">
        <f t="shared" si="3"/>
        <v>1237</v>
      </c>
      <c r="L48" s="34">
        <v>0</v>
      </c>
      <c r="M48" s="34">
        <v>1237</v>
      </c>
      <c r="N48" s="34">
        <f t="shared" si="4"/>
        <v>2987</v>
      </c>
      <c r="O48" s="34">
        <f t="shared" si="5"/>
        <v>1721</v>
      </c>
      <c r="P48" s="34">
        <v>1721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1237</v>
      </c>
      <c r="V48" s="34">
        <v>1237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29</v>
      </c>
      <c r="AB48" s="34">
        <v>29</v>
      </c>
      <c r="AC48" s="34">
        <v>0</v>
      </c>
    </row>
    <row r="49" spans="1:29" ht="13.5">
      <c r="A49" s="31" t="s">
        <v>91</v>
      </c>
      <c r="B49" s="32" t="s">
        <v>173</v>
      </c>
      <c r="C49" s="33" t="s">
        <v>88</v>
      </c>
      <c r="D49" s="34">
        <f t="shared" si="0"/>
        <v>2894</v>
      </c>
      <c r="E49" s="34">
        <f t="shared" si="1"/>
        <v>0</v>
      </c>
      <c r="F49" s="34">
        <v>0</v>
      </c>
      <c r="G49" s="34">
        <v>0</v>
      </c>
      <c r="H49" s="34">
        <f t="shared" si="2"/>
        <v>1777</v>
      </c>
      <c r="I49" s="34">
        <v>1777</v>
      </c>
      <c r="J49" s="34">
        <v>0</v>
      </c>
      <c r="K49" s="34">
        <f t="shared" si="3"/>
        <v>1117</v>
      </c>
      <c r="L49" s="34">
        <v>0</v>
      </c>
      <c r="M49" s="34">
        <v>1117</v>
      </c>
      <c r="N49" s="34">
        <f t="shared" si="4"/>
        <v>2912</v>
      </c>
      <c r="O49" s="34">
        <f t="shared" si="5"/>
        <v>1777</v>
      </c>
      <c r="P49" s="34">
        <v>1777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1117</v>
      </c>
      <c r="V49" s="34">
        <v>1117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18</v>
      </c>
      <c r="AB49" s="34">
        <v>18</v>
      </c>
      <c r="AC49" s="34">
        <v>0</v>
      </c>
    </row>
    <row r="50" spans="1:29" ht="13.5">
      <c r="A50" s="31" t="s">
        <v>91</v>
      </c>
      <c r="B50" s="32" t="s">
        <v>174</v>
      </c>
      <c r="C50" s="33" t="s">
        <v>90</v>
      </c>
      <c r="D50" s="34">
        <f t="shared" si="0"/>
        <v>8860</v>
      </c>
      <c r="E50" s="34">
        <f t="shared" si="1"/>
        <v>4056</v>
      </c>
      <c r="F50" s="34">
        <v>4056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4804</v>
      </c>
      <c r="L50" s="34">
        <v>0</v>
      </c>
      <c r="M50" s="34">
        <v>4804</v>
      </c>
      <c r="N50" s="34">
        <f t="shared" si="4"/>
        <v>8905</v>
      </c>
      <c r="O50" s="34">
        <f t="shared" si="5"/>
        <v>4056</v>
      </c>
      <c r="P50" s="34">
        <v>4056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4804</v>
      </c>
      <c r="V50" s="34">
        <v>4804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45</v>
      </c>
      <c r="AB50" s="34">
        <v>45</v>
      </c>
      <c r="AC50" s="34">
        <v>0</v>
      </c>
    </row>
    <row r="51" spans="1:29" ht="13.5">
      <c r="A51" s="31" t="s">
        <v>91</v>
      </c>
      <c r="B51" s="32" t="s">
        <v>175</v>
      </c>
      <c r="C51" s="33" t="s">
        <v>176</v>
      </c>
      <c r="D51" s="34">
        <f t="shared" si="0"/>
        <v>11302</v>
      </c>
      <c r="E51" s="34">
        <f t="shared" si="1"/>
        <v>0</v>
      </c>
      <c r="F51" s="34">
        <v>0</v>
      </c>
      <c r="G51" s="34">
        <v>0</v>
      </c>
      <c r="H51" s="34">
        <f t="shared" si="2"/>
        <v>4730</v>
      </c>
      <c r="I51" s="34">
        <v>4730</v>
      </c>
      <c r="J51" s="34">
        <v>0</v>
      </c>
      <c r="K51" s="34">
        <f t="shared" si="3"/>
        <v>6572</v>
      </c>
      <c r="L51" s="34">
        <v>0</v>
      </c>
      <c r="M51" s="34">
        <v>6572</v>
      </c>
      <c r="N51" s="34">
        <f t="shared" si="4"/>
        <v>11329</v>
      </c>
      <c r="O51" s="34">
        <f t="shared" si="5"/>
        <v>4730</v>
      </c>
      <c r="P51" s="34">
        <v>4730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6572</v>
      </c>
      <c r="V51" s="34">
        <v>6572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27</v>
      </c>
      <c r="AB51" s="34">
        <v>27</v>
      </c>
      <c r="AC51" s="34">
        <v>0</v>
      </c>
    </row>
    <row r="52" spans="1:29" ht="13.5">
      <c r="A52" s="31" t="s">
        <v>91</v>
      </c>
      <c r="B52" s="32" t="s">
        <v>177</v>
      </c>
      <c r="C52" s="33" t="s">
        <v>178</v>
      </c>
      <c r="D52" s="34">
        <f t="shared" si="0"/>
        <v>3672</v>
      </c>
      <c r="E52" s="34">
        <f t="shared" si="1"/>
        <v>0</v>
      </c>
      <c r="F52" s="34">
        <v>0</v>
      </c>
      <c r="G52" s="34">
        <v>0</v>
      </c>
      <c r="H52" s="34">
        <f t="shared" si="2"/>
        <v>1285</v>
      </c>
      <c r="I52" s="34">
        <v>1285</v>
      </c>
      <c r="J52" s="34">
        <v>0</v>
      </c>
      <c r="K52" s="34">
        <f t="shared" si="3"/>
        <v>2387</v>
      </c>
      <c r="L52" s="34">
        <v>0</v>
      </c>
      <c r="M52" s="34">
        <v>2387</v>
      </c>
      <c r="N52" s="34">
        <f t="shared" si="4"/>
        <v>3672</v>
      </c>
      <c r="O52" s="34">
        <f t="shared" si="5"/>
        <v>1285</v>
      </c>
      <c r="P52" s="34">
        <v>1285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2387</v>
      </c>
      <c r="V52" s="34">
        <v>2387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91</v>
      </c>
      <c r="B53" s="32" t="s">
        <v>179</v>
      </c>
      <c r="C53" s="33" t="s">
        <v>180</v>
      </c>
      <c r="D53" s="34">
        <f t="shared" si="0"/>
        <v>2515</v>
      </c>
      <c r="E53" s="34">
        <f t="shared" si="1"/>
        <v>0</v>
      </c>
      <c r="F53" s="34">
        <v>0</v>
      </c>
      <c r="G53" s="34">
        <v>0</v>
      </c>
      <c r="H53" s="34">
        <f t="shared" si="2"/>
        <v>428</v>
      </c>
      <c r="I53" s="34">
        <v>428</v>
      </c>
      <c r="J53" s="34">
        <v>0</v>
      </c>
      <c r="K53" s="34">
        <f t="shared" si="3"/>
        <v>2087</v>
      </c>
      <c r="L53" s="34">
        <v>0</v>
      </c>
      <c r="M53" s="34">
        <v>2087</v>
      </c>
      <c r="N53" s="34">
        <f t="shared" si="4"/>
        <v>2515</v>
      </c>
      <c r="O53" s="34">
        <f t="shared" si="5"/>
        <v>428</v>
      </c>
      <c r="P53" s="34">
        <v>428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2087</v>
      </c>
      <c r="V53" s="34">
        <v>2087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91</v>
      </c>
      <c r="B54" s="32" t="s">
        <v>181</v>
      </c>
      <c r="C54" s="33" t="s">
        <v>182</v>
      </c>
      <c r="D54" s="34">
        <f t="shared" si="0"/>
        <v>1345</v>
      </c>
      <c r="E54" s="34">
        <f t="shared" si="1"/>
        <v>0</v>
      </c>
      <c r="F54" s="34">
        <v>0</v>
      </c>
      <c r="G54" s="34">
        <v>0</v>
      </c>
      <c r="H54" s="34">
        <f t="shared" si="2"/>
        <v>417</v>
      </c>
      <c r="I54" s="34">
        <v>417</v>
      </c>
      <c r="J54" s="34">
        <v>0</v>
      </c>
      <c r="K54" s="34">
        <f t="shared" si="3"/>
        <v>928</v>
      </c>
      <c r="L54" s="34">
        <v>0</v>
      </c>
      <c r="M54" s="34">
        <v>928</v>
      </c>
      <c r="N54" s="34">
        <f t="shared" si="4"/>
        <v>1345</v>
      </c>
      <c r="O54" s="34">
        <f t="shared" si="5"/>
        <v>417</v>
      </c>
      <c r="P54" s="34">
        <v>417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928</v>
      </c>
      <c r="V54" s="34">
        <v>928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91</v>
      </c>
      <c r="B55" s="32" t="s">
        <v>183</v>
      </c>
      <c r="C55" s="33" t="s">
        <v>184</v>
      </c>
      <c r="D55" s="34">
        <f t="shared" si="0"/>
        <v>350</v>
      </c>
      <c r="E55" s="34">
        <f t="shared" si="1"/>
        <v>0</v>
      </c>
      <c r="F55" s="34">
        <v>0</v>
      </c>
      <c r="G55" s="34">
        <v>0</v>
      </c>
      <c r="H55" s="34">
        <f t="shared" si="2"/>
        <v>185</v>
      </c>
      <c r="I55" s="34">
        <v>185</v>
      </c>
      <c r="J55" s="34">
        <v>0</v>
      </c>
      <c r="K55" s="34">
        <f t="shared" si="3"/>
        <v>165</v>
      </c>
      <c r="L55" s="34">
        <v>0</v>
      </c>
      <c r="M55" s="34">
        <v>165</v>
      </c>
      <c r="N55" s="34">
        <f t="shared" si="4"/>
        <v>350</v>
      </c>
      <c r="O55" s="34">
        <f t="shared" si="5"/>
        <v>185</v>
      </c>
      <c r="P55" s="34">
        <v>185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165</v>
      </c>
      <c r="V55" s="34">
        <v>165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91</v>
      </c>
      <c r="B56" s="32" t="s">
        <v>185</v>
      </c>
      <c r="C56" s="33" t="s">
        <v>186</v>
      </c>
      <c r="D56" s="34">
        <f t="shared" si="0"/>
        <v>9140</v>
      </c>
      <c r="E56" s="34">
        <f t="shared" si="1"/>
        <v>1423</v>
      </c>
      <c r="F56" s="34">
        <v>397</v>
      </c>
      <c r="G56" s="34">
        <v>1026</v>
      </c>
      <c r="H56" s="34">
        <f t="shared" si="2"/>
        <v>5130</v>
      </c>
      <c r="I56" s="34">
        <v>5130</v>
      </c>
      <c r="J56" s="34">
        <v>0</v>
      </c>
      <c r="K56" s="34">
        <f t="shared" si="3"/>
        <v>2587</v>
      </c>
      <c r="L56" s="34">
        <v>0</v>
      </c>
      <c r="M56" s="34">
        <v>2587</v>
      </c>
      <c r="N56" s="34">
        <f t="shared" si="4"/>
        <v>9276</v>
      </c>
      <c r="O56" s="34">
        <f t="shared" si="5"/>
        <v>5527</v>
      </c>
      <c r="P56" s="34">
        <v>5527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3613</v>
      </c>
      <c r="V56" s="34">
        <v>3613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136</v>
      </c>
      <c r="AB56" s="34">
        <v>136</v>
      </c>
      <c r="AC56" s="34">
        <v>0</v>
      </c>
    </row>
    <row r="57" spans="1:29" ht="13.5">
      <c r="A57" s="31" t="s">
        <v>91</v>
      </c>
      <c r="B57" s="32" t="s">
        <v>187</v>
      </c>
      <c r="C57" s="33" t="s">
        <v>188</v>
      </c>
      <c r="D57" s="34">
        <f t="shared" si="0"/>
        <v>2712</v>
      </c>
      <c r="E57" s="34">
        <f t="shared" si="1"/>
        <v>3</v>
      </c>
      <c r="F57" s="34">
        <v>0</v>
      </c>
      <c r="G57" s="34">
        <v>3</v>
      </c>
      <c r="H57" s="34">
        <f t="shared" si="2"/>
        <v>790</v>
      </c>
      <c r="I57" s="34">
        <v>790</v>
      </c>
      <c r="J57" s="34">
        <v>0</v>
      </c>
      <c r="K57" s="34">
        <f t="shared" si="3"/>
        <v>1919</v>
      </c>
      <c r="L57" s="34">
        <v>0</v>
      </c>
      <c r="M57" s="34">
        <v>1919</v>
      </c>
      <c r="N57" s="34">
        <f t="shared" si="4"/>
        <v>2828</v>
      </c>
      <c r="O57" s="34">
        <f t="shared" si="5"/>
        <v>790</v>
      </c>
      <c r="P57" s="34">
        <v>790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1922</v>
      </c>
      <c r="V57" s="34">
        <v>1922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116</v>
      </c>
      <c r="AB57" s="34">
        <v>116</v>
      </c>
      <c r="AC57" s="34">
        <v>0</v>
      </c>
    </row>
    <row r="58" spans="1:29" ht="13.5">
      <c r="A58" s="31" t="s">
        <v>91</v>
      </c>
      <c r="B58" s="32" t="s">
        <v>189</v>
      </c>
      <c r="C58" s="33" t="s">
        <v>83</v>
      </c>
      <c r="D58" s="34">
        <f t="shared" si="0"/>
        <v>3506</v>
      </c>
      <c r="E58" s="34">
        <f t="shared" si="1"/>
        <v>0</v>
      </c>
      <c r="F58" s="34">
        <v>0</v>
      </c>
      <c r="G58" s="34">
        <v>0</v>
      </c>
      <c r="H58" s="34">
        <f t="shared" si="2"/>
        <v>1815</v>
      </c>
      <c r="I58" s="34">
        <v>1565</v>
      </c>
      <c r="J58" s="34">
        <v>250</v>
      </c>
      <c r="K58" s="34">
        <f t="shared" si="3"/>
        <v>1691</v>
      </c>
      <c r="L58" s="34">
        <v>0</v>
      </c>
      <c r="M58" s="34">
        <v>1691</v>
      </c>
      <c r="N58" s="34">
        <f t="shared" si="4"/>
        <v>3506</v>
      </c>
      <c r="O58" s="34">
        <f t="shared" si="5"/>
        <v>1565</v>
      </c>
      <c r="P58" s="34">
        <v>1565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1941</v>
      </c>
      <c r="V58" s="34">
        <v>1819</v>
      </c>
      <c r="W58" s="34">
        <v>0</v>
      </c>
      <c r="X58" s="34">
        <v>0</v>
      </c>
      <c r="Y58" s="34">
        <v>0</v>
      </c>
      <c r="Z58" s="34">
        <v>122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91</v>
      </c>
      <c r="B59" s="32" t="s">
        <v>190</v>
      </c>
      <c r="C59" s="33" t="s">
        <v>191</v>
      </c>
      <c r="D59" s="34">
        <f t="shared" si="0"/>
        <v>1635</v>
      </c>
      <c r="E59" s="34">
        <f t="shared" si="1"/>
        <v>0</v>
      </c>
      <c r="F59" s="34">
        <v>0</v>
      </c>
      <c r="G59" s="34">
        <v>0</v>
      </c>
      <c r="H59" s="34">
        <f t="shared" si="2"/>
        <v>173</v>
      </c>
      <c r="I59" s="34">
        <v>173</v>
      </c>
      <c r="J59" s="34">
        <v>0</v>
      </c>
      <c r="K59" s="34">
        <f t="shared" si="3"/>
        <v>1462</v>
      </c>
      <c r="L59" s="34">
        <v>0</v>
      </c>
      <c r="M59" s="34">
        <v>1462</v>
      </c>
      <c r="N59" s="34">
        <f t="shared" si="4"/>
        <v>1638</v>
      </c>
      <c r="O59" s="34">
        <f t="shared" si="5"/>
        <v>173</v>
      </c>
      <c r="P59" s="34">
        <v>173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1462</v>
      </c>
      <c r="V59" s="34">
        <v>1462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3</v>
      </c>
      <c r="AB59" s="34">
        <v>3</v>
      </c>
      <c r="AC59" s="34">
        <v>0</v>
      </c>
    </row>
    <row r="60" spans="1:29" ht="13.5">
      <c r="A60" s="31" t="s">
        <v>91</v>
      </c>
      <c r="B60" s="32" t="s">
        <v>192</v>
      </c>
      <c r="C60" s="33" t="s">
        <v>193</v>
      </c>
      <c r="D60" s="34">
        <f t="shared" si="0"/>
        <v>2688</v>
      </c>
      <c r="E60" s="34">
        <f t="shared" si="1"/>
        <v>0</v>
      </c>
      <c r="F60" s="34">
        <v>0</v>
      </c>
      <c r="G60" s="34">
        <v>0</v>
      </c>
      <c r="H60" s="34">
        <f t="shared" si="2"/>
        <v>762</v>
      </c>
      <c r="I60" s="34">
        <v>762</v>
      </c>
      <c r="J60" s="34">
        <v>0</v>
      </c>
      <c r="K60" s="34">
        <f t="shared" si="3"/>
        <v>1926</v>
      </c>
      <c r="L60" s="34">
        <v>0</v>
      </c>
      <c r="M60" s="34">
        <v>1926</v>
      </c>
      <c r="N60" s="34">
        <f t="shared" si="4"/>
        <v>2688</v>
      </c>
      <c r="O60" s="34">
        <f t="shared" si="5"/>
        <v>762</v>
      </c>
      <c r="P60" s="34">
        <v>762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1926</v>
      </c>
      <c r="V60" s="34">
        <v>1926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91</v>
      </c>
      <c r="B61" s="32" t="s">
        <v>194</v>
      </c>
      <c r="C61" s="33" t="s">
        <v>195</v>
      </c>
      <c r="D61" s="34">
        <f t="shared" si="0"/>
        <v>4506</v>
      </c>
      <c r="E61" s="34">
        <f t="shared" si="1"/>
        <v>0</v>
      </c>
      <c r="F61" s="34">
        <v>0</v>
      </c>
      <c r="G61" s="34">
        <v>0</v>
      </c>
      <c r="H61" s="34">
        <f t="shared" si="2"/>
        <v>1033</v>
      </c>
      <c r="I61" s="34">
        <v>1033</v>
      </c>
      <c r="J61" s="34">
        <v>0</v>
      </c>
      <c r="K61" s="34">
        <f t="shared" si="3"/>
        <v>3473</v>
      </c>
      <c r="L61" s="34">
        <v>0</v>
      </c>
      <c r="M61" s="34">
        <v>3473</v>
      </c>
      <c r="N61" s="34">
        <f t="shared" si="4"/>
        <v>4506</v>
      </c>
      <c r="O61" s="34">
        <f t="shared" si="5"/>
        <v>1033</v>
      </c>
      <c r="P61" s="34">
        <v>1033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3473</v>
      </c>
      <c r="V61" s="34">
        <v>3473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91</v>
      </c>
      <c r="B62" s="32" t="s">
        <v>196</v>
      </c>
      <c r="C62" s="33" t="s">
        <v>197</v>
      </c>
      <c r="D62" s="34">
        <f t="shared" si="0"/>
        <v>1535</v>
      </c>
      <c r="E62" s="34">
        <f t="shared" si="1"/>
        <v>0</v>
      </c>
      <c r="F62" s="34">
        <v>0</v>
      </c>
      <c r="G62" s="34">
        <v>0</v>
      </c>
      <c r="H62" s="34">
        <f t="shared" si="2"/>
        <v>998</v>
      </c>
      <c r="I62" s="34">
        <v>998</v>
      </c>
      <c r="J62" s="34">
        <v>0</v>
      </c>
      <c r="K62" s="34">
        <f t="shared" si="3"/>
        <v>537</v>
      </c>
      <c r="L62" s="34">
        <v>0</v>
      </c>
      <c r="M62" s="34">
        <v>537</v>
      </c>
      <c r="N62" s="34">
        <f t="shared" si="4"/>
        <v>1535</v>
      </c>
      <c r="O62" s="34">
        <f t="shared" si="5"/>
        <v>998</v>
      </c>
      <c r="P62" s="34">
        <v>998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537</v>
      </c>
      <c r="V62" s="34">
        <v>537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91</v>
      </c>
      <c r="B63" s="32" t="s">
        <v>198</v>
      </c>
      <c r="C63" s="33" t="s">
        <v>199</v>
      </c>
      <c r="D63" s="34">
        <f t="shared" si="0"/>
        <v>5924</v>
      </c>
      <c r="E63" s="34">
        <f t="shared" si="1"/>
        <v>3555</v>
      </c>
      <c r="F63" s="34">
        <v>3555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2369</v>
      </c>
      <c r="L63" s="34">
        <v>0</v>
      </c>
      <c r="M63" s="34">
        <v>2369</v>
      </c>
      <c r="N63" s="34">
        <f t="shared" si="4"/>
        <v>5924</v>
      </c>
      <c r="O63" s="34">
        <f t="shared" si="5"/>
        <v>3555</v>
      </c>
      <c r="P63" s="34">
        <v>3555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2369</v>
      </c>
      <c r="V63" s="34">
        <v>0</v>
      </c>
      <c r="W63" s="34">
        <v>2369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91</v>
      </c>
      <c r="B64" s="32" t="s">
        <v>200</v>
      </c>
      <c r="C64" s="33" t="s">
        <v>55</v>
      </c>
      <c r="D64" s="34">
        <f t="shared" si="0"/>
        <v>8598</v>
      </c>
      <c r="E64" s="34">
        <f t="shared" si="1"/>
        <v>0</v>
      </c>
      <c r="F64" s="34">
        <v>0</v>
      </c>
      <c r="G64" s="34">
        <v>0</v>
      </c>
      <c r="H64" s="34">
        <f t="shared" si="2"/>
        <v>6374</v>
      </c>
      <c r="I64" s="34">
        <v>6374</v>
      </c>
      <c r="J64" s="34">
        <v>0</v>
      </c>
      <c r="K64" s="34">
        <f t="shared" si="3"/>
        <v>2224</v>
      </c>
      <c r="L64" s="34">
        <v>0</v>
      </c>
      <c r="M64" s="34">
        <v>2224</v>
      </c>
      <c r="N64" s="34">
        <f t="shared" si="4"/>
        <v>8624</v>
      </c>
      <c r="O64" s="34">
        <f t="shared" si="5"/>
        <v>6374</v>
      </c>
      <c r="P64" s="34">
        <v>6374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2224</v>
      </c>
      <c r="V64" s="34">
        <v>2224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26</v>
      </c>
      <c r="AB64" s="34">
        <v>26</v>
      </c>
      <c r="AC64" s="34">
        <v>0</v>
      </c>
    </row>
    <row r="65" spans="1:29" ht="13.5">
      <c r="A65" s="31" t="s">
        <v>91</v>
      </c>
      <c r="B65" s="32" t="s">
        <v>201</v>
      </c>
      <c r="C65" s="33" t="s">
        <v>202</v>
      </c>
      <c r="D65" s="34">
        <f t="shared" si="0"/>
        <v>3168</v>
      </c>
      <c r="E65" s="34">
        <f t="shared" si="1"/>
        <v>0</v>
      </c>
      <c r="F65" s="34">
        <v>0</v>
      </c>
      <c r="G65" s="34">
        <v>0</v>
      </c>
      <c r="H65" s="34">
        <f t="shared" si="2"/>
        <v>2068</v>
      </c>
      <c r="I65" s="34">
        <v>2068</v>
      </c>
      <c r="J65" s="34">
        <v>0</v>
      </c>
      <c r="K65" s="34">
        <f t="shared" si="3"/>
        <v>1100</v>
      </c>
      <c r="L65" s="34">
        <v>0</v>
      </c>
      <c r="M65" s="34">
        <v>1100</v>
      </c>
      <c r="N65" s="34">
        <f t="shared" si="4"/>
        <v>3198</v>
      </c>
      <c r="O65" s="34">
        <f t="shared" si="5"/>
        <v>2068</v>
      </c>
      <c r="P65" s="34">
        <v>2068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1100</v>
      </c>
      <c r="V65" s="34">
        <v>1100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30</v>
      </c>
      <c r="AB65" s="34">
        <v>30</v>
      </c>
      <c r="AC65" s="34">
        <v>0</v>
      </c>
    </row>
    <row r="66" spans="1:29" ht="13.5">
      <c r="A66" s="31" t="s">
        <v>91</v>
      </c>
      <c r="B66" s="32" t="s">
        <v>203</v>
      </c>
      <c r="C66" s="33" t="s">
        <v>204</v>
      </c>
      <c r="D66" s="34">
        <f t="shared" si="0"/>
        <v>1693</v>
      </c>
      <c r="E66" s="34">
        <f t="shared" si="1"/>
        <v>0</v>
      </c>
      <c r="F66" s="34">
        <v>0</v>
      </c>
      <c r="G66" s="34">
        <v>0</v>
      </c>
      <c r="H66" s="34">
        <f t="shared" si="2"/>
        <v>1151</v>
      </c>
      <c r="I66" s="34">
        <v>1151</v>
      </c>
      <c r="J66" s="34">
        <v>0</v>
      </c>
      <c r="K66" s="34">
        <f t="shared" si="3"/>
        <v>542</v>
      </c>
      <c r="L66" s="34">
        <v>0</v>
      </c>
      <c r="M66" s="34">
        <v>542</v>
      </c>
      <c r="N66" s="34">
        <f t="shared" si="4"/>
        <v>1743</v>
      </c>
      <c r="O66" s="34">
        <f t="shared" si="5"/>
        <v>1151</v>
      </c>
      <c r="P66" s="34">
        <v>1151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542</v>
      </c>
      <c r="V66" s="34">
        <v>542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50</v>
      </c>
      <c r="AB66" s="34">
        <v>50</v>
      </c>
      <c r="AC66" s="34">
        <v>0</v>
      </c>
    </row>
    <row r="67" spans="1:29" ht="13.5">
      <c r="A67" s="31" t="s">
        <v>91</v>
      </c>
      <c r="B67" s="32" t="s">
        <v>205</v>
      </c>
      <c r="C67" s="33" t="s">
        <v>206</v>
      </c>
      <c r="D67" s="34">
        <f t="shared" si="0"/>
        <v>1723</v>
      </c>
      <c r="E67" s="34">
        <f t="shared" si="1"/>
        <v>1248</v>
      </c>
      <c r="F67" s="34">
        <v>1248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475</v>
      </c>
      <c r="L67" s="34">
        <v>0</v>
      </c>
      <c r="M67" s="34">
        <v>475</v>
      </c>
      <c r="N67" s="34">
        <f t="shared" si="4"/>
        <v>1869</v>
      </c>
      <c r="O67" s="34">
        <f t="shared" si="5"/>
        <v>1248</v>
      </c>
      <c r="P67" s="34">
        <v>1248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475</v>
      </c>
      <c r="V67" s="34">
        <v>475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146</v>
      </c>
      <c r="AB67" s="34">
        <v>146</v>
      </c>
      <c r="AC67" s="34">
        <v>0</v>
      </c>
    </row>
    <row r="68" spans="1:29" ht="13.5">
      <c r="A68" s="31" t="s">
        <v>91</v>
      </c>
      <c r="B68" s="32" t="s">
        <v>207</v>
      </c>
      <c r="C68" s="33" t="s">
        <v>208</v>
      </c>
      <c r="D68" s="34">
        <f t="shared" si="0"/>
        <v>4348</v>
      </c>
      <c r="E68" s="34">
        <f t="shared" si="1"/>
        <v>754</v>
      </c>
      <c r="F68" s="34">
        <v>619</v>
      </c>
      <c r="G68" s="34">
        <v>135</v>
      </c>
      <c r="H68" s="34">
        <f t="shared" si="2"/>
        <v>0</v>
      </c>
      <c r="I68" s="34">
        <v>0</v>
      </c>
      <c r="J68" s="34">
        <v>0</v>
      </c>
      <c r="K68" s="34">
        <f t="shared" si="3"/>
        <v>3594</v>
      </c>
      <c r="L68" s="34">
        <v>2033</v>
      </c>
      <c r="M68" s="34">
        <v>1561</v>
      </c>
      <c r="N68" s="34">
        <f t="shared" si="4"/>
        <v>4348</v>
      </c>
      <c r="O68" s="34">
        <f t="shared" si="5"/>
        <v>2652</v>
      </c>
      <c r="P68" s="34">
        <v>2652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1696</v>
      </c>
      <c r="V68" s="34">
        <v>1696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91</v>
      </c>
      <c r="B69" s="32" t="s">
        <v>209</v>
      </c>
      <c r="C69" s="33" t="s">
        <v>210</v>
      </c>
      <c r="D69" s="34">
        <f t="shared" si="0"/>
        <v>1199</v>
      </c>
      <c r="E69" s="34">
        <f t="shared" si="1"/>
        <v>904</v>
      </c>
      <c r="F69" s="34">
        <v>904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295</v>
      </c>
      <c r="L69" s="34">
        <v>0</v>
      </c>
      <c r="M69" s="34">
        <v>295</v>
      </c>
      <c r="N69" s="34">
        <f t="shared" si="4"/>
        <v>1349</v>
      </c>
      <c r="O69" s="34">
        <f t="shared" si="5"/>
        <v>979</v>
      </c>
      <c r="P69" s="34">
        <v>904</v>
      </c>
      <c r="Q69" s="34">
        <v>0</v>
      </c>
      <c r="R69" s="34">
        <v>0</v>
      </c>
      <c r="S69" s="34">
        <v>75</v>
      </c>
      <c r="T69" s="34">
        <v>0</v>
      </c>
      <c r="U69" s="34">
        <f t="shared" si="6"/>
        <v>295</v>
      </c>
      <c r="V69" s="34">
        <v>295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75</v>
      </c>
      <c r="AB69" s="34">
        <v>75</v>
      </c>
      <c r="AC69" s="34">
        <v>0</v>
      </c>
    </row>
    <row r="70" spans="1:29" ht="13.5">
      <c r="A70" s="31" t="s">
        <v>91</v>
      </c>
      <c r="B70" s="32" t="s">
        <v>211</v>
      </c>
      <c r="C70" s="33" t="s">
        <v>212</v>
      </c>
      <c r="D70" s="34">
        <f t="shared" si="0"/>
        <v>3502</v>
      </c>
      <c r="E70" s="34">
        <f t="shared" si="1"/>
        <v>1884</v>
      </c>
      <c r="F70" s="34">
        <v>1860</v>
      </c>
      <c r="G70" s="34">
        <v>24</v>
      </c>
      <c r="H70" s="34">
        <f t="shared" si="2"/>
        <v>10</v>
      </c>
      <c r="I70" s="34">
        <v>10</v>
      </c>
      <c r="J70" s="34">
        <v>0</v>
      </c>
      <c r="K70" s="34">
        <f t="shared" si="3"/>
        <v>1608</v>
      </c>
      <c r="L70" s="34">
        <v>0</v>
      </c>
      <c r="M70" s="34">
        <v>1608</v>
      </c>
      <c r="N70" s="34">
        <f t="shared" si="4"/>
        <v>3502</v>
      </c>
      <c r="O70" s="34">
        <f t="shared" si="5"/>
        <v>1870</v>
      </c>
      <c r="P70" s="34">
        <v>1870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1632</v>
      </c>
      <c r="V70" s="34">
        <v>1632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91</v>
      </c>
      <c r="B71" s="32" t="s">
        <v>213</v>
      </c>
      <c r="C71" s="33" t="s">
        <v>214</v>
      </c>
      <c r="D71" s="34">
        <f aca="true" t="shared" si="8" ref="D71:D94">E71+H71+K71</f>
        <v>2797</v>
      </c>
      <c r="E71" s="34">
        <f aca="true" t="shared" si="9" ref="E71:E94">F71+G71</f>
        <v>2797</v>
      </c>
      <c r="F71" s="34">
        <v>1182</v>
      </c>
      <c r="G71" s="34">
        <v>1615</v>
      </c>
      <c r="H71" s="34">
        <f aca="true" t="shared" si="10" ref="H71:H94">I71+J71</f>
        <v>0</v>
      </c>
      <c r="I71" s="34">
        <v>0</v>
      </c>
      <c r="J71" s="34">
        <v>0</v>
      </c>
      <c r="K71" s="34">
        <f aca="true" t="shared" si="11" ref="K71:K94">L71+M71</f>
        <v>0</v>
      </c>
      <c r="L71" s="34">
        <v>0</v>
      </c>
      <c r="M71" s="34">
        <v>0</v>
      </c>
      <c r="N71" s="34">
        <f aca="true" t="shared" si="12" ref="N71:N94">O71+U71+AA71</f>
        <v>2897</v>
      </c>
      <c r="O71" s="34">
        <f aca="true" t="shared" si="13" ref="O71:O94">SUM(P71:T71)</f>
        <v>1182</v>
      </c>
      <c r="P71" s="34">
        <v>1182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4">SUM(V71:Z71)</f>
        <v>1615</v>
      </c>
      <c r="V71" s="34">
        <v>1615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4">AB71+AC71</f>
        <v>100</v>
      </c>
      <c r="AB71" s="34">
        <v>100</v>
      </c>
      <c r="AC71" s="34">
        <v>0</v>
      </c>
    </row>
    <row r="72" spans="1:29" ht="13.5">
      <c r="A72" s="31" t="s">
        <v>91</v>
      </c>
      <c r="B72" s="32" t="s">
        <v>215</v>
      </c>
      <c r="C72" s="33" t="s">
        <v>216</v>
      </c>
      <c r="D72" s="34">
        <f t="shared" si="8"/>
        <v>1387</v>
      </c>
      <c r="E72" s="34">
        <f t="shared" si="9"/>
        <v>1387</v>
      </c>
      <c r="F72" s="34">
        <v>628</v>
      </c>
      <c r="G72" s="34">
        <v>759</v>
      </c>
      <c r="H72" s="34">
        <f t="shared" si="10"/>
        <v>0</v>
      </c>
      <c r="I72" s="34">
        <v>0</v>
      </c>
      <c r="J72" s="34">
        <v>0</v>
      </c>
      <c r="K72" s="34">
        <f t="shared" si="11"/>
        <v>0</v>
      </c>
      <c r="L72" s="34">
        <v>0</v>
      </c>
      <c r="M72" s="34">
        <v>0</v>
      </c>
      <c r="N72" s="34">
        <f t="shared" si="12"/>
        <v>1466</v>
      </c>
      <c r="O72" s="34">
        <f t="shared" si="13"/>
        <v>628</v>
      </c>
      <c r="P72" s="34">
        <v>628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759</v>
      </c>
      <c r="V72" s="34">
        <v>759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79</v>
      </c>
      <c r="AB72" s="34">
        <v>79</v>
      </c>
      <c r="AC72" s="34">
        <v>0</v>
      </c>
    </row>
    <row r="73" spans="1:29" ht="13.5">
      <c r="A73" s="31" t="s">
        <v>91</v>
      </c>
      <c r="B73" s="32" t="s">
        <v>217</v>
      </c>
      <c r="C73" s="33" t="s">
        <v>218</v>
      </c>
      <c r="D73" s="34">
        <f t="shared" si="8"/>
        <v>609</v>
      </c>
      <c r="E73" s="34">
        <f t="shared" si="9"/>
        <v>609</v>
      </c>
      <c r="F73" s="34">
        <v>367</v>
      </c>
      <c r="G73" s="34">
        <v>242</v>
      </c>
      <c r="H73" s="34">
        <f t="shared" si="10"/>
        <v>0</v>
      </c>
      <c r="I73" s="34">
        <v>0</v>
      </c>
      <c r="J73" s="34">
        <v>0</v>
      </c>
      <c r="K73" s="34">
        <f t="shared" si="11"/>
        <v>0</v>
      </c>
      <c r="L73" s="34">
        <v>0</v>
      </c>
      <c r="M73" s="34">
        <v>0</v>
      </c>
      <c r="N73" s="34">
        <f t="shared" si="12"/>
        <v>660</v>
      </c>
      <c r="O73" s="34">
        <f t="shared" si="13"/>
        <v>367</v>
      </c>
      <c r="P73" s="34">
        <v>367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242</v>
      </c>
      <c r="V73" s="34">
        <v>242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51</v>
      </c>
      <c r="AB73" s="34">
        <v>51</v>
      </c>
      <c r="AC73" s="34">
        <v>0</v>
      </c>
    </row>
    <row r="74" spans="1:29" ht="13.5">
      <c r="A74" s="31" t="s">
        <v>91</v>
      </c>
      <c r="B74" s="32" t="s">
        <v>219</v>
      </c>
      <c r="C74" s="33" t="s">
        <v>220</v>
      </c>
      <c r="D74" s="34">
        <f t="shared" si="8"/>
        <v>972</v>
      </c>
      <c r="E74" s="34">
        <f t="shared" si="9"/>
        <v>972</v>
      </c>
      <c r="F74" s="34">
        <v>537</v>
      </c>
      <c r="G74" s="34">
        <v>435</v>
      </c>
      <c r="H74" s="34">
        <f t="shared" si="10"/>
        <v>0</v>
      </c>
      <c r="I74" s="34">
        <v>0</v>
      </c>
      <c r="J74" s="34">
        <v>0</v>
      </c>
      <c r="K74" s="34">
        <f t="shared" si="11"/>
        <v>0</v>
      </c>
      <c r="L74" s="34">
        <v>0</v>
      </c>
      <c r="M74" s="34">
        <v>0</v>
      </c>
      <c r="N74" s="34">
        <f t="shared" si="12"/>
        <v>1046</v>
      </c>
      <c r="O74" s="34">
        <f t="shared" si="13"/>
        <v>537</v>
      </c>
      <c r="P74" s="34">
        <v>537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435</v>
      </c>
      <c r="V74" s="34">
        <v>435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74</v>
      </c>
      <c r="AB74" s="34">
        <v>74</v>
      </c>
      <c r="AC74" s="34">
        <v>0</v>
      </c>
    </row>
    <row r="75" spans="1:29" ht="13.5">
      <c r="A75" s="31" t="s">
        <v>91</v>
      </c>
      <c r="B75" s="32" t="s">
        <v>221</v>
      </c>
      <c r="C75" s="33" t="s">
        <v>222</v>
      </c>
      <c r="D75" s="34">
        <f t="shared" si="8"/>
        <v>1240</v>
      </c>
      <c r="E75" s="34">
        <f t="shared" si="9"/>
        <v>1240</v>
      </c>
      <c r="F75" s="34">
        <v>432</v>
      </c>
      <c r="G75" s="34">
        <v>808</v>
      </c>
      <c r="H75" s="34">
        <f t="shared" si="10"/>
        <v>0</v>
      </c>
      <c r="I75" s="34">
        <v>0</v>
      </c>
      <c r="J75" s="34">
        <v>0</v>
      </c>
      <c r="K75" s="34">
        <f t="shared" si="11"/>
        <v>0</v>
      </c>
      <c r="L75" s="34">
        <v>0</v>
      </c>
      <c r="M75" s="34">
        <v>0</v>
      </c>
      <c r="N75" s="34">
        <f t="shared" si="12"/>
        <v>1240</v>
      </c>
      <c r="O75" s="34">
        <f t="shared" si="13"/>
        <v>432</v>
      </c>
      <c r="P75" s="34">
        <v>432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808</v>
      </c>
      <c r="V75" s="34">
        <v>808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91</v>
      </c>
      <c r="B76" s="32" t="s">
        <v>223</v>
      </c>
      <c r="C76" s="33" t="s">
        <v>224</v>
      </c>
      <c r="D76" s="34">
        <f t="shared" si="8"/>
        <v>2318</v>
      </c>
      <c r="E76" s="34">
        <f t="shared" si="9"/>
        <v>2318</v>
      </c>
      <c r="F76" s="34">
        <v>948</v>
      </c>
      <c r="G76" s="34">
        <v>1370</v>
      </c>
      <c r="H76" s="34">
        <f t="shared" si="10"/>
        <v>0</v>
      </c>
      <c r="I76" s="34">
        <v>0</v>
      </c>
      <c r="J76" s="34">
        <v>0</v>
      </c>
      <c r="K76" s="34">
        <f t="shared" si="11"/>
        <v>0</v>
      </c>
      <c r="L76" s="34">
        <v>0</v>
      </c>
      <c r="M76" s="34">
        <v>0</v>
      </c>
      <c r="N76" s="34">
        <f t="shared" si="12"/>
        <v>2318</v>
      </c>
      <c r="O76" s="34">
        <f t="shared" si="13"/>
        <v>948</v>
      </c>
      <c r="P76" s="34">
        <v>948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1370</v>
      </c>
      <c r="V76" s="34">
        <v>1370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91</v>
      </c>
      <c r="B77" s="32" t="s">
        <v>225</v>
      </c>
      <c r="C77" s="33" t="s">
        <v>89</v>
      </c>
      <c r="D77" s="34">
        <f t="shared" si="8"/>
        <v>1045</v>
      </c>
      <c r="E77" s="34">
        <f t="shared" si="9"/>
        <v>1045</v>
      </c>
      <c r="F77" s="34">
        <v>357</v>
      </c>
      <c r="G77" s="34">
        <v>688</v>
      </c>
      <c r="H77" s="34">
        <f t="shared" si="10"/>
        <v>0</v>
      </c>
      <c r="I77" s="34">
        <v>0</v>
      </c>
      <c r="J77" s="34">
        <v>0</v>
      </c>
      <c r="K77" s="34">
        <f t="shared" si="11"/>
        <v>0</v>
      </c>
      <c r="L77" s="34">
        <v>0</v>
      </c>
      <c r="M77" s="34">
        <v>0</v>
      </c>
      <c r="N77" s="34">
        <f t="shared" si="12"/>
        <v>1045</v>
      </c>
      <c r="O77" s="34">
        <f t="shared" si="13"/>
        <v>357</v>
      </c>
      <c r="P77" s="34">
        <v>357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688</v>
      </c>
      <c r="V77" s="34">
        <v>688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91</v>
      </c>
      <c r="B78" s="32" t="s">
        <v>226</v>
      </c>
      <c r="C78" s="33" t="s">
        <v>227</v>
      </c>
      <c r="D78" s="34">
        <f t="shared" si="8"/>
        <v>1880</v>
      </c>
      <c r="E78" s="34">
        <f t="shared" si="9"/>
        <v>1880</v>
      </c>
      <c r="F78" s="34">
        <v>397</v>
      </c>
      <c r="G78" s="34">
        <v>1483</v>
      </c>
      <c r="H78" s="34">
        <f t="shared" si="10"/>
        <v>0</v>
      </c>
      <c r="I78" s="34">
        <v>0</v>
      </c>
      <c r="J78" s="34">
        <v>0</v>
      </c>
      <c r="K78" s="34">
        <f t="shared" si="11"/>
        <v>0</v>
      </c>
      <c r="L78" s="34">
        <v>0</v>
      </c>
      <c r="M78" s="34">
        <v>0</v>
      </c>
      <c r="N78" s="34">
        <f t="shared" si="12"/>
        <v>1880</v>
      </c>
      <c r="O78" s="34">
        <f t="shared" si="13"/>
        <v>397</v>
      </c>
      <c r="P78" s="34">
        <v>397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1483</v>
      </c>
      <c r="V78" s="34">
        <v>1483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91</v>
      </c>
      <c r="B79" s="32" t="s">
        <v>228</v>
      </c>
      <c r="C79" s="33" t="s">
        <v>229</v>
      </c>
      <c r="D79" s="34">
        <f t="shared" si="8"/>
        <v>2312</v>
      </c>
      <c r="E79" s="34">
        <f t="shared" si="9"/>
        <v>944</v>
      </c>
      <c r="F79" s="34">
        <v>0</v>
      </c>
      <c r="G79" s="34">
        <v>944</v>
      </c>
      <c r="H79" s="34">
        <f t="shared" si="10"/>
        <v>0</v>
      </c>
      <c r="I79" s="34">
        <v>0</v>
      </c>
      <c r="J79" s="34">
        <v>0</v>
      </c>
      <c r="K79" s="34">
        <f t="shared" si="11"/>
        <v>1368</v>
      </c>
      <c r="L79" s="34">
        <v>1368</v>
      </c>
      <c r="M79" s="34">
        <v>0</v>
      </c>
      <c r="N79" s="34">
        <f t="shared" si="12"/>
        <v>2312</v>
      </c>
      <c r="O79" s="34">
        <f t="shared" si="13"/>
        <v>1368</v>
      </c>
      <c r="P79" s="34">
        <v>1368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944</v>
      </c>
      <c r="V79" s="34">
        <v>944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91</v>
      </c>
      <c r="B80" s="32" t="s">
        <v>230</v>
      </c>
      <c r="C80" s="33" t="s">
        <v>231</v>
      </c>
      <c r="D80" s="34">
        <f t="shared" si="8"/>
        <v>4689</v>
      </c>
      <c r="E80" s="34">
        <f t="shared" si="9"/>
        <v>2704</v>
      </c>
      <c r="F80" s="34">
        <v>0</v>
      </c>
      <c r="G80" s="34">
        <v>2704</v>
      </c>
      <c r="H80" s="34">
        <f t="shared" si="10"/>
        <v>0</v>
      </c>
      <c r="I80" s="34">
        <v>0</v>
      </c>
      <c r="J80" s="34">
        <v>0</v>
      </c>
      <c r="K80" s="34">
        <f t="shared" si="11"/>
        <v>1985</v>
      </c>
      <c r="L80" s="34">
        <v>1985</v>
      </c>
      <c r="M80" s="34">
        <v>0</v>
      </c>
      <c r="N80" s="34">
        <f t="shared" si="12"/>
        <v>4689</v>
      </c>
      <c r="O80" s="34">
        <f t="shared" si="13"/>
        <v>1985</v>
      </c>
      <c r="P80" s="34">
        <v>1985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2704</v>
      </c>
      <c r="V80" s="34">
        <v>2704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91</v>
      </c>
      <c r="B81" s="32" t="s">
        <v>232</v>
      </c>
      <c r="C81" s="33" t="s">
        <v>233</v>
      </c>
      <c r="D81" s="34">
        <f t="shared" si="8"/>
        <v>2686</v>
      </c>
      <c r="E81" s="34">
        <f t="shared" si="9"/>
        <v>1821</v>
      </c>
      <c r="F81" s="34">
        <v>0</v>
      </c>
      <c r="G81" s="34">
        <v>1821</v>
      </c>
      <c r="H81" s="34">
        <f t="shared" si="10"/>
        <v>0</v>
      </c>
      <c r="I81" s="34">
        <v>0</v>
      </c>
      <c r="J81" s="34">
        <v>0</v>
      </c>
      <c r="K81" s="34">
        <f t="shared" si="11"/>
        <v>865</v>
      </c>
      <c r="L81" s="34">
        <v>865</v>
      </c>
      <c r="M81" s="34">
        <v>0</v>
      </c>
      <c r="N81" s="34">
        <f t="shared" si="12"/>
        <v>227</v>
      </c>
      <c r="O81" s="34">
        <f t="shared" si="13"/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227</v>
      </c>
      <c r="AB81" s="34">
        <v>73</v>
      </c>
      <c r="AC81" s="34">
        <v>154</v>
      </c>
    </row>
    <row r="82" spans="1:29" ht="13.5">
      <c r="A82" s="31" t="s">
        <v>91</v>
      </c>
      <c r="B82" s="32" t="s">
        <v>234</v>
      </c>
      <c r="C82" s="33" t="s">
        <v>86</v>
      </c>
      <c r="D82" s="34">
        <f t="shared" si="8"/>
        <v>5671</v>
      </c>
      <c r="E82" s="34">
        <f t="shared" si="9"/>
        <v>4361</v>
      </c>
      <c r="F82" s="34">
        <v>0</v>
      </c>
      <c r="G82" s="34">
        <v>4361</v>
      </c>
      <c r="H82" s="34">
        <f t="shared" si="10"/>
        <v>0</v>
      </c>
      <c r="I82" s="34">
        <v>0</v>
      </c>
      <c r="J82" s="34">
        <v>0</v>
      </c>
      <c r="K82" s="34">
        <f t="shared" si="11"/>
        <v>1310</v>
      </c>
      <c r="L82" s="34">
        <v>1310</v>
      </c>
      <c r="M82" s="34">
        <v>0</v>
      </c>
      <c r="N82" s="34">
        <f t="shared" si="12"/>
        <v>5712</v>
      </c>
      <c r="O82" s="34">
        <f t="shared" si="13"/>
        <v>1310</v>
      </c>
      <c r="P82" s="34">
        <v>1310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4361</v>
      </c>
      <c r="V82" s="34">
        <v>4361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41</v>
      </c>
      <c r="AB82" s="34">
        <v>41</v>
      </c>
      <c r="AC82" s="34">
        <v>0</v>
      </c>
    </row>
    <row r="83" spans="1:29" ht="13.5">
      <c r="A83" s="31" t="s">
        <v>91</v>
      </c>
      <c r="B83" s="32" t="s">
        <v>235</v>
      </c>
      <c r="C83" s="33" t="s">
        <v>236</v>
      </c>
      <c r="D83" s="34">
        <f t="shared" si="8"/>
        <v>4633</v>
      </c>
      <c r="E83" s="34">
        <f t="shared" si="9"/>
        <v>2697</v>
      </c>
      <c r="F83" s="34">
        <v>0</v>
      </c>
      <c r="G83" s="34">
        <v>2697</v>
      </c>
      <c r="H83" s="34">
        <f t="shared" si="10"/>
        <v>0</v>
      </c>
      <c r="I83" s="34">
        <v>0</v>
      </c>
      <c r="J83" s="34">
        <v>0</v>
      </c>
      <c r="K83" s="34">
        <f t="shared" si="11"/>
        <v>1936</v>
      </c>
      <c r="L83" s="34">
        <v>1936</v>
      </c>
      <c r="M83" s="34">
        <v>0</v>
      </c>
      <c r="N83" s="34">
        <f t="shared" si="12"/>
        <v>4633</v>
      </c>
      <c r="O83" s="34">
        <f t="shared" si="13"/>
        <v>1936</v>
      </c>
      <c r="P83" s="34">
        <v>1936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2697</v>
      </c>
      <c r="V83" s="34">
        <v>2626</v>
      </c>
      <c r="W83" s="34">
        <v>0</v>
      </c>
      <c r="X83" s="34">
        <v>0</v>
      </c>
      <c r="Y83" s="34">
        <v>59</v>
      </c>
      <c r="Z83" s="34">
        <v>12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91</v>
      </c>
      <c r="B84" s="32" t="s">
        <v>237</v>
      </c>
      <c r="C84" s="33" t="s">
        <v>238</v>
      </c>
      <c r="D84" s="34">
        <f t="shared" si="8"/>
        <v>3149</v>
      </c>
      <c r="E84" s="34">
        <f t="shared" si="9"/>
        <v>2011</v>
      </c>
      <c r="F84" s="34">
        <v>0</v>
      </c>
      <c r="G84" s="34">
        <v>2011</v>
      </c>
      <c r="H84" s="34">
        <f t="shared" si="10"/>
        <v>0</v>
      </c>
      <c r="I84" s="34">
        <v>0</v>
      </c>
      <c r="J84" s="34">
        <v>0</v>
      </c>
      <c r="K84" s="34">
        <f t="shared" si="11"/>
        <v>1138</v>
      </c>
      <c r="L84" s="34">
        <v>1138</v>
      </c>
      <c r="M84" s="34">
        <v>0</v>
      </c>
      <c r="N84" s="34">
        <f t="shared" si="12"/>
        <v>3196</v>
      </c>
      <c r="O84" s="34">
        <f t="shared" si="13"/>
        <v>1158</v>
      </c>
      <c r="P84" s="34">
        <v>1138</v>
      </c>
      <c r="Q84" s="34">
        <v>0</v>
      </c>
      <c r="R84" s="34">
        <v>5</v>
      </c>
      <c r="S84" s="34">
        <v>15</v>
      </c>
      <c r="T84" s="34">
        <v>0</v>
      </c>
      <c r="U84" s="34">
        <f t="shared" si="14"/>
        <v>2038</v>
      </c>
      <c r="V84" s="34">
        <v>2011</v>
      </c>
      <c r="W84" s="34">
        <v>0</v>
      </c>
      <c r="X84" s="34">
        <v>2</v>
      </c>
      <c r="Y84" s="34">
        <v>25</v>
      </c>
      <c r="Z84" s="34">
        <v>0</v>
      </c>
      <c r="AA84" s="34">
        <f t="shared" si="15"/>
        <v>0</v>
      </c>
      <c r="AB84" s="34">
        <v>0</v>
      </c>
      <c r="AC84" s="34">
        <v>0</v>
      </c>
    </row>
    <row r="85" spans="1:29" ht="13.5">
      <c r="A85" s="31" t="s">
        <v>91</v>
      </c>
      <c r="B85" s="32" t="s">
        <v>239</v>
      </c>
      <c r="C85" s="33" t="s">
        <v>240</v>
      </c>
      <c r="D85" s="34">
        <f t="shared" si="8"/>
        <v>5915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5915</v>
      </c>
      <c r="L85" s="34">
        <v>2861</v>
      </c>
      <c r="M85" s="34">
        <v>3054</v>
      </c>
      <c r="N85" s="34">
        <f t="shared" si="12"/>
        <v>5915</v>
      </c>
      <c r="O85" s="34">
        <f t="shared" si="13"/>
        <v>2861</v>
      </c>
      <c r="P85" s="34">
        <v>0</v>
      </c>
      <c r="Q85" s="34">
        <v>0</v>
      </c>
      <c r="R85" s="34">
        <v>2861</v>
      </c>
      <c r="S85" s="34">
        <v>0</v>
      </c>
      <c r="T85" s="34">
        <v>0</v>
      </c>
      <c r="U85" s="34">
        <f t="shared" si="14"/>
        <v>3054</v>
      </c>
      <c r="V85" s="34">
        <v>0</v>
      </c>
      <c r="W85" s="34">
        <v>0</v>
      </c>
      <c r="X85" s="34">
        <v>3054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91</v>
      </c>
      <c r="B86" s="32" t="s">
        <v>241</v>
      </c>
      <c r="C86" s="33" t="s">
        <v>242</v>
      </c>
      <c r="D86" s="34">
        <f t="shared" si="8"/>
        <v>1862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1862</v>
      </c>
      <c r="L86" s="34">
        <v>610</v>
      </c>
      <c r="M86" s="34">
        <v>1252</v>
      </c>
      <c r="N86" s="34">
        <f t="shared" si="12"/>
        <v>1862</v>
      </c>
      <c r="O86" s="34">
        <f t="shared" si="13"/>
        <v>610</v>
      </c>
      <c r="P86" s="34">
        <v>610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1252</v>
      </c>
      <c r="V86" s="34">
        <v>1252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0</v>
      </c>
      <c r="AB86" s="34">
        <v>0</v>
      </c>
      <c r="AC86" s="34">
        <v>0</v>
      </c>
    </row>
    <row r="87" spans="1:29" ht="13.5">
      <c r="A87" s="31" t="s">
        <v>91</v>
      </c>
      <c r="B87" s="32" t="s">
        <v>243</v>
      </c>
      <c r="C87" s="33" t="s">
        <v>244</v>
      </c>
      <c r="D87" s="34">
        <f t="shared" si="8"/>
        <v>3542</v>
      </c>
      <c r="E87" s="34">
        <f t="shared" si="9"/>
        <v>0</v>
      </c>
      <c r="F87" s="34">
        <v>0</v>
      </c>
      <c r="G87" s="34">
        <v>0</v>
      </c>
      <c r="H87" s="34">
        <f t="shared" si="10"/>
        <v>937</v>
      </c>
      <c r="I87" s="34">
        <v>937</v>
      </c>
      <c r="J87" s="34">
        <v>0</v>
      </c>
      <c r="K87" s="34">
        <f t="shared" si="11"/>
        <v>2605</v>
      </c>
      <c r="L87" s="34">
        <v>0</v>
      </c>
      <c r="M87" s="34">
        <v>2605</v>
      </c>
      <c r="N87" s="34">
        <f t="shared" si="12"/>
        <v>3721</v>
      </c>
      <c r="O87" s="34">
        <f t="shared" si="13"/>
        <v>937</v>
      </c>
      <c r="P87" s="34">
        <v>937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2605</v>
      </c>
      <c r="V87" s="34">
        <v>2605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179</v>
      </c>
      <c r="AB87" s="34">
        <v>179</v>
      </c>
      <c r="AC87" s="34">
        <v>0</v>
      </c>
    </row>
    <row r="88" spans="1:29" ht="13.5">
      <c r="A88" s="31" t="s">
        <v>91</v>
      </c>
      <c r="B88" s="32" t="s">
        <v>245</v>
      </c>
      <c r="C88" s="33" t="s">
        <v>83</v>
      </c>
      <c r="D88" s="34">
        <f t="shared" si="8"/>
        <v>4300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4300</v>
      </c>
      <c r="L88" s="34">
        <v>1411</v>
      </c>
      <c r="M88" s="34">
        <v>2889</v>
      </c>
      <c r="N88" s="34">
        <f t="shared" si="12"/>
        <v>4300</v>
      </c>
      <c r="O88" s="34">
        <f t="shared" si="13"/>
        <v>1411</v>
      </c>
      <c r="P88" s="34">
        <v>0</v>
      </c>
      <c r="Q88" s="34">
        <v>0</v>
      </c>
      <c r="R88" s="34">
        <v>1411</v>
      </c>
      <c r="S88" s="34">
        <v>0</v>
      </c>
      <c r="T88" s="34">
        <v>0</v>
      </c>
      <c r="U88" s="34">
        <f t="shared" si="14"/>
        <v>2889</v>
      </c>
      <c r="V88" s="34">
        <v>0</v>
      </c>
      <c r="W88" s="34">
        <v>0</v>
      </c>
      <c r="X88" s="34">
        <v>2889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91</v>
      </c>
      <c r="B89" s="32" t="s">
        <v>246</v>
      </c>
      <c r="C89" s="33" t="s">
        <v>247</v>
      </c>
      <c r="D89" s="34">
        <f t="shared" si="8"/>
        <v>3055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3055</v>
      </c>
      <c r="L89" s="34">
        <v>1237</v>
      </c>
      <c r="M89" s="34">
        <v>1818</v>
      </c>
      <c r="N89" s="34">
        <f t="shared" si="12"/>
        <v>3055</v>
      </c>
      <c r="O89" s="34">
        <f t="shared" si="13"/>
        <v>1237</v>
      </c>
      <c r="P89" s="34">
        <v>0</v>
      </c>
      <c r="Q89" s="34">
        <v>0</v>
      </c>
      <c r="R89" s="34">
        <v>1237</v>
      </c>
      <c r="S89" s="34">
        <v>0</v>
      </c>
      <c r="T89" s="34">
        <v>0</v>
      </c>
      <c r="U89" s="34">
        <f t="shared" si="14"/>
        <v>1818</v>
      </c>
      <c r="V89" s="34">
        <v>0</v>
      </c>
      <c r="W89" s="34">
        <v>0</v>
      </c>
      <c r="X89" s="34">
        <v>1818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91</v>
      </c>
      <c r="B90" s="32" t="s">
        <v>248</v>
      </c>
      <c r="C90" s="33" t="s">
        <v>87</v>
      </c>
      <c r="D90" s="34">
        <f t="shared" si="8"/>
        <v>5676</v>
      </c>
      <c r="E90" s="34">
        <f t="shared" si="9"/>
        <v>0</v>
      </c>
      <c r="F90" s="34">
        <v>0</v>
      </c>
      <c r="G90" s="34">
        <v>0</v>
      </c>
      <c r="H90" s="34">
        <f t="shared" si="10"/>
        <v>5673</v>
      </c>
      <c r="I90" s="34">
        <v>1669</v>
      </c>
      <c r="J90" s="34">
        <v>4004</v>
      </c>
      <c r="K90" s="34">
        <f t="shared" si="11"/>
        <v>3</v>
      </c>
      <c r="L90" s="34">
        <v>0</v>
      </c>
      <c r="M90" s="34">
        <v>3</v>
      </c>
      <c r="N90" s="34">
        <f t="shared" si="12"/>
        <v>80</v>
      </c>
      <c r="O90" s="34">
        <f t="shared" si="13"/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80</v>
      </c>
      <c r="AB90" s="34">
        <v>80</v>
      </c>
      <c r="AC90" s="34">
        <v>0</v>
      </c>
    </row>
    <row r="91" spans="1:29" ht="13.5">
      <c r="A91" s="31" t="s">
        <v>91</v>
      </c>
      <c r="B91" s="32" t="s">
        <v>249</v>
      </c>
      <c r="C91" s="33" t="s">
        <v>250</v>
      </c>
      <c r="D91" s="34">
        <f t="shared" si="8"/>
        <v>2514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2514</v>
      </c>
      <c r="L91" s="34">
        <v>1411</v>
      </c>
      <c r="M91" s="34">
        <v>1103</v>
      </c>
      <c r="N91" s="34">
        <f t="shared" si="12"/>
        <v>2519</v>
      </c>
      <c r="O91" s="34">
        <f t="shared" si="13"/>
        <v>1411</v>
      </c>
      <c r="P91" s="34">
        <v>1411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1103</v>
      </c>
      <c r="V91" s="34">
        <v>1103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5</v>
      </c>
      <c r="AB91" s="34">
        <v>5</v>
      </c>
      <c r="AC91" s="34">
        <v>0</v>
      </c>
    </row>
    <row r="92" spans="1:29" ht="13.5">
      <c r="A92" s="31" t="s">
        <v>91</v>
      </c>
      <c r="B92" s="32" t="s">
        <v>251</v>
      </c>
      <c r="C92" s="33" t="s">
        <v>252</v>
      </c>
      <c r="D92" s="34">
        <f t="shared" si="8"/>
        <v>3603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3603</v>
      </c>
      <c r="L92" s="34">
        <v>2769</v>
      </c>
      <c r="M92" s="34">
        <v>834</v>
      </c>
      <c r="N92" s="34">
        <f t="shared" si="12"/>
        <v>3603</v>
      </c>
      <c r="O92" s="34">
        <f t="shared" si="13"/>
        <v>2769</v>
      </c>
      <c r="P92" s="34">
        <v>2769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834</v>
      </c>
      <c r="V92" s="34">
        <v>834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91</v>
      </c>
      <c r="B93" s="32" t="s">
        <v>253</v>
      </c>
      <c r="C93" s="33" t="s">
        <v>254</v>
      </c>
      <c r="D93" s="34">
        <f t="shared" si="8"/>
        <v>6061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6061</v>
      </c>
      <c r="L93" s="34">
        <v>3587</v>
      </c>
      <c r="M93" s="34">
        <v>2474</v>
      </c>
      <c r="N93" s="34">
        <f t="shared" si="12"/>
        <v>6061</v>
      </c>
      <c r="O93" s="34">
        <f t="shared" si="13"/>
        <v>3587</v>
      </c>
      <c r="P93" s="34">
        <v>3587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2474</v>
      </c>
      <c r="V93" s="34">
        <v>2474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91</v>
      </c>
      <c r="B94" s="32" t="s">
        <v>255</v>
      </c>
      <c r="C94" s="33" t="s">
        <v>256</v>
      </c>
      <c r="D94" s="34">
        <f t="shared" si="8"/>
        <v>8568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8568</v>
      </c>
      <c r="L94" s="34">
        <v>5397</v>
      </c>
      <c r="M94" s="34">
        <v>3171</v>
      </c>
      <c r="N94" s="34">
        <f t="shared" si="12"/>
        <v>8568</v>
      </c>
      <c r="O94" s="34">
        <f t="shared" si="13"/>
        <v>5397</v>
      </c>
      <c r="P94" s="34">
        <v>5397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3171</v>
      </c>
      <c r="V94" s="34">
        <v>3171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57" t="s">
        <v>259</v>
      </c>
      <c r="B95" s="58"/>
      <c r="C95" s="59"/>
      <c r="D95" s="34">
        <f>SUM(D7:D94)</f>
        <v>699115</v>
      </c>
      <c r="E95" s="34">
        <f aca="true" t="shared" si="16" ref="E95:AC95">SUM(E7:E94)</f>
        <v>136466</v>
      </c>
      <c r="F95" s="34">
        <f t="shared" si="16"/>
        <v>113052</v>
      </c>
      <c r="G95" s="34">
        <f t="shared" si="16"/>
        <v>23414</v>
      </c>
      <c r="H95" s="34">
        <f t="shared" si="16"/>
        <v>219523</v>
      </c>
      <c r="I95" s="34">
        <f t="shared" si="16"/>
        <v>204065</v>
      </c>
      <c r="J95" s="34">
        <f t="shared" si="16"/>
        <v>15458</v>
      </c>
      <c r="K95" s="34">
        <f t="shared" si="16"/>
        <v>343126</v>
      </c>
      <c r="L95" s="34">
        <f t="shared" si="16"/>
        <v>55713</v>
      </c>
      <c r="M95" s="34">
        <f t="shared" si="16"/>
        <v>287413</v>
      </c>
      <c r="N95" s="34">
        <f t="shared" si="16"/>
        <v>712913</v>
      </c>
      <c r="O95" s="34">
        <f t="shared" si="16"/>
        <v>385304</v>
      </c>
      <c r="P95" s="34">
        <f t="shared" si="16"/>
        <v>343464</v>
      </c>
      <c r="Q95" s="34">
        <f t="shared" si="16"/>
        <v>36206</v>
      </c>
      <c r="R95" s="34">
        <f t="shared" si="16"/>
        <v>5514</v>
      </c>
      <c r="S95" s="34">
        <f t="shared" si="16"/>
        <v>120</v>
      </c>
      <c r="T95" s="34">
        <f t="shared" si="16"/>
        <v>0</v>
      </c>
      <c r="U95" s="34">
        <f t="shared" si="16"/>
        <v>324519</v>
      </c>
      <c r="V95" s="34">
        <f t="shared" si="16"/>
        <v>280527</v>
      </c>
      <c r="W95" s="34">
        <f t="shared" si="16"/>
        <v>36011</v>
      </c>
      <c r="X95" s="34">
        <f t="shared" si="16"/>
        <v>7763</v>
      </c>
      <c r="Y95" s="34">
        <f t="shared" si="16"/>
        <v>84</v>
      </c>
      <c r="Z95" s="34">
        <f t="shared" si="16"/>
        <v>134</v>
      </c>
      <c r="AA95" s="34">
        <f t="shared" si="16"/>
        <v>3090</v>
      </c>
      <c r="AB95" s="34">
        <f t="shared" si="16"/>
        <v>2936</v>
      </c>
      <c r="AC95" s="34">
        <f t="shared" si="16"/>
        <v>154</v>
      </c>
    </row>
  </sheetData>
  <mergeCells count="7">
    <mergeCell ref="A95:C9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84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SUMIF('水洗化人口等'!$A$7:$C$95,$A$1,'水洗化人口等'!$G$7:$G$95)</f>
        <v>432588</v>
      </c>
      <c r="F4" s="103" t="s">
        <v>28</v>
      </c>
      <c r="G4" s="43" t="s">
        <v>29</v>
      </c>
      <c r="H4" s="44">
        <f>SUMIF('し尿処理の状況'!$A$7:$C$95,$A$1,'し尿処理の状況'!$P$7:$P$95)</f>
        <v>343464</v>
      </c>
      <c r="I4" s="44">
        <f>SUMIF('し尿処理の状況'!$A$7:$C$95,$A$1,'し尿処理の状況'!$V$7:$V$95)</f>
        <v>280527</v>
      </c>
      <c r="J4" s="44">
        <f aca="true" t="shared" si="0" ref="J4:J11">H4+I4</f>
        <v>623991</v>
      </c>
      <c r="K4" s="45">
        <f aca="true" t="shared" si="1" ref="K4:K9">J4/$J$9</f>
        <v>0.8790797142386201</v>
      </c>
    </row>
    <row r="5" spans="2:11" s="41" customFormat="1" ht="19.5" customHeight="1">
      <c r="B5" s="96"/>
      <c r="C5" s="43" t="s">
        <v>30</v>
      </c>
      <c r="D5" s="44">
        <f>SUMIF('水洗化人口等'!$A$7:$C$95,$A$1,'水洗化人口等'!$H$7:$H$95)</f>
        <v>5512</v>
      </c>
      <c r="F5" s="104"/>
      <c r="G5" s="43" t="s">
        <v>31</v>
      </c>
      <c r="H5" s="44">
        <f>SUMIF('し尿処理の状況'!$A$7:$C$95,$A$1,'し尿処理の状況'!$Q$7:$Q$95)</f>
        <v>36206</v>
      </c>
      <c r="I5" s="44">
        <f>SUMIF('し尿処理の状況'!$A$7:$C$95,$A$1,'し尿処理の状況'!$W$7:$W$95)</f>
        <v>36011</v>
      </c>
      <c r="J5" s="44">
        <f t="shared" si="0"/>
        <v>72217</v>
      </c>
      <c r="K5" s="45">
        <f t="shared" si="1"/>
        <v>0.10173944772147422</v>
      </c>
    </row>
    <row r="6" spans="2:11" s="41" customFormat="1" ht="19.5" customHeight="1">
      <c r="B6" s="97"/>
      <c r="C6" s="46" t="s">
        <v>32</v>
      </c>
      <c r="D6" s="47">
        <f>SUM(D4:D5)</f>
        <v>438100</v>
      </c>
      <c r="F6" s="104"/>
      <c r="G6" s="43" t="s">
        <v>33</v>
      </c>
      <c r="H6" s="44">
        <f>SUMIF('し尿処理の状況'!$A$7:$C$95,$A$1,'し尿処理の状況'!$R$7:$R$95)</f>
        <v>5514</v>
      </c>
      <c r="I6" s="44">
        <f>SUMIF('し尿処理の状況'!$A$7:$C$95,$A$1,'し尿処理の状況'!$X$7:$X$95)</f>
        <v>7763</v>
      </c>
      <c r="J6" s="44">
        <f t="shared" si="0"/>
        <v>13277</v>
      </c>
      <c r="K6" s="45">
        <f t="shared" si="1"/>
        <v>0.01870466299345048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SUMIF('水洗化人口等'!$A$7:$C$95,$A$1,'水洗化人口等'!$K$7:$K$95)</f>
        <v>4444519</v>
      </c>
      <c r="F7" s="104"/>
      <c r="G7" s="43" t="s">
        <v>36</v>
      </c>
      <c r="H7" s="44">
        <f>SUMIF('し尿処理の状況'!$A$7:$C$95,$A$1,'し尿処理の状況'!$S$7:$S$95)</f>
        <v>120</v>
      </c>
      <c r="I7" s="44">
        <f>SUMIF('し尿処理の状況'!$A$7:$C$95,$A$1,'し尿処理の状況'!$Y$7:$Y$95)</f>
        <v>84</v>
      </c>
      <c r="J7" s="44">
        <f t="shared" si="0"/>
        <v>204</v>
      </c>
      <c r="K7" s="45">
        <f t="shared" si="1"/>
        <v>0.0002873955901682532</v>
      </c>
    </row>
    <row r="8" spans="2:11" s="41" customFormat="1" ht="19.5" customHeight="1">
      <c r="B8" s="99"/>
      <c r="C8" s="43" t="s">
        <v>37</v>
      </c>
      <c r="D8" s="44">
        <f>SUMIF('水洗化人口等'!$A$7:$C$95,$A$1,'水洗化人口等'!$M$7:$M$95)</f>
        <v>58258</v>
      </c>
      <c r="F8" s="104"/>
      <c r="G8" s="43" t="s">
        <v>38</v>
      </c>
      <c r="H8" s="44">
        <f>SUMIF('し尿処理の状況'!$A$7:$C$95,$A$1,'し尿処理の状況'!$T$7:$T$95)</f>
        <v>0</v>
      </c>
      <c r="I8" s="44">
        <f>SUMIF('し尿処理の状況'!$A$7:$C$95,$A$1,'し尿処理の状況'!$Z$7:$Z$95)</f>
        <v>134</v>
      </c>
      <c r="J8" s="44">
        <f t="shared" si="0"/>
        <v>134</v>
      </c>
      <c r="K8" s="45">
        <f t="shared" si="1"/>
        <v>0.00018877945628698986</v>
      </c>
    </row>
    <row r="9" spans="2:11" s="41" customFormat="1" ht="19.5" customHeight="1">
      <c r="B9" s="99"/>
      <c r="C9" s="43" t="s">
        <v>39</v>
      </c>
      <c r="D9" s="44">
        <f>SUMIF('水洗化人口等'!$A$7:$C$95,$A$1,'水洗化人口等'!$O$7:$O$95)</f>
        <v>632514</v>
      </c>
      <c r="F9" s="104"/>
      <c r="G9" s="43" t="s">
        <v>32</v>
      </c>
      <c r="H9" s="44">
        <f>SUM(H4:H8)</f>
        <v>385304</v>
      </c>
      <c r="I9" s="44">
        <f>SUM(I4:I8)</f>
        <v>324519</v>
      </c>
      <c r="J9" s="44">
        <f t="shared" si="0"/>
        <v>709823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5135291</v>
      </c>
      <c r="F10" s="93" t="s">
        <v>40</v>
      </c>
      <c r="G10" s="93"/>
      <c r="H10" s="44">
        <f>SUMIF('し尿処理の状況'!$A$7:$C$95,$A$1,'し尿処理の状況'!$AB$7:$AB$95)</f>
        <v>2936</v>
      </c>
      <c r="I10" s="44">
        <f>SUMIF('し尿処理の状況'!$A$7:$C$95,$A$1,'し尿処理の状況'!$AC$7:$AC$95)</f>
        <v>154</v>
      </c>
      <c r="J10" s="44">
        <f t="shared" si="0"/>
        <v>3090</v>
      </c>
    </row>
    <row r="11" spans="2:10" s="41" customFormat="1" ht="19.5" customHeight="1">
      <c r="B11" s="101" t="s">
        <v>41</v>
      </c>
      <c r="C11" s="102"/>
      <c r="D11" s="47">
        <f>D6+D10</f>
        <v>5573391</v>
      </c>
      <c r="F11" s="93" t="s">
        <v>13</v>
      </c>
      <c r="G11" s="93"/>
      <c r="H11" s="44">
        <f>H9+H10</f>
        <v>388240</v>
      </c>
      <c r="I11" s="44">
        <f>I9+I10</f>
        <v>324673</v>
      </c>
      <c r="J11" s="44">
        <f t="shared" si="0"/>
        <v>712913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SUMIF('水洗化人口等'!$A$7:$C$95,$A$1,'水洗化人口等'!$P$7:$P$95)</f>
        <v>328025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SUMIF('し尿処理の状況'!$A$7:$C$95,$A$1,'し尿処理の状況'!$F$7:$F$95)</f>
        <v>113052</v>
      </c>
      <c r="I15" s="44">
        <f>SUMIF('し尿処理の状況'!$A$7:$C$95,$A$1,'し尿処理の状況'!$G$7:$G$95)</f>
        <v>23414</v>
      </c>
      <c r="J15" s="44">
        <f>H15+I15</f>
        <v>136466</v>
      </c>
    </row>
    <row r="16" spans="3:10" s="41" customFormat="1" ht="15.75" customHeight="1">
      <c r="C16" s="41" t="s">
        <v>46</v>
      </c>
      <c r="D16" s="52">
        <f>D10/D11</f>
        <v>0.9213943539938253</v>
      </c>
      <c r="F16" s="93" t="s">
        <v>47</v>
      </c>
      <c r="G16" s="93"/>
      <c r="H16" s="44">
        <f>SUMIF('し尿処理の状況'!$A$7:$C$95,$A$1,'し尿処理の状況'!$I$7:$I$95)</f>
        <v>204065</v>
      </c>
      <c r="I16" s="44">
        <f>SUMIF('し尿処理の状況'!$A$7:$C$95,$A$1,'し尿処理の状況'!$J$7:$J$95)</f>
        <v>15458</v>
      </c>
      <c r="J16" s="44">
        <f>H16+I16</f>
        <v>219523</v>
      </c>
    </row>
    <row r="17" spans="3:10" s="41" customFormat="1" ht="15.75" customHeight="1">
      <c r="C17" s="41" t="s">
        <v>48</v>
      </c>
      <c r="D17" s="52">
        <f>D6/D11</f>
        <v>0.0786056460061747</v>
      </c>
      <c r="F17" s="93" t="s">
        <v>49</v>
      </c>
      <c r="G17" s="93"/>
      <c r="H17" s="44">
        <f>SUMIF('し尿処理の状況'!$A$7:$C$95,$A$1,'し尿処理の状況'!$L$7:$L$95)</f>
        <v>55713</v>
      </c>
      <c r="I17" s="44">
        <f>SUMIF('し尿処理の状況'!$A$7:$C$95,$A$1,'し尿処理の状況'!$M$7:$M$95)</f>
        <v>287413</v>
      </c>
      <c r="J17" s="44">
        <f>H17+I17</f>
        <v>343126</v>
      </c>
    </row>
    <row r="18" spans="3:10" s="41" customFormat="1" ht="15.75" customHeight="1">
      <c r="C18" s="53" t="s">
        <v>50</v>
      </c>
      <c r="D18" s="52">
        <f>D7/D11</f>
        <v>0.7974532919007477</v>
      </c>
      <c r="F18" s="93" t="s">
        <v>13</v>
      </c>
      <c r="G18" s="93"/>
      <c r="H18" s="44">
        <f>SUM(H15:H17)</f>
        <v>372830</v>
      </c>
      <c r="I18" s="44">
        <f>SUM(I15:I17)</f>
        <v>326285</v>
      </c>
      <c r="J18" s="44">
        <f>SUM(J15:J17)</f>
        <v>699115</v>
      </c>
    </row>
    <row r="19" spans="3:10" ht="15.75" customHeight="1">
      <c r="C19" s="39" t="s">
        <v>51</v>
      </c>
      <c r="D19" s="52">
        <f>(D8+D9)/D11</f>
        <v>0.12394106209307762</v>
      </c>
      <c r="J19" s="54"/>
    </row>
    <row r="20" spans="3:10" ht="15.75" customHeight="1">
      <c r="C20" s="39" t="s">
        <v>52</v>
      </c>
      <c r="D20" s="52">
        <f>C14/D11</f>
        <v>0.05885555131516881</v>
      </c>
      <c r="J20" s="55"/>
    </row>
    <row r="21" spans="3:10" ht="15.75" customHeight="1">
      <c r="C21" s="39" t="s">
        <v>53</v>
      </c>
      <c r="D21" s="52">
        <f>D4/D6</f>
        <v>0.9874183976261127</v>
      </c>
      <c r="F21" s="56"/>
      <c r="J21" s="55"/>
    </row>
    <row r="22" spans="3:10" ht="15.75" customHeight="1">
      <c r="C22" s="39" t="s">
        <v>54</v>
      </c>
      <c r="D22" s="52">
        <f>D5/D6</f>
        <v>0.01258160237388724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2005-02-15T02:53:05Z</dcterms:modified>
  <cp:category/>
  <cp:version/>
  <cp:contentType/>
  <cp:contentStatus/>
</cp:coreProperties>
</file>