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'し尿処理の状況'!$A$2:$AC$95</definedName>
    <definedName name="_xlnm.Print_Area" localSheetId="0">'水洗化人口等'!$A$2:$U$95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<sst xmlns="http://schemas.openxmlformats.org/spreadsheetml/2006/main" count="766" uniqueCount="262">
  <si>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</si>
  <si>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</si>
  <si>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</si>
  <si>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</si>
  <si>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</si>
  <si>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</si>
  <si>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</si>
  <si>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</si>
  <si>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</si>
  <si>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</si>
  <si>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</si>
  <si>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</si>
  <si>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</si>
  <si>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</si>
  <si>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</si>
  <si>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</si>
  <si>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</si>
  <si>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</si>
  <si>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</si>
  <si>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</si>
  <si>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</si>
  <si>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</si>
  <si>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</si>
  <si>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</si>
  <si>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</si>
  <si>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</si>
  <si>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</si>
  <si>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</si>
  <si>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</si>
  <si>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</si>
  <si>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</si>
  <si>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</si>
  <si>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</si>
  <si>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</si>
  <si>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</si>
  <si>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</si>
  <si>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</si>
  <si>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</si>
  <si>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</si>
  <si>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</si>
  <si>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</si>
  <si>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</si>
  <si>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</si>
  <si>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</si>
  <si>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</si>
  <si>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</si>
  <si>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</si>
  <si>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</si>
  <si>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</si>
  <si>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</si>
  <si>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</si>
  <si>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</si>
  <si>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</si>
  <si>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</si>
  <si>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</si>
  <si>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藤岡町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</si>
  <si>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</si>
  <si>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</si>
  <si>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</si>
  <si>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</si>
  <si>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</si>
  <si>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</si>
  <si>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</si>
  <si>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</si>
  <si>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</si>
  <si>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</si>
  <si>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</si>
  <si>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</si>
  <si>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</si>
  <si>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</si>
  <si>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</si>
  <si>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</si>
  <si>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</si>
  <si>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</si>
  <si>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</si>
  <si>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</si>
  <si>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</si>
  <si>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</si>
  <si>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</si>
  <si>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</si>
  <si>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</si>
  <si>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一宮町</t>
  </si>
  <si>
    <t>愛知県</t>
  </si>
  <si>
    <t>美浜町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</si>
  <si>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</si>
  <si>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</si>
  <si>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</si>
  <si>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</si>
  <si>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</si>
  <si>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</si>
  <si>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</si>
  <si>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</si>
  <si>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</si>
  <si>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</si>
  <si>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</si>
  <si>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</si>
  <si>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</si>
  <si>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</si>
  <si>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</si>
  <si>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</si>
  <si>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</si>
  <si>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</si>
  <si>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</si>
  <si>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</si>
  <si>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</si>
  <si>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</si>
  <si>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</si>
  <si>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</si>
  <si>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</si>
  <si>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</si>
  <si>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</si>
  <si>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</si>
  <si>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</si>
  <si>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</si>
  <si>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</si>
  <si>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</si>
  <si>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</si>
  <si>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</si>
  <si>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</si>
  <si>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</si>
  <si>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</si>
  <si>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23218</t>
  </si>
  <si>
    <t>尾西市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</si>
  <si>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</si>
  <si>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</si>
  <si>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</si>
  <si>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</si>
  <si>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</si>
  <si>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</si>
  <si>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</si>
  <si>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</si>
  <si>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</si>
  <si>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</si>
  <si>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</si>
  <si>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</si>
  <si>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</si>
  <si>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</si>
  <si>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</si>
  <si>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</si>
  <si>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</si>
  <si>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</si>
  <si>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</si>
  <si>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</si>
  <si>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</si>
  <si>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</si>
  <si>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</si>
  <si>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</si>
  <si>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23302</t>
  </si>
  <si>
    <t>東郷町</t>
  </si>
  <si>
    <t>23304</t>
  </si>
  <si>
    <t>長久手町</t>
  </si>
  <si>
    <t>23341</t>
  </si>
  <si>
    <t>西枇杷島町</t>
  </si>
  <si>
    <t>23342</t>
  </si>
  <si>
    <t>豊山町</t>
  </si>
  <si>
    <t>23343</t>
  </si>
  <si>
    <t>師勝町</t>
  </si>
  <si>
    <t>23344</t>
  </si>
  <si>
    <t>西春町</t>
  </si>
  <si>
    <t>23345</t>
  </si>
  <si>
    <t>春日町</t>
  </si>
  <si>
    <t>23346</t>
  </si>
  <si>
    <t>清洲町</t>
  </si>
  <si>
    <t>23347</t>
  </si>
  <si>
    <t>新川町</t>
  </si>
  <si>
    <t>23361</t>
  </si>
  <si>
    <t>大口町</t>
  </si>
  <si>
    <t>23362</t>
  </si>
  <si>
    <t>扶桑町</t>
  </si>
  <si>
    <t>23381</t>
  </si>
  <si>
    <t>木曽川町</t>
  </si>
  <si>
    <t>23401</t>
  </si>
  <si>
    <t>祖父江町</t>
  </si>
  <si>
    <t>23402</t>
  </si>
  <si>
    <t>平和町</t>
  </si>
  <si>
    <t>23421</t>
  </si>
  <si>
    <t>七宝町</t>
  </si>
  <si>
    <t>23422</t>
  </si>
  <si>
    <t>美和町</t>
  </si>
  <si>
    <t>23423</t>
  </si>
  <si>
    <t>甚目寺町</t>
  </si>
  <si>
    <t>23424</t>
  </si>
  <si>
    <t>大治町</t>
  </si>
  <si>
    <t>23425</t>
  </si>
  <si>
    <t>蟹江町</t>
  </si>
  <si>
    <t>23426</t>
  </si>
  <si>
    <t>十四山村</t>
  </si>
  <si>
    <t>23427</t>
  </si>
  <si>
    <t>飛島村</t>
  </si>
  <si>
    <t>23428</t>
  </si>
  <si>
    <t>弥富町</t>
  </si>
  <si>
    <t>23429</t>
  </si>
  <si>
    <t>佐屋町</t>
  </si>
  <si>
    <t>23430</t>
  </si>
  <si>
    <t>立田村</t>
  </si>
  <si>
    <t>23431</t>
  </si>
  <si>
    <t>八開村</t>
  </si>
  <si>
    <t>23432</t>
  </si>
  <si>
    <t>佐織町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</si>
  <si>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</si>
  <si>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</si>
  <si>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</si>
  <si>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</si>
  <si>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</si>
  <si>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</si>
  <si>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</si>
  <si>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</si>
  <si>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</si>
  <si>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</si>
  <si>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</si>
  <si>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</si>
  <si>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</si>
  <si>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</si>
  <si>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</si>
  <si>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</si>
  <si>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</si>
  <si>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23502</t>
  </si>
  <si>
    <t>額田町</t>
  </si>
  <si>
    <t>23521</t>
  </si>
  <si>
    <t>三好町</t>
  </si>
  <si>
    <t>23522</t>
  </si>
  <si>
    <t>23523</t>
  </si>
  <si>
    <t>小原村</t>
  </si>
  <si>
    <t>23541</t>
  </si>
  <si>
    <t>足助町</t>
  </si>
  <si>
    <t>23543</t>
  </si>
  <si>
    <t>下山村</t>
  </si>
  <si>
    <t>23544</t>
  </si>
  <si>
    <t>旭町</t>
  </si>
  <si>
    <t>23561</t>
  </si>
  <si>
    <t>設楽町</t>
  </si>
  <si>
    <t>23562</t>
  </si>
  <si>
    <t>東栄町</t>
  </si>
  <si>
    <t>23563</t>
  </si>
  <si>
    <t>豊根村</t>
  </si>
  <si>
    <t>23564</t>
  </si>
  <si>
    <t>富山村</t>
  </si>
  <si>
    <t>23565</t>
  </si>
  <si>
    <t>津具村</t>
  </si>
  <si>
    <t>23566</t>
  </si>
  <si>
    <t>稲武町</t>
  </si>
  <si>
    <t>23581</t>
  </si>
  <si>
    <t>鳳来町</t>
  </si>
  <si>
    <t>23582</t>
  </si>
  <si>
    <t>作手村</t>
  </si>
  <si>
    <t>23601</t>
  </si>
  <si>
    <t>音羽町</t>
  </si>
  <si>
    <t>23602</t>
  </si>
  <si>
    <t>23603</t>
  </si>
  <si>
    <t>小坂井町</t>
  </si>
  <si>
    <t>23604</t>
  </si>
  <si>
    <t>御津町</t>
  </si>
  <si>
    <t>23621</t>
  </si>
  <si>
    <t>田原町</t>
  </si>
  <si>
    <t>23622</t>
  </si>
  <si>
    <t>赤羽根町</t>
  </si>
  <si>
    <t>23623</t>
  </si>
  <si>
    <t>渥美町</t>
  </si>
  <si>
    <t>水洗化人口等（平成１４年度実績）</t>
  </si>
  <si>
    <t>し尿処理の状況（平成１４年度実績）</t>
  </si>
  <si>
    <t>愛知県合計</t>
  </si>
  <si>
    <t>○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</si>
</sst>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4" applyNumberFormat="1" applyFont="1" applyBorder="1" applyAlignment="1">
      <alignment horizontal="center" vertical="center"/>
      <protection/>
    </xf>
    <xf numFmtId="0" fontId="7" fillId="0" borderId="7" xfId="24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8" xfId="24" applyNumberFormat="1" applyFont="1" applyBorder="1" applyAlignment="1">
      <alignment horizontal="center" vertical="center"/>
      <protection/>
    </xf>
    <xf numFmtId="0" fontId="7" fillId="0" borderId="5" xfId="24" applyNumberFormat="1" applyFont="1" applyBorder="1" applyAlignment="1">
      <alignment horizontal="center" vertical="center"/>
      <protection/>
    </xf>
    <xf numFmtId="0" fontId="7" fillId="0" borderId="3" xfId="24" applyNumberFormat="1" applyFont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3" applyFont="1" applyAlignment="1" quotePrefix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1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1" xfId="23" applyFont="1" applyBorder="1" applyAlignment="1">
      <alignment horizontal="center" vertical="center" textRotation="255"/>
      <protection/>
    </xf>
    <xf numFmtId="0" fontId="9" fillId="0" borderId="8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NEKO-S\&#23455;&#24907;&#35519;&#26619;\&#23455;&#24907;&#35519;&#26619;H14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258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0" t="s">
        <v>9</v>
      </c>
      <c r="B2" s="63" t="s">
        <v>56</v>
      </c>
      <c r="C2" s="66" t="s">
        <v>57</v>
      </c>
      <c r="D2" s="5" t="s">
        <v>10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69" t="s">
        <v>11</v>
      </c>
      <c r="S2" s="70"/>
      <c r="T2" s="70"/>
      <c r="U2" s="71"/>
    </row>
    <row r="3" spans="1:21" s="30" customFormat="1" ht="22.5" customHeight="1">
      <c r="A3" s="61"/>
      <c r="B3" s="64"/>
      <c r="C3" s="67"/>
      <c r="D3" s="22"/>
      <c r="E3" s="7" t="s">
        <v>12</v>
      </c>
      <c r="F3" s="20"/>
      <c r="G3" s="20"/>
      <c r="H3" s="23"/>
      <c r="I3" s="7" t="s">
        <v>58</v>
      </c>
      <c r="J3" s="20"/>
      <c r="K3" s="20"/>
      <c r="L3" s="20"/>
      <c r="M3" s="20"/>
      <c r="N3" s="20"/>
      <c r="O3" s="20"/>
      <c r="P3" s="20"/>
      <c r="Q3" s="21"/>
      <c r="R3" s="72"/>
      <c r="S3" s="73"/>
      <c r="T3" s="73"/>
      <c r="U3" s="74"/>
    </row>
    <row r="4" spans="1:21" s="30" customFormat="1" ht="22.5" customHeight="1">
      <c r="A4" s="61"/>
      <c r="B4" s="64"/>
      <c r="C4" s="67"/>
      <c r="D4" s="22"/>
      <c r="E4" s="6" t="s">
        <v>13</v>
      </c>
      <c r="F4" s="75" t="s">
        <v>59</v>
      </c>
      <c r="G4" s="75" t="s">
        <v>60</v>
      </c>
      <c r="H4" s="75" t="s">
        <v>61</v>
      </c>
      <c r="I4" s="6" t="s">
        <v>13</v>
      </c>
      <c r="J4" s="75" t="s">
        <v>62</v>
      </c>
      <c r="K4" s="75" t="s">
        <v>63</v>
      </c>
      <c r="L4" s="75" t="s">
        <v>64</v>
      </c>
      <c r="M4" s="75" t="s">
        <v>65</v>
      </c>
      <c r="N4" s="75" t="s">
        <v>66</v>
      </c>
      <c r="O4" s="79" t="s">
        <v>67</v>
      </c>
      <c r="P4" s="8"/>
      <c r="Q4" s="75" t="s">
        <v>68</v>
      </c>
      <c r="R4" s="75" t="s">
        <v>14</v>
      </c>
      <c r="S4" s="75" t="s">
        <v>15</v>
      </c>
      <c r="T4" s="77" t="s">
        <v>16</v>
      </c>
      <c r="U4" s="77" t="s">
        <v>17</v>
      </c>
    </row>
    <row r="5" spans="1:21" s="30" customFormat="1" ht="22.5" customHeight="1">
      <c r="A5" s="61"/>
      <c r="B5" s="64"/>
      <c r="C5" s="67"/>
      <c r="D5" s="22"/>
      <c r="E5" s="6"/>
      <c r="F5" s="76"/>
      <c r="G5" s="76"/>
      <c r="H5" s="76"/>
      <c r="I5" s="6"/>
      <c r="J5" s="76"/>
      <c r="K5" s="76"/>
      <c r="L5" s="76"/>
      <c r="M5" s="76"/>
      <c r="N5" s="76"/>
      <c r="O5" s="76"/>
      <c r="P5" s="9" t="s">
        <v>18</v>
      </c>
      <c r="Q5" s="76"/>
      <c r="R5" s="80"/>
      <c r="S5" s="80"/>
      <c r="T5" s="80"/>
      <c r="U5" s="76"/>
    </row>
    <row r="6" spans="1:21" s="30" customFormat="1" ht="22.5" customHeight="1">
      <c r="A6" s="62"/>
      <c r="B6" s="65"/>
      <c r="C6" s="68"/>
      <c r="D6" s="10" t="s">
        <v>19</v>
      </c>
      <c r="E6" s="10" t="s">
        <v>19</v>
      </c>
      <c r="F6" s="11" t="s">
        <v>69</v>
      </c>
      <c r="G6" s="10" t="s">
        <v>19</v>
      </c>
      <c r="H6" s="10" t="s">
        <v>19</v>
      </c>
      <c r="I6" s="10" t="s">
        <v>19</v>
      </c>
      <c r="J6" s="11" t="s">
        <v>69</v>
      </c>
      <c r="K6" s="10" t="s">
        <v>19</v>
      </c>
      <c r="L6" s="11" t="s">
        <v>69</v>
      </c>
      <c r="M6" s="10" t="s">
        <v>19</v>
      </c>
      <c r="N6" s="11" t="s">
        <v>69</v>
      </c>
      <c r="O6" s="10" t="s">
        <v>19</v>
      </c>
      <c r="P6" s="10" t="s">
        <v>19</v>
      </c>
      <c r="Q6" s="11" t="s">
        <v>69</v>
      </c>
      <c r="R6" s="81"/>
      <c r="S6" s="81"/>
      <c r="T6" s="81"/>
      <c r="U6" s="78"/>
    </row>
    <row r="7" spans="1:21" ht="13.5">
      <c r="A7" s="31" t="s">
        <v>84</v>
      </c>
      <c r="B7" s="32" t="s">
        <v>85</v>
      </c>
      <c r="C7" s="33" t="s">
        <v>86</v>
      </c>
      <c r="D7" s="34">
        <f aca="true" t="shared" si="0" ref="D7:D70">E7+I7</f>
        <v>2186075</v>
      </c>
      <c r="E7" s="35">
        <f>G7+H7</f>
        <v>12443</v>
      </c>
      <c r="F7" s="36">
        <f aca="true" t="shared" si="1" ref="F7:F49">E7/D7*100</f>
        <v>0.5691936461466327</v>
      </c>
      <c r="G7" s="34">
        <v>12443</v>
      </c>
      <c r="H7" s="34">
        <v>0</v>
      </c>
      <c r="I7" s="35">
        <f>K7+M7+O7</f>
        <v>2173632</v>
      </c>
      <c r="J7" s="36">
        <f aca="true" t="shared" si="2" ref="J7:J49">I7/D7*100</f>
        <v>99.43080635385336</v>
      </c>
      <c r="K7" s="34">
        <v>2118600</v>
      </c>
      <c r="L7" s="36">
        <f aca="true" t="shared" si="3" ref="L7:L49">K7/D7*100</f>
        <v>96.91341788364993</v>
      </c>
      <c r="M7" s="34">
        <v>0</v>
      </c>
      <c r="N7" s="36">
        <f aca="true" t="shared" si="4" ref="N7:N49">M7/D7*100</f>
        <v>0</v>
      </c>
      <c r="O7" s="34">
        <v>55032</v>
      </c>
      <c r="P7" s="34">
        <v>16654</v>
      </c>
      <c r="Q7" s="36">
        <f aca="true" t="shared" si="5" ref="Q7:Q49">O7/D7*100</f>
        <v>2.517388470203447</v>
      </c>
      <c r="R7" s="34"/>
      <c r="S7" s="34"/>
      <c r="T7" s="34" t="s">
        <v>261</v>
      </c>
      <c r="U7" s="34"/>
    </row>
    <row r="8" spans="1:21" ht="13.5">
      <c r="A8" s="31" t="s">
        <v>84</v>
      </c>
      <c r="B8" s="32" t="s">
        <v>87</v>
      </c>
      <c r="C8" s="33" t="s">
        <v>88</v>
      </c>
      <c r="D8" s="34">
        <f t="shared" si="0"/>
        <v>372901</v>
      </c>
      <c r="E8" s="35">
        <f>G8+H8</f>
        <v>11572</v>
      </c>
      <c r="F8" s="36">
        <f t="shared" si="1"/>
        <v>3.1032365158580966</v>
      </c>
      <c r="G8" s="34">
        <v>11572</v>
      </c>
      <c r="H8" s="34">
        <v>0</v>
      </c>
      <c r="I8" s="35">
        <f>K8+M8+O8</f>
        <v>361329</v>
      </c>
      <c r="J8" s="36">
        <f t="shared" si="2"/>
        <v>96.8967634841419</v>
      </c>
      <c r="K8" s="34">
        <v>249820</v>
      </c>
      <c r="L8" s="36">
        <f t="shared" si="3"/>
        <v>66.99365247076302</v>
      </c>
      <c r="M8" s="34">
        <v>1695</v>
      </c>
      <c r="N8" s="36">
        <f t="shared" si="4"/>
        <v>0.45454423560140633</v>
      </c>
      <c r="O8" s="34">
        <v>109814</v>
      </c>
      <c r="P8" s="34">
        <v>28187</v>
      </c>
      <c r="Q8" s="36">
        <f t="shared" si="5"/>
        <v>29.44856677777748</v>
      </c>
      <c r="R8" s="34" t="s">
        <v>261</v>
      </c>
      <c r="S8" s="34"/>
      <c r="T8" s="34"/>
      <c r="U8" s="34"/>
    </row>
    <row r="9" spans="1:21" ht="13.5">
      <c r="A9" s="31" t="s">
        <v>84</v>
      </c>
      <c r="B9" s="32" t="s">
        <v>89</v>
      </c>
      <c r="C9" s="33" t="s">
        <v>90</v>
      </c>
      <c r="D9" s="34">
        <f t="shared" si="0"/>
        <v>346483</v>
      </c>
      <c r="E9" s="35">
        <f>G9+H9</f>
        <v>9986</v>
      </c>
      <c r="F9" s="36">
        <f t="shared" si="1"/>
        <v>2.882103883884635</v>
      </c>
      <c r="G9" s="34">
        <v>9986</v>
      </c>
      <c r="H9" s="34">
        <v>0</v>
      </c>
      <c r="I9" s="35">
        <f>K9+M9+O9</f>
        <v>336497</v>
      </c>
      <c r="J9" s="36">
        <f t="shared" si="2"/>
        <v>97.11789611611536</v>
      </c>
      <c r="K9" s="34">
        <v>180090</v>
      </c>
      <c r="L9" s="36">
        <f t="shared" si="3"/>
        <v>51.976576051350285</v>
      </c>
      <c r="M9" s="34">
        <v>0</v>
      </c>
      <c r="N9" s="36">
        <f t="shared" si="4"/>
        <v>0</v>
      </c>
      <c r="O9" s="34">
        <v>156407</v>
      </c>
      <c r="P9" s="34">
        <v>61003</v>
      </c>
      <c r="Q9" s="36">
        <f t="shared" si="5"/>
        <v>45.14132006476508</v>
      </c>
      <c r="R9" s="34"/>
      <c r="S9" s="34" t="s">
        <v>261</v>
      </c>
      <c r="T9" s="34"/>
      <c r="U9" s="34"/>
    </row>
    <row r="10" spans="1:21" ht="13.5">
      <c r="A10" s="31" t="s">
        <v>84</v>
      </c>
      <c r="B10" s="32" t="s">
        <v>91</v>
      </c>
      <c r="C10" s="33" t="s">
        <v>92</v>
      </c>
      <c r="D10" s="34">
        <f t="shared" si="0"/>
        <v>278515</v>
      </c>
      <c r="E10" s="35">
        <f aca="true" t="shared" si="6" ref="E10:E73">G10+H10</f>
        <v>38051</v>
      </c>
      <c r="F10" s="36">
        <f t="shared" si="1"/>
        <v>13.66210078451789</v>
      </c>
      <c r="G10" s="34">
        <v>37860</v>
      </c>
      <c r="H10" s="34">
        <v>191</v>
      </c>
      <c r="I10" s="35">
        <f aca="true" t="shared" si="7" ref="I10:I73">K10+M10+O10</f>
        <v>240464</v>
      </c>
      <c r="J10" s="36">
        <f t="shared" si="2"/>
        <v>86.33789921548211</v>
      </c>
      <c r="K10" s="34">
        <v>76173</v>
      </c>
      <c r="L10" s="36">
        <f t="shared" si="3"/>
        <v>27.349693912356603</v>
      </c>
      <c r="M10" s="34">
        <v>0</v>
      </c>
      <c r="N10" s="36">
        <f t="shared" si="4"/>
        <v>0</v>
      </c>
      <c r="O10" s="34">
        <v>164291</v>
      </c>
      <c r="P10" s="34">
        <v>29783</v>
      </c>
      <c r="Q10" s="36">
        <f t="shared" si="5"/>
        <v>58.988205303125504</v>
      </c>
      <c r="R10" s="34" t="s">
        <v>261</v>
      </c>
      <c r="S10" s="34"/>
      <c r="T10" s="34"/>
      <c r="U10" s="34"/>
    </row>
    <row r="11" spans="1:21" ht="13.5">
      <c r="A11" s="31" t="s">
        <v>84</v>
      </c>
      <c r="B11" s="32" t="s">
        <v>93</v>
      </c>
      <c r="C11" s="33" t="s">
        <v>94</v>
      </c>
      <c r="D11" s="34">
        <f t="shared" si="0"/>
        <v>129360</v>
      </c>
      <c r="E11" s="35">
        <f t="shared" si="6"/>
        <v>10630</v>
      </c>
      <c r="F11" s="36">
        <f t="shared" si="1"/>
        <v>8.217377860235004</v>
      </c>
      <c r="G11" s="34">
        <v>10537</v>
      </c>
      <c r="H11" s="34">
        <v>93</v>
      </c>
      <c r="I11" s="35">
        <f t="shared" si="7"/>
        <v>118730</v>
      </c>
      <c r="J11" s="36">
        <f t="shared" si="2"/>
        <v>91.782622139765</v>
      </c>
      <c r="K11" s="34">
        <v>44266</v>
      </c>
      <c r="L11" s="36">
        <f t="shared" si="3"/>
        <v>34.21923314780458</v>
      </c>
      <c r="M11" s="34">
        <v>0</v>
      </c>
      <c r="N11" s="36">
        <f t="shared" si="4"/>
        <v>0</v>
      </c>
      <c r="O11" s="34">
        <v>74464</v>
      </c>
      <c r="P11" s="34">
        <v>20410</v>
      </c>
      <c r="Q11" s="36">
        <f t="shared" si="5"/>
        <v>57.563388991960416</v>
      </c>
      <c r="R11" s="34"/>
      <c r="S11" s="34" t="s">
        <v>261</v>
      </c>
      <c r="T11" s="34"/>
      <c r="U11" s="34"/>
    </row>
    <row r="12" spans="1:21" ht="13.5">
      <c r="A12" s="31" t="s">
        <v>84</v>
      </c>
      <c r="B12" s="32" t="s">
        <v>95</v>
      </c>
      <c r="C12" s="33" t="s">
        <v>96</v>
      </c>
      <c r="D12" s="34">
        <f t="shared" si="0"/>
        <v>112313</v>
      </c>
      <c r="E12" s="35">
        <f t="shared" si="6"/>
        <v>8451</v>
      </c>
      <c r="F12" s="36">
        <f t="shared" si="1"/>
        <v>7.5245074034172355</v>
      </c>
      <c r="G12" s="34">
        <v>8451</v>
      </c>
      <c r="H12" s="34">
        <v>0</v>
      </c>
      <c r="I12" s="35">
        <f t="shared" si="7"/>
        <v>103862</v>
      </c>
      <c r="J12" s="36">
        <f t="shared" si="2"/>
        <v>92.47549259658277</v>
      </c>
      <c r="K12" s="34">
        <v>55164</v>
      </c>
      <c r="L12" s="36">
        <f t="shared" si="3"/>
        <v>49.11630888677179</v>
      </c>
      <c r="M12" s="34">
        <v>0</v>
      </c>
      <c r="N12" s="36">
        <f t="shared" si="4"/>
        <v>0</v>
      </c>
      <c r="O12" s="34">
        <v>48698</v>
      </c>
      <c r="P12" s="34">
        <v>8154</v>
      </c>
      <c r="Q12" s="36">
        <f t="shared" si="5"/>
        <v>43.35918370981097</v>
      </c>
      <c r="R12" s="34" t="s">
        <v>261</v>
      </c>
      <c r="S12" s="34"/>
      <c r="T12" s="34"/>
      <c r="U12" s="34"/>
    </row>
    <row r="13" spans="1:21" ht="13.5">
      <c r="A13" s="31" t="s">
        <v>84</v>
      </c>
      <c r="B13" s="32" t="s">
        <v>97</v>
      </c>
      <c r="C13" s="33" t="s">
        <v>98</v>
      </c>
      <c r="D13" s="34">
        <f t="shared" si="0"/>
        <v>289863</v>
      </c>
      <c r="E13" s="35">
        <f t="shared" si="6"/>
        <v>18489</v>
      </c>
      <c r="F13" s="36">
        <f t="shared" si="1"/>
        <v>6.378530547189534</v>
      </c>
      <c r="G13" s="34">
        <v>18489</v>
      </c>
      <c r="H13" s="34">
        <v>0</v>
      </c>
      <c r="I13" s="35">
        <f t="shared" si="7"/>
        <v>271374</v>
      </c>
      <c r="J13" s="36">
        <f t="shared" si="2"/>
        <v>93.62146945281047</v>
      </c>
      <c r="K13" s="34">
        <v>159894</v>
      </c>
      <c r="L13" s="36">
        <f t="shared" si="3"/>
        <v>55.16192132145186</v>
      </c>
      <c r="M13" s="34">
        <v>0</v>
      </c>
      <c r="N13" s="36">
        <f t="shared" si="4"/>
        <v>0</v>
      </c>
      <c r="O13" s="34">
        <v>111480</v>
      </c>
      <c r="P13" s="34">
        <v>45805</v>
      </c>
      <c r="Q13" s="36">
        <f t="shared" si="5"/>
        <v>38.45954813135861</v>
      </c>
      <c r="R13" s="34"/>
      <c r="S13" s="34" t="s">
        <v>261</v>
      </c>
      <c r="T13" s="34"/>
      <c r="U13" s="34"/>
    </row>
    <row r="14" spans="1:21" ht="13.5">
      <c r="A14" s="31" t="s">
        <v>84</v>
      </c>
      <c r="B14" s="32" t="s">
        <v>99</v>
      </c>
      <c r="C14" s="33" t="s">
        <v>100</v>
      </c>
      <c r="D14" s="34">
        <f t="shared" si="0"/>
        <v>118729</v>
      </c>
      <c r="E14" s="35">
        <f t="shared" si="6"/>
        <v>6981</v>
      </c>
      <c r="F14" s="36">
        <f t="shared" si="1"/>
        <v>5.879776634183729</v>
      </c>
      <c r="G14" s="34">
        <v>6915</v>
      </c>
      <c r="H14" s="34">
        <v>66</v>
      </c>
      <c r="I14" s="35">
        <f t="shared" si="7"/>
        <v>111748</v>
      </c>
      <c r="J14" s="36">
        <f t="shared" si="2"/>
        <v>94.12022336581627</v>
      </c>
      <c r="K14" s="34">
        <v>71961</v>
      </c>
      <c r="L14" s="36">
        <f t="shared" si="3"/>
        <v>60.60945514575209</v>
      </c>
      <c r="M14" s="34">
        <v>0</v>
      </c>
      <c r="N14" s="36">
        <f t="shared" si="4"/>
        <v>0</v>
      </c>
      <c r="O14" s="34">
        <v>39787</v>
      </c>
      <c r="P14" s="34">
        <v>14203</v>
      </c>
      <c r="Q14" s="36">
        <f t="shared" si="5"/>
        <v>33.51076822006418</v>
      </c>
      <c r="R14" s="34" t="s">
        <v>261</v>
      </c>
      <c r="S14" s="34"/>
      <c r="T14" s="34"/>
      <c r="U14" s="34"/>
    </row>
    <row r="15" spans="1:21" ht="13.5">
      <c r="A15" s="31" t="s">
        <v>84</v>
      </c>
      <c r="B15" s="32" t="s">
        <v>101</v>
      </c>
      <c r="C15" s="33" t="s">
        <v>102</v>
      </c>
      <c r="D15" s="34">
        <f t="shared" si="0"/>
        <v>66608</v>
      </c>
      <c r="E15" s="35">
        <f t="shared" si="6"/>
        <v>9012</v>
      </c>
      <c r="F15" s="36">
        <f t="shared" si="1"/>
        <v>13.529906317559453</v>
      </c>
      <c r="G15" s="34">
        <v>9012</v>
      </c>
      <c r="H15" s="34">
        <v>0</v>
      </c>
      <c r="I15" s="35">
        <f t="shared" si="7"/>
        <v>57596</v>
      </c>
      <c r="J15" s="36">
        <f t="shared" si="2"/>
        <v>86.47009368244055</v>
      </c>
      <c r="K15" s="34">
        <v>10679</v>
      </c>
      <c r="L15" s="36">
        <f t="shared" si="3"/>
        <v>16.032608695652172</v>
      </c>
      <c r="M15" s="34">
        <v>1313</v>
      </c>
      <c r="N15" s="36">
        <f t="shared" si="4"/>
        <v>1.9712346865241412</v>
      </c>
      <c r="O15" s="34">
        <v>45604</v>
      </c>
      <c r="P15" s="34">
        <v>15796</v>
      </c>
      <c r="Q15" s="36">
        <f t="shared" si="5"/>
        <v>68.46625030026424</v>
      </c>
      <c r="R15" s="34" t="s">
        <v>261</v>
      </c>
      <c r="S15" s="34"/>
      <c r="T15" s="34"/>
      <c r="U15" s="34"/>
    </row>
    <row r="16" spans="1:21" ht="13.5">
      <c r="A16" s="31" t="s">
        <v>84</v>
      </c>
      <c r="B16" s="32" t="s">
        <v>103</v>
      </c>
      <c r="C16" s="33" t="s">
        <v>104</v>
      </c>
      <c r="D16" s="34">
        <f t="shared" si="0"/>
        <v>70129</v>
      </c>
      <c r="E16" s="35">
        <f t="shared" si="6"/>
        <v>4213</v>
      </c>
      <c r="F16" s="36">
        <f t="shared" si="1"/>
        <v>6.007500463431676</v>
      </c>
      <c r="G16" s="34">
        <v>4213</v>
      </c>
      <c r="H16" s="34">
        <v>0</v>
      </c>
      <c r="I16" s="35">
        <f t="shared" si="7"/>
        <v>65916</v>
      </c>
      <c r="J16" s="36">
        <f t="shared" si="2"/>
        <v>93.99249953656832</v>
      </c>
      <c r="K16" s="34">
        <v>22652</v>
      </c>
      <c r="L16" s="36">
        <f t="shared" si="3"/>
        <v>32.300474839224854</v>
      </c>
      <c r="M16" s="34">
        <v>0</v>
      </c>
      <c r="N16" s="36">
        <f t="shared" si="4"/>
        <v>0</v>
      </c>
      <c r="O16" s="34">
        <v>43264</v>
      </c>
      <c r="P16" s="34">
        <v>21143</v>
      </c>
      <c r="Q16" s="36">
        <f t="shared" si="5"/>
        <v>61.69202469734346</v>
      </c>
      <c r="R16" s="34"/>
      <c r="S16" s="34" t="s">
        <v>261</v>
      </c>
      <c r="T16" s="34"/>
      <c r="U16" s="34"/>
    </row>
    <row r="17" spans="1:21" ht="13.5">
      <c r="A17" s="31" t="s">
        <v>84</v>
      </c>
      <c r="B17" s="32" t="s">
        <v>105</v>
      </c>
      <c r="C17" s="33" t="s">
        <v>106</v>
      </c>
      <c r="D17" s="34">
        <f t="shared" si="0"/>
        <v>135532</v>
      </c>
      <c r="E17" s="35">
        <f t="shared" si="6"/>
        <v>6928</v>
      </c>
      <c r="F17" s="36">
        <f t="shared" si="1"/>
        <v>5.111707936133164</v>
      </c>
      <c r="G17" s="34">
        <v>6928</v>
      </c>
      <c r="H17" s="34">
        <v>0</v>
      </c>
      <c r="I17" s="35">
        <f t="shared" si="7"/>
        <v>128604</v>
      </c>
      <c r="J17" s="36">
        <f t="shared" si="2"/>
        <v>94.88829206386683</v>
      </c>
      <c r="K17" s="34">
        <v>82243</v>
      </c>
      <c r="L17" s="36">
        <f t="shared" si="3"/>
        <v>60.681610247026526</v>
      </c>
      <c r="M17" s="34">
        <v>0</v>
      </c>
      <c r="N17" s="36">
        <f t="shared" si="4"/>
        <v>0</v>
      </c>
      <c r="O17" s="34">
        <v>46361</v>
      </c>
      <c r="P17" s="34">
        <v>21110</v>
      </c>
      <c r="Q17" s="36">
        <f t="shared" si="5"/>
        <v>34.2066818168403</v>
      </c>
      <c r="R17" s="34"/>
      <c r="S17" s="34" t="s">
        <v>261</v>
      </c>
      <c r="T17" s="34"/>
      <c r="U17" s="34"/>
    </row>
    <row r="18" spans="1:21" ht="13.5">
      <c r="A18" s="31" t="s">
        <v>84</v>
      </c>
      <c r="B18" s="32" t="s">
        <v>107</v>
      </c>
      <c r="C18" s="33" t="s">
        <v>108</v>
      </c>
      <c r="D18" s="34">
        <f t="shared" si="0"/>
        <v>356049</v>
      </c>
      <c r="E18" s="35">
        <f t="shared" si="6"/>
        <v>14989</v>
      </c>
      <c r="F18" s="36">
        <f t="shared" si="1"/>
        <v>4.209813817761039</v>
      </c>
      <c r="G18" s="34">
        <v>14989</v>
      </c>
      <c r="H18" s="34">
        <v>0</v>
      </c>
      <c r="I18" s="35">
        <f t="shared" si="7"/>
        <v>341060</v>
      </c>
      <c r="J18" s="36">
        <f t="shared" si="2"/>
        <v>95.79018618223895</v>
      </c>
      <c r="K18" s="34">
        <v>135198</v>
      </c>
      <c r="L18" s="36">
        <f t="shared" si="3"/>
        <v>37.971739844796645</v>
      </c>
      <c r="M18" s="34">
        <v>3197</v>
      </c>
      <c r="N18" s="36">
        <f t="shared" si="4"/>
        <v>0.8979101191128188</v>
      </c>
      <c r="O18" s="34">
        <v>202665</v>
      </c>
      <c r="P18" s="34">
        <v>60099</v>
      </c>
      <c r="Q18" s="36">
        <f t="shared" si="5"/>
        <v>56.920536218329495</v>
      </c>
      <c r="R18" s="34"/>
      <c r="S18" s="34" t="s">
        <v>261</v>
      </c>
      <c r="T18" s="34"/>
      <c r="U18" s="34"/>
    </row>
    <row r="19" spans="1:21" ht="13.5">
      <c r="A19" s="31" t="s">
        <v>84</v>
      </c>
      <c r="B19" s="32" t="s">
        <v>109</v>
      </c>
      <c r="C19" s="33" t="s">
        <v>110</v>
      </c>
      <c r="D19" s="34">
        <f t="shared" si="0"/>
        <v>161266</v>
      </c>
      <c r="E19" s="35">
        <f t="shared" si="6"/>
        <v>7656</v>
      </c>
      <c r="F19" s="36">
        <f t="shared" si="1"/>
        <v>4.747435913335731</v>
      </c>
      <c r="G19" s="34">
        <v>7656</v>
      </c>
      <c r="H19" s="34">
        <v>0</v>
      </c>
      <c r="I19" s="35">
        <f t="shared" si="7"/>
        <v>153610</v>
      </c>
      <c r="J19" s="36">
        <f t="shared" si="2"/>
        <v>95.25256408666426</v>
      </c>
      <c r="K19" s="34">
        <v>54873</v>
      </c>
      <c r="L19" s="36">
        <f t="shared" si="3"/>
        <v>34.02639117978991</v>
      </c>
      <c r="M19" s="34">
        <v>0</v>
      </c>
      <c r="N19" s="36">
        <f t="shared" si="4"/>
        <v>0</v>
      </c>
      <c r="O19" s="34">
        <v>98737</v>
      </c>
      <c r="P19" s="34">
        <v>10322</v>
      </c>
      <c r="Q19" s="36">
        <f t="shared" si="5"/>
        <v>61.22617290687435</v>
      </c>
      <c r="R19" s="34"/>
      <c r="S19" s="34" t="s">
        <v>261</v>
      </c>
      <c r="T19" s="34"/>
      <c r="U19" s="34"/>
    </row>
    <row r="20" spans="1:21" ht="13.5">
      <c r="A20" s="31" t="s">
        <v>84</v>
      </c>
      <c r="B20" s="32" t="s">
        <v>111</v>
      </c>
      <c r="C20" s="33" t="s">
        <v>112</v>
      </c>
      <c r="D20" s="34">
        <f t="shared" si="0"/>
        <v>100261</v>
      </c>
      <c r="E20" s="35">
        <f t="shared" si="6"/>
        <v>14793</v>
      </c>
      <c r="F20" s="36">
        <f t="shared" si="1"/>
        <v>14.754490779066638</v>
      </c>
      <c r="G20" s="34">
        <v>13357</v>
      </c>
      <c r="H20" s="34">
        <v>1436</v>
      </c>
      <c r="I20" s="35">
        <f t="shared" si="7"/>
        <v>85468</v>
      </c>
      <c r="J20" s="36">
        <f t="shared" si="2"/>
        <v>85.24550922093337</v>
      </c>
      <c r="K20" s="34">
        <v>22874</v>
      </c>
      <c r="L20" s="36">
        <f t="shared" si="3"/>
        <v>22.814454274343962</v>
      </c>
      <c r="M20" s="34">
        <v>0</v>
      </c>
      <c r="N20" s="36">
        <f t="shared" si="4"/>
        <v>0</v>
      </c>
      <c r="O20" s="34">
        <v>62594</v>
      </c>
      <c r="P20" s="34">
        <v>10973</v>
      </c>
      <c r="Q20" s="36">
        <f t="shared" si="5"/>
        <v>62.431054946589406</v>
      </c>
      <c r="R20" s="34"/>
      <c r="S20" s="34" t="s">
        <v>261</v>
      </c>
      <c r="T20" s="34"/>
      <c r="U20" s="34"/>
    </row>
    <row r="21" spans="1:21" ht="13.5">
      <c r="A21" s="31" t="s">
        <v>84</v>
      </c>
      <c r="B21" s="32" t="s">
        <v>113</v>
      </c>
      <c r="C21" s="33" t="s">
        <v>114</v>
      </c>
      <c r="D21" s="34">
        <f t="shared" si="0"/>
        <v>82114</v>
      </c>
      <c r="E21" s="35">
        <f t="shared" si="6"/>
        <v>9416</v>
      </c>
      <c r="F21" s="36">
        <f t="shared" si="1"/>
        <v>11.466984923399176</v>
      </c>
      <c r="G21" s="34">
        <v>8865</v>
      </c>
      <c r="H21" s="34">
        <v>551</v>
      </c>
      <c r="I21" s="35">
        <f t="shared" si="7"/>
        <v>72698</v>
      </c>
      <c r="J21" s="36">
        <f t="shared" si="2"/>
        <v>88.53301507660082</v>
      </c>
      <c r="K21" s="34">
        <v>42099</v>
      </c>
      <c r="L21" s="36">
        <f t="shared" si="3"/>
        <v>51.268967532942014</v>
      </c>
      <c r="M21" s="34">
        <v>0</v>
      </c>
      <c r="N21" s="36">
        <f t="shared" si="4"/>
        <v>0</v>
      </c>
      <c r="O21" s="34">
        <v>30599</v>
      </c>
      <c r="P21" s="34">
        <v>2800</v>
      </c>
      <c r="Q21" s="36">
        <f t="shared" si="5"/>
        <v>37.26404754365882</v>
      </c>
      <c r="R21" s="34"/>
      <c r="S21" s="34" t="s">
        <v>261</v>
      </c>
      <c r="T21" s="34"/>
      <c r="U21" s="34"/>
    </row>
    <row r="22" spans="1:21" ht="13.5">
      <c r="A22" s="31" t="s">
        <v>84</v>
      </c>
      <c r="B22" s="32" t="s">
        <v>115</v>
      </c>
      <c r="C22" s="33" t="s">
        <v>116</v>
      </c>
      <c r="D22" s="34">
        <f t="shared" si="0"/>
        <v>72258</v>
      </c>
      <c r="E22" s="35">
        <f t="shared" si="6"/>
        <v>3686</v>
      </c>
      <c r="F22" s="36">
        <f t="shared" si="1"/>
        <v>5.101165268897562</v>
      </c>
      <c r="G22" s="34">
        <v>3686</v>
      </c>
      <c r="H22" s="34">
        <v>0</v>
      </c>
      <c r="I22" s="35">
        <f t="shared" si="7"/>
        <v>68572</v>
      </c>
      <c r="J22" s="36">
        <f t="shared" si="2"/>
        <v>94.89883473110244</v>
      </c>
      <c r="K22" s="34">
        <v>25502</v>
      </c>
      <c r="L22" s="36">
        <f t="shared" si="3"/>
        <v>35.29297794015888</v>
      </c>
      <c r="M22" s="34">
        <v>0</v>
      </c>
      <c r="N22" s="36">
        <f t="shared" si="4"/>
        <v>0</v>
      </c>
      <c r="O22" s="34">
        <v>43070</v>
      </c>
      <c r="P22" s="34">
        <v>13661</v>
      </c>
      <c r="Q22" s="36">
        <f t="shared" si="5"/>
        <v>59.60585679094357</v>
      </c>
      <c r="R22" s="34" t="s">
        <v>261</v>
      </c>
      <c r="S22" s="34"/>
      <c r="T22" s="34"/>
      <c r="U22" s="34"/>
    </row>
    <row r="23" spans="1:21" ht="13.5">
      <c r="A23" s="31" t="s">
        <v>84</v>
      </c>
      <c r="B23" s="32" t="s">
        <v>117</v>
      </c>
      <c r="C23" s="33" t="s">
        <v>118</v>
      </c>
      <c r="D23" s="34">
        <f t="shared" si="0"/>
        <v>50601</v>
      </c>
      <c r="E23" s="35">
        <f t="shared" si="6"/>
        <v>10236</v>
      </c>
      <c r="F23" s="36">
        <f t="shared" si="1"/>
        <v>20.22884923222861</v>
      </c>
      <c r="G23" s="34">
        <v>10236</v>
      </c>
      <c r="H23" s="34">
        <v>0</v>
      </c>
      <c r="I23" s="35">
        <f t="shared" si="7"/>
        <v>40365</v>
      </c>
      <c r="J23" s="36">
        <f t="shared" si="2"/>
        <v>79.77115076777139</v>
      </c>
      <c r="K23" s="34">
        <v>904</v>
      </c>
      <c r="L23" s="36">
        <f t="shared" si="3"/>
        <v>1.7865259579850201</v>
      </c>
      <c r="M23" s="34">
        <v>0</v>
      </c>
      <c r="N23" s="36">
        <f t="shared" si="4"/>
        <v>0</v>
      </c>
      <c r="O23" s="34">
        <v>39461</v>
      </c>
      <c r="P23" s="34">
        <v>10364</v>
      </c>
      <c r="Q23" s="36">
        <f t="shared" si="5"/>
        <v>77.98462480978637</v>
      </c>
      <c r="R23" s="34" t="s">
        <v>261</v>
      </c>
      <c r="S23" s="34"/>
      <c r="T23" s="34"/>
      <c r="U23" s="34"/>
    </row>
    <row r="24" spans="1:21" ht="13.5">
      <c r="A24" s="31" t="s">
        <v>84</v>
      </c>
      <c r="B24" s="32" t="s">
        <v>119</v>
      </c>
      <c r="C24" s="33" t="s">
        <v>120</v>
      </c>
      <c r="D24" s="34">
        <f t="shared" si="0"/>
        <v>98586</v>
      </c>
      <c r="E24" s="35">
        <f t="shared" si="6"/>
        <v>24436</v>
      </c>
      <c r="F24" s="36">
        <f t="shared" si="1"/>
        <v>24.78648083906437</v>
      </c>
      <c r="G24" s="34">
        <v>24436</v>
      </c>
      <c r="H24" s="34">
        <v>0</v>
      </c>
      <c r="I24" s="35">
        <f t="shared" si="7"/>
        <v>74150</v>
      </c>
      <c r="J24" s="36">
        <f t="shared" si="2"/>
        <v>75.21351916093563</v>
      </c>
      <c r="K24" s="34">
        <v>2699</v>
      </c>
      <c r="L24" s="36">
        <f t="shared" si="3"/>
        <v>2.7377112368896195</v>
      </c>
      <c r="M24" s="34">
        <v>0</v>
      </c>
      <c r="N24" s="36">
        <f t="shared" si="4"/>
        <v>0</v>
      </c>
      <c r="O24" s="34">
        <v>71451</v>
      </c>
      <c r="P24" s="34">
        <v>31260</v>
      </c>
      <c r="Q24" s="36">
        <f t="shared" si="5"/>
        <v>72.47580792404601</v>
      </c>
      <c r="R24" s="34" t="s">
        <v>261</v>
      </c>
      <c r="S24" s="34"/>
      <c r="T24" s="34"/>
      <c r="U24" s="34"/>
    </row>
    <row r="25" spans="1:21" ht="13.5">
      <c r="A25" s="31" t="s">
        <v>84</v>
      </c>
      <c r="B25" s="32" t="s">
        <v>121</v>
      </c>
      <c r="C25" s="33" t="s">
        <v>122</v>
      </c>
      <c r="D25" s="34">
        <f t="shared" si="0"/>
        <v>58967</v>
      </c>
      <c r="E25" s="35">
        <f t="shared" si="6"/>
        <v>14151</v>
      </c>
      <c r="F25" s="36">
        <f t="shared" si="1"/>
        <v>23.998168467108723</v>
      </c>
      <c r="G25" s="34">
        <v>14151</v>
      </c>
      <c r="H25" s="34">
        <v>0</v>
      </c>
      <c r="I25" s="35">
        <f t="shared" si="7"/>
        <v>44816</v>
      </c>
      <c r="J25" s="36">
        <f t="shared" si="2"/>
        <v>76.00183153289127</v>
      </c>
      <c r="K25" s="34">
        <v>3297</v>
      </c>
      <c r="L25" s="36">
        <f t="shared" si="3"/>
        <v>5.591262909763088</v>
      </c>
      <c r="M25" s="34">
        <v>0</v>
      </c>
      <c r="N25" s="36">
        <f t="shared" si="4"/>
        <v>0</v>
      </c>
      <c r="O25" s="34">
        <v>41519</v>
      </c>
      <c r="P25" s="34">
        <v>3233</v>
      </c>
      <c r="Q25" s="36">
        <f t="shared" si="5"/>
        <v>70.41056862312819</v>
      </c>
      <c r="R25" s="34" t="s">
        <v>261</v>
      </c>
      <c r="S25" s="34"/>
      <c r="T25" s="34"/>
      <c r="U25" s="34"/>
    </row>
    <row r="26" spans="1:21" ht="13.5">
      <c r="A26" s="31" t="s">
        <v>84</v>
      </c>
      <c r="B26" s="32" t="s">
        <v>123</v>
      </c>
      <c r="C26" s="33" t="s">
        <v>124</v>
      </c>
      <c r="D26" s="34">
        <f t="shared" si="0"/>
        <v>141664</v>
      </c>
      <c r="E26" s="35">
        <f t="shared" si="6"/>
        <v>3574</v>
      </c>
      <c r="F26" s="36">
        <f t="shared" si="1"/>
        <v>2.5228710187485883</v>
      </c>
      <c r="G26" s="34">
        <v>3075</v>
      </c>
      <c r="H26" s="34">
        <v>499</v>
      </c>
      <c r="I26" s="35">
        <f t="shared" si="7"/>
        <v>138090</v>
      </c>
      <c r="J26" s="36">
        <f t="shared" si="2"/>
        <v>97.47712898125141</v>
      </c>
      <c r="K26" s="34">
        <v>80538</v>
      </c>
      <c r="L26" s="36">
        <f t="shared" si="3"/>
        <v>56.85142308561102</v>
      </c>
      <c r="M26" s="34">
        <v>0</v>
      </c>
      <c r="N26" s="36">
        <f t="shared" si="4"/>
        <v>0</v>
      </c>
      <c r="O26" s="34">
        <v>57552</v>
      </c>
      <c r="P26" s="34">
        <v>32862</v>
      </c>
      <c r="Q26" s="36">
        <f t="shared" si="5"/>
        <v>40.625705895640394</v>
      </c>
      <c r="R26" s="34" t="s">
        <v>261</v>
      </c>
      <c r="S26" s="34"/>
      <c r="T26" s="34"/>
      <c r="U26" s="34"/>
    </row>
    <row r="27" spans="1:21" ht="13.5">
      <c r="A27" s="31" t="s">
        <v>84</v>
      </c>
      <c r="B27" s="32" t="s">
        <v>125</v>
      </c>
      <c r="C27" s="33" t="s">
        <v>126</v>
      </c>
      <c r="D27" s="34">
        <f t="shared" si="0"/>
        <v>99245</v>
      </c>
      <c r="E27" s="35">
        <f t="shared" si="6"/>
        <v>11033</v>
      </c>
      <c r="F27" s="36">
        <f t="shared" si="1"/>
        <v>11.116932842964381</v>
      </c>
      <c r="G27" s="34">
        <v>11033</v>
      </c>
      <c r="H27" s="34">
        <v>0</v>
      </c>
      <c r="I27" s="35">
        <f t="shared" si="7"/>
        <v>88212</v>
      </c>
      <c r="J27" s="36">
        <f t="shared" si="2"/>
        <v>88.88306715703563</v>
      </c>
      <c r="K27" s="34">
        <v>8857</v>
      </c>
      <c r="L27" s="36">
        <f t="shared" si="3"/>
        <v>8.924379061917477</v>
      </c>
      <c r="M27" s="34">
        <v>0</v>
      </c>
      <c r="N27" s="36">
        <f t="shared" si="4"/>
        <v>0</v>
      </c>
      <c r="O27" s="34">
        <v>79355</v>
      </c>
      <c r="P27" s="34">
        <v>16760</v>
      </c>
      <c r="Q27" s="36">
        <f t="shared" si="5"/>
        <v>79.95868809511815</v>
      </c>
      <c r="R27" s="34" t="s">
        <v>261</v>
      </c>
      <c r="S27" s="34"/>
      <c r="T27" s="34"/>
      <c r="U27" s="34"/>
    </row>
    <row r="28" spans="1:21" ht="13.5">
      <c r="A28" s="31" t="s">
        <v>84</v>
      </c>
      <c r="B28" s="32" t="s">
        <v>127</v>
      </c>
      <c r="C28" s="33" t="s">
        <v>128</v>
      </c>
      <c r="D28" s="34">
        <f t="shared" si="0"/>
        <v>36529</v>
      </c>
      <c r="E28" s="35">
        <f t="shared" si="6"/>
        <v>3412</v>
      </c>
      <c r="F28" s="36">
        <f t="shared" si="1"/>
        <v>9.340523967258891</v>
      </c>
      <c r="G28" s="34">
        <v>3412</v>
      </c>
      <c r="H28" s="34">
        <v>0</v>
      </c>
      <c r="I28" s="35">
        <f t="shared" si="7"/>
        <v>33117</v>
      </c>
      <c r="J28" s="36">
        <f t="shared" si="2"/>
        <v>90.65947603274111</v>
      </c>
      <c r="K28" s="34">
        <v>9798</v>
      </c>
      <c r="L28" s="36">
        <f t="shared" si="3"/>
        <v>26.822524569520105</v>
      </c>
      <c r="M28" s="34">
        <v>0</v>
      </c>
      <c r="N28" s="36">
        <f t="shared" si="4"/>
        <v>0</v>
      </c>
      <c r="O28" s="34">
        <v>23319</v>
      </c>
      <c r="P28" s="34">
        <v>3459</v>
      </c>
      <c r="Q28" s="36">
        <f t="shared" si="5"/>
        <v>63.836951463221006</v>
      </c>
      <c r="R28" s="34" t="s">
        <v>261</v>
      </c>
      <c r="S28" s="34"/>
      <c r="T28" s="34"/>
      <c r="U28" s="34"/>
    </row>
    <row r="29" spans="1:21" ht="13.5">
      <c r="A29" s="31" t="s">
        <v>84</v>
      </c>
      <c r="B29" s="32" t="s">
        <v>129</v>
      </c>
      <c r="C29" s="33" t="s">
        <v>130</v>
      </c>
      <c r="D29" s="34">
        <f t="shared" si="0"/>
        <v>101359</v>
      </c>
      <c r="E29" s="35">
        <f t="shared" si="6"/>
        <v>5885</v>
      </c>
      <c r="F29" s="36">
        <f t="shared" si="1"/>
        <v>5.806095166684754</v>
      </c>
      <c r="G29" s="34">
        <v>5885</v>
      </c>
      <c r="H29" s="34">
        <v>0</v>
      </c>
      <c r="I29" s="35">
        <f t="shared" si="7"/>
        <v>95474</v>
      </c>
      <c r="J29" s="36">
        <f t="shared" si="2"/>
        <v>94.19390483331524</v>
      </c>
      <c r="K29" s="34">
        <v>46807</v>
      </c>
      <c r="L29" s="36">
        <f t="shared" si="3"/>
        <v>46.17942165964542</v>
      </c>
      <c r="M29" s="34">
        <v>0</v>
      </c>
      <c r="N29" s="36">
        <f t="shared" si="4"/>
        <v>0</v>
      </c>
      <c r="O29" s="34">
        <v>48667</v>
      </c>
      <c r="P29" s="34">
        <v>21673</v>
      </c>
      <c r="Q29" s="36">
        <f t="shared" si="5"/>
        <v>48.014483173669824</v>
      </c>
      <c r="R29" s="34"/>
      <c r="S29" s="34" t="s">
        <v>261</v>
      </c>
      <c r="T29" s="34"/>
      <c r="U29" s="34"/>
    </row>
    <row r="30" spans="1:21" ht="13.5">
      <c r="A30" s="31" t="s">
        <v>84</v>
      </c>
      <c r="B30" s="32" t="s">
        <v>131</v>
      </c>
      <c r="C30" s="33" t="s">
        <v>132</v>
      </c>
      <c r="D30" s="34">
        <f t="shared" si="0"/>
        <v>75579</v>
      </c>
      <c r="E30" s="35">
        <f t="shared" si="6"/>
        <v>6787</v>
      </c>
      <c r="F30" s="36">
        <f t="shared" si="1"/>
        <v>8.980007674089363</v>
      </c>
      <c r="G30" s="34">
        <v>6787</v>
      </c>
      <c r="H30" s="34">
        <v>0</v>
      </c>
      <c r="I30" s="35">
        <f t="shared" si="7"/>
        <v>68792</v>
      </c>
      <c r="J30" s="36">
        <f t="shared" si="2"/>
        <v>91.01999232591064</v>
      </c>
      <c r="K30" s="34">
        <v>28230</v>
      </c>
      <c r="L30" s="36">
        <f t="shared" si="3"/>
        <v>37.35164529829715</v>
      </c>
      <c r="M30" s="34">
        <v>0</v>
      </c>
      <c r="N30" s="36">
        <f t="shared" si="4"/>
        <v>0</v>
      </c>
      <c r="O30" s="34">
        <v>40562</v>
      </c>
      <c r="P30" s="34">
        <v>13659</v>
      </c>
      <c r="Q30" s="36">
        <f t="shared" si="5"/>
        <v>53.66834702761349</v>
      </c>
      <c r="R30" s="34"/>
      <c r="S30" s="34" t="s">
        <v>261</v>
      </c>
      <c r="T30" s="34"/>
      <c r="U30" s="34"/>
    </row>
    <row r="31" spans="1:21" ht="13.5">
      <c r="A31" s="31" t="s">
        <v>84</v>
      </c>
      <c r="B31" s="32" t="s">
        <v>133</v>
      </c>
      <c r="C31" s="33" t="s">
        <v>134</v>
      </c>
      <c r="D31" s="34">
        <f t="shared" si="0"/>
        <v>82211</v>
      </c>
      <c r="E31" s="35">
        <f t="shared" si="6"/>
        <v>1938</v>
      </c>
      <c r="F31" s="36">
        <f t="shared" si="1"/>
        <v>2.357348773278515</v>
      </c>
      <c r="G31" s="34">
        <v>1938</v>
      </c>
      <c r="H31" s="34">
        <v>0</v>
      </c>
      <c r="I31" s="35">
        <f t="shared" si="7"/>
        <v>80273</v>
      </c>
      <c r="J31" s="36">
        <f t="shared" si="2"/>
        <v>97.64265122672148</v>
      </c>
      <c r="K31" s="34">
        <v>72279</v>
      </c>
      <c r="L31" s="36">
        <f t="shared" si="3"/>
        <v>87.9188916325066</v>
      </c>
      <c r="M31" s="34">
        <v>0</v>
      </c>
      <c r="N31" s="36">
        <f t="shared" si="4"/>
        <v>0</v>
      </c>
      <c r="O31" s="34">
        <v>7994</v>
      </c>
      <c r="P31" s="34">
        <v>129</v>
      </c>
      <c r="Q31" s="36">
        <f t="shared" si="5"/>
        <v>9.723759594214885</v>
      </c>
      <c r="R31" s="34"/>
      <c r="S31" s="34" t="s">
        <v>261</v>
      </c>
      <c r="T31" s="34"/>
      <c r="U31" s="34"/>
    </row>
    <row r="32" spans="1:21" ht="13.5">
      <c r="A32" s="31" t="s">
        <v>84</v>
      </c>
      <c r="B32" s="32" t="s">
        <v>135</v>
      </c>
      <c r="C32" s="33" t="s">
        <v>136</v>
      </c>
      <c r="D32" s="34">
        <f t="shared" si="0"/>
        <v>61788</v>
      </c>
      <c r="E32" s="35">
        <f t="shared" si="6"/>
        <v>5129</v>
      </c>
      <c r="F32" s="36">
        <f t="shared" si="1"/>
        <v>8.300964588593255</v>
      </c>
      <c r="G32" s="34">
        <v>5129</v>
      </c>
      <c r="H32" s="34">
        <v>0</v>
      </c>
      <c r="I32" s="35">
        <f t="shared" si="7"/>
        <v>56659</v>
      </c>
      <c r="J32" s="36">
        <f t="shared" si="2"/>
        <v>91.69903541140675</v>
      </c>
      <c r="K32" s="34">
        <v>22696</v>
      </c>
      <c r="L32" s="36">
        <f t="shared" si="3"/>
        <v>36.73205153104163</v>
      </c>
      <c r="M32" s="34">
        <v>0</v>
      </c>
      <c r="N32" s="36">
        <f t="shared" si="4"/>
        <v>0</v>
      </c>
      <c r="O32" s="34">
        <v>33963</v>
      </c>
      <c r="P32" s="34">
        <v>10189</v>
      </c>
      <c r="Q32" s="36">
        <f t="shared" si="5"/>
        <v>54.96698388036512</v>
      </c>
      <c r="R32" s="34"/>
      <c r="S32" s="34" t="s">
        <v>261</v>
      </c>
      <c r="T32" s="34"/>
      <c r="U32" s="34"/>
    </row>
    <row r="33" spans="1:21" ht="13.5">
      <c r="A33" s="31" t="s">
        <v>84</v>
      </c>
      <c r="B33" s="32" t="s">
        <v>137</v>
      </c>
      <c r="C33" s="33" t="s">
        <v>138</v>
      </c>
      <c r="D33" s="34">
        <f t="shared" si="0"/>
        <v>77968</v>
      </c>
      <c r="E33" s="35">
        <f t="shared" si="6"/>
        <v>2795</v>
      </c>
      <c r="F33" s="36">
        <f t="shared" si="1"/>
        <v>3.5848040221629387</v>
      </c>
      <c r="G33" s="34">
        <v>2795</v>
      </c>
      <c r="H33" s="34">
        <v>0</v>
      </c>
      <c r="I33" s="35">
        <f t="shared" si="7"/>
        <v>75173</v>
      </c>
      <c r="J33" s="36">
        <f t="shared" si="2"/>
        <v>96.41519597783706</v>
      </c>
      <c r="K33" s="34">
        <v>30441</v>
      </c>
      <c r="L33" s="36">
        <f t="shared" si="3"/>
        <v>39.04294069361789</v>
      </c>
      <c r="M33" s="34">
        <v>0</v>
      </c>
      <c r="N33" s="36">
        <f t="shared" si="4"/>
        <v>0</v>
      </c>
      <c r="O33" s="34">
        <v>44732</v>
      </c>
      <c r="P33" s="34">
        <v>17849</v>
      </c>
      <c r="Q33" s="36">
        <f t="shared" si="5"/>
        <v>57.372255284219165</v>
      </c>
      <c r="R33" s="34" t="s">
        <v>261</v>
      </c>
      <c r="S33" s="34"/>
      <c r="T33" s="34"/>
      <c r="U33" s="34"/>
    </row>
    <row r="34" spans="1:21" ht="13.5">
      <c r="A34" s="31" t="s">
        <v>84</v>
      </c>
      <c r="B34" s="32" t="s">
        <v>139</v>
      </c>
      <c r="C34" s="33" t="s">
        <v>140</v>
      </c>
      <c r="D34" s="34">
        <f t="shared" si="0"/>
        <v>38483</v>
      </c>
      <c r="E34" s="35">
        <f t="shared" si="6"/>
        <v>3461</v>
      </c>
      <c r="F34" s="36">
        <f t="shared" si="1"/>
        <v>8.993581581477535</v>
      </c>
      <c r="G34" s="34">
        <v>3461</v>
      </c>
      <c r="H34" s="34">
        <v>0</v>
      </c>
      <c r="I34" s="35">
        <f t="shared" si="7"/>
        <v>35022</v>
      </c>
      <c r="J34" s="36">
        <f t="shared" si="2"/>
        <v>91.00641841852246</v>
      </c>
      <c r="K34" s="34">
        <v>8172</v>
      </c>
      <c r="L34" s="36">
        <f t="shared" si="3"/>
        <v>21.235350674323726</v>
      </c>
      <c r="M34" s="34">
        <v>0</v>
      </c>
      <c r="N34" s="36">
        <f t="shared" si="4"/>
        <v>0</v>
      </c>
      <c r="O34" s="34">
        <v>26850</v>
      </c>
      <c r="P34" s="34">
        <v>8351</v>
      </c>
      <c r="Q34" s="36">
        <f t="shared" si="5"/>
        <v>69.77106774419873</v>
      </c>
      <c r="R34" s="34" t="s">
        <v>261</v>
      </c>
      <c r="S34" s="34"/>
      <c r="T34" s="34"/>
      <c r="U34" s="34"/>
    </row>
    <row r="35" spans="1:21" ht="13.5">
      <c r="A35" s="31" t="s">
        <v>84</v>
      </c>
      <c r="B35" s="32" t="s">
        <v>141</v>
      </c>
      <c r="C35" s="33" t="s">
        <v>142</v>
      </c>
      <c r="D35" s="34">
        <f t="shared" si="0"/>
        <v>47870</v>
      </c>
      <c r="E35" s="35">
        <f t="shared" si="6"/>
        <v>1136</v>
      </c>
      <c r="F35" s="36">
        <f t="shared" si="1"/>
        <v>2.373093795696678</v>
      </c>
      <c r="G35" s="34">
        <v>1136</v>
      </c>
      <c r="H35" s="34">
        <v>0</v>
      </c>
      <c r="I35" s="35">
        <f t="shared" si="7"/>
        <v>46734</v>
      </c>
      <c r="J35" s="36">
        <f t="shared" si="2"/>
        <v>97.62690620430332</v>
      </c>
      <c r="K35" s="34">
        <v>14318</v>
      </c>
      <c r="L35" s="36">
        <f t="shared" si="3"/>
        <v>29.910173386254442</v>
      </c>
      <c r="M35" s="34">
        <v>0</v>
      </c>
      <c r="N35" s="36">
        <f t="shared" si="4"/>
        <v>0</v>
      </c>
      <c r="O35" s="34">
        <v>32416</v>
      </c>
      <c r="P35" s="34">
        <v>10591</v>
      </c>
      <c r="Q35" s="36">
        <f t="shared" si="5"/>
        <v>67.71673281804888</v>
      </c>
      <c r="R35" s="34" t="s">
        <v>261</v>
      </c>
      <c r="S35" s="34"/>
      <c r="T35" s="34"/>
      <c r="U35" s="34"/>
    </row>
    <row r="36" spans="1:21" ht="13.5">
      <c r="A36" s="31" t="s">
        <v>84</v>
      </c>
      <c r="B36" s="32" t="s">
        <v>143</v>
      </c>
      <c r="C36" s="33" t="s">
        <v>144</v>
      </c>
      <c r="D36" s="34">
        <f t="shared" si="0"/>
        <v>66493</v>
      </c>
      <c r="E36" s="35">
        <f t="shared" si="6"/>
        <v>2045</v>
      </c>
      <c r="F36" s="36">
        <f t="shared" si="1"/>
        <v>3.0755117079993384</v>
      </c>
      <c r="G36" s="34">
        <v>2045</v>
      </c>
      <c r="H36" s="34">
        <v>0</v>
      </c>
      <c r="I36" s="35">
        <f t="shared" si="7"/>
        <v>64448</v>
      </c>
      <c r="J36" s="36">
        <f t="shared" si="2"/>
        <v>96.92448829200066</v>
      </c>
      <c r="K36" s="34">
        <v>41726</v>
      </c>
      <c r="L36" s="36">
        <f t="shared" si="3"/>
        <v>62.75247018483149</v>
      </c>
      <c r="M36" s="34">
        <v>0</v>
      </c>
      <c r="N36" s="36">
        <f t="shared" si="4"/>
        <v>0</v>
      </c>
      <c r="O36" s="34">
        <v>22722</v>
      </c>
      <c r="P36" s="34">
        <v>4203</v>
      </c>
      <c r="Q36" s="36">
        <f t="shared" si="5"/>
        <v>34.17201810716918</v>
      </c>
      <c r="R36" s="34"/>
      <c r="S36" s="34" t="s">
        <v>261</v>
      </c>
      <c r="T36" s="34"/>
      <c r="U36" s="34"/>
    </row>
    <row r="37" spans="1:21" ht="13.5">
      <c r="A37" s="31" t="s">
        <v>84</v>
      </c>
      <c r="B37" s="32" t="s">
        <v>145</v>
      </c>
      <c r="C37" s="33" t="s">
        <v>146</v>
      </c>
      <c r="D37" s="34">
        <f t="shared" si="0"/>
        <v>70223</v>
      </c>
      <c r="E37" s="35">
        <f t="shared" si="6"/>
        <v>1581</v>
      </c>
      <c r="F37" s="36">
        <f t="shared" si="1"/>
        <v>2.251399114250317</v>
      </c>
      <c r="G37" s="34">
        <v>1581</v>
      </c>
      <c r="H37" s="34">
        <v>0</v>
      </c>
      <c r="I37" s="35">
        <f t="shared" si="7"/>
        <v>68642</v>
      </c>
      <c r="J37" s="36">
        <f t="shared" si="2"/>
        <v>97.74860088574968</v>
      </c>
      <c r="K37" s="34">
        <v>21347</v>
      </c>
      <c r="L37" s="36">
        <f t="shared" si="3"/>
        <v>30.398872164390582</v>
      </c>
      <c r="M37" s="34">
        <v>0</v>
      </c>
      <c r="N37" s="36">
        <f t="shared" si="4"/>
        <v>0</v>
      </c>
      <c r="O37" s="34">
        <v>47295</v>
      </c>
      <c r="P37" s="34">
        <v>27687</v>
      </c>
      <c r="Q37" s="36">
        <f t="shared" si="5"/>
        <v>67.3497287213591</v>
      </c>
      <c r="R37" s="34"/>
      <c r="S37" s="34" t="s">
        <v>261</v>
      </c>
      <c r="T37" s="34"/>
      <c r="U37" s="34"/>
    </row>
    <row r="38" spans="1:21" ht="13.5">
      <c r="A38" s="31" t="s">
        <v>84</v>
      </c>
      <c r="B38" s="32" t="s">
        <v>147</v>
      </c>
      <c r="C38" s="33" t="s">
        <v>148</v>
      </c>
      <c r="D38" s="34">
        <f t="shared" si="0"/>
        <v>37633</v>
      </c>
      <c r="E38" s="35">
        <f t="shared" si="6"/>
        <v>1160</v>
      </c>
      <c r="F38" s="36">
        <f t="shared" si="1"/>
        <v>3.0824010841548644</v>
      </c>
      <c r="G38" s="34">
        <v>1160</v>
      </c>
      <c r="H38" s="34">
        <v>0</v>
      </c>
      <c r="I38" s="35">
        <f t="shared" si="7"/>
        <v>36473</v>
      </c>
      <c r="J38" s="36">
        <f t="shared" si="2"/>
        <v>96.91759891584513</v>
      </c>
      <c r="K38" s="34">
        <v>8046</v>
      </c>
      <c r="L38" s="36">
        <f t="shared" si="3"/>
        <v>21.38017165785348</v>
      </c>
      <c r="M38" s="34">
        <v>0</v>
      </c>
      <c r="N38" s="36">
        <f t="shared" si="4"/>
        <v>0</v>
      </c>
      <c r="O38" s="34">
        <v>28427</v>
      </c>
      <c r="P38" s="34">
        <v>9869</v>
      </c>
      <c r="Q38" s="36">
        <f t="shared" si="5"/>
        <v>75.53742725799165</v>
      </c>
      <c r="R38" s="34" t="s">
        <v>261</v>
      </c>
      <c r="S38" s="34"/>
      <c r="T38" s="34"/>
      <c r="U38" s="34"/>
    </row>
    <row r="39" spans="1:21" ht="13.5">
      <c r="A39" s="31" t="s">
        <v>84</v>
      </c>
      <c r="B39" s="32" t="s">
        <v>149</v>
      </c>
      <c r="C39" s="33" t="s">
        <v>150</v>
      </c>
      <c r="D39" s="34">
        <f t="shared" si="0"/>
        <v>41478</v>
      </c>
      <c r="E39" s="35">
        <f t="shared" si="6"/>
        <v>800</v>
      </c>
      <c r="F39" s="36">
        <f t="shared" si="1"/>
        <v>1.9287333044023338</v>
      </c>
      <c r="G39" s="34">
        <v>800</v>
      </c>
      <c r="H39" s="34">
        <v>0</v>
      </c>
      <c r="I39" s="35">
        <f t="shared" si="7"/>
        <v>40678</v>
      </c>
      <c r="J39" s="36">
        <f t="shared" si="2"/>
        <v>98.07126669559767</v>
      </c>
      <c r="K39" s="34">
        <v>13909</v>
      </c>
      <c r="L39" s="36">
        <f t="shared" si="3"/>
        <v>33.53343941366508</v>
      </c>
      <c r="M39" s="34">
        <v>0</v>
      </c>
      <c r="N39" s="36">
        <f t="shared" si="4"/>
        <v>0</v>
      </c>
      <c r="O39" s="34">
        <v>26769</v>
      </c>
      <c r="P39" s="34">
        <v>19122</v>
      </c>
      <c r="Q39" s="36">
        <f t="shared" si="5"/>
        <v>64.53782728193259</v>
      </c>
      <c r="R39" s="34"/>
      <c r="S39" s="34" t="s">
        <v>261</v>
      </c>
      <c r="T39" s="34"/>
      <c r="U39" s="34"/>
    </row>
    <row r="40" spans="1:21" ht="13.5">
      <c r="A40" s="31" t="s">
        <v>84</v>
      </c>
      <c r="B40" s="32" t="s">
        <v>151</v>
      </c>
      <c r="C40" s="33" t="s">
        <v>152</v>
      </c>
      <c r="D40" s="34">
        <f t="shared" si="0"/>
        <v>16484</v>
      </c>
      <c r="E40" s="35">
        <f t="shared" si="6"/>
        <v>2214</v>
      </c>
      <c r="F40" s="36">
        <f t="shared" si="1"/>
        <v>13.431206017956807</v>
      </c>
      <c r="G40" s="34">
        <v>2214</v>
      </c>
      <c r="H40" s="34">
        <v>0</v>
      </c>
      <c r="I40" s="35">
        <f t="shared" si="7"/>
        <v>14270</v>
      </c>
      <c r="J40" s="36">
        <f t="shared" si="2"/>
        <v>86.56879398204319</v>
      </c>
      <c r="K40" s="34">
        <v>0</v>
      </c>
      <c r="L40" s="36">
        <f t="shared" si="3"/>
        <v>0</v>
      </c>
      <c r="M40" s="34">
        <v>0</v>
      </c>
      <c r="N40" s="36">
        <f t="shared" si="4"/>
        <v>0</v>
      </c>
      <c r="O40" s="34">
        <v>14270</v>
      </c>
      <c r="P40" s="34">
        <v>911</v>
      </c>
      <c r="Q40" s="36">
        <f t="shared" si="5"/>
        <v>86.56879398204319</v>
      </c>
      <c r="R40" s="34" t="s">
        <v>261</v>
      </c>
      <c r="S40" s="34"/>
      <c r="T40" s="34"/>
      <c r="U40" s="34"/>
    </row>
    <row r="41" spans="1:21" ht="13.5">
      <c r="A41" s="31" t="s">
        <v>84</v>
      </c>
      <c r="B41" s="32" t="s">
        <v>153</v>
      </c>
      <c r="C41" s="33" t="s">
        <v>154</v>
      </c>
      <c r="D41" s="34">
        <f t="shared" si="0"/>
        <v>13088</v>
      </c>
      <c r="E41" s="35">
        <f t="shared" si="6"/>
        <v>1809</v>
      </c>
      <c r="F41" s="36">
        <f t="shared" si="1"/>
        <v>13.821821515892422</v>
      </c>
      <c r="G41" s="34">
        <v>1809</v>
      </c>
      <c r="H41" s="34">
        <v>0</v>
      </c>
      <c r="I41" s="35">
        <f t="shared" si="7"/>
        <v>11279</v>
      </c>
      <c r="J41" s="36">
        <f t="shared" si="2"/>
        <v>86.17817848410758</v>
      </c>
      <c r="K41" s="34">
        <v>0</v>
      </c>
      <c r="L41" s="36">
        <f t="shared" si="3"/>
        <v>0</v>
      </c>
      <c r="M41" s="34">
        <v>0</v>
      </c>
      <c r="N41" s="36">
        <f t="shared" si="4"/>
        <v>0</v>
      </c>
      <c r="O41" s="34">
        <v>11279</v>
      </c>
      <c r="P41" s="34">
        <v>5453</v>
      </c>
      <c r="Q41" s="36">
        <f t="shared" si="5"/>
        <v>86.17817848410758</v>
      </c>
      <c r="R41" s="34" t="s">
        <v>261</v>
      </c>
      <c r="S41" s="34"/>
      <c r="T41" s="34"/>
      <c r="U41" s="34"/>
    </row>
    <row r="42" spans="1:21" ht="13.5">
      <c r="A42" s="31" t="s">
        <v>84</v>
      </c>
      <c r="B42" s="32" t="s">
        <v>155</v>
      </c>
      <c r="C42" s="33" t="s">
        <v>156</v>
      </c>
      <c r="D42" s="34">
        <f t="shared" si="0"/>
        <v>43008</v>
      </c>
      <c r="E42" s="35">
        <f t="shared" si="6"/>
        <v>2620</v>
      </c>
      <c r="F42" s="36">
        <f t="shared" si="1"/>
        <v>6.0918898809523805</v>
      </c>
      <c r="G42" s="34">
        <v>2620</v>
      </c>
      <c r="H42" s="34">
        <v>0</v>
      </c>
      <c r="I42" s="35">
        <f t="shared" si="7"/>
        <v>40388</v>
      </c>
      <c r="J42" s="36">
        <f t="shared" si="2"/>
        <v>93.90811011904762</v>
      </c>
      <c r="K42" s="34">
        <v>0</v>
      </c>
      <c r="L42" s="36">
        <f t="shared" si="3"/>
        <v>0</v>
      </c>
      <c r="M42" s="34">
        <v>0</v>
      </c>
      <c r="N42" s="36">
        <f t="shared" si="4"/>
        <v>0</v>
      </c>
      <c r="O42" s="34">
        <v>40388</v>
      </c>
      <c r="P42" s="34">
        <v>6367</v>
      </c>
      <c r="Q42" s="36">
        <f t="shared" si="5"/>
        <v>93.90811011904762</v>
      </c>
      <c r="R42" s="34" t="s">
        <v>261</v>
      </c>
      <c r="S42" s="34"/>
      <c r="T42" s="34"/>
      <c r="U42" s="34"/>
    </row>
    <row r="43" spans="1:21" ht="13.5">
      <c r="A43" s="31" t="s">
        <v>84</v>
      </c>
      <c r="B43" s="32" t="s">
        <v>157</v>
      </c>
      <c r="C43" s="33" t="s">
        <v>158</v>
      </c>
      <c r="D43" s="34">
        <f t="shared" si="0"/>
        <v>33138</v>
      </c>
      <c r="E43" s="35">
        <f t="shared" si="6"/>
        <v>5100</v>
      </c>
      <c r="F43" s="36">
        <f t="shared" si="1"/>
        <v>15.390186492848091</v>
      </c>
      <c r="G43" s="34">
        <v>5100</v>
      </c>
      <c r="H43" s="34">
        <v>0</v>
      </c>
      <c r="I43" s="35">
        <f t="shared" si="7"/>
        <v>28038</v>
      </c>
      <c r="J43" s="36">
        <f t="shared" si="2"/>
        <v>84.60981350715191</v>
      </c>
      <c r="K43" s="34">
        <v>0</v>
      </c>
      <c r="L43" s="36">
        <f t="shared" si="3"/>
        <v>0</v>
      </c>
      <c r="M43" s="34">
        <v>0</v>
      </c>
      <c r="N43" s="36">
        <f t="shared" si="4"/>
        <v>0</v>
      </c>
      <c r="O43" s="34">
        <v>28038</v>
      </c>
      <c r="P43" s="34">
        <v>6762</v>
      </c>
      <c r="Q43" s="36">
        <f t="shared" si="5"/>
        <v>84.60981350715191</v>
      </c>
      <c r="R43" s="34" t="s">
        <v>261</v>
      </c>
      <c r="S43" s="34"/>
      <c r="T43" s="34"/>
      <c r="U43" s="34"/>
    </row>
    <row r="44" spans="1:21" ht="13.5">
      <c r="A44" s="31" t="s">
        <v>84</v>
      </c>
      <c r="B44" s="32" t="s">
        <v>159</v>
      </c>
      <c r="C44" s="33" t="s">
        <v>160</v>
      </c>
      <c r="D44" s="34">
        <f t="shared" si="0"/>
        <v>7479</v>
      </c>
      <c r="E44" s="35">
        <f t="shared" si="6"/>
        <v>92</v>
      </c>
      <c r="F44" s="36">
        <f t="shared" si="1"/>
        <v>1.230110977403396</v>
      </c>
      <c r="G44" s="34">
        <v>92</v>
      </c>
      <c r="H44" s="34">
        <v>0</v>
      </c>
      <c r="I44" s="35">
        <f t="shared" si="7"/>
        <v>7387</v>
      </c>
      <c r="J44" s="36">
        <f t="shared" si="2"/>
        <v>98.7698890225966</v>
      </c>
      <c r="K44" s="34">
        <v>0</v>
      </c>
      <c r="L44" s="36">
        <f t="shared" si="3"/>
        <v>0</v>
      </c>
      <c r="M44" s="34">
        <v>0</v>
      </c>
      <c r="N44" s="36">
        <f t="shared" si="4"/>
        <v>0</v>
      </c>
      <c r="O44" s="34">
        <v>7387</v>
      </c>
      <c r="P44" s="34">
        <v>1277</v>
      </c>
      <c r="Q44" s="36">
        <f t="shared" si="5"/>
        <v>98.7698890225966</v>
      </c>
      <c r="R44" s="34" t="s">
        <v>261</v>
      </c>
      <c r="S44" s="34"/>
      <c r="T44" s="34"/>
      <c r="U44" s="34"/>
    </row>
    <row r="45" spans="1:21" ht="13.5">
      <c r="A45" s="31" t="s">
        <v>84</v>
      </c>
      <c r="B45" s="32" t="s">
        <v>161</v>
      </c>
      <c r="C45" s="33" t="s">
        <v>162</v>
      </c>
      <c r="D45" s="34">
        <f t="shared" si="0"/>
        <v>19108</v>
      </c>
      <c r="E45" s="35">
        <f t="shared" si="6"/>
        <v>2007</v>
      </c>
      <c r="F45" s="36">
        <f t="shared" si="1"/>
        <v>10.503454050659409</v>
      </c>
      <c r="G45" s="34">
        <v>2007</v>
      </c>
      <c r="H45" s="34">
        <v>0</v>
      </c>
      <c r="I45" s="35">
        <f t="shared" si="7"/>
        <v>17101</v>
      </c>
      <c r="J45" s="36">
        <f t="shared" si="2"/>
        <v>89.49654594934059</v>
      </c>
      <c r="K45" s="34">
        <v>0</v>
      </c>
      <c r="L45" s="36">
        <f t="shared" si="3"/>
        <v>0</v>
      </c>
      <c r="M45" s="34">
        <v>0</v>
      </c>
      <c r="N45" s="36">
        <f t="shared" si="4"/>
        <v>0</v>
      </c>
      <c r="O45" s="34">
        <v>17101</v>
      </c>
      <c r="P45" s="34">
        <v>5283</v>
      </c>
      <c r="Q45" s="36">
        <f t="shared" si="5"/>
        <v>89.49654594934059</v>
      </c>
      <c r="R45" s="34" t="s">
        <v>261</v>
      </c>
      <c r="S45" s="34"/>
      <c r="T45" s="34"/>
      <c r="U45" s="34"/>
    </row>
    <row r="46" spans="1:21" ht="13.5">
      <c r="A46" s="31" t="s">
        <v>84</v>
      </c>
      <c r="B46" s="32" t="s">
        <v>163</v>
      </c>
      <c r="C46" s="33" t="s">
        <v>164</v>
      </c>
      <c r="D46" s="34">
        <f t="shared" si="0"/>
        <v>18805</v>
      </c>
      <c r="E46" s="35">
        <f t="shared" si="6"/>
        <v>3178</v>
      </c>
      <c r="F46" s="36">
        <f t="shared" si="1"/>
        <v>16.899760701940973</v>
      </c>
      <c r="G46" s="34">
        <v>3178</v>
      </c>
      <c r="H46" s="34">
        <v>0</v>
      </c>
      <c r="I46" s="35">
        <f t="shared" si="7"/>
        <v>15627</v>
      </c>
      <c r="J46" s="36">
        <f t="shared" si="2"/>
        <v>83.10023929805904</v>
      </c>
      <c r="K46" s="34">
        <v>0</v>
      </c>
      <c r="L46" s="36">
        <f t="shared" si="3"/>
        <v>0</v>
      </c>
      <c r="M46" s="34">
        <v>0</v>
      </c>
      <c r="N46" s="36">
        <f t="shared" si="4"/>
        <v>0</v>
      </c>
      <c r="O46" s="34">
        <v>15627</v>
      </c>
      <c r="P46" s="34">
        <v>4299</v>
      </c>
      <c r="Q46" s="36">
        <f t="shared" si="5"/>
        <v>83.10023929805904</v>
      </c>
      <c r="R46" s="34" t="s">
        <v>261</v>
      </c>
      <c r="S46" s="34"/>
      <c r="T46" s="34"/>
      <c r="U46" s="34"/>
    </row>
    <row r="47" spans="1:21" ht="13.5">
      <c r="A47" s="31" t="s">
        <v>84</v>
      </c>
      <c r="B47" s="32" t="s">
        <v>165</v>
      </c>
      <c r="C47" s="33" t="s">
        <v>166</v>
      </c>
      <c r="D47" s="34">
        <f t="shared" si="0"/>
        <v>21087</v>
      </c>
      <c r="E47" s="35">
        <f t="shared" si="6"/>
        <v>1608</v>
      </c>
      <c r="F47" s="36">
        <f t="shared" si="1"/>
        <v>7.625551287523119</v>
      </c>
      <c r="G47" s="34">
        <v>1602</v>
      </c>
      <c r="H47" s="34">
        <v>6</v>
      </c>
      <c r="I47" s="35">
        <f t="shared" si="7"/>
        <v>19479</v>
      </c>
      <c r="J47" s="36">
        <f t="shared" si="2"/>
        <v>92.37444871247689</v>
      </c>
      <c r="K47" s="34">
        <v>3737</v>
      </c>
      <c r="L47" s="36">
        <f t="shared" si="3"/>
        <v>17.721819130269832</v>
      </c>
      <c r="M47" s="34">
        <v>0</v>
      </c>
      <c r="N47" s="36">
        <f t="shared" si="4"/>
        <v>0</v>
      </c>
      <c r="O47" s="34">
        <v>15742</v>
      </c>
      <c r="P47" s="34">
        <v>5445</v>
      </c>
      <c r="Q47" s="36">
        <f t="shared" si="5"/>
        <v>74.65262958220704</v>
      </c>
      <c r="R47" s="34" t="s">
        <v>261</v>
      </c>
      <c r="S47" s="34"/>
      <c r="T47" s="34"/>
      <c r="U47" s="34"/>
    </row>
    <row r="48" spans="1:21" ht="13.5">
      <c r="A48" s="31" t="s">
        <v>84</v>
      </c>
      <c r="B48" s="32" t="s">
        <v>167</v>
      </c>
      <c r="C48" s="33" t="s">
        <v>168</v>
      </c>
      <c r="D48" s="34">
        <f t="shared" si="0"/>
        <v>32314</v>
      </c>
      <c r="E48" s="35">
        <f t="shared" si="6"/>
        <v>3459</v>
      </c>
      <c r="F48" s="36">
        <f t="shared" si="1"/>
        <v>10.704338676734542</v>
      </c>
      <c r="G48" s="34">
        <v>3459</v>
      </c>
      <c r="H48" s="34">
        <v>0</v>
      </c>
      <c r="I48" s="35">
        <f t="shared" si="7"/>
        <v>28855</v>
      </c>
      <c r="J48" s="36">
        <f t="shared" si="2"/>
        <v>89.29566132326546</v>
      </c>
      <c r="K48" s="34">
        <v>0</v>
      </c>
      <c r="L48" s="36">
        <f t="shared" si="3"/>
        <v>0</v>
      </c>
      <c r="M48" s="34">
        <v>0</v>
      </c>
      <c r="N48" s="36">
        <f t="shared" si="4"/>
        <v>0</v>
      </c>
      <c r="O48" s="34">
        <v>28855</v>
      </c>
      <c r="P48" s="34">
        <v>4939</v>
      </c>
      <c r="Q48" s="36">
        <f t="shared" si="5"/>
        <v>89.29566132326546</v>
      </c>
      <c r="R48" s="34"/>
      <c r="S48" s="34" t="s">
        <v>261</v>
      </c>
      <c r="T48" s="34"/>
      <c r="U48" s="34"/>
    </row>
    <row r="49" spans="1:21" ht="13.5">
      <c r="A49" s="31" t="s">
        <v>84</v>
      </c>
      <c r="B49" s="32" t="s">
        <v>169</v>
      </c>
      <c r="C49" s="33" t="s">
        <v>170</v>
      </c>
      <c r="D49" s="34">
        <f t="shared" si="0"/>
        <v>31535</v>
      </c>
      <c r="E49" s="35">
        <f t="shared" si="6"/>
        <v>5197</v>
      </c>
      <c r="F49" s="36">
        <f t="shared" si="1"/>
        <v>16.480101474552086</v>
      </c>
      <c r="G49" s="34">
        <v>5197</v>
      </c>
      <c r="H49" s="34">
        <v>0</v>
      </c>
      <c r="I49" s="35">
        <f t="shared" si="7"/>
        <v>26338</v>
      </c>
      <c r="J49" s="36">
        <f t="shared" si="2"/>
        <v>83.51989852544791</v>
      </c>
      <c r="K49" s="34">
        <v>671</v>
      </c>
      <c r="L49" s="36">
        <f t="shared" si="3"/>
        <v>2.127794514032028</v>
      </c>
      <c r="M49" s="34">
        <v>0</v>
      </c>
      <c r="N49" s="36">
        <f t="shared" si="4"/>
        <v>0</v>
      </c>
      <c r="O49" s="34">
        <v>25667</v>
      </c>
      <c r="P49" s="34">
        <v>3343</v>
      </c>
      <c r="Q49" s="36">
        <f t="shared" si="5"/>
        <v>81.3921040114159</v>
      </c>
      <c r="R49" s="34" t="s">
        <v>261</v>
      </c>
      <c r="S49" s="34"/>
      <c r="T49" s="34"/>
      <c r="U49" s="34"/>
    </row>
    <row r="50" spans="1:21" ht="13.5">
      <c r="A50" s="31" t="s">
        <v>84</v>
      </c>
      <c r="B50" s="32" t="s">
        <v>171</v>
      </c>
      <c r="C50" s="33" t="s">
        <v>172</v>
      </c>
      <c r="D50" s="34">
        <f t="shared" si="0"/>
        <v>23129</v>
      </c>
      <c r="E50" s="35">
        <f t="shared" si="6"/>
        <v>8857</v>
      </c>
      <c r="F50" s="36">
        <f aca="true" t="shared" si="8" ref="F50:F95">E50/D50*100</f>
        <v>38.293916727917335</v>
      </c>
      <c r="G50" s="34">
        <v>8757</v>
      </c>
      <c r="H50" s="34">
        <v>100</v>
      </c>
      <c r="I50" s="35">
        <f t="shared" si="7"/>
        <v>14272</v>
      </c>
      <c r="J50" s="36">
        <f aca="true" t="shared" si="9" ref="J50:J95">I50/D50*100</f>
        <v>61.706083272082665</v>
      </c>
      <c r="K50" s="34">
        <v>0</v>
      </c>
      <c r="L50" s="36">
        <f aca="true" t="shared" si="10" ref="L50:L95">K50/D50*100</f>
        <v>0</v>
      </c>
      <c r="M50" s="34">
        <v>0</v>
      </c>
      <c r="N50" s="36">
        <f aca="true" t="shared" si="11" ref="N50:N95">M50/D50*100</f>
        <v>0</v>
      </c>
      <c r="O50" s="34">
        <v>14272</v>
      </c>
      <c r="P50" s="34">
        <v>4648</v>
      </c>
      <c r="Q50" s="36">
        <f aca="true" t="shared" si="12" ref="Q50:Q95">O50/D50*100</f>
        <v>61.706083272082665</v>
      </c>
      <c r="R50" s="34" t="s">
        <v>261</v>
      </c>
      <c r="S50" s="34"/>
      <c r="T50" s="34"/>
      <c r="U50" s="34"/>
    </row>
    <row r="51" spans="1:21" ht="13.5">
      <c r="A51" s="31" t="s">
        <v>84</v>
      </c>
      <c r="B51" s="32" t="s">
        <v>173</v>
      </c>
      <c r="C51" s="33" t="s">
        <v>174</v>
      </c>
      <c r="D51" s="34">
        <f t="shared" si="0"/>
        <v>13261</v>
      </c>
      <c r="E51" s="35">
        <f t="shared" si="6"/>
        <v>724</v>
      </c>
      <c r="F51" s="36">
        <f t="shared" si="8"/>
        <v>5.459618429982656</v>
      </c>
      <c r="G51" s="34">
        <v>724</v>
      </c>
      <c r="H51" s="34">
        <v>0</v>
      </c>
      <c r="I51" s="35">
        <f t="shared" si="7"/>
        <v>12537</v>
      </c>
      <c r="J51" s="36">
        <f t="shared" si="9"/>
        <v>94.54038157001735</v>
      </c>
      <c r="K51" s="34">
        <v>755</v>
      </c>
      <c r="L51" s="36">
        <f t="shared" si="10"/>
        <v>5.693386622426664</v>
      </c>
      <c r="M51" s="34">
        <v>733</v>
      </c>
      <c r="N51" s="36">
        <f t="shared" si="11"/>
        <v>5.527486614885755</v>
      </c>
      <c r="O51" s="34">
        <v>11049</v>
      </c>
      <c r="P51" s="34">
        <v>554</v>
      </c>
      <c r="Q51" s="36">
        <f t="shared" si="12"/>
        <v>83.31950833270493</v>
      </c>
      <c r="R51" s="34" t="s">
        <v>261</v>
      </c>
      <c r="S51" s="34"/>
      <c r="T51" s="34"/>
      <c r="U51" s="34"/>
    </row>
    <row r="52" spans="1:21" ht="13.5">
      <c r="A52" s="31" t="s">
        <v>84</v>
      </c>
      <c r="B52" s="32" t="s">
        <v>175</v>
      </c>
      <c r="C52" s="33" t="s">
        <v>176</v>
      </c>
      <c r="D52" s="34">
        <f t="shared" si="0"/>
        <v>22683</v>
      </c>
      <c r="E52" s="35">
        <f t="shared" si="6"/>
        <v>5086</v>
      </c>
      <c r="F52" s="36">
        <f t="shared" si="8"/>
        <v>22.422078208349866</v>
      </c>
      <c r="G52" s="34">
        <v>5086</v>
      </c>
      <c r="H52" s="34">
        <v>0</v>
      </c>
      <c r="I52" s="35">
        <f t="shared" si="7"/>
        <v>17597</v>
      </c>
      <c r="J52" s="36">
        <f t="shared" si="9"/>
        <v>77.57792179165014</v>
      </c>
      <c r="K52" s="34">
        <v>0</v>
      </c>
      <c r="L52" s="36">
        <f t="shared" si="10"/>
        <v>0</v>
      </c>
      <c r="M52" s="34">
        <v>0</v>
      </c>
      <c r="N52" s="36">
        <f t="shared" si="11"/>
        <v>0</v>
      </c>
      <c r="O52" s="34">
        <v>17597</v>
      </c>
      <c r="P52" s="34">
        <v>3760</v>
      </c>
      <c r="Q52" s="36">
        <f t="shared" si="12"/>
        <v>77.57792179165014</v>
      </c>
      <c r="R52" s="34" t="s">
        <v>261</v>
      </c>
      <c r="S52" s="34"/>
      <c r="T52" s="34"/>
      <c r="U52" s="34"/>
    </row>
    <row r="53" spans="1:21" ht="13.5">
      <c r="A53" s="31" t="s">
        <v>84</v>
      </c>
      <c r="B53" s="32" t="s">
        <v>177</v>
      </c>
      <c r="C53" s="33" t="s">
        <v>178</v>
      </c>
      <c r="D53" s="34">
        <f t="shared" si="0"/>
        <v>24034</v>
      </c>
      <c r="E53" s="35">
        <f t="shared" si="6"/>
        <v>2750</v>
      </c>
      <c r="F53" s="36">
        <f t="shared" si="8"/>
        <v>11.442123658150953</v>
      </c>
      <c r="G53" s="34">
        <v>2750</v>
      </c>
      <c r="H53" s="34">
        <v>0</v>
      </c>
      <c r="I53" s="35">
        <f t="shared" si="7"/>
        <v>21284</v>
      </c>
      <c r="J53" s="36">
        <f t="shared" si="9"/>
        <v>88.55787634184905</v>
      </c>
      <c r="K53" s="34">
        <v>0</v>
      </c>
      <c r="L53" s="36">
        <f t="shared" si="10"/>
        <v>0</v>
      </c>
      <c r="M53" s="34">
        <v>0</v>
      </c>
      <c r="N53" s="36">
        <f t="shared" si="11"/>
        <v>0</v>
      </c>
      <c r="O53" s="34">
        <v>21284</v>
      </c>
      <c r="P53" s="34">
        <v>2535</v>
      </c>
      <c r="Q53" s="36">
        <f t="shared" si="12"/>
        <v>88.55787634184905</v>
      </c>
      <c r="R53" s="34"/>
      <c r="S53" s="34"/>
      <c r="T53" s="34" t="s">
        <v>261</v>
      </c>
      <c r="U53" s="34"/>
    </row>
    <row r="54" spans="1:21" ht="13.5">
      <c r="A54" s="31" t="s">
        <v>84</v>
      </c>
      <c r="B54" s="32" t="s">
        <v>179</v>
      </c>
      <c r="C54" s="33" t="s">
        <v>180</v>
      </c>
      <c r="D54" s="34">
        <f t="shared" si="0"/>
        <v>36934</v>
      </c>
      <c r="E54" s="35">
        <f t="shared" si="6"/>
        <v>2366</v>
      </c>
      <c r="F54" s="36">
        <f t="shared" si="8"/>
        <v>6.406021551957545</v>
      </c>
      <c r="G54" s="34">
        <v>2366</v>
      </c>
      <c r="H54" s="34">
        <v>0</v>
      </c>
      <c r="I54" s="35">
        <f t="shared" si="7"/>
        <v>34568</v>
      </c>
      <c r="J54" s="36">
        <f t="shared" si="9"/>
        <v>93.59397844804246</v>
      </c>
      <c r="K54" s="34">
        <v>0</v>
      </c>
      <c r="L54" s="36">
        <f t="shared" si="10"/>
        <v>0</v>
      </c>
      <c r="M54" s="34">
        <v>0</v>
      </c>
      <c r="N54" s="36">
        <f t="shared" si="11"/>
        <v>0</v>
      </c>
      <c r="O54" s="34">
        <v>34568</v>
      </c>
      <c r="P54" s="34">
        <v>8035</v>
      </c>
      <c r="Q54" s="36">
        <f t="shared" si="12"/>
        <v>93.59397844804246</v>
      </c>
      <c r="R54" s="34" t="s">
        <v>261</v>
      </c>
      <c r="S54" s="34"/>
      <c r="T54" s="34"/>
      <c r="U54" s="34"/>
    </row>
    <row r="55" spans="1:21" ht="13.5">
      <c r="A55" s="31" t="s">
        <v>84</v>
      </c>
      <c r="B55" s="32" t="s">
        <v>181</v>
      </c>
      <c r="C55" s="33" t="s">
        <v>182</v>
      </c>
      <c r="D55" s="34">
        <f t="shared" si="0"/>
        <v>27560</v>
      </c>
      <c r="E55" s="35">
        <f t="shared" si="6"/>
        <v>772</v>
      </c>
      <c r="F55" s="36">
        <f t="shared" si="8"/>
        <v>2.8011611030478956</v>
      </c>
      <c r="G55" s="34">
        <v>772</v>
      </c>
      <c r="H55" s="34">
        <v>0</v>
      </c>
      <c r="I55" s="35">
        <f t="shared" si="7"/>
        <v>26788</v>
      </c>
      <c r="J55" s="36">
        <f t="shared" si="9"/>
        <v>97.1988388969521</v>
      </c>
      <c r="K55" s="34">
        <v>0</v>
      </c>
      <c r="L55" s="36">
        <f t="shared" si="10"/>
        <v>0</v>
      </c>
      <c r="M55" s="34">
        <v>0</v>
      </c>
      <c r="N55" s="36">
        <f t="shared" si="11"/>
        <v>0</v>
      </c>
      <c r="O55" s="34">
        <v>26788</v>
      </c>
      <c r="P55" s="34">
        <v>8206</v>
      </c>
      <c r="Q55" s="36">
        <f t="shared" si="12"/>
        <v>97.1988388969521</v>
      </c>
      <c r="R55" s="34" t="s">
        <v>261</v>
      </c>
      <c r="S55" s="34"/>
      <c r="T55" s="34"/>
      <c r="U55" s="34"/>
    </row>
    <row r="56" spans="1:21" ht="13.5">
      <c r="A56" s="31" t="s">
        <v>84</v>
      </c>
      <c r="B56" s="32" t="s">
        <v>183</v>
      </c>
      <c r="C56" s="33" t="s">
        <v>184</v>
      </c>
      <c r="D56" s="34">
        <f t="shared" si="0"/>
        <v>36567</v>
      </c>
      <c r="E56" s="35">
        <f t="shared" si="6"/>
        <v>2899</v>
      </c>
      <c r="F56" s="36">
        <f t="shared" si="8"/>
        <v>7.927913145732492</v>
      </c>
      <c r="G56" s="34">
        <v>2867</v>
      </c>
      <c r="H56" s="34">
        <v>32</v>
      </c>
      <c r="I56" s="35">
        <f t="shared" si="7"/>
        <v>33668</v>
      </c>
      <c r="J56" s="36">
        <f t="shared" si="9"/>
        <v>92.07208685426751</v>
      </c>
      <c r="K56" s="34">
        <v>0</v>
      </c>
      <c r="L56" s="36">
        <f t="shared" si="10"/>
        <v>0</v>
      </c>
      <c r="M56" s="34">
        <v>0</v>
      </c>
      <c r="N56" s="36">
        <f t="shared" si="11"/>
        <v>0</v>
      </c>
      <c r="O56" s="34">
        <v>33668</v>
      </c>
      <c r="P56" s="34">
        <v>11203</v>
      </c>
      <c r="Q56" s="36">
        <f t="shared" si="12"/>
        <v>92.07208685426751</v>
      </c>
      <c r="R56" s="34" t="s">
        <v>261</v>
      </c>
      <c r="S56" s="34"/>
      <c r="T56" s="34"/>
      <c r="U56" s="34"/>
    </row>
    <row r="57" spans="1:21" ht="13.5">
      <c r="A57" s="31" t="s">
        <v>84</v>
      </c>
      <c r="B57" s="32" t="s">
        <v>185</v>
      </c>
      <c r="C57" s="33" t="s">
        <v>186</v>
      </c>
      <c r="D57" s="34">
        <f t="shared" si="0"/>
        <v>5813</v>
      </c>
      <c r="E57" s="35">
        <f t="shared" si="6"/>
        <v>550</v>
      </c>
      <c r="F57" s="36">
        <f t="shared" si="8"/>
        <v>9.461551694477894</v>
      </c>
      <c r="G57" s="34">
        <v>530</v>
      </c>
      <c r="H57" s="34">
        <v>20</v>
      </c>
      <c r="I57" s="35">
        <f t="shared" si="7"/>
        <v>5263</v>
      </c>
      <c r="J57" s="36">
        <f t="shared" si="9"/>
        <v>90.5384483055221</v>
      </c>
      <c r="K57" s="34">
        <v>0</v>
      </c>
      <c r="L57" s="36">
        <f t="shared" si="10"/>
        <v>0</v>
      </c>
      <c r="M57" s="34">
        <v>0</v>
      </c>
      <c r="N57" s="36">
        <f t="shared" si="11"/>
        <v>0</v>
      </c>
      <c r="O57" s="34">
        <v>5263</v>
      </c>
      <c r="P57" s="34">
        <v>1375</v>
      </c>
      <c r="Q57" s="36">
        <f t="shared" si="12"/>
        <v>90.5384483055221</v>
      </c>
      <c r="R57" s="34" t="s">
        <v>261</v>
      </c>
      <c r="S57" s="34"/>
      <c r="T57" s="34"/>
      <c r="U57" s="34"/>
    </row>
    <row r="58" spans="1:21" ht="13.5">
      <c r="A58" s="31" t="s">
        <v>84</v>
      </c>
      <c r="B58" s="32" t="s">
        <v>187</v>
      </c>
      <c r="C58" s="33" t="s">
        <v>188</v>
      </c>
      <c r="D58" s="34">
        <f t="shared" si="0"/>
        <v>4629</v>
      </c>
      <c r="E58" s="35">
        <f t="shared" si="6"/>
        <v>98</v>
      </c>
      <c r="F58" s="36">
        <f t="shared" si="8"/>
        <v>2.117087923957658</v>
      </c>
      <c r="G58" s="34">
        <v>98</v>
      </c>
      <c r="H58" s="34">
        <v>0</v>
      </c>
      <c r="I58" s="35">
        <f t="shared" si="7"/>
        <v>4531</v>
      </c>
      <c r="J58" s="36">
        <f t="shared" si="9"/>
        <v>97.88291207604235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4531</v>
      </c>
      <c r="P58" s="34">
        <v>4299</v>
      </c>
      <c r="Q58" s="36">
        <f t="shared" si="12"/>
        <v>97.88291207604235</v>
      </c>
      <c r="R58" s="34"/>
      <c r="S58" s="34"/>
      <c r="T58" s="34"/>
      <c r="U58" s="34" t="s">
        <v>261</v>
      </c>
    </row>
    <row r="59" spans="1:21" ht="13.5">
      <c r="A59" s="31" t="s">
        <v>84</v>
      </c>
      <c r="B59" s="32" t="s">
        <v>189</v>
      </c>
      <c r="C59" s="33" t="s">
        <v>190</v>
      </c>
      <c r="D59" s="34">
        <f t="shared" si="0"/>
        <v>36553</v>
      </c>
      <c r="E59" s="35">
        <f t="shared" si="6"/>
        <v>1670</v>
      </c>
      <c r="F59" s="36">
        <f t="shared" si="8"/>
        <v>4.568708450742757</v>
      </c>
      <c r="G59" s="34">
        <v>1670</v>
      </c>
      <c r="H59" s="34">
        <v>0</v>
      </c>
      <c r="I59" s="35">
        <f t="shared" si="7"/>
        <v>34883</v>
      </c>
      <c r="J59" s="36">
        <f t="shared" si="9"/>
        <v>95.43129154925725</v>
      </c>
      <c r="K59" s="34">
        <v>0</v>
      </c>
      <c r="L59" s="36">
        <f t="shared" si="10"/>
        <v>0</v>
      </c>
      <c r="M59" s="34">
        <v>683</v>
      </c>
      <c r="N59" s="36">
        <f t="shared" si="11"/>
        <v>1.868519683746888</v>
      </c>
      <c r="O59" s="34">
        <v>34200</v>
      </c>
      <c r="P59" s="34">
        <v>13028</v>
      </c>
      <c r="Q59" s="36">
        <f t="shared" si="12"/>
        <v>93.56277186551036</v>
      </c>
      <c r="R59" s="34" t="s">
        <v>261</v>
      </c>
      <c r="S59" s="34"/>
      <c r="T59" s="34"/>
      <c r="U59" s="34"/>
    </row>
    <row r="60" spans="1:21" ht="13.5">
      <c r="A60" s="31" t="s">
        <v>84</v>
      </c>
      <c r="B60" s="32" t="s">
        <v>191</v>
      </c>
      <c r="C60" s="33" t="s">
        <v>192</v>
      </c>
      <c r="D60" s="34">
        <f t="shared" si="0"/>
        <v>30534</v>
      </c>
      <c r="E60" s="35">
        <f t="shared" si="6"/>
        <v>5191</v>
      </c>
      <c r="F60" s="36">
        <f t="shared" si="8"/>
        <v>17.000720508285845</v>
      </c>
      <c r="G60" s="34">
        <v>5191</v>
      </c>
      <c r="H60" s="34">
        <v>0</v>
      </c>
      <c r="I60" s="35">
        <f t="shared" si="7"/>
        <v>25343</v>
      </c>
      <c r="J60" s="36">
        <f t="shared" si="9"/>
        <v>82.99927949171415</v>
      </c>
      <c r="K60" s="34">
        <v>0</v>
      </c>
      <c r="L60" s="36">
        <f t="shared" si="10"/>
        <v>0</v>
      </c>
      <c r="M60" s="34">
        <v>615</v>
      </c>
      <c r="N60" s="36">
        <f t="shared" si="11"/>
        <v>2.0141481627038713</v>
      </c>
      <c r="O60" s="34">
        <v>24728</v>
      </c>
      <c r="P60" s="34">
        <v>9544</v>
      </c>
      <c r="Q60" s="36">
        <f t="shared" si="12"/>
        <v>80.98513132901029</v>
      </c>
      <c r="R60" s="34" t="s">
        <v>261</v>
      </c>
      <c r="S60" s="34"/>
      <c r="T60" s="34"/>
      <c r="U60" s="34"/>
    </row>
    <row r="61" spans="1:21" ht="13.5">
      <c r="A61" s="31" t="s">
        <v>84</v>
      </c>
      <c r="B61" s="32" t="s">
        <v>193</v>
      </c>
      <c r="C61" s="33" t="s">
        <v>194</v>
      </c>
      <c r="D61" s="34">
        <f t="shared" si="0"/>
        <v>8449</v>
      </c>
      <c r="E61" s="35">
        <f t="shared" si="6"/>
        <v>1911</v>
      </c>
      <c r="F61" s="36">
        <f t="shared" si="8"/>
        <v>22.618061309030654</v>
      </c>
      <c r="G61" s="34">
        <v>1911</v>
      </c>
      <c r="H61" s="34">
        <v>0</v>
      </c>
      <c r="I61" s="35">
        <f t="shared" si="7"/>
        <v>6538</v>
      </c>
      <c r="J61" s="36">
        <f t="shared" si="9"/>
        <v>77.38193869096935</v>
      </c>
      <c r="K61" s="34">
        <v>0</v>
      </c>
      <c r="L61" s="36">
        <f t="shared" si="10"/>
        <v>0</v>
      </c>
      <c r="M61" s="34">
        <v>0</v>
      </c>
      <c r="N61" s="36">
        <f t="shared" si="11"/>
        <v>0</v>
      </c>
      <c r="O61" s="34">
        <v>6538</v>
      </c>
      <c r="P61" s="34">
        <v>2142</v>
      </c>
      <c r="Q61" s="36">
        <f t="shared" si="12"/>
        <v>77.38193869096935</v>
      </c>
      <c r="R61" s="34" t="s">
        <v>261</v>
      </c>
      <c r="S61" s="34"/>
      <c r="T61" s="34"/>
      <c r="U61" s="34"/>
    </row>
    <row r="62" spans="1:21" ht="13.5">
      <c r="A62" s="31" t="s">
        <v>84</v>
      </c>
      <c r="B62" s="32" t="s">
        <v>195</v>
      </c>
      <c r="C62" s="33" t="s">
        <v>196</v>
      </c>
      <c r="D62" s="34">
        <f t="shared" si="0"/>
        <v>5071</v>
      </c>
      <c r="E62" s="35">
        <f t="shared" si="6"/>
        <v>1263</v>
      </c>
      <c r="F62" s="36">
        <f t="shared" si="8"/>
        <v>24.906330112403865</v>
      </c>
      <c r="G62" s="34">
        <v>1263</v>
      </c>
      <c r="H62" s="34">
        <v>0</v>
      </c>
      <c r="I62" s="35">
        <f t="shared" si="7"/>
        <v>3808</v>
      </c>
      <c r="J62" s="36">
        <f t="shared" si="9"/>
        <v>75.09366988759614</v>
      </c>
      <c r="K62" s="34">
        <v>0</v>
      </c>
      <c r="L62" s="36">
        <f t="shared" si="10"/>
        <v>0</v>
      </c>
      <c r="M62" s="34">
        <v>0</v>
      </c>
      <c r="N62" s="36">
        <f t="shared" si="11"/>
        <v>0</v>
      </c>
      <c r="O62" s="34">
        <v>3808</v>
      </c>
      <c r="P62" s="34">
        <v>1471</v>
      </c>
      <c r="Q62" s="36">
        <f t="shared" si="12"/>
        <v>75.09366988759614</v>
      </c>
      <c r="R62" s="34" t="s">
        <v>261</v>
      </c>
      <c r="S62" s="34"/>
      <c r="T62" s="34"/>
      <c r="U62" s="34"/>
    </row>
    <row r="63" spans="1:21" ht="13.5">
      <c r="A63" s="31" t="s">
        <v>84</v>
      </c>
      <c r="B63" s="32" t="s">
        <v>197</v>
      </c>
      <c r="C63" s="33" t="s">
        <v>198</v>
      </c>
      <c r="D63" s="34">
        <f t="shared" si="0"/>
        <v>23077</v>
      </c>
      <c r="E63" s="35">
        <f t="shared" si="6"/>
        <v>5811</v>
      </c>
      <c r="F63" s="36">
        <f t="shared" si="8"/>
        <v>25.180916063613125</v>
      </c>
      <c r="G63" s="34">
        <v>5811</v>
      </c>
      <c r="H63" s="34">
        <v>0</v>
      </c>
      <c r="I63" s="35">
        <f t="shared" si="7"/>
        <v>17266</v>
      </c>
      <c r="J63" s="36">
        <f t="shared" si="9"/>
        <v>74.81908393638687</v>
      </c>
      <c r="K63" s="34">
        <v>0</v>
      </c>
      <c r="L63" s="36">
        <f t="shared" si="10"/>
        <v>0</v>
      </c>
      <c r="M63" s="34">
        <v>763</v>
      </c>
      <c r="N63" s="36">
        <f t="shared" si="11"/>
        <v>3.3063223122589593</v>
      </c>
      <c r="O63" s="34">
        <v>16503</v>
      </c>
      <c r="P63" s="34">
        <v>4843</v>
      </c>
      <c r="Q63" s="36">
        <f t="shared" si="12"/>
        <v>71.51276162412792</v>
      </c>
      <c r="R63" s="34" t="s">
        <v>261</v>
      </c>
      <c r="S63" s="34"/>
      <c r="T63" s="34"/>
      <c r="U63" s="34"/>
    </row>
    <row r="64" spans="1:21" ht="13.5">
      <c r="A64" s="31" t="s">
        <v>84</v>
      </c>
      <c r="B64" s="32" t="s">
        <v>199</v>
      </c>
      <c r="C64" s="33" t="s">
        <v>200</v>
      </c>
      <c r="D64" s="34">
        <f t="shared" si="0"/>
        <v>24214</v>
      </c>
      <c r="E64" s="35">
        <f t="shared" si="6"/>
        <v>4097</v>
      </c>
      <c r="F64" s="36">
        <f t="shared" si="8"/>
        <v>16.919963657388287</v>
      </c>
      <c r="G64" s="34">
        <v>4097</v>
      </c>
      <c r="H64" s="34">
        <v>0</v>
      </c>
      <c r="I64" s="35">
        <f t="shared" si="7"/>
        <v>20117</v>
      </c>
      <c r="J64" s="36">
        <f t="shared" si="9"/>
        <v>83.0800363426117</v>
      </c>
      <c r="K64" s="34">
        <v>8805</v>
      </c>
      <c r="L64" s="36">
        <f t="shared" si="10"/>
        <v>36.363260923432726</v>
      </c>
      <c r="M64" s="34">
        <v>0</v>
      </c>
      <c r="N64" s="36">
        <f t="shared" si="11"/>
        <v>0</v>
      </c>
      <c r="O64" s="34">
        <v>11312</v>
      </c>
      <c r="P64" s="34">
        <v>1885</v>
      </c>
      <c r="Q64" s="36">
        <f t="shared" si="12"/>
        <v>46.71677541917899</v>
      </c>
      <c r="R64" s="34" t="s">
        <v>261</v>
      </c>
      <c r="S64" s="34"/>
      <c r="T64" s="34"/>
      <c r="U64" s="34"/>
    </row>
    <row r="65" spans="1:21" ht="13.5">
      <c r="A65" s="31" t="s">
        <v>84</v>
      </c>
      <c r="B65" s="32" t="s">
        <v>201</v>
      </c>
      <c r="C65" s="33" t="s">
        <v>202</v>
      </c>
      <c r="D65" s="34">
        <f t="shared" si="0"/>
        <v>47559</v>
      </c>
      <c r="E65" s="35">
        <f t="shared" si="6"/>
        <v>5230</v>
      </c>
      <c r="F65" s="36">
        <f t="shared" si="8"/>
        <v>10.996867049349229</v>
      </c>
      <c r="G65" s="34">
        <v>5230</v>
      </c>
      <c r="H65" s="34">
        <v>0</v>
      </c>
      <c r="I65" s="35">
        <f t="shared" si="7"/>
        <v>42329</v>
      </c>
      <c r="J65" s="36">
        <f t="shared" si="9"/>
        <v>89.00313295065077</v>
      </c>
      <c r="K65" s="34">
        <v>21192</v>
      </c>
      <c r="L65" s="36">
        <f t="shared" si="10"/>
        <v>44.55938939002081</v>
      </c>
      <c r="M65" s="34">
        <v>0</v>
      </c>
      <c r="N65" s="36">
        <f t="shared" si="11"/>
        <v>0</v>
      </c>
      <c r="O65" s="34">
        <v>21137</v>
      </c>
      <c r="P65" s="34">
        <v>7427</v>
      </c>
      <c r="Q65" s="36">
        <f t="shared" si="12"/>
        <v>44.443743560629954</v>
      </c>
      <c r="R65" s="34"/>
      <c r="S65" s="34" t="s">
        <v>261</v>
      </c>
      <c r="T65" s="34"/>
      <c r="U65" s="34"/>
    </row>
    <row r="66" spans="1:21" ht="13.5">
      <c r="A66" s="31" t="s">
        <v>84</v>
      </c>
      <c r="B66" s="32" t="s">
        <v>203</v>
      </c>
      <c r="C66" s="33" t="s">
        <v>204</v>
      </c>
      <c r="D66" s="34">
        <f t="shared" si="0"/>
        <v>22965</v>
      </c>
      <c r="E66" s="35">
        <f t="shared" si="6"/>
        <v>3065</v>
      </c>
      <c r="F66" s="36">
        <f t="shared" si="8"/>
        <v>13.346396690616155</v>
      </c>
      <c r="G66" s="34">
        <v>2346</v>
      </c>
      <c r="H66" s="34">
        <v>719</v>
      </c>
      <c r="I66" s="35">
        <f t="shared" si="7"/>
        <v>19900</v>
      </c>
      <c r="J66" s="36">
        <f t="shared" si="9"/>
        <v>86.65360330938384</v>
      </c>
      <c r="K66" s="34">
        <v>0</v>
      </c>
      <c r="L66" s="36">
        <f t="shared" si="10"/>
        <v>0</v>
      </c>
      <c r="M66" s="34">
        <v>0</v>
      </c>
      <c r="N66" s="36">
        <f t="shared" si="11"/>
        <v>0</v>
      </c>
      <c r="O66" s="34">
        <v>19900</v>
      </c>
      <c r="P66" s="34">
        <v>1399</v>
      </c>
      <c r="Q66" s="36">
        <f t="shared" si="12"/>
        <v>86.65360330938384</v>
      </c>
      <c r="R66" s="34" t="s">
        <v>261</v>
      </c>
      <c r="S66" s="34"/>
      <c r="T66" s="34"/>
      <c r="U66" s="34"/>
    </row>
    <row r="67" spans="1:21" ht="13.5">
      <c r="A67" s="31" t="s">
        <v>84</v>
      </c>
      <c r="B67" s="32" t="s">
        <v>205</v>
      </c>
      <c r="C67" s="33" t="s">
        <v>83</v>
      </c>
      <c r="D67" s="34">
        <f t="shared" si="0"/>
        <v>24644</v>
      </c>
      <c r="E67" s="35">
        <f t="shared" si="6"/>
        <v>4276</v>
      </c>
      <c r="F67" s="36">
        <f t="shared" si="8"/>
        <v>17.351079370232107</v>
      </c>
      <c r="G67" s="34">
        <v>4152</v>
      </c>
      <c r="H67" s="34">
        <v>124</v>
      </c>
      <c r="I67" s="35">
        <f t="shared" si="7"/>
        <v>20368</v>
      </c>
      <c r="J67" s="36">
        <f t="shared" si="9"/>
        <v>82.6489206297679</v>
      </c>
      <c r="K67" s="34">
        <v>0</v>
      </c>
      <c r="L67" s="36">
        <f t="shared" si="10"/>
        <v>0</v>
      </c>
      <c r="M67" s="34">
        <v>0</v>
      </c>
      <c r="N67" s="36">
        <f t="shared" si="11"/>
        <v>0</v>
      </c>
      <c r="O67" s="34">
        <v>20368</v>
      </c>
      <c r="P67" s="34">
        <v>4226</v>
      </c>
      <c r="Q67" s="36">
        <f t="shared" si="12"/>
        <v>82.6489206297679</v>
      </c>
      <c r="R67" s="34"/>
      <c r="S67" s="34"/>
      <c r="T67" s="34" t="s">
        <v>261</v>
      </c>
      <c r="U67" s="34"/>
    </row>
    <row r="68" spans="1:21" ht="13.5">
      <c r="A68" s="31" t="s">
        <v>84</v>
      </c>
      <c r="B68" s="32" t="s">
        <v>206</v>
      </c>
      <c r="C68" s="33" t="s">
        <v>207</v>
      </c>
      <c r="D68" s="34">
        <f t="shared" si="0"/>
        <v>40235</v>
      </c>
      <c r="E68" s="35">
        <f t="shared" si="6"/>
        <v>6654</v>
      </c>
      <c r="F68" s="36">
        <f t="shared" si="8"/>
        <v>16.53784018889027</v>
      </c>
      <c r="G68" s="34">
        <v>6654</v>
      </c>
      <c r="H68" s="34">
        <v>0</v>
      </c>
      <c r="I68" s="35">
        <f t="shared" si="7"/>
        <v>33581</v>
      </c>
      <c r="J68" s="36">
        <f t="shared" si="9"/>
        <v>83.46215981110973</v>
      </c>
      <c r="K68" s="34">
        <v>14800</v>
      </c>
      <c r="L68" s="36">
        <f t="shared" si="10"/>
        <v>36.783894619112715</v>
      </c>
      <c r="M68" s="34">
        <v>0</v>
      </c>
      <c r="N68" s="36">
        <f t="shared" si="11"/>
        <v>0</v>
      </c>
      <c r="O68" s="34">
        <v>18781</v>
      </c>
      <c r="P68" s="34">
        <v>3318</v>
      </c>
      <c r="Q68" s="36">
        <f t="shared" si="12"/>
        <v>46.67826519199701</v>
      </c>
      <c r="R68" s="34" t="s">
        <v>261</v>
      </c>
      <c r="S68" s="34"/>
      <c r="T68" s="34"/>
      <c r="U68" s="34"/>
    </row>
    <row r="69" spans="1:21" ht="13.5">
      <c r="A69" s="31" t="s">
        <v>84</v>
      </c>
      <c r="B69" s="32" t="s">
        <v>208</v>
      </c>
      <c r="C69" s="33" t="s">
        <v>209</v>
      </c>
      <c r="D69" s="34">
        <f t="shared" si="0"/>
        <v>24567</v>
      </c>
      <c r="E69" s="35">
        <f t="shared" si="6"/>
        <v>5609</v>
      </c>
      <c r="F69" s="36">
        <f t="shared" si="8"/>
        <v>22.831440550331745</v>
      </c>
      <c r="G69" s="34">
        <v>5599</v>
      </c>
      <c r="H69" s="34">
        <v>10</v>
      </c>
      <c r="I69" s="35">
        <f t="shared" si="7"/>
        <v>18958</v>
      </c>
      <c r="J69" s="36">
        <f t="shared" si="9"/>
        <v>77.16855944966825</v>
      </c>
      <c r="K69" s="34">
        <v>2275</v>
      </c>
      <c r="L69" s="36">
        <f t="shared" si="10"/>
        <v>9.260389954003339</v>
      </c>
      <c r="M69" s="34">
        <v>0</v>
      </c>
      <c r="N69" s="36">
        <f t="shared" si="11"/>
        <v>0</v>
      </c>
      <c r="O69" s="34">
        <v>16683</v>
      </c>
      <c r="P69" s="34">
        <v>1232</v>
      </c>
      <c r="Q69" s="36">
        <f t="shared" si="12"/>
        <v>67.90816949566492</v>
      </c>
      <c r="R69" s="34" t="s">
        <v>261</v>
      </c>
      <c r="S69" s="34"/>
      <c r="T69" s="34"/>
      <c r="U69" s="34"/>
    </row>
    <row r="70" spans="1:21" ht="13.5">
      <c r="A70" s="31" t="s">
        <v>84</v>
      </c>
      <c r="B70" s="32" t="s">
        <v>210</v>
      </c>
      <c r="C70" s="33" t="s">
        <v>211</v>
      </c>
      <c r="D70" s="34">
        <f t="shared" si="0"/>
        <v>22188</v>
      </c>
      <c r="E70" s="35">
        <f t="shared" si="6"/>
        <v>2253</v>
      </c>
      <c r="F70" s="36">
        <f t="shared" si="8"/>
        <v>10.15413737155219</v>
      </c>
      <c r="G70" s="34">
        <v>2253</v>
      </c>
      <c r="H70" s="34">
        <v>0</v>
      </c>
      <c r="I70" s="35">
        <f t="shared" si="7"/>
        <v>19935</v>
      </c>
      <c r="J70" s="36">
        <f t="shared" si="9"/>
        <v>89.84586262844782</v>
      </c>
      <c r="K70" s="34">
        <v>4688</v>
      </c>
      <c r="L70" s="36">
        <f t="shared" si="10"/>
        <v>21.1285379484406</v>
      </c>
      <c r="M70" s="34">
        <v>0</v>
      </c>
      <c r="N70" s="36">
        <f t="shared" si="11"/>
        <v>0</v>
      </c>
      <c r="O70" s="34">
        <v>15247</v>
      </c>
      <c r="P70" s="34">
        <v>1494</v>
      </c>
      <c r="Q70" s="36">
        <f t="shared" si="12"/>
        <v>68.71732468000721</v>
      </c>
      <c r="R70" s="34" t="s">
        <v>261</v>
      </c>
      <c r="S70" s="34"/>
      <c r="T70" s="34"/>
      <c r="U70" s="34"/>
    </row>
    <row r="71" spans="1:21" ht="13.5">
      <c r="A71" s="31" t="s">
        <v>84</v>
      </c>
      <c r="B71" s="32" t="s">
        <v>212</v>
      </c>
      <c r="C71" s="33" t="s">
        <v>213</v>
      </c>
      <c r="D71" s="34">
        <f aca="true" t="shared" si="13" ref="D71:D94">E71+I71</f>
        <v>13161</v>
      </c>
      <c r="E71" s="35">
        <f t="shared" si="6"/>
        <v>2051</v>
      </c>
      <c r="F71" s="36">
        <f t="shared" si="8"/>
        <v>15.58392219436213</v>
      </c>
      <c r="G71" s="34">
        <v>2051</v>
      </c>
      <c r="H71" s="34">
        <v>0</v>
      </c>
      <c r="I71" s="35">
        <f t="shared" si="7"/>
        <v>11110</v>
      </c>
      <c r="J71" s="36">
        <f t="shared" si="9"/>
        <v>84.41607780563787</v>
      </c>
      <c r="K71" s="34">
        <v>3472</v>
      </c>
      <c r="L71" s="36">
        <f t="shared" si="10"/>
        <v>26.380974090114734</v>
      </c>
      <c r="M71" s="34">
        <v>0</v>
      </c>
      <c r="N71" s="36">
        <f t="shared" si="11"/>
        <v>0</v>
      </c>
      <c r="O71" s="34">
        <v>7638</v>
      </c>
      <c r="P71" s="34">
        <v>744</v>
      </c>
      <c r="Q71" s="36">
        <f t="shared" si="12"/>
        <v>58.03510371552314</v>
      </c>
      <c r="R71" s="34" t="s">
        <v>261</v>
      </c>
      <c r="S71" s="34"/>
      <c r="T71" s="34"/>
      <c r="U71" s="34"/>
    </row>
    <row r="72" spans="1:21" ht="13.5">
      <c r="A72" s="31" t="s">
        <v>84</v>
      </c>
      <c r="B72" s="32" t="s">
        <v>214</v>
      </c>
      <c r="C72" s="33" t="s">
        <v>215</v>
      </c>
      <c r="D72" s="34">
        <f t="shared" si="13"/>
        <v>33969</v>
      </c>
      <c r="E72" s="35">
        <f t="shared" si="6"/>
        <v>7777</v>
      </c>
      <c r="F72" s="36">
        <f t="shared" si="8"/>
        <v>22.894403721039772</v>
      </c>
      <c r="G72" s="34">
        <v>7777</v>
      </c>
      <c r="H72" s="34">
        <v>0</v>
      </c>
      <c r="I72" s="35">
        <f t="shared" si="7"/>
        <v>26192</v>
      </c>
      <c r="J72" s="36">
        <f t="shared" si="9"/>
        <v>77.10559627896023</v>
      </c>
      <c r="K72" s="34">
        <v>9808</v>
      </c>
      <c r="L72" s="36">
        <f t="shared" si="10"/>
        <v>28.873384556507403</v>
      </c>
      <c r="M72" s="34">
        <v>0</v>
      </c>
      <c r="N72" s="36">
        <f t="shared" si="11"/>
        <v>0</v>
      </c>
      <c r="O72" s="34">
        <v>16384</v>
      </c>
      <c r="P72" s="34">
        <v>3259</v>
      </c>
      <c r="Q72" s="36">
        <f t="shared" si="12"/>
        <v>48.232211722452824</v>
      </c>
      <c r="R72" s="34" t="s">
        <v>261</v>
      </c>
      <c r="S72" s="34"/>
      <c r="T72" s="34"/>
      <c r="U72" s="34"/>
    </row>
    <row r="73" spans="1:21" ht="13.5">
      <c r="A73" s="31" t="s">
        <v>84</v>
      </c>
      <c r="B73" s="32" t="s">
        <v>216</v>
      </c>
      <c r="C73" s="33" t="s">
        <v>217</v>
      </c>
      <c r="D73" s="34">
        <f t="shared" si="13"/>
        <v>9588</v>
      </c>
      <c r="E73" s="35">
        <f t="shared" si="6"/>
        <v>1768</v>
      </c>
      <c r="F73" s="36">
        <f t="shared" si="8"/>
        <v>18.439716312056735</v>
      </c>
      <c r="G73" s="34">
        <v>1768</v>
      </c>
      <c r="H73" s="34">
        <v>0</v>
      </c>
      <c r="I73" s="35">
        <f t="shared" si="7"/>
        <v>7820</v>
      </c>
      <c r="J73" s="36">
        <f t="shared" si="9"/>
        <v>81.56028368794325</v>
      </c>
      <c r="K73" s="34">
        <v>0</v>
      </c>
      <c r="L73" s="36">
        <f t="shared" si="10"/>
        <v>0</v>
      </c>
      <c r="M73" s="34">
        <v>0</v>
      </c>
      <c r="N73" s="36">
        <f t="shared" si="11"/>
        <v>0</v>
      </c>
      <c r="O73" s="34">
        <v>7820</v>
      </c>
      <c r="P73" s="34">
        <v>3876</v>
      </c>
      <c r="Q73" s="36">
        <f t="shared" si="12"/>
        <v>81.56028368794325</v>
      </c>
      <c r="R73" s="34" t="s">
        <v>261</v>
      </c>
      <c r="S73" s="34"/>
      <c r="T73" s="34"/>
      <c r="U73" s="34"/>
    </row>
    <row r="74" spans="1:21" ht="13.5">
      <c r="A74" s="31" t="s">
        <v>84</v>
      </c>
      <c r="B74" s="32" t="s">
        <v>218</v>
      </c>
      <c r="C74" s="33" t="s">
        <v>219</v>
      </c>
      <c r="D74" s="34">
        <f t="shared" si="13"/>
        <v>49590</v>
      </c>
      <c r="E74" s="35">
        <f aca="true" t="shared" si="14" ref="E74:E94">G74+H74</f>
        <v>1254</v>
      </c>
      <c r="F74" s="36">
        <f t="shared" si="8"/>
        <v>2.528735632183908</v>
      </c>
      <c r="G74" s="34">
        <v>1254</v>
      </c>
      <c r="H74" s="34">
        <v>0</v>
      </c>
      <c r="I74" s="35">
        <f aca="true" t="shared" si="15" ref="I74:I94">K74+M74+O74</f>
        <v>48336</v>
      </c>
      <c r="J74" s="36">
        <f t="shared" si="9"/>
        <v>97.47126436781609</v>
      </c>
      <c r="K74" s="34">
        <v>28297</v>
      </c>
      <c r="L74" s="36">
        <f t="shared" si="10"/>
        <v>57.061907642669894</v>
      </c>
      <c r="M74" s="34">
        <v>1269</v>
      </c>
      <c r="N74" s="36">
        <f t="shared" si="11"/>
        <v>2.558983666061706</v>
      </c>
      <c r="O74" s="34">
        <v>18770</v>
      </c>
      <c r="P74" s="34">
        <v>10553</v>
      </c>
      <c r="Q74" s="36">
        <f t="shared" si="12"/>
        <v>37.85037305908449</v>
      </c>
      <c r="R74" s="34"/>
      <c r="S74" s="34" t="s">
        <v>261</v>
      </c>
      <c r="T74" s="34"/>
      <c r="U74" s="34"/>
    </row>
    <row r="75" spans="1:21" ht="13.5">
      <c r="A75" s="31" t="s">
        <v>84</v>
      </c>
      <c r="B75" s="32" t="s">
        <v>220</v>
      </c>
      <c r="C75" s="33" t="s">
        <v>55</v>
      </c>
      <c r="D75" s="34">
        <f t="shared" si="13"/>
        <v>18677</v>
      </c>
      <c r="E75" s="35">
        <f t="shared" si="14"/>
        <v>482</v>
      </c>
      <c r="F75" s="36">
        <f t="shared" si="8"/>
        <v>2.5807142474701505</v>
      </c>
      <c r="G75" s="34">
        <v>428</v>
      </c>
      <c r="H75" s="34">
        <v>54</v>
      </c>
      <c r="I75" s="35">
        <f t="shared" si="15"/>
        <v>18195</v>
      </c>
      <c r="J75" s="36">
        <f t="shared" si="9"/>
        <v>97.41928575252985</v>
      </c>
      <c r="K75" s="34">
        <v>0</v>
      </c>
      <c r="L75" s="36">
        <f t="shared" si="10"/>
        <v>0</v>
      </c>
      <c r="M75" s="34">
        <v>0</v>
      </c>
      <c r="N75" s="36">
        <f t="shared" si="11"/>
        <v>0</v>
      </c>
      <c r="O75" s="34">
        <v>18195</v>
      </c>
      <c r="P75" s="34">
        <v>9398</v>
      </c>
      <c r="Q75" s="36">
        <f t="shared" si="12"/>
        <v>97.41928575252985</v>
      </c>
      <c r="R75" s="34"/>
      <c r="S75" s="34" t="s">
        <v>261</v>
      </c>
      <c r="T75" s="34"/>
      <c r="U75" s="34"/>
    </row>
    <row r="76" spans="1:21" ht="13.5">
      <c r="A76" s="31" t="s">
        <v>84</v>
      </c>
      <c r="B76" s="32" t="s">
        <v>221</v>
      </c>
      <c r="C76" s="33" t="s">
        <v>222</v>
      </c>
      <c r="D76" s="34">
        <f t="shared" si="13"/>
        <v>4334</v>
      </c>
      <c r="E76" s="35">
        <f t="shared" si="14"/>
        <v>673</v>
      </c>
      <c r="F76" s="36">
        <f t="shared" si="8"/>
        <v>15.528380249192434</v>
      </c>
      <c r="G76" s="34">
        <v>200</v>
      </c>
      <c r="H76" s="34">
        <v>473</v>
      </c>
      <c r="I76" s="35">
        <f t="shared" si="15"/>
        <v>3661</v>
      </c>
      <c r="J76" s="36">
        <f t="shared" si="9"/>
        <v>84.47161975080758</v>
      </c>
      <c r="K76" s="34">
        <v>0</v>
      </c>
      <c r="L76" s="36">
        <f t="shared" si="10"/>
        <v>0</v>
      </c>
      <c r="M76" s="34">
        <v>0</v>
      </c>
      <c r="N76" s="36">
        <f t="shared" si="11"/>
        <v>0</v>
      </c>
      <c r="O76" s="34">
        <v>3661</v>
      </c>
      <c r="P76" s="34">
        <v>1169</v>
      </c>
      <c r="Q76" s="36">
        <f t="shared" si="12"/>
        <v>84.47161975080758</v>
      </c>
      <c r="R76" s="34" t="s">
        <v>261</v>
      </c>
      <c r="S76" s="34"/>
      <c r="T76" s="34"/>
      <c r="U76" s="34"/>
    </row>
    <row r="77" spans="1:21" ht="13.5">
      <c r="A77" s="31" t="s">
        <v>84</v>
      </c>
      <c r="B77" s="32" t="s">
        <v>223</v>
      </c>
      <c r="C77" s="33" t="s">
        <v>224</v>
      </c>
      <c r="D77" s="34">
        <f t="shared" si="13"/>
        <v>9943</v>
      </c>
      <c r="E77" s="35">
        <f t="shared" si="14"/>
        <v>1072</v>
      </c>
      <c r="F77" s="36">
        <f t="shared" si="8"/>
        <v>10.781454289449863</v>
      </c>
      <c r="G77" s="34">
        <v>922</v>
      </c>
      <c r="H77" s="34">
        <v>150</v>
      </c>
      <c r="I77" s="35">
        <f t="shared" si="15"/>
        <v>8871</v>
      </c>
      <c r="J77" s="36">
        <f t="shared" si="9"/>
        <v>89.21854571055013</v>
      </c>
      <c r="K77" s="34">
        <v>0</v>
      </c>
      <c r="L77" s="36">
        <f t="shared" si="10"/>
        <v>0</v>
      </c>
      <c r="M77" s="34">
        <v>0</v>
      </c>
      <c r="N77" s="36">
        <f t="shared" si="11"/>
        <v>0</v>
      </c>
      <c r="O77" s="34">
        <v>8871</v>
      </c>
      <c r="P77" s="34">
        <v>3202</v>
      </c>
      <c r="Q77" s="36">
        <f t="shared" si="12"/>
        <v>89.21854571055013</v>
      </c>
      <c r="R77" s="34"/>
      <c r="S77" s="34" t="s">
        <v>261</v>
      </c>
      <c r="T77" s="34"/>
      <c r="U77" s="34"/>
    </row>
    <row r="78" spans="1:21" ht="13.5">
      <c r="A78" s="31" t="s">
        <v>84</v>
      </c>
      <c r="B78" s="32" t="s">
        <v>225</v>
      </c>
      <c r="C78" s="33" t="s">
        <v>226</v>
      </c>
      <c r="D78" s="34">
        <f t="shared" si="13"/>
        <v>5618</v>
      </c>
      <c r="E78" s="35">
        <f t="shared" si="14"/>
        <v>164</v>
      </c>
      <c r="F78" s="36">
        <f t="shared" si="8"/>
        <v>2.9191883232467073</v>
      </c>
      <c r="G78" s="34">
        <v>164</v>
      </c>
      <c r="H78" s="34">
        <v>0</v>
      </c>
      <c r="I78" s="35">
        <f t="shared" si="15"/>
        <v>5454</v>
      </c>
      <c r="J78" s="36">
        <f t="shared" si="9"/>
        <v>97.0808116767533</v>
      </c>
      <c r="K78" s="34">
        <v>0</v>
      </c>
      <c r="L78" s="36">
        <f t="shared" si="10"/>
        <v>0</v>
      </c>
      <c r="M78" s="34">
        <v>0</v>
      </c>
      <c r="N78" s="36">
        <f t="shared" si="11"/>
        <v>0</v>
      </c>
      <c r="O78" s="34">
        <v>5454</v>
      </c>
      <c r="P78" s="34">
        <v>3651</v>
      </c>
      <c r="Q78" s="36">
        <f t="shared" si="12"/>
        <v>97.0808116767533</v>
      </c>
      <c r="R78" s="34"/>
      <c r="S78" s="34" t="s">
        <v>261</v>
      </c>
      <c r="T78" s="34"/>
      <c r="U78" s="34"/>
    </row>
    <row r="79" spans="1:21" ht="13.5">
      <c r="A79" s="31" t="s">
        <v>84</v>
      </c>
      <c r="B79" s="32" t="s">
        <v>227</v>
      </c>
      <c r="C79" s="33" t="s">
        <v>228</v>
      </c>
      <c r="D79" s="34">
        <f t="shared" si="13"/>
        <v>3644</v>
      </c>
      <c r="E79" s="35">
        <f t="shared" si="14"/>
        <v>1276</v>
      </c>
      <c r="F79" s="36">
        <f t="shared" si="8"/>
        <v>35.01646542261251</v>
      </c>
      <c r="G79" s="34">
        <v>706</v>
      </c>
      <c r="H79" s="34">
        <v>570</v>
      </c>
      <c r="I79" s="35">
        <f t="shared" si="15"/>
        <v>2368</v>
      </c>
      <c r="J79" s="36">
        <f t="shared" si="9"/>
        <v>64.98353457738749</v>
      </c>
      <c r="K79" s="34">
        <v>0</v>
      </c>
      <c r="L79" s="36">
        <f t="shared" si="10"/>
        <v>0</v>
      </c>
      <c r="M79" s="34">
        <v>0</v>
      </c>
      <c r="N79" s="36">
        <f t="shared" si="11"/>
        <v>0</v>
      </c>
      <c r="O79" s="34">
        <v>2368</v>
      </c>
      <c r="P79" s="34">
        <v>865</v>
      </c>
      <c r="Q79" s="36">
        <f t="shared" si="12"/>
        <v>64.98353457738749</v>
      </c>
      <c r="R79" s="34"/>
      <c r="S79" s="34" t="s">
        <v>261</v>
      </c>
      <c r="T79" s="34"/>
      <c r="U79" s="34"/>
    </row>
    <row r="80" spans="1:21" ht="13.5">
      <c r="A80" s="31" t="s">
        <v>84</v>
      </c>
      <c r="B80" s="32" t="s">
        <v>229</v>
      </c>
      <c r="C80" s="33" t="s">
        <v>230</v>
      </c>
      <c r="D80" s="34">
        <f t="shared" si="13"/>
        <v>5304</v>
      </c>
      <c r="E80" s="35">
        <f t="shared" si="14"/>
        <v>923</v>
      </c>
      <c r="F80" s="36">
        <f t="shared" si="8"/>
        <v>17.401960784313726</v>
      </c>
      <c r="G80" s="34">
        <v>923</v>
      </c>
      <c r="H80" s="34">
        <v>0</v>
      </c>
      <c r="I80" s="35">
        <f t="shared" si="15"/>
        <v>4381</v>
      </c>
      <c r="J80" s="36">
        <f t="shared" si="9"/>
        <v>82.59803921568627</v>
      </c>
      <c r="K80" s="34">
        <v>0</v>
      </c>
      <c r="L80" s="36">
        <f t="shared" si="10"/>
        <v>0</v>
      </c>
      <c r="M80" s="34">
        <v>0</v>
      </c>
      <c r="N80" s="36">
        <f t="shared" si="11"/>
        <v>0</v>
      </c>
      <c r="O80" s="34">
        <v>4381</v>
      </c>
      <c r="P80" s="34">
        <v>817</v>
      </c>
      <c r="Q80" s="36">
        <f t="shared" si="12"/>
        <v>82.59803921568627</v>
      </c>
      <c r="R80" s="34" t="s">
        <v>261</v>
      </c>
      <c r="S80" s="34"/>
      <c r="T80" s="34"/>
      <c r="U80" s="34"/>
    </row>
    <row r="81" spans="1:21" ht="13.5">
      <c r="A81" s="31" t="s">
        <v>84</v>
      </c>
      <c r="B81" s="32" t="s">
        <v>231</v>
      </c>
      <c r="C81" s="33" t="s">
        <v>232</v>
      </c>
      <c r="D81" s="34">
        <f t="shared" si="13"/>
        <v>4783</v>
      </c>
      <c r="E81" s="35">
        <f t="shared" si="14"/>
        <v>1269</v>
      </c>
      <c r="F81" s="36">
        <f t="shared" si="8"/>
        <v>26.5314656073594</v>
      </c>
      <c r="G81" s="34">
        <v>997</v>
      </c>
      <c r="H81" s="34">
        <v>272</v>
      </c>
      <c r="I81" s="35">
        <f t="shared" si="15"/>
        <v>3514</v>
      </c>
      <c r="J81" s="36">
        <f t="shared" si="9"/>
        <v>73.4685343926406</v>
      </c>
      <c r="K81" s="34">
        <v>1137</v>
      </c>
      <c r="L81" s="36">
        <f t="shared" si="10"/>
        <v>23.771691407066694</v>
      </c>
      <c r="M81" s="34">
        <v>0</v>
      </c>
      <c r="N81" s="36">
        <f t="shared" si="11"/>
        <v>0</v>
      </c>
      <c r="O81" s="34">
        <v>2377</v>
      </c>
      <c r="P81" s="34">
        <v>572</v>
      </c>
      <c r="Q81" s="36">
        <f t="shared" si="12"/>
        <v>49.69684298557391</v>
      </c>
      <c r="R81" s="34" t="s">
        <v>261</v>
      </c>
      <c r="S81" s="34"/>
      <c r="T81" s="34"/>
      <c r="U81" s="34"/>
    </row>
    <row r="82" spans="1:21" ht="13.5">
      <c r="A82" s="31" t="s">
        <v>84</v>
      </c>
      <c r="B82" s="32" t="s">
        <v>233</v>
      </c>
      <c r="C82" s="33" t="s">
        <v>234</v>
      </c>
      <c r="D82" s="34">
        <f t="shared" si="13"/>
        <v>1474</v>
      </c>
      <c r="E82" s="35">
        <f t="shared" si="14"/>
        <v>370</v>
      </c>
      <c r="F82" s="36">
        <f t="shared" si="8"/>
        <v>25.10176390773406</v>
      </c>
      <c r="G82" s="34">
        <v>370</v>
      </c>
      <c r="H82" s="34">
        <v>0</v>
      </c>
      <c r="I82" s="35">
        <f t="shared" si="15"/>
        <v>1104</v>
      </c>
      <c r="J82" s="36">
        <f t="shared" si="9"/>
        <v>74.89823609226595</v>
      </c>
      <c r="K82" s="34">
        <v>0</v>
      </c>
      <c r="L82" s="36">
        <f t="shared" si="10"/>
        <v>0</v>
      </c>
      <c r="M82" s="34">
        <v>0</v>
      </c>
      <c r="N82" s="36">
        <f t="shared" si="11"/>
        <v>0</v>
      </c>
      <c r="O82" s="34">
        <v>1104</v>
      </c>
      <c r="P82" s="34">
        <v>537</v>
      </c>
      <c r="Q82" s="36">
        <f t="shared" si="12"/>
        <v>74.89823609226595</v>
      </c>
      <c r="R82" s="34" t="s">
        <v>261</v>
      </c>
      <c r="S82" s="34"/>
      <c r="T82" s="34"/>
      <c r="U82" s="34"/>
    </row>
    <row r="83" spans="1:21" ht="13.5">
      <c r="A83" s="31" t="s">
        <v>84</v>
      </c>
      <c r="B83" s="32" t="s">
        <v>235</v>
      </c>
      <c r="C83" s="33" t="s">
        <v>236</v>
      </c>
      <c r="D83" s="34">
        <f t="shared" si="13"/>
        <v>223</v>
      </c>
      <c r="E83" s="35">
        <f t="shared" si="14"/>
        <v>63</v>
      </c>
      <c r="F83" s="36">
        <f t="shared" si="8"/>
        <v>28.251121076233183</v>
      </c>
      <c r="G83" s="34">
        <v>62</v>
      </c>
      <c r="H83" s="34">
        <v>1</v>
      </c>
      <c r="I83" s="35">
        <f t="shared" si="15"/>
        <v>160</v>
      </c>
      <c r="J83" s="36">
        <f t="shared" si="9"/>
        <v>71.74887892376681</v>
      </c>
      <c r="K83" s="34">
        <v>0</v>
      </c>
      <c r="L83" s="36">
        <f t="shared" si="10"/>
        <v>0</v>
      </c>
      <c r="M83" s="34">
        <v>0</v>
      </c>
      <c r="N83" s="36">
        <f t="shared" si="11"/>
        <v>0</v>
      </c>
      <c r="O83" s="34">
        <v>160</v>
      </c>
      <c r="P83" s="34">
        <v>19</v>
      </c>
      <c r="Q83" s="36">
        <f t="shared" si="12"/>
        <v>71.74887892376681</v>
      </c>
      <c r="R83" s="34" t="s">
        <v>261</v>
      </c>
      <c r="S83" s="34"/>
      <c r="T83" s="34"/>
      <c r="U83" s="34"/>
    </row>
    <row r="84" spans="1:21" ht="13.5">
      <c r="A84" s="31" t="s">
        <v>84</v>
      </c>
      <c r="B84" s="32" t="s">
        <v>237</v>
      </c>
      <c r="C84" s="33" t="s">
        <v>238</v>
      </c>
      <c r="D84" s="34">
        <f t="shared" si="13"/>
        <v>1732</v>
      </c>
      <c r="E84" s="35">
        <f t="shared" si="14"/>
        <v>1040</v>
      </c>
      <c r="F84" s="36">
        <f t="shared" si="8"/>
        <v>60.046189376443415</v>
      </c>
      <c r="G84" s="34">
        <v>1040</v>
      </c>
      <c r="H84" s="34">
        <v>0</v>
      </c>
      <c r="I84" s="35">
        <f t="shared" si="15"/>
        <v>692</v>
      </c>
      <c r="J84" s="36">
        <f t="shared" si="9"/>
        <v>39.95381062355658</v>
      </c>
      <c r="K84" s="34">
        <v>0</v>
      </c>
      <c r="L84" s="36">
        <f t="shared" si="10"/>
        <v>0</v>
      </c>
      <c r="M84" s="34">
        <v>0</v>
      </c>
      <c r="N84" s="36">
        <f t="shared" si="11"/>
        <v>0</v>
      </c>
      <c r="O84" s="34">
        <v>692</v>
      </c>
      <c r="P84" s="34">
        <v>355</v>
      </c>
      <c r="Q84" s="36">
        <f t="shared" si="12"/>
        <v>39.95381062355658</v>
      </c>
      <c r="R84" s="34" t="s">
        <v>261</v>
      </c>
      <c r="S84" s="34"/>
      <c r="T84" s="34"/>
      <c r="U84" s="34"/>
    </row>
    <row r="85" spans="1:21" ht="13.5">
      <c r="A85" s="31" t="s">
        <v>84</v>
      </c>
      <c r="B85" s="32" t="s">
        <v>239</v>
      </c>
      <c r="C85" s="33" t="s">
        <v>240</v>
      </c>
      <c r="D85" s="34">
        <f t="shared" si="13"/>
        <v>3225</v>
      </c>
      <c r="E85" s="35">
        <f t="shared" si="14"/>
        <v>1277</v>
      </c>
      <c r="F85" s="36">
        <f t="shared" si="8"/>
        <v>39.5968992248062</v>
      </c>
      <c r="G85" s="34">
        <v>1147</v>
      </c>
      <c r="H85" s="34">
        <v>130</v>
      </c>
      <c r="I85" s="35">
        <f t="shared" si="15"/>
        <v>1948</v>
      </c>
      <c r="J85" s="36">
        <f t="shared" si="9"/>
        <v>60.4031007751938</v>
      </c>
      <c r="K85" s="34">
        <v>0</v>
      </c>
      <c r="L85" s="36">
        <f t="shared" si="10"/>
        <v>0</v>
      </c>
      <c r="M85" s="34">
        <v>0</v>
      </c>
      <c r="N85" s="36">
        <f t="shared" si="11"/>
        <v>0</v>
      </c>
      <c r="O85" s="34">
        <v>1948</v>
      </c>
      <c r="P85" s="34">
        <v>399</v>
      </c>
      <c r="Q85" s="36">
        <f t="shared" si="12"/>
        <v>60.4031007751938</v>
      </c>
      <c r="R85" s="34" t="s">
        <v>261</v>
      </c>
      <c r="S85" s="34"/>
      <c r="T85" s="34"/>
      <c r="U85" s="34"/>
    </row>
    <row r="86" spans="1:21" ht="13.5">
      <c r="A86" s="31" t="s">
        <v>84</v>
      </c>
      <c r="B86" s="32" t="s">
        <v>241</v>
      </c>
      <c r="C86" s="33" t="s">
        <v>242</v>
      </c>
      <c r="D86" s="34">
        <f t="shared" si="13"/>
        <v>14089</v>
      </c>
      <c r="E86" s="35">
        <f t="shared" si="14"/>
        <v>2629</v>
      </c>
      <c r="F86" s="36">
        <f t="shared" si="8"/>
        <v>18.659947476754915</v>
      </c>
      <c r="G86" s="34">
        <v>2609</v>
      </c>
      <c r="H86" s="34">
        <v>20</v>
      </c>
      <c r="I86" s="35">
        <f t="shared" si="15"/>
        <v>11460</v>
      </c>
      <c r="J86" s="36">
        <f t="shared" si="9"/>
        <v>81.34005252324509</v>
      </c>
      <c r="K86" s="34">
        <v>0</v>
      </c>
      <c r="L86" s="36">
        <f t="shared" si="10"/>
        <v>0</v>
      </c>
      <c r="M86" s="34">
        <v>0</v>
      </c>
      <c r="N86" s="36">
        <f t="shared" si="11"/>
        <v>0</v>
      </c>
      <c r="O86" s="34">
        <v>11460</v>
      </c>
      <c r="P86" s="34">
        <v>2478</v>
      </c>
      <c r="Q86" s="36">
        <f t="shared" si="12"/>
        <v>81.34005252324509</v>
      </c>
      <c r="R86" s="34" t="s">
        <v>261</v>
      </c>
      <c r="S86" s="34"/>
      <c r="T86" s="34"/>
      <c r="U86" s="34"/>
    </row>
    <row r="87" spans="1:21" ht="13.5">
      <c r="A87" s="31" t="s">
        <v>84</v>
      </c>
      <c r="B87" s="32" t="s">
        <v>243</v>
      </c>
      <c r="C87" s="33" t="s">
        <v>244</v>
      </c>
      <c r="D87" s="34">
        <f t="shared" si="13"/>
        <v>3326</v>
      </c>
      <c r="E87" s="35">
        <f t="shared" si="14"/>
        <v>471</v>
      </c>
      <c r="F87" s="36">
        <f t="shared" si="8"/>
        <v>14.161154539987974</v>
      </c>
      <c r="G87" s="34">
        <v>336</v>
      </c>
      <c r="H87" s="34">
        <v>135</v>
      </c>
      <c r="I87" s="35">
        <f t="shared" si="15"/>
        <v>2855</v>
      </c>
      <c r="J87" s="36">
        <f t="shared" si="9"/>
        <v>85.83884546001202</v>
      </c>
      <c r="K87" s="34">
        <v>0</v>
      </c>
      <c r="L87" s="36">
        <f t="shared" si="10"/>
        <v>0</v>
      </c>
      <c r="M87" s="34">
        <v>0</v>
      </c>
      <c r="N87" s="36">
        <f t="shared" si="11"/>
        <v>0</v>
      </c>
      <c r="O87" s="34">
        <v>2855</v>
      </c>
      <c r="P87" s="34">
        <v>1556</v>
      </c>
      <c r="Q87" s="36">
        <f t="shared" si="12"/>
        <v>85.83884546001202</v>
      </c>
      <c r="R87" s="34" t="s">
        <v>261</v>
      </c>
      <c r="S87" s="34"/>
      <c r="T87" s="34"/>
      <c r="U87" s="34"/>
    </row>
    <row r="88" spans="1:21" ht="13.5">
      <c r="A88" s="31" t="s">
        <v>84</v>
      </c>
      <c r="B88" s="32" t="s">
        <v>245</v>
      </c>
      <c r="C88" s="33" t="s">
        <v>246</v>
      </c>
      <c r="D88" s="34">
        <f t="shared" si="13"/>
        <v>8371</v>
      </c>
      <c r="E88" s="35">
        <f t="shared" si="14"/>
        <v>235</v>
      </c>
      <c r="F88" s="36">
        <f t="shared" si="8"/>
        <v>2.8073109544857244</v>
      </c>
      <c r="G88" s="34">
        <v>235</v>
      </c>
      <c r="H88" s="34">
        <v>0</v>
      </c>
      <c r="I88" s="35">
        <f t="shared" si="15"/>
        <v>8136</v>
      </c>
      <c r="J88" s="36">
        <f t="shared" si="9"/>
        <v>97.19268904551429</v>
      </c>
      <c r="K88" s="34">
        <v>5530</v>
      </c>
      <c r="L88" s="36">
        <f t="shared" si="10"/>
        <v>66.06140246087683</v>
      </c>
      <c r="M88" s="34">
        <v>0</v>
      </c>
      <c r="N88" s="36">
        <f t="shared" si="11"/>
        <v>0</v>
      </c>
      <c r="O88" s="34">
        <v>2606</v>
      </c>
      <c r="P88" s="34">
        <v>821</v>
      </c>
      <c r="Q88" s="36">
        <f t="shared" si="12"/>
        <v>31.13128658463744</v>
      </c>
      <c r="R88" s="34" t="s">
        <v>261</v>
      </c>
      <c r="S88" s="34"/>
      <c r="T88" s="34"/>
      <c r="U88" s="34"/>
    </row>
    <row r="89" spans="1:21" ht="13.5">
      <c r="A89" s="31" t="s">
        <v>84</v>
      </c>
      <c r="B89" s="32" t="s">
        <v>247</v>
      </c>
      <c r="C89" s="33" t="s">
        <v>81</v>
      </c>
      <c r="D89" s="34">
        <f t="shared" si="13"/>
        <v>16284</v>
      </c>
      <c r="E89" s="35">
        <f t="shared" si="14"/>
        <v>1692</v>
      </c>
      <c r="F89" s="36">
        <f t="shared" si="8"/>
        <v>10.39056742815033</v>
      </c>
      <c r="G89" s="34">
        <v>1692</v>
      </c>
      <c r="H89" s="34">
        <v>0</v>
      </c>
      <c r="I89" s="35">
        <f t="shared" si="15"/>
        <v>14592</v>
      </c>
      <c r="J89" s="36">
        <f t="shared" si="9"/>
        <v>89.60943257184967</v>
      </c>
      <c r="K89" s="34">
        <v>4772</v>
      </c>
      <c r="L89" s="36">
        <f t="shared" si="10"/>
        <v>29.304839105870794</v>
      </c>
      <c r="M89" s="34">
        <v>0</v>
      </c>
      <c r="N89" s="36">
        <f t="shared" si="11"/>
        <v>0</v>
      </c>
      <c r="O89" s="34">
        <v>9820</v>
      </c>
      <c r="P89" s="34">
        <v>2166</v>
      </c>
      <c r="Q89" s="36">
        <f t="shared" si="12"/>
        <v>60.304593465978876</v>
      </c>
      <c r="R89" s="34" t="s">
        <v>261</v>
      </c>
      <c r="S89" s="34"/>
      <c r="T89" s="34"/>
      <c r="U89" s="34"/>
    </row>
    <row r="90" spans="1:21" ht="13.5">
      <c r="A90" s="31" t="s">
        <v>84</v>
      </c>
      <c r="B90" s="32" t="s">
        <v>248</v>
      </c>
      <c r="C90" s="33" t="s">
        <v>249</v>
      </c>
      <c r="D90" s="34">
        <f t="shared" si="13"/>
        <v>21127</v>
      </c>
      <c r="E90" s="35">
        <f t="shared" si="14"/>
        <v>1926</v>
      </c>
      <c r="F90" s="36">
        <f t="shared" si="8"/>
        <v>9.116296681970939</v>
      </c>
      <c r="G90" s="34">
        <v>1891</v>
      </c>
      <c r="H90" s="34">
        <v>35</v>
      </c>
      <c r="I90" s="35">
        <f t="shared" si="15"/>
        <v>19201</v>
      </c>
      <c r="J90" s="36">
        <f t="shared" si="9"/>
        <v>90.88370331802906</v>
      </c>
      <c r="K90" s="34">
        <v>11270</v>
      </c>
      <c r="L90" s="36">
        <f t="shared" si="10"/>
        <v>53.34406210062953</v>
      </c>
      <c r="M90" s="34">
        <v>0</v>
      </c>
      <c r="N90" s="36">
        <f t="shared" si="11"/>
        <v>0</v>
      </c>
      <c r="O90" s="34">
        <v>7931</v>
      </c>
      <c r="P90" s="34">
        <v>3670</v>
      </c>
      <c r="Q90" s="36">
        <f t="shared" si="12"/>
        <v>37.53964121739954</v>
      </c>
      <c r="R90" s="34"/>
      <c r="S90" s="34" t="s">
        <v>261</v>
      </c>
      <c r="T90" s="34"/>
      <c r="U90" s="34"/>
    </row>
    <row r="91" spans="1:21" ht="13.5">
      <c r="A91" s="31" t="s">
        <v>84</v>
      </c>
      <c r="B91" s="32" t="s">
        <v>250</v>
      </c>
      <c r="C91" s="33" t="s">
        <v>251</v>
      </c>
      <c r="D91" s="34">
        <f t="shared" si="13"/>
        <v>13652</v>
      </c>
      <c r="E91" s="35">
        <f t="shared" si="14"/>
        <v>989</v>
      </c>
      <c r="F91" s="36">
        <f t="shared" si="8"/>
        <v>7.244359800761793</v>
      </c>
      <c r="G91" s="34">
        <v>989</v>
      </c>
      <c r="H91" s="34">
        <v>0</v>
      </c>
      <c r="I91" s="35">
        <f t="shared" si="15"/>
        <v>12663</v>
      </c>
      <c r="J91" s="36">
        <f t="shared" si="9"/>
        <v>92.75564019923821</v>
      </c>
      <c r="K91" s="34">
        <v>8299</v>
      </c>
      <c r="L91" s="36">
        <f t="shared" si="10"/>
        <v>60.789627893348964</v>
      </c>
      <c r="M91" s="34">
        <v>0</v>
      </c>
      <c r="N91" s="36">
        <f t="shared" si="11"/>
        <v>0</v>
      </c>
      <c r="O91" s="34">
        <v>4364</v>
      </c>
      <c r="P91" s="34">
        <v>894</v>
      </c>
      <c r="Q91" s="36">
        <f t="shared" si="12"/>
        <v>31.966012305889247</v>
      </c>
      <c r="R91" s="34" t="s">
        <v>261</v>
      </c>
      <c r="S91" s="34"/>
      <c r="T91" s="34"/>
      <c r="U91" s="34"/>
    </row>
    <row r="92" spans="1:21" ht="13.5">
      <c r="A92" s="31" t="s">
        <v>84</v>
      </c>
      <c r="B92" s="32" t="s">
        <v>252</v>
      </c>
      <c r="C92" s="33" t="s">
        <v>253</v>
      </c>
      <c r="D92" s="34">
        <f t="shared" si="13"/>
        <v>36875</v>
      </c>
      <c r="E92" s="35">
        <f t="shared" si="14"/>
        <v>1847</v>
      </c>
      <c r="F92" s="36">
        <f t="shared" si="8"/>
        <v>5.008813559322034</v>
      </c>
      <c r="G92" s="34">
        <v>1752</v>
      </c>
      <c r="H92" s="34">
        <v>95</v>
      </c>
      <c r="I92" s="35">
        <f t="shared" si="15"/>
        <v>35028</v>
      </c>
      <c r="J92" s="36">
        <f t="shared" si="9"/>
        <v>94.99118644067796</v>
      </c>
      <c r="K92" s="34">
        <v>10812</v>
      </c>
      <c r="L92" s="36">
        <f t="shared" si="10"/>
        <v>29.320677966101695</v>
      </c>
      <c r="M92" s="34">
        <v>0</v>
      </c>
      <c r="N92" s="36">
        <f t="shared" si="11"/>
        <v>0</v>
      </c>
      <c r="O92" s="34">
        <v>24216</v>
      </c>
      <c r="P92" s="34">
        <v>19546</v>
      </c>
      <c r="Q92" s="36">
        <f t="shared" si="12"/>
        <v>65.67050847457627</v>
      </c>
      <c r="R92" s="34" t="s">
        <v>261</v>
      </c>
      <c r="S92" s="34"/>
      <c r="T92" s="34"/>
      <c r="U92" s="34"/>
    </row>
    <row r="93" spans="1:21" ht="13.5">
      <c r="A93" s="31" t="s">
        <v>84</v>
      </c>
      <c r="B93" s="32" t="s">
        <v>254</v>
      </c>
      <c r="C93" s="33" t="s">
        <v>255</v>
      </c>
      <c r="D93" s="34">
        <f t="shared" si="13"/>
        <v>6313</v>
      </c>
      <c r="E93" s="35">
        <f t="shared" si="14"/>
        <v>626</v>
      </c>
      <c r="F93" s="36">
        <f t="shared" si="8"/>
        <v>9.91604625376208</v>
      </c>
      <c r="G93" s="34">
        <v>626</v>
      </c>
      <c r="H93" s="34">
        <v>0</v>
      </c>
      <c r="I93" s="35">
        <f t="shared" si="15"/>
        <v>5687</v>
      </c>
      <c r="J93" s="36">
        <f t="shared" si="9"/>
        <v>90.08395374623792</v>
      </c>
      <c r="K93" s="34">
        <v>0</v>
      </c>
      <c r="L93" s="36">
        <f t="shared" si="10"/>
        <v>0</v>
      </c>
      <c r="M93" s="34">
        <v>0</v>
      </c>
      <c r="N93" s="36">
        <f t="shared" si="11"/>
        <v>0</v>
      </c>
      <c r="O93" s="34">
        <v>5687</v>
      </c>
      <c r="P93" s="34">
        <v>265</v>
      </c>
      <c r="Q93" s="36">
        <f t="shared" si="12"/>
        <v>90.08395374623792</v>
      </c>
      <c r="R93" s="34" t="s">
        <v>261</v>
      </c>
      <c r="S93" s="34"/>
      <c r="T93" s="34"/>
      <c r="U93" s="34"/>
    </row>
    <row r="94" spans="1:21" ht="13.5">
      <c r="A94" s="31" t="s">
        <v>84</v>
      </c>
      <c r="B94" s="32" t="s">
        <v>256</v>
      </c>
      <c r="C94" s="33" t="s">
        <v>257</v>
      </c>
      <c r="D94" s="34">
        <f t="shared" si="13"/>
        <v>22474</v>
      </c>
      <c r="E94" s="35">
        <f t="shared" si="14"/>
        <v>3615</v>
      </c>
      <c r="F94" s="36">
        <f t="shared" si="8"/>
        <v>16.085254071371363</v>
      </c>
      <c r="G94" s="34">
        <v>3615</v>
      </c>
      <c r="H94" s="34">
        <v>0</v>
      </c>
      <c r="I94" s="35">
        <f t="shared" si="15"/>
        <v>18859</v>
      </c>
      <c r="J94" s="36">
        <f t="shared" si="9"/>
        <v>83.91474592862865</v>
      </c>
      <c r="K94" s="34">
        <v>0</v>
      </c>
      <c r="L94" s="36">
        <f t="shared" si="10"/>
        <v>0</v>
      </c>
      <c r="M94" s="34">
        <v>157</v>
      </c>
      <c r="N94" s="36">
        <f t="shared" si="11"/>
        <v>0.698585031592062</v>
      </c>
      <c r="O94" s="34">
        <v>18702</v>
      </c>
      <c r="P94" s="34">
        <v>5508</v>
      </c>
      <c r="Q94" s="36">
        <f t="shared" si="12"/>
        <v>83.21616089703657</v>
      </c>
      <c r="R94" s="34" t="s">
        <v>261</v>
      </c>
      <c r="S94" s="34"/>
      <c r="T94" s="34"/>
      <c r="U94" s="34"/>
    </row>
    <row r="95" spans="1:21" ht="13.5">
      <c r="A95" s="57" t="s">
        <v>260</v>
      </c>
      <c r="B95" s="58"/>
      <c r="C95" s="59"/>
      <c r="D95" s="34">
        <f>SUM(D7:D94)</f>
        <v>7113621</v>
      </c>
      <c r="E95" s="34">
        <f aca="true" t="shared" si="16" ref="E95:P95">SUM(E7:E94)</f>
        <v>420760</v>
      </c>
      <c r="F95" s="36">
        <f t="shared" si="8"/>
        <v>5.914849835266737</v>
      </c>
      <c r="G95" s="34">
        <f t="shared" si="16"/>
        <v>414978</v>
      </c>
      <c r="H95" s="34">
        <f t="shared" si="16"/>
        <v>5782</v>
      </c>
      <c r="I95" s="34">
        <f t="shared" si="16"/>
        <v>6692861</v>
      </c>
      <c r="J95" s="36">
        <f t="shared" si="9"/>
        <v>94.08515016473326</v>
      </c>
      <c r="K95" s="34">
        <f t="shared" si="16"/>
        <v>3906472</v>
      </c>
      <c r="L95" s="36">
        <f t="shared" si="10"/>
        <v>54.915379945037834</v>
      </c>
      <c r="M95" s="34">
        <f t="shared" si="16"/>
        <v>10425</v>
      </c>
      <c r="N95" s="36">
        <f t="shared" si="11"/>
        <v>0.14654983727696486</v>
      </c>
      <c r="O95" s="34">
        <f t="shared" si="16"/>
        <v>2775964</v>
      </c>
      <c r="P95" s="34">
        <f t="shared" si="16"/>
        <v>838386</v>
      </c>
      <c r="Q95" s="36">
        <f t="shared" si="12"/>
        <v>39.02322038241846</v>
      </c>
      <c r="R95" s="34">
        <f>COUNTIF(R7:R94,"○")</f>
        <v>60</v>
      </c>
      <c r="S95" s="34">
        <f>COUNTIF(S7:S94,"○")</f>
        <v>24</v>
      </c>
      <c r="T95" s="34">
        <f>COUNTIF(T7:T94,"○")</f>
        <v>3</v>
      </c>
      <c r="U95" s="34">
        <f>COUNTIF(U7:U94,"○")</f>
        <v>1</v>
      </c>
    </row>
  </sheetData>
  <mergeCells count="19">
    <mergeCell ref="A95:C95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9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259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86" t="s">
        <v>0</v>
      </c>
      <c r="B2" s="63" t="s">
        <v>70</v>
      </c>
      <c r="C2" s="66" t="s">
        <v>71</v>
      </c>
      <c r="D2" s="14" t="s">
        <v>1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72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1"/>
      <c r="B3" s="87"/>
      <c r="C3" s="89"/>
      <c r="D3" s="26" t="s">
        <v>2</v>
      </c>
      <c r="E3" s="85" t="s">
        <v>3</v>
      </c>
      <c r="F3" s="91"/>
      <c r="G3" s="92"/>
      <c r="H3" s="82" t="s">
        <v>4</v>
      </c>
      <c r="I3" s="83"/>
      <c r="J3" s="84"/>
      <c r="K3" s="85" t="s">
        <v>5</v>
      </c>
      <c r="L3" s="83"/>
      <c r="M3" s="84"/>
      <c r="N3" s="26" t="s">
        <v>2</v>
      </c>
      <c r="O3" s="17" t="s">
        <v>6</v>
      </c>
      <c r="P3" s="24"/>
      <c r="Q3" s="24"/>
      <c r="R3" s="24"/>
      <c r="S3" s="24"/>
      <c r="T3" s="25"/>
      <c r="U3" s="17" t="s">
        <v>7</v>
      </c>
      <c r="V3" s="24"/>
      <c r="W3" s="24"/>
      <c r="X3" s="24"/>
      <c r="Y3" s="24"/>
      <c r="Z3" s="25"/>
      <c r="AA3" s="17" t="s">
        <v>8</v>
      </c>
      <c r="AB3" s="24"/>
      <c r="AC3" s="25"/>
    </row>
    <row r="4" spans="1:29" s="30" customFormat="1" ht="22.5" customHeight="1">
      <c r="A4" s="61"/>
      <c r="B4" s="87"/>
      <c r="C4" s="89"/>
      <c r="D4" s="27"/>
      <c r="E4" s="26" t="s">
        <v>2</v>
      </c>
      <c r="F4" s="18" t="s">
        <v>73</v>
      </c>
      <c r="G4" s="18" t="s">
        <v>74</v>
      </c>
      <c r="H4" s="26" t="s">
        <v>2</v>
      </c>
      <c r="I4" s="18" t="s">
        <v>73</v>
      </c>
      <c r="J4" s="18" t="s">
        <v>74</v>
      </c>
      <c r="K4" s="26" t="s">
        <v>2</v>
      </c>
      <c r="L4" s="18" t="s">
        <v>73</v>
      </c>
      <c r="M4" s="18" t="s">
        <v>74</v>
      </c>
      <c r="N4" s="27"/>
      <c r="O4" s="26" t="s">
        <v>2</v>
      </c>
      <c r="P4" s="18" t="s">
        <v>75</v>
      </c>
      <c r="Q4" s="18" t="s">
        <v>76</v>
      </c>
      <c r="R4" s="18" t="s">
        <v>77</v>
      </c>
      <c r="S4" s="18" t="s">
        <v>78</v>
      </c>
      <c r="T4" s="18" t="s">
        <v>79</v>
      </c>
      <c r="U4" s="26" t="s">
        <v>2</v>
      </c>
      <c r="V4" s="18" t="s">
        <v>75</v>
      </c>
      <c r="W4" s="18" t="s">
        <v>76</v>
      </c>
      <c r="X4" s="18" t="s">
        <v>77</v>
      </c>
      <c r="Y4" s="18" t="s">
        <v>78</v>
      </c>
      <c r="Z4" s="18" t="s">
        <v>79</v>
      </c>
      <c r="AA4" s="26" t="s">
        <v>2</v>
      </c>
      <c r="AB4" s="18" t="s">
        <v>73</v>
      </c>
      <c r="AC4" s="18" t="s">
        <v>74</v>
      </c>
    </row>
    <row r="5" spans="1:29" s="30" customFormat="1" ht="22.5" customHeight="1">
      <c r="A5" s="61"/>
      <c r="B5" s="87"/>
      <c r="C5" s="89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2"/>
      <c r="B6" s="88"/>
      <c r="C6" s="90"/>
      <c r="D6" s="19" t="s">
        <v>80</v>
      </c>
      <c r="E6" s="19" t="s">
        <v>80</v>
      </c>
      <c r="F6" s="19" t="s">
        <v>80</v>
      </c>
      <c r="G6" s="19" t="s">
        <v>80</v>
      </c>
      <c r="H6" s="19" t="s">
        <v>80</v>
      </c>
      <c r="I6" s="19" t="s">
        <v>80</v>
      </c>
      <c r="J6" s="19" t="s">
        <v>80</v>
      </c>
      <c r="K6" s="19" t="s">
        <v>80</v>
      </c>
      <c r="L6" s="19" t="s">
        <v>80</v>
      </c>
      <c r="M6" s="19" t="s">
        <v>80</v>
      </c>
      <c r="N6" s="19" t="s">
        <v>80</v>
      </c>
      <c r="O6" s="19" t="s">
        <v>80</v>
      </c>
      <c r="P6" s="19" t="s">
        <v>80</v>
      </c>
      <c r="Q6" s="19" t="s">
        <v>80</v>
      </c>
      <c r="R6" s="19" t="s">
        <v>80</v>
      </c>
      <c r="S6" s="19" t="s">
        <v>80</v>
      </c>
      <c r="T6" s="19" t="s">
        <v>80</v>
      </c>
      <c r="U6" s="19" t="s">
        <v>80</v>
      </c>
      <c r="V6" s="19" t="s">
        <v>80</v>
      </c>
      <c r="W6" s="19" t="s">
        <v>80</v>
      </c>
      <c r="X6" s="19" t="s">
        <v>80</v>
      </c>
      <c r="Y6" s="19" t="s">
        <v>80</v>
      </c>
      <c r="Z6" s="19" t="s">
        <v>80</v>
      </c>
      <c r="AA6" s="19" t="s">
        <v>80</v>
      </c>
      <c r="AB6" s="19" t="s">
        <v>80</v>
      </c>
      <c r="AC6" s="19" t="s">
        <v>80</v>
      </c>
    </row>
    <row r="7" spans="1:29" ht="13.5">
      <c r="A7" s="31" t="s">
        <v>84</v>
      </c>
      <c r="B7" s="32" t="s">
        <v>85</v>
      </c>
      <c r="C7" s="33" t="s">
        <v>86</v>
      </c>
      <c r="D7" s="34">
        <f aca="true" t="shared" si="0" ref="D7:D70">E7+H7+K7</f>
        <v>55904</v>
      </c>
      <c r="E7" s="34">
        <f aca="true" t="shared" si="1" ref="E7:E70">F7+G7</f>
        <v>19528</v>
      </c>
      <c r="F7" s="34">
        <v>19528</v>
      </c>
      <c r="G7" s="34">
        <v>0</v>
      </c>
      <c r="H7" s="34">
        <f aca="true" t="shared" si="2" ref="H7:H70">I7+J7</f>
        <v>0</v>
      </c>
      <c r="I7" s="34">
        <v>0</v>
      </c>
      <c r="J7" s="34">
        <v>0</v>
      </c>
      <c r="K7" s="34">
        <f aca="true" t="shared" si="3" ref="K7:K70">L7+M7</f>
        <v>36376</v>
      </c>
      <c r="L7" s="34">
        <v>0</v>
      </c>
      <c r="M7" s="34">
        <v>36376</v>
      </c>
      <c r="N7" s="34">
        <f aca="true" t="shared" si="4" ref="N7:N70">O7+U7+AA7</f>
        <v>55904</v>
      </c>
      <c r="O7" s="34">
        <f aca="true" t="shared" si="5" ref="O7:O70">SUM(P7:T7)</f>
        <v>19528</v>
      </c>
      <c r="P7" s="34">
        <v>0</v>
      </c>
      <c r="Q7" s="34">
        <v>19528</v>
      </c>
      <c r="R7" s="34">
        <v>0</v>
      </c>
      <c r="S7" s="34">
        <v>0</v>
      </c>
      <c r="T7" s="34">
        <v>0</v>
      </c>
      <c r="U7" s="34">
        <f aca="true" t="shared" si="6" ref="U7:U70">SUM(V7:Z7)</f>
        <v>36376</v>
      </c>
      <c r="V7" s="34">
        <v>0</v>
      </c>
      <c r="W7" s="34">
        <v>36376</v>
      </c>
      <c r="X7" s="34">
        <v>0</v>
      </c>
      <c r="Y7" s="34">
        <v>0</v>
      </c>
      <c r="Z7" s="34">
        <v>0</v>
      </c>
      <c r="AA7" s="34">
        <f aca="true" t="shared" si="7" ref="AA7:AA70">AB7+AC7</f>
        <v>0</v>
      </c>
      <c r="AB7" s="34">
        <v>0</v>
      </c>
      <c r="AC7" s="34">
        <v>0</v>
      </c>
    </row>
    <row r="8" spans="1:29" ht="13.5">
      <c r="A8" s="31" t="s">
        <v>84</v>
      </c>
      <c r="B8" s="32" t="s">
        <v>87</v>
      </c>
      <c r="C8" s="33" t="s">
        <v>88</v>
      </c>
      <c r="D8" s="34">
        <f t="shared" si="0"/>
        <v>50248</v>
      </c>
      <c r="E8" s="34">
        <f t="shared" si="1"/>
        <v>165</v>
      </c>
      <c r="F8" s="34">
        <v>165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50083</v>
      </c>
      <c r="L8" s="34">
        <v>5388</v>
      </c>
      <c r="M8" s="34">
        <v>44695</v>
      </c>
      <c r="N8" s="34">
        <f t="shared" si="4"/>
        <v>50248</v>
      </c>
      <c r="O8" s="34">
        <f t="shared" si="5"/>
        <v>5553</v>
      </c>
      <c r="P8" s="34">
        <v>5553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44695</v>
      </c>
      <c r="V8" s="34">
        <v>44695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84</v>
      </c>
      <c r="B9" s="32" t="s">
        <v>89</v>
      </c>
      <c r="C9" s="33" t="s">
        <v>90</v>
      </c>
      <c r="D9" s="34">
        <f t="shared" si="0"/>
        <v>101983</v>
      </c>
      <c r="E9" s="34">
        <f t="shared" si="1"/>
        <v>1224</v>
      </c>
      <c r="F9" s="34">
        <v>1224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100759</v>
      </c>
      <c r="L9" s="34">
        <v>7475</v>
      </c>
      <c r="M9" s="34">
        <v>93284</v>
      </c>
      <c r="N9" s="34">
        <f t="shared" si="4"/>
        <v>101983</v>
      </c>
      <c r="O9" s="34">
        <f t="shared" si="5"/>
        <v>8699</v>
      </c>
      <c r="P9" s="34">
        <v>8699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93284</v>
      </c>
      <c r="V9" s="34">
        <v>93284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84</v>
      </c>
      <c r="B10" s="32" t="s">
        <v>91</v>
      </c>
      <c r="C10" s="33" t="s">
        <v>92</v>
      </c>
      <c r="D10" s="34">
        <f t="shared" si="0"/>
        <v>63663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63663</v>
      </c>
      <c r="L10" s="34">
        <v>19547</v>
      </c>
      <c r="M10" s="34">
        <v>44116</v>
      </c>
      <c r="N10" s="34">
        <f t="shared" si="4"/>
        <v>63762</v>
      </c>
      <c r="O10" s="34">
        <f t="shared" si="5"/>
        <v>19547</v>
      </c>
      <c r="P10" s="34">
        <v>19541</v>
      </c>
      <c r="Q10" s="34">
        <v>6</v>
      </c>
      <c r="R10" s="34">
        <v>0</v>
      </c>
      <c r="S10" s="34">
        <v>0</v>
      </c>
      <c r="T10" s="34">
        <v>0</v>
      </c>
      <c r="U10" s="34">
        <f t="shared" si="6"/>
        <v>44116</v>
      </c>
      <c r="V10" s="34">
        <v>44116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99</v>
      </c>
      <c r="AB10" s="34">
        <v>99</v>
      </c>
      <c r="AC10" s="34">
        <v>0</v>
      </c>
    </row>
    <row r="11" spans="1:29" ht="13.5">
      <c r="A11" s="31" t="s">
        <v>84</v>
      </c>
      <c r="B11" s="32" t="s">
        <v>93</v>
      </c>
      <c r="C11" s="33" t="s">
        <v>94</v>
      </c>
      <c r="D11" s="34">
        <f t="shared" si="0"/>
        <v>37690</v>
      </c>
      <c r="E11" s="34">
        <f t="shared" si="1"/>
        <v>0</v>
      </c>
      <c r="F11" s="34">
        <v>0</v>
      </c>
      <c r="G11" s="34">
        <v>0</v>
      </c>
      <c r="H11" s="34">
        <f t="shared" si="2"/>
        <v>9190</v>
      </c>
      <c r="I11" s="34">
        <v>9190</v>
      </c>
      <c r="J11" s="34">
        <v>0</v>
      </c>
      <c r="K11" s="34">
        <f t="shared" si="3"/>
        <v>28500</v>
      </c>
      <c r="L11" s="34">
        <v>0</v>
      </c>
      <c r="M11" s="34">
        <v>28500</v>
      </c>
      <c r="N11" s="34">
        <f t="shared" si="4"/>
        <v>37739</v>
      </c>
      <c r="O11" s="34">
        <f t="shared" si="5"/>
        <v>9190</v>
      </c>
      <c r="P11" s="34">
        <v>9190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28500</v>
      </c>
      <c r="V11" s="34">
        <v>28500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49</v>
      </c>
      <c r="AB11" s="34">
        <v>49</v>
      </c>
      <c r="AC11" s="34">
        <v>0</v>
      </c>
    </row>
    <row r="12" spans="1:29" ht="13.5">
      <c r="A12" s="31" t="s">
        <v>84</v>
      </c>
      <c r="B12" s="32" t="s">
        <v>95</v>
      </c>
      <c r="C12" s="33" t="s">
        <v>96</v>
      </c>
      <c r="D12" s="34">
        <f t="shared" si="0"/>
        <v>31930</v>
      </c>
      <c r="E12" s="34">
        <f t="shared" si="1"/>
        <v>0</v>
      </c>
      <c r="F12" s="34">
        <v>0</v>
      </c>
      <c r="G12" s="34">
        <v>0</v>
      </c>
      <c r="H12" s="34">
        <f t="shared" si="2"/>
        <v>5264</v>
      </c>
      <c r="I12" s="34">
        <v>5264</v>
      </c>
      <c r="J12" s="34">
        <v>0</v>
      </c>
      <c r="K12" s="34">
        <f t="shared" si="3"/>
        <v>26666</v>
      </c>
      <c r="L12" s="34">
        <v>0</v>
      </c>
      <c r="M12" s="34">
        <v>26666</v>
      </c>
      <c r="N12" s="34">
        <f t="shared" si="4"/>
        <v>31930</v>
      </c>
      <c r="O12" s="34">
        <f t="shared" si="5"/>
        <v>5264</v>
      </c>
      <c r="P12" s="34">
        <v>5264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26666</v>
      </c>
      <c r="V12" s="34">
        <v>26666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84</v>
      </c>
      <c r="B13" s="32" t="s">
        <v>97</v>
      </c>
      <c r="C13" s="33" t="s">
        <v>98</v>
      </c>
      <c r="D13" s="34">
        <f t="shared" si="0"/>
        <v>52261</v>
      </c>
      <c r="E13" s="34">
        <f t="shared" si="1"/>
        <v>1643</v>
      </c>
      <c r="F13" s="34">
        <v>1643</v>
      </c>
      <c r="G13" s="34">
        <v>0</v>
      </c>
      <c r="H13" s="34">
        <f t="shared" si="2"/>
        <v>11644</v>
      </c>
      <c r="I13" s="34">
        <v>11644</v>
      </c>
      <c r="J13" s="34">
        <v>0</v>
      </c>
      <c r="K13" s="34">
        <f t="shared" si="3"/>
        <v>38974</v>
      </c>
      <c r="L13" s="34">
        <v>0</v>
      </c>
      <c r="M13" s="34">
        <v>38974</v>
      </c>
      <c r="N13" s="34">
        <f t="shared" si="4"/>
        <v>52261</v>
      </c>
      <c r="O13" s="34">
        <f t="shared" si="5"/>
        <v>13287</v>
      </c>
      <c r="P13" s="34">
        <v>13287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38974</v>
      </c>
      <c r="V13" s="34">
        <v>38974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84</v>
      </c>
      <c r="B14" s="32" t="s">
        <v>99</v>
      </c>
      <c r="C14" s="33" t="s">
        <v>100</v>
      </c>
      <c r="D14" s="34">
        <f t="shared" si="0"/>
        <v>21293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21293</v>
      </c>
      <c r="L14" s="34">
        <v>3176</v>
      </c>
      <c r="M14" s="34">
        <v>18117</v>
      </c>
      <c r="N14" s="34">
        <f t="shared" si="4"/>
        <v>21324</v>
      </c>
      <c r="O14" s="34">
        <f t="shared" si="5"/>
        <v>3176</v>
      </c>
      <c r="P14" s="34">
        <v>3176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18117</v>
      </c>
      <c r="V14" s="34">
        <v>18117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31</v>
      </c>
      <c r="AB14" s="34">
        <v>31</v>
      </c>
      <c r="AC14" s="34">
        <v>0</v>
      </c>
    </row>
    <row r="15" spans="1:29" ht="13.5">
      <c r="A15" s="31" t="s">
        <v>84</v>
      </c>
      <c r="B15" s="32" t="s">
        <v>101</v>
      </c>
      <c r="C15" s="33" t="s">
        <v>102</v>
      </c>
      <c r="D15" s="34">
        <f t="shared" si="0"/>
        <v>20928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20928</v>
      </c>
      <c r="L15" s="34">
        <v>3173</v>
      </c>
      <c r="M15" s="34">
        <v>17755</v>
      </c>
      <c r="N15" s="34">
        <f t="shared" si="4"/>
        <v>20928</v>
      </c>
      <c r="O15" s="34">
        <f t="shared" si="5"/>
        <v>3173</v>
      </c>
      <c r="P15" s="34">
        <v>3173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17755</v>
      </c>
      <c r="V15" s="34">
        <v>17755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84</v>
      </c>
      <c r="B16" s="32" t="s">
        <v>103</v>
      </c>
      <c r="C16" s="33" t="s">
        <v>104</v>
      </c>
      <c r="D16" s="34">
        <f t="shared" si="0"/>
        <v>25323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25323</v>
      </c>
      <c r="L16" s="34">
        <v>5415</v>
      </c>
      <c r="M16" s="34">
        <v>19908</v>
      </c>
      <c r="N16" s="34">
        <f t="shared" si="4"/>
        <v>25323</v>
      </c>
      <c r="O16" s="34">
        <f t="shared" si="5"/>
        <v>5415</v>
      </c>
      <c r="P16" s="34">
        <v>5415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19908</v>
      </c>
      <c r="V16" s="34">
        <v>19908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84</v>
      </c>
      <c r="B17" s="32" t="s">
        <v>105</v>
      </c>
      <c r="C17" s="33" t="s">
        <v>106</v>
      </c>
      <c r="D17" s="34">
        <f t="shared" si="0"/>
        <v>37556</v>
      </c>
      <c r="E17" s="34">
        <f t="shared" si="1"/>
        <v>0</v>
      </c>
      <c r="F17" s="34">
        <v>0</v>
      </c>
      <c r="G17" s="34">
        <v>0</v>
      </c>
      <c r="H17" s="34">
        <f t="shared" si="2"/>
        <v>3541</v>
      </c>
      <c r="I17" s="34">
        <v>3541</v>
      </c>
      <c r="J17" s="34">
        <v>0</v>
      </c>
      <c r="K17" s="34">
        <f t="shared" si="3"/>
        <v>34015</v>
      </c>
      <c r="L17" s="34">
        <v>0</v>
      </c>
      <c r="M17" s="34">
        <v>34015</v>
      </c>
      <c r="N17" s="34">
        <f t="shared" si="4"/>
        <v>37556</v>
      </c>
      <c r="O17" s="34">
        <f t="shared" si="5"/>
        <v>3541</v>
      </c>
      <c r="P17" s="34">
        <v>3535</v>
      </c>
      <c r="Q17" s="34">
        <v>0</v>
      </c>
      <c r="R17" s="34">
        <v>6</v>
      </c>
      <c r="S17" s="34">
        <v>0</v>
      </c>
      <c r="T17" s="34">
        <v>0</v>
      </c>
      <c r="U17" s="34">
        <f t="shared" si="6"/>
        <v>34015</v>
      </c>
      <c r="V17" s="34">
        <v>5379</v>
      </c>
      <c r="W17" s="34">
        <v>0</v>
      </c>
      <c r="X17" s="34">
        <v>28636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84</v>
      </c>
      <c r="B18" s="32" t="s">
        <v>107</v>
      </c>
      <c r="C18" s="33" t="s">
        <v>108</v>
      </c>
      <c r="D18" s="34">
        <f t="shared" si="0"/>
        <v>111978</v>
      </c>
      <c r="E18" s="34">
        <f t="shared" si="1"/>
        <v>1202</v>
      </c>
      <c r="F18" s="34">
        <v>1202</v>
      </c>
      <c r="G18" s="34">
        <v>0</v>
      </c>
      <c r="H18" s="34">
        <f t="shared" si="2"/>
        <v>16192</v>
      </c>
      <c r="I18" s="34">
        <v>16192</v>
      </c>
      <c r="J18" s="34">
        <v>0</v>
      </c>
      <c r="K18" s="34">
        <f t="shared" si="3"/>
        <v>94584</v>
      </c>
      <c r="L18" s="34">
        <v>0</v>
      </c>
      <c r="M18" s="34">
        <v>94584</v>
      </c>
      <c r="N18" s="34">
        <f t="shared" si="4"/>
        <v>111978</v>
      </c>
      <c r="O18" s="34">
        <f t="shared" si="5"/>
        <v>17394</v>
      </c>
      <c r="P18" s="34">
        <v>17394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94584</v>
      </c>
      <c r="V18" s="34">
        <v>94584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84</v>
      </c>
      <c r="B19" s="32" t="s">
        <v>109</v>
      </c>
      <c r="C19" s="33" t="s">
        <v>110</v>
      </c>
      <c r="D19" s="34">
        <f t="shared" si="0"/>
        <v>52238</v>
      </c>
      <c r="E19" s="34">
        <f t="shared" si="1"/>
        <v>1</v>
      </c>
      <c r="F19" s="34">
        <v>1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52237</v>
      </c>
      <c r="L19" s="34">
        <v>4505</v>
      </c>
      <c r="M19" s="34">
        <v>47732</v>
      </c>
      <c r="N19" s="34">
        <f t="shared" si="4"/>
        <v>52238</v>
      </c>
      <c r="O19" s="34">
        <f t="shared" si="5"/>
        <v>4506</v>
      </c>
      <c r="P19" s="34">
        <v>4506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47732</v>
      </c>
      <c r="V19" s="34">
        <v>47732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84</v>
      </c>
      <c r="B20" s="32" t="s">
        <v>111</v>
      </c>
      <c r="C20" s="33" t="s">
        <v>112</v>
      </c>
      <c r="D20" s="34">
        <f t="shared" si="0"/>
        <v>42608</v>
      </c>
      <c r="E20" s="34">
        <f t="shared" si="1"/>
        <v>14</v>
      </c>
      <c r="F20" s="34">
        <v>14</v>
      </c>
      <c r="G20" s="34">
        <v>0</v>
      </c>
      <c r="H20" s="34">
        <f t="shared" si="2"/>
        <v>5073</v>
      </c>
      <c r="I20" s="34">
        <v>5073</v>
      </c>
      <c r="J20" s="34">
        <v>0</v>
      </c>
      <c r="K20" s="34">
        <f t="shared" si="3"/>
        <v>37521</v>
      </c>
      <c r="L20" s="34">
        <v>0</v>
      </c>
      <c r="M20" s="34">
        <v>37521</v>
      </c>
      <c r="N20" s="34">
        <f t="shared" si="4"/>
        <v>43155</v>
      </c>
      <c r="O20" s="34">
        <f t="shared" si="5"/>
        <v>5087</v>
      </c>
      <c r="P20" s="34">
        <v>5087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37521</v>
      </c>
      <c r="V20" s="34">
        <v>37521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547</v>
      </c>
      <c r="AB20" s="34">
        <v>547</v>
      </c>
      <c r="AC20" s="34">
        <v>0</v>
      </c>
    </row>
    <row r="21" spans="1:29" ht="13.5">
      <c r="A21" s="31" t="s">
        <v>84</v>
      </c>
      <c r="B21" s="32" t="s">
        <v>113</v>
      </c>
      <c r="C21" s="33" t="s">
        <v>114</v>
      </c>
      <c r="D21" s="34">
        <f t="shared" si="0"/>
        <v>17646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17646</v>
      </c>
      <c r="L21" s="34">
        <v>5513</v>
      </c>
      <c r="M21" s="34">
        <v>12133</v>
      </c>
      <c r="N21" s="34">
        <f t="shared" si="4"/>
        <v>18004</v>
      </c>
      <c r="O21" s="34">
        <f t="shared" si="5"/>
        <v>5513</v>
      </c>
      <c r="P21" s="34">
        <v>5513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12133</v>
      </c>
      <c r="V21" s="34">
        <v>12133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358</v>
      </c>
      <c r="AB21" s="34">
        <v>358</v>
      </c>
      <c r="AC21" s="34">
        <v>0</v>
      </c>
    </row>
    <row r="22" spans="1:29" ht="13.5">
      <c r="A22" s="31" t="s">
        <v>84</v>
      </c>
      <c r="B22" s="32" t="s">
        <v>115</v>
      </c>
      <c r="C22" s="33" t="s">
        <v>116</v>
      </c>
      <c r="D22" s="34">
        <f t="shared" si="0"/>
        <v>17137</v>
      </c>
      <c r="E22" s="34">
        <f t="shared" si="1"/>
        <v>0</v>
      </c>
      <c r="F22" s="34">
        <v>0</v>
      </c>
      <c r="G22" s="34">
        <v>0</v>
      </c>
      <c r="H22" s="34">
        <f t="shared" si="2"/>
        <v>3752</v>
      </c>
      <c r="I22" s="34">
        <v>3752</v>
      </c>
      <c r="J22" s="34">
        <v>0</v>
      </c>
      <c r="K22" s="34">
        <f t="shared" si="3"/>
        <v>13385</v>
      </c>
      <c r="L22" s="34">
        <v>0</v>
      </c>
      <c r="M22" s="34">
        <v>13385</v>
      </c>
      <c r="N22" s="34">
        <f t="shared" si="4"/>
        <v>17137</v>
      </c>
      <c r="O22" s="34">
        <f t="shared" si="5"/>
        <v>3752</v>
      </c>
      <c r="P22" s="34">
        <v>3752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13385</v>
      </c>
      <c r="V22" s="34">
        <v>13385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84</v>
      </c>
      <c r="B23" s="32" t="s">
        <v>117</v>
      </c>
      <c r="C23" s="33" t="s">
        <v>118</v>
      </c>
      <c r="D23" s="34">
        <f t="shared" si="0"/>
        <v>28782</v>
      </c>
      <c r="E23" s="34">
        <f t="shared" si="1"/>
        <v>0</v>
      </c>
      <c r="F23" s="34">
        <v>0</v>
      </c>
      <c r="G23" s="34">
        <v>0</v>
      </c>
      <c r="H23" s="34">
        <f t="shared" si="2"/>
        <v>5425</v>
      </c>
      <c r="I23" s="34">
        <v>5425</v>
      </c>
      <c r="J23" s="34">
        <v>0</v>
      </c>
      <c r="K23" s="34">
        <f t="shared" si="3"/>
        <v>23357</v>
      </c>
      <c r="L23" s="34">
        <v>0</v>
      </c>
      <c r="M23" s="34">
        <v>23357</v>
      </c>
      <c r="N23" s="34">
        <f t="shared" si="4"/>
        <v>28782</v>
      </c>
      <c r="O23" s="34">
        <f t="shared" si="5"/>
        <v>5425</v>
      </c>
      <c r="P23" s="34">
        <v>5425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23357</v>
      </c>
      <c r="V23" s="34">
        <v>23357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84</v>
      </c>
      <c r="B24" s="32" t="s">
        <v>119</v>
      </c>
      <c r="C24" s="33" t="s">
        <v>120</v>
      </c>
      <c r="D24" s="34">
        <f t="shared" si="0"/>
        <v>38900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38900</v>
      </c>
      <c r="L24" s="34">
        <v>10800</v>
      </c>
      <c r="M24" s="34">
        <v>28100</v>
      </c>
      <c r="N24" s="34">
        <f t="shared" si="4"/>
        <v>38900</v>
      </c>
      <c r="O24" s="34">
        <f t="shared" si="5"/>
        <v>10800</v>
      </c>
      <c r="P24" s="34">
        <v>10800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28100</v>
      </c>
      <c r="V24" s="34">
        <v>28100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84</v>
      </c>
      <c r="B25" s="32" t="s">
        <v>121</v>
      </c>
      <c r="C25" s="33" t="s">
        <v>122</v>
      </c>
      <c r="D25" s="34">
        <f t="shared" si="0"/>
        <v>15231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15231</v>
      </c>
      <c r="L25" s="34">
        <v>6198</v>
      </c>
      <c r="M25" s="34">
        <v>9033</v>
      </c>
      <c r="N25" s="34">
        <f t="shared" si="4"/>
        <v>15287</v>
      </c>
      <c r="O25" s="34">
        <f t="shared" si="5"/>
        <v>6198</v>
      </c>
      <c r="P25" s="34">
        <v>6198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9033</v>
      </c>
      <c r="V25" s="34">
        <v>3888</v>
      </c>
      <c r="W25" s="34">
        <v>0</v>
      </c>
      <c r="X25" s="34">
        <v>5145</v>
      </c>
      <c r="Y25" s="34">
        <v>0</v>
      </c>
      <c r="Z25" s="34">
        <v>0</v>
      </c>
      <c r="AA25" s="34">
        <f t="shared" si="7"/>
        <v>56</v>
      </c>
      <c r="AB25" s="34">
        <v>56</v>
      </c>
      <c r="AC25" s="34">
        <v>0</v>
      </c>
    </row>
    <row r="26" spans="1:29" ht="13.5">
      <c r="A26" s="31" t="s">
        <v>84</v>
      </c>
      <c r="B26" s="32" t="s">
        <v>123</v>
      </c>
      <c r="C26" s="33" t="s">
        <v>124</v>
      </c>
      <c r="D26" s="34">
        <f t="shared" si="0"/>
        <v>22760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22760</v>
      </c>
      <c r="L26" s="34">
        <v>7634</v>
      </c>
      <c r="M26" s="34">
        <v>15126</v>
      </c>
      <c r="N26" s="34">
        <f t="shared" si="4"/>
        <v>23077</v>
      </c>
      <c r="O26" s="34">
        <f t="shared" si="5"/>
        <v>7634</v>
      </c>
      <c r="P26" s="34">
        <v>7634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15126</v>
      </c>
      <c r="V26" s="34">
        <v>15126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317</v>
      </c>
      <c r="AB26" s="34">
        <v>317</v>
      </c>
      <c r="AC26" s="34">
        <v>0</v>
      </c>
    </row>
    <row r="27" spans="1:29" ht="13.5">
      <c r="A27" s="31" t="s">
        <v>84</v>
      </c>
      <c r="B27" s="32" t="s">
        <v>125</v>
      </c>
      <c r="C27" s="33" t="s">
        <v>126</v>
      </c>
      <c r="D27" s="34">
        <f t="shared" si="0"/>
        <v>36522</v>
      </c>
      <c r="E27" s="34">
        <f t="shared" si="1"/>
        <v>0</v>
      </c>
      <c r="F27" s="34">
        <v>0</v>
      </c>
      <c r="G27" s="34">
        <v>0</v>
      </c>
      <c r="H27" s="34">
        <f t="shared" si="2"/>
        <v>6995</v>
      </c>
      <c r="I27" s="34">
        <v>6995</v>
      </c>
      <c r="J27" s="34">
        <v>0</v>
      </c>
      <c r="K27" s="34">
        <f t="shared" si="3"/>
        <v>29527</v>
      </c>
      <c r="L27" s="34">
        <v>0</v>
      </c>
      <c r="M27" s="34">
        <v>29527</v>
      </c>
      <c r="N27" s="34">
        <f t="shared" si="4"/>
        <v>36522</v>
      </c>
      <c r="O27" s="34">
        <f t="shared" si="5"/>
        <v>6995</v>
      </c>
      <c r="P27" s="34">
        <v>6995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29527</v>
      </c>
      <c r="V27" s="34">
        <v>29527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84</v>
      </c>
      <c r="B28" s="32" t="s">
        <v>127</v>
      </c>
      <c r="C28" s="33" t="s">
        <v>128</v>
      </c>
      <c r="D28" s="34">
        <f t="shared" si="0"/>
        <v>6883</v>
      </c>
      <c r="E28" s="34">
        <f t="shared" si="1"/>
        <v>213</v>
      </c>
      <c r="F28" s="34">
        <v>213</v>
      </c>
      <c r="G28" s="34">
        <v>0</v>
      </c>
      <c r="H28" s="34">
        <f t="shared" si="2"/>
        <v>2087</v>
      </c>
      <c r="I28" s="34">
        <v>2087</v>
      </c>
      <c r="J28" s="34">
        <v>0</v>
      </c>
      <c r="K28" s="34">
        <f t="shared" si="3"/>
        <v>4583</v>
      </c>
      <c r="L28" s="34">
        <v>0</v>
      </c>
      <c r="M28" s="34">
        <v>4583</v>
      </c>
      <c r="N28" s="34">
        <f t="shared" si="4"/>
        <v>6883</v>
      </c>
      <c r="O28" s="34">
        <f t="shared" si="5"/>
        <v>2300</v>
      </c>
      <c r="P28" s="34">
        <v>2300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4583</v>
      </c>
      <c r="V28" s="34">
        <v>4583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84</v>
      </c>
      <c r="B29" s="32" t="s">
        <v>129</v>
      </c>
      <c r="C29" s="33" t="s">
        <v>130</v>
      </c>
      <c r="D29" s="34">
        <f t="shared" si="0"/>
        <v>29598</v>
      </c>
      <c r="E29" s="34">
        <f t="shared" si="1"/>
        <v>0</v>
      </c>
      <c r="F29" s="34">
        <v>0</v>
      </c>
      <c r="G29" s="34">
        <v>0</v>
      </c>
      <c r="H29" s="34">
        <f t="shared" si="2"/>
        <v>5300</v>
      </c>
      <c r="I29" s="34">
        <v>5300</v>
      </c>
      <c r="J29" s="34">
        <v>0</v>
      </c>
      <c r="K29" s="34">
        <f t="shared" si="3"/>
        <v>24298</v>
      </c>
      <c r="L29" s="34">
        <v>0</v>
      </c>
      <c r="M29" s="34">
        <v>24298</v>
      </c>
      <c r="N29" s="34">
        <f t="shared" si="4"/>
        <v>29598</v>
      </c>
      <c r="O29" s="34">
        <f t="shared" si="5"/>
        <v>5300</v>
      </c>
      <c r="P29" s="34">
        <v>5300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24298</v>
      </c>
      <c r="V29" s="34">
        <v>24298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84</v>
      </c>
      <c r="B30" s="32" t="s">
        <v>131</v>
      </c>
      <c r="C30" s="33" t="s">
        <v>132</v>
      </c>
      <c r="D30" s="34">
        <f t="shared" si="0"/>
        <v>25473</v>
      </c>
      <c r="E30" s="34">
        <f t="shared" si="1"/>
        <v>0</v>
      </c>
      <c r="F30" s="34">
        <v>0</v>
      </c>
      <c r="G30" s="34">
        <v>0</v>
      </c>
      <c r="H30" s="34">
        <f t="shared" si="2"/>
        <v>25473</v>
      </c>
      <c r="I30" s="34">
        <v>4036</v>
      </c>
      <c r="J30" s="34">
        <v>21437</v>
      </c>
      <c r="K30" s="34">
        <f t="shared" si="3"/>
        <v>0</v>
      </c>
      <c r="L30" s="34">
        <v>0</v>
      </c>
      <c r="M30" s="34">
        <v>0</v>
      </c>
      <c r="N30" s="34">
        <f t="shared" si="4"/>
        <v>25473</v>
      </c>
      <c r="O30" s="34">
        <f t="shared" si="5"/>
        <v>4036</v>
      </c>
      <c r="P30" s="34">
        <v>4036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21437</v>
      </c>
      <c r="V30" s="34">
        <v>21437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84</v>
      </c>
      <c r="B31" s="32" t="s">
        <v>133</v>
      </c>
      <c r="C31" s="33" t="s">
        <v>134</v>
      </c>
      <c r="D31" s="34">
        <f t="shared" si="0"/>
        <v>5024</v>
      </c>
      <c r="E31" s="34">
        <f t="shared" si="1"/>
        <v>0</v>
      </c>
      <c r="F31" s="34">
        <v>0</v>
      </c>
      <c r="G31" s="34">
        <v>0</v>
      </c>
      <c r="H31" s="34">
        <f t="shared" si="2"/>
        <v>5024</v>
      </c>
      <c r="I31" s="34">
        <v>1445</v>
      </c>
      <c r="J31" s="34">
        <v>3579</v>
      </c>
      <c r="K31" s="34">
        <f t="shared" si="3"/>
        <v>0</v>
      </c>
      <c r="L31" s="34">
        <v>0</v>
      </c>
      <c r="M31" s="34">
        <v>0</v>
      </c>
      <c r="N31" s="34">
        <f t="shared" si="4"/>
        <v>5024</v>
      </c>
      <c r="O31" s="34">
        <f t="shared" si="5"/>
        <v>1445</v>
      </c>
      <c r="P31" s="34">
        <v>1445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3579</v>
      </c>
      <c r="V31" s="34">
        <v>3579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84</v>
      </c>
      <c r="B32" s="32" t="s">
        <v>135</v>
      </c>
      <c r="C32" s="33" t="s">
        <v>136</v>
      </c>
      <c r="D32" s="34">
        <f t="shared" si="0"/>
        <v>23481</v>
      </c>
      <c r="E32" s="34">
        <f t="shared" si="1"/>
        <v>0</v>
      </c>
      <c r="F32" s="34">
        <v>0</v>
      </c>
      <c r="G32" s="34">
        <v>0</v>
      </c>
      <c r="H32" s="34">
        <f t="shared" si="2"/>
        <v>6429</v>
      </c>
      <c r="I32" s="34">
        <v>6429</v>
      </c>
      <c r="J32" s="34">
        <v>0</v>
      </c>
      <c r="K32" s="34">
        <f t="shared" si="3"/>
        <v>17052</v>
      </c>
      <c r="L32" s="34">
        <v>0</v>
      </c>
      <c r="M32" s="34">
        <v>17052</v>
      </c>
      <c r="N32" s="34">
        <f t="shared" si="4"/>
        <v>23481</v>
      </c>
      <c r="O32" s="34">
        <f t="shared" si="5"/>
        <v>6429</v>
      </c>
      <c r="P32" s="34">
        <v>6429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17052</v>
      </c>
      <c r="V32" s="34">
        <v>17052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84</v>
      </c>
      <c r="B33" s="32" t="s">
        <v>137</v>
      </c>
      <c r="C33" s="33" t="s">
        <v>138</v>
      </c>
      <c r="D33" s="34">
        <f t="shared" si="0"/>
        <v>21017</v>
      </c>
      <c r="E33" s="34">
        <f t="shared" si="1"/>
        <v>0</v>
      </c>
      <c r="F33" s="34">
        <v>0</v>
      </c>
      <c r="G33" s="34">
        <v>0</v>
      </c>
      <c r="H33" s="34">
        <f t="shared" si="2"/>
        <v>1428</v>
      </c>
      <c r="I33" s="34">
        <v>1428</v>
      </c>
      <c r="J33" s="34">
        <v>0</v>
      </c>
      <c r="K33" s="34">
        <f t="shared" si="3"/>
        <v>19589</v>
      </c>
      <c r="L33" s="34">
        <v>0</v>
      </c>
      <c r="M33" s="34">
        <v>19589</v>
      </c>
      <c r="N33" s="34">
        <f t="shared" si="4"/>
        <v>21017</v>
      </c>
      <c r="O33" s="34">
        <f t="shared" si="5"/>
        <v>1428</v>
      </c>
      <c r="P33" s="34">
        <v>1428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19589</v>
      </c>
      <c r="V33" s="34">
        <v>19589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84</v>
      </c>
      <c r="B34" s="32" t="s">
        <v>139</v>
      </c>
      <c r="C34" s="33" t="s">
        <v>140</v>
      </c>
      <c r="D34" s="34">
        <f t="shared" si="0"/>
        <v>14495</v>
      </c>
      <c r="E34" s="34">
        <f t="shared" si="1"/>
        <v>0</v>
      </c>
      <c r="F34" s="34">
        <v>0</v>
      </c>
      <c r="G34" s="34">
        <v>0</v>
      </c>
      <c r="H34" s="34">
        <f t="shared" si="2"/>
        <v>2062</v>
      </c>
      <c r="I34" s="34">
        <v>1031</v>
      </c>
      <c r="J34" s="34">
        <v>1031</v>
      </c>
      <c r="K34" s="34">
        <f t="shared" si="3"/>
        <v>12433</v>
      </c>
      <c r="L34" s="34">
        <v>899</v>
      </c>
      <c r="M34" s="34">
        <v>11534</v>
      </c>
      <c r="N34" s="34">
        <f t="shared" si="4"/>
        <v>14495</v>
      </c>
      <c r="O34" s="34">
        <f t="shared" si="5"/>
        <v>1930</v>
      </c>
      <c r="P34" s="34">
        <v>1930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12565</v>
      </c>
      <c r="V34" s="34">
        <v>12565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84</v>
      </c>
      <c r="B35" s="32" t="s">
        <v>141</v>
      </c>
      <c r="C35" s="33" t="s">
        <v>142</v>
      </c>
      <c r="D35" s="34">
        <f t="shared" si="0"/>
        <v>13565</v>
      </c>
      <c r="E35" s="34">
        <f t="shared" si="1"/>
        <v>0</v>
      </c>
      <c r="F35" s="34">
        <v>0</v>
      </c>
      <c r="G35" s="34">
        <v>0</v>
      </c>
      <c r="H35" s="34">
        <f t="shared" si="2"/>
        <v>2071</v>
      </c>
      <c r="I35" s="34">
        <v>2071</v>
      </c>
      <c r="J35" s="34">
        <v>0</v>
      </c>
      <c r="K35" s="34">
        <f t="shared" si="3"/>
        <v>11494</v>
      </c>
      <c r="L35" s="34">
        <v>0</v>
      </c>
      <c r="M35" s="34">
        <v>11494</v>
      </c>
      <c r="N35" s="34">
        <f t="shared" si="4"/>
        <v>13565</v>
      </c>
      <c r="O35" s="34">
        <f t="shared" si="5"/>
        <v>2071</v>
      </c>
      <c r="P35" s="34">
        <v>2071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11494</v>
      </c>
      <c r="V35" s="34">
        <v>11494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84</v>
      </c>
      <c r="B36" s="32" t="s">
        <v>143</v>
      </c>
      <c r="C36" s="33" t="s">
        <v>144</v>
      </c>
      <c r="D36" s="34">
        <f t="shared" si="0"/>
        <v>13548</v>
      </c>
      <c r="E36" s="34">
        <f t="shared" si="1"/>
        <v>0</v>
      </c>
      <c r="F36" s="34">
        <v>0</v>
      </c>
      <c r="G36" s="34">
        <v>0</v>
      </c>
      <c r="H36" s="34">
        <f t="shared" si="2"/>
        <v>1346</v>
      </c>
      <c r="I36" s="34">
        <v>1346</v>
      </c>
      <c r="J36" s="34">
        <v>0</v>
      </c>
      <c r="K36" s="34">
        <f t="shared" si="3"/>
        <v>12202</v>
      </c>
      <c r="L36" s="34">
        <v>0</v>
      </c>
      <c r="M36" s="34">
        <v>12202</v>
      </c>
      <c r="N36" s="34">
        <f t="shared" si="4"/>
        <v>13548</v>
      </c>
      <c r="O36" s="34">
        <f t="shared" si="5"/>
        <v>1346</v>
      </c>
      <c r="P36" s="34">
        <v>1346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12202</v>
      </c>
      <c r="V36" s="34">
        <v>12202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84</v>
      </c>
      <c r="B37" s="32" t="s">
        <v>145</v>
      </c>
      <c r="C37" s="33" t="s">
        <v>146</v>
      </c>
      <c r="D37" s="34">
        <f t="shared" si="0"/>
        <v>16493</v>
      </c>
      <c r="E37" s="34">
        <f t="shared" si="1"/>
        <v>0</v>
      </c>
      <c r="F37" s="34">
        <v>0</v>
      </c>
      <c r="G37" s="34">
        <v>0</v>
      </c>
      <c r="H37" s="34">
        <f t="shared" si="2"/>
        <v>1071</v>
      </c>
      <c r="I37" s="34">
        <v>1071</v>
      </c>
      <c r="J37" s="34">
        <v>0</v>
      </c>
      <c r="K37" s="34">
        <f t="shared" si="3"/>
        <v>15422</v>
      </c>
      <c r="L37" s="34">
        <v>0</v>
      </c>
      <c r="M37" s="34">
        <v>15422</v>
      </c>
      <c r="N37" s="34">
        <f t="shared" si="4"/>
        <v>16493</v>
      </c>
      <c r="O37" s="34">
        <f t="shared" si="5"/>
        <v>1071</v>
      </c>
      <c r="P37" s="34">
        <v>1071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15422</v>
      </c>
      <c r="V37" s="34">
        <v>15422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84</v>
      </c>
      <c r="B38" s="32" t="s">
        <v>147</v>
      </c>
      <c r="C38" s="33" t="s">
        <v>148</v>
      </c>
      <c r="D38" s="34">
        <f t="shared" si="0"/>
        <v>14426</v>
      </c>
      <c r="E38" s="34">
        <f t="shared" si="1"/>
        <v>0</v>
      </c>
      <c r="F38" s="34">
        <v>0</v>
      </c>
      <c r="G38" s="34">
        <v>0</v>
      </c>
      <c r="H38" s="34">
        <f t="shared" si="2"/>
        <v>1187</v>
      </c>
      <c r="I38" s="34">
        <v>1187</v>
      </c>
      <c r="J38" s="34">
        <v>0</v>
      </c>
      <c r="K38" s="34">
        <f t="shared" si="3"/>
        <v>13239</v>
      </c>
      <c r="L38" s="34">
        <v>0</v>
      </c>
      <c r="M38" s="34">
        <v>13239</v>
      </c>
      <c r="N38" s="34">
        <f t="shared" si="4"/>
        <v>14426</v>
      </c>
      <c r="O38" s="34">
        <f t="shared" si="5"/>
        <v>1187</v>
      </c>
      <c r="P38" s="34">
        <v>1187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13239</v>
      </c>
      <c r="V38" s="34">
        <v>13239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84</v>
      </c>
      <c r="B39" s="32" t="s">
        <v>149</v>
      </c>
      <c r="C39" s="33" t="s">
        <v>150</v>
      </c>
      <c r="D39" s="34">
        <f t="shared" si="0"/>
        <v>12245</v>
      </c>
      <c r="E39" s="34">
        <f t="shared" si="1"/>
        <v>0</v>
      </c>
      <c r="F39" s="34">
        <v>0</v>
      </c>
      <c r="G39" s="34">
        <v>0</v>
      </c>
      <c r="H39" s="34">
        <f t="shared" si="2"/>
        <v>890</v>
      </c>
      <c r="I39" s="34">
        <v>890</v>
      </c>
      <c r="J39" s="34">
        <v>0</v>
      </c>
      <c r="K39" s="34">
        <f t="shared" si="3"/>
        <v>11355</v>
      </c>
      <c r="L39" s="34">
        <v>0</v>
      </c>
      <c r="M39" s="34">
        <v>11355</v>
      </c>
      <c r="N39" s="34">
        <f t="shared" si="4"/>
        <v>12245</v>
      </c>
      <c r="O39" s="34">
        <f t="shared" si="5"/>
        <v>890</v>
      </c>
      <c r="P39" s="34">
        <v>890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11355</v>
      </c>
      <c r="V39" s="34">
        <v>11355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84</v>
      </c>
      <c r="B40" s="32" t="s">
        <v>151</v>
      </c>
      <c r="C40" s="33" t="s">
        <v>152</v>
      </c>
      <c r="D40" s="34">
        <f t="shared" si="0"/>
        <v>8038</v>
      </c>
      <c r="E40" s="34">
        <f t="shared" si="1"/>
        <v>0</v>
      </c>
      <c r="F40" s="34">
        <v>0</v>
      </c>
      <c r="G40" s="34">
        <v>0</v>
      </c>
      <c r="H40" s="34">
        <f t="shared" si="2"/>
        <v>1026</v>
      </c>
      <c r="I40" s="34">
        <v>1026</v>
      </c>
      <c r="J40" s="34">
        <v>0</v>
      </c>
      <c r="K40" s="34">
        <f t="shared" si="3"/>
        <v>7012</v>
      </c>
      <c r="L40" s="34">
        <v>0</v>
      </c>
      <c r="M40" s="34">
        <v>7012</v>
      </c>
      <c r="N40" s="34">
        <f t="shared" si="4"/>
        <v>8038</v>
      </c>
      <c r="O40" s="34">
        <f t="shared" si="5"/>
        <v>1026</v>
      </c>
      <c r="P40" s="34">
        <v>0</v>
      </c>
      <c r="Q40" s="34">
        <v>0</v>
      </c>
      <c r="R40" s="34">
        <v>1026</v>
      </c>
      <c r="S40" s="34">
        <v>0</v>
      </c>
      <c r="T40" s="34">
        <v>0</v>
      </c>
      <c r="U40" s="34">
        <f t="shared" si="6"/>
        <v>7012</v>
      </c>
      <c r="V40" s="34">
        <v>0</v>
      </c>
      <c r="W40" s="34">
        <v>0</v>
      </c>
      <c r="X40" s="34">
        <v>7012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84</v>
      </c>
      <c r="B41" s="32" t="s">
        <v>153</v>
      </c>
      <c r="C41" s="33" t="s">
        <v>154</v>
      </c>
      <c r="D41" s="34">
        <f t="shared" si="0"/>
        <v>7400</v>
      </c>
      <c r="E41" s="34">
        <f t="shared" si="1"/>
        <v>0</v>
      </c>
      <c r="F41" s="34">
        <v>0</v>
      </c>
      <c r="G41" s="34">
        <v>0</v>
      </c>
      <c r="H41" s="34">
        <f t="shared" si="2"/>
        <v>7400</v>
      </c>
      <c r="I41" s="34">
        <v>1150</v>
      </c>
      <c r="J41" s="34">
        <v>6250</v>
      </c>
      <c r="K41" s="34">
        <f t="shared" si="3"/>
        <v>0</v>
      </c>
      <c r="L41" s="34">
        <v>0</v>
      </c>
      <c r="M41" s="34">
        <v>0</v>
      </c>
      <c r="N41" s="34">
        <f t="shared" si="4"/>
        <v>7400</v>
      </c>
      <c r="O41" s="34">
        <f t="shared" si="5"/>
        <v>1150</v>
      </c>
      <c r="P41" s="34">
        <v>0</v>
      </c>
      <c r="Q41" s="34">
        <v>0</v>
      </c>
      <c r="R41" s="34">
        <v>1150</v>
      </c>
      <c r="S41" s="34">
        <v>0</v>
      </c>
      <c r="T41" s="34">
        <v>0</v>
      </c>
      <c r="U41" s="34">
        <f t="shared" si="6"/>
        <v>6250</v>
      </c>
      <c r="V41" s="34">
        <v>0</v>
      </c>
      <c r="W41" s="34">
        <v>0</v>
      </c>
      <c r="X41" s="34">
        <v>6250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84</v>
      </c>
      <c r="B42" s="32" t="s">
        <v>155</v>
      </c>
      <c r="C42" s="33" t="s">
        <v>156</v>
      </c>
      <c r="D42" s="34">
        <f t="shared" si="0"/>
        <v>14730</v>
      </c>
      <c r="E42" s="34">
        <f t="shared" si="1"/>
        <v>0</v>
      </c>
      <c r="F42" s="34">
        <v>0</v>
      </c>
      <c r="G42" s="34">
        <v>0</v>
      </c>
      <c r="H42" s="34">
        <f t="shared" si="2"/>
        <v>2625</v>
      </c>
      <c r="I42" s="34">
        <v>2625</v>
      </c>
      <c r="J42" s="34">
        <v>0</v>
      </c>
      <c r="K42" s="34">
        <f t="shared" si="3"/>
        <v>12105</v>
      </c>
      <c r="L42" s="34">
        <v>0</v>
      </c>
      <c r="M42" s="34">
        <v>12105</v>
      </c>
      <c r="N42" s="34">
        <f t="shared" si="4"/>
        <v>14730</v>
      </c>
      <c r="O42" s="34">
        <f t="shared" si="5"/>
        <v>2625</v>
      </c>
      <c r="P42" s="34">
        <v>0</v>
      </c>
      <c r="Q42" s="34">
        <v>0</v>
      </c>
      <c r="R42" s="34">
        <v>2625</v>
      </c>
      <c r="S42" s="34">
        <v>0</v>
      </c>
      <c r="T42" s="34">
        <v>0</v>
      </c>
      <c r="U42" s="34">
        <f t="shared" si="6"/>
        <v>12105</v>
      </c>
      <c r="V42" s="34">
        <v>0</v>
      </c>
      <c r="W42" s="34">
        <v>0</v>
      </c>
      <c r="X42" s="34">
        <v>12105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84</v>
      </c>
      <c r="B43" s="32" t="s">
        <v>157</v>
      </c>
      <c r="C43" s="33" t="s">
        <v>158</v>
      </c>
      <c r="D43" s="34">
        <f t="shared" si="0"/>
        <v>12209</v>
      </c>
      <c r="E43" s="34">
        <f t="shared" si="1"/>
        <v>0</v>
      </c>
      <c r="F43" s="34">
        <v>0</v>
      </c>
      <c r="G43" s="34">
        <v>0</v>
      </c>
      <c r="H43" s="34">
        <f t="shared" si="2"/>
        <v>2402</v>
      </c>
      <c r="I43" s="34">
        <v>2402</v>
      </c>
      <c r="J43" s="34">
        <v>0</v>
      </c>
      <c r="K43" s="34">
        <f t="shared" si="3"/>
        <v>9807</v>
      </c>
      <c r="L43" s="34">
        <v>0</v>
      </c>
      <c r="M43" s="34">
        <v>9807</v>
      </c>
      <c r="N43" s="34">
        <f t="shared" si="4"/>
        <v>12209</v>
      </c>
      <c r="O43" s="34">
        <f t="shared" si="5"/>
        <v>2402</v>
      </c>
      <c r="P43" s="34">
        <v>0</v>
      </c>
      <c r="Q43" s="34">
        <v>0</v>
      </c>
      <c r="R43" s="34">
        <v>2402</v>
      </c>
      <c r="S43" s="34">
        <v>0</v>
      </c>
      <c r="T43" s="34">
        <v>0</v>
      </c>
      <c r="U43" s="34">
        <f t="shared" si="6"/>
        <v>9807</v>
      </c>
      <c r="V43" s="34">
        <v>0</v>
      </c>
      <c r="W43" s="34">
        <v>0</v>
      </c>
      <c r="X43" s="34">
        <v>9807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84</v>
      </c>
      <c r="B44" s="32" t="s">
        <v>159</v>
      </c>
      <c r="C44" s="33" t="s">
        <v>160</v>
      </c>
      <c r="D44" s="34">
        <f t="shared" si="0"/>
        <v>3954</v>
      </c>
      <c r="E44" s="34">
        <f t="shared" si="1"/>
        <v>0</v>
      </c>
      <c r="F44" s="34">
        <v>0</v>
      </c>
      <c r="G44" s="34">
        <v>0</v>
      </c>
      <c r="H44" s="34">
        <f t="shared" si="2"/>
        <v>396</v>
      </c>
      <c r="I44" s="34">
        <v>396</v>
      </c>
      <c r="J44" s="34">
        <v>0</v>
      </c>
      <c r="K44" s="34">
        <f t="shared" si="3"/>
        <v>3558</v>
      </c>
      <c r="L44" s="34">
        <v>0</v>
      </c>
      <c r="M44" s="34">
        <v>3558</v>
      </c>
      <c r="N44" s="34">
        <f t="shared" si="4"/>
        <v>3954</v>
      </c>
      <c r="O44" s="34">
        <f t="shared" si="5"/>
        <v>396</v>
      </c>
      <c r="P44" s="34">
        <v>0</v>
      </c>
      <c r="Q44" s="34">
        <v>0</v>
      </c>
      <c r="R44" s="34">
        <v>396</v>
      </c>
      <c r="S44" s="34">
        <v>0</v>
      </c>
      <c r="T44" s="34">
        <v>0</v>
      </c>
      <c r="U44" s="34">
        <f t="shared" si="6"/>
        <v>3558</v>
      </c>
      <c r="V44" s="34">
        <v>0</v>
      </c>
      <c r="W44" s="34">
        <v>0</v>
      </c>
      <c r="X44" s="34">
        <v>3558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84</v>
      </c>
      <c r="B45" s="32" t="s">
        <v>161</v>
      </c>
      <c r="C45" s="33" t="s">
        <v>162</v>
      </c>
      <c r="D45" s="34">
        <f t="shared" si="0"/>
        <v>8272</v>
      </c>
      <c r="E45" s="34">
        <f t="shared" si="1"/>
        <v>0</v>
      </c>
      <c r="F45" s="34">
        <v>0</v>
      </c>
      <c r="G45" s="34">
        <v>0</v>
      </c>
      <c r="H45" s="34">
        <f t="shared" si="2"/>
        <v>1249</v>
      </c>
      <c r="I45" s="34">
        <v>1249</v>
      </c>
      <c r="J45" s="34">
        <v>0</v>
      </c>
      <c r="K45" s="34">
        <f t="shared" si="3"/>
        <v>7023</v>
      </c>
      <c r="L45" s="34">
        <v>0</v>
      </c>
      <c r="M45" s="34">
        <v>7023</v>
      </c>
      <c r="N45" s="34">
        <f t="shared" si="4"/>
        <v>8272</v>
      </c>
      <c r="O45" s="34">
        <f t="shared" si="5"/>
        <v>1249</v>
      </c>
      <c r="P45" s="34">
        <v>0</v>
      </c>
      <c r="Q45" s="34">
        <v>0</v>
      </c>
      <c r="R45" s="34">
        <v>1249</v>
      </c>
      <c r="S45" s="34">
        <v>0</v>
      </c>
      <c r="T45" s="34">
        <v>0</v>
      </c>
      <c r="U45" s="34">
        <f t="shared" si="6"/>
        <v>7023</v>
      </c>
      <c r="V45" s="34">
        <v>0</v>
      </c>
      <c r="W45" s="34">
        <v>0</v>
      </c>
      <c r="X45" s="34">
        <v>7023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84</v>
      </c>
      <c r="B46" s="32" t="s">
        <v>163</v>
      </c>
      <c r="C46" s="33" t="s">
        <v>164</v>
      </c>
      <c r="D46" s="34">
        <f t="shared" si="0"/>
        <v>8435</v>
      </c>
      <c r="E46" s="34">
        <f t="shared" si="1"/>
        <v>0</v>
      </c>
      <c r="F46" s="34">
        <v>0</v>
      </c>
      <c r="G46" s="34">
        <v>0</v>
      </c>
      <c r="H46" s="34">
        <f t="shared" si="2"/>
        <v>1700</v>
      </c>
      <c r="I46" s="34">
        <v>1700</v>
      </c>
      <c r="J46" s="34">
        <v>0</v>
      </c>
      <c r="K46" s="34">
        <f t="shared" si="3"/>
        <v>6735</v>
      </c>
      <c r="L46" s="34">
        <v>0</v>
      </c>
      <c r="M46" s="34">
        <v>6735</v>
      </c>
      <c r="N46" s="34">
        <f t="shared" si="4"/>
        <v>8435</v>
      </c>
      <c r="O46" s="34">
        <f t="shared" si="5"/>
        <v>1700</v>
      </c>
      <c r="P46" s="34">
        <v>0</v>
      </c>
      <c r="Q46" s="34">
        <v>0</v>
      </c>
      <c r="R46" s="34">
        <v>1700</v>
      </c>
      <c r="S46" s="34">
        <v>0</v>
      </c>
      <c r="T46" s="34">
        <v>0</v>
      </c>
      <c r="U46" s="34">
        <f t="shared" si="6"/>
        <v>6735</v>
      </c>
      <c r="V46" s="34">
        <v>0</v>
      </c>
      <c r="W46" s="34">
        <v>0</v>
      </c>
      <c r="X46" s="34">
        <v>6735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84</v>
      </c>
      <c r="B47" s="32" t="s">
        <v>165</v>
      </c>
      <c r="C47" s="33" t="s">
        <v>166</v>
      </c>
      <c r="D47" s="34">
        <f t="shared" si="0"/>
        <v>7777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7777</v>
      </c>
      <c r="L47" s="34">
        <v>1800</v>
      </c>
      <c r="M47" s="34">
        <v>5977</v>
      </c>
      <c r="N47" s="34">
        <f t="shared" si="4"/>
        <v>7784</v>
      </c>
      <c r="O47" s="34">
        <f t="shared" si="5"/>
        <v>1800</v>
      </c>
      <c r="P47" s="34">
        <v>1800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5977</v>
      </c>
      <c r="V47" s="34">
        <v>5977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7</v>
      </c>
      <c r="AB47" s="34">
        <v>7</v>
      </c>
      <c r="AC47" s="34">
        <v>0</v>
      </c>
    </row>
    <row r="48" spans="1:29" ht="13.5">
      <c r="A48" s="31" t="s">
        <v>84</v>
      </c>
      <c r="B48" s="32" t="s">
        <v>167</v>
      </c>
      <c r="C48" s="33" t="s">
        <v>168</v>
      </c>
      <c r="D48" s="34">
        <f t="shared" si="0"/>
        <v>11038</v>
      </c>
      <c r="E48" s="34">
        <f t="shared" si="1"/>
        <v>0</v>
      </c>
      <c r="F48" s="34">
        <v>0</v>
      </c>
      <c r="G48" s="34">
        <v>0</v>
      </c>
      <c r="H48" s="34">
        <f t="shared" si="2"/>
        <v>2501</v>
      </c>
      <c r="I48" s="34">
        <v>2501</v>
      </c>
      <c r="J48" s="34">
        <v>0</v>
      </c>
      <c r="K48" s="34">
        <f t="shared" si="3"/>
        <v>8537</v>
      </c>
      <c r="L48" s="34">
        <v>0</v>
      </c>
      <c r="M48" s="34">
        <v>8537</v>
      </c>
      <c r="N48" s="34">
        <f t="shared" si="4"/>
        <v>11038</v>
      </c>
      <c r="O48" s="34">
        <f t="shared" si="5"/>
        <v>2501</v>
      </c>
      <c r="P48" s="34">
        <v>2501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8537</v>
      </c>
      <c r="V48" s="34">
        <v>8537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0</v>
      </c>
      <c r="AB48" s="34">
        <v>0</v>
      </c>
      <c r="AC48" s="34">
        <v>0</v>
      </c>
    </row>
    <row r="49" spans="1:29" ht="13.5">
      <c r="A49" s="31" t="s">
        <v>84</v>
      </c>
      <c r="B49" s="32" t="s">
        <v>169</v>
      </c>
      <c r="C49" s="33" t="s">
        <v>170</v>
      </c>
      <c r="D49" s="34">
        <f t="shared" si="0"/>
        <v>12801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12801</v>
      </c>
      <c r="L49" s="34">
        <v>2713</v>
      </c>
      <c r="M49" s="34">
        <v>10088</v>
      </c>
      <c r="N49" s="34">
        <f t="shared" si="4"/>
        <v>12801</v>
      </c>
      <c r="O49" s="34">
        <f t="shared" si="5"/>
        <v>2713</v>
      </c>
      <c r="P49" s="34">
        <v>2713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10088</v>
      </c>
      <c r="V49" s="34">
        <v>0</v>
      </c>
      <c r="W49" s="34">
        <v>0</v>
      </c>
      <c r="X49" s="34">
        <v>10088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84</v>
      </c>
      <c r="B50" s="32" t="s">
        <v>171</v>
      </c>
      <c r="C50" s="33" t="s">
        <v>172</v>
      </c>
      <c r="D50" s="34">
        <f t="shared" si="0"/>
        <v>6957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6957</v>
      </c>
      <c r="L50" s="34">
        <v>1946</v>
      </c>
      <c r="M50" s="34">
        <v>5011</v>
      </c>
      <c r="N50" s="34">
        <f t="shared" si="4"/>
        <v>6967</v>
      </c>
      <c r="O50" s="34">
        <f t="shared" si="5"/>
        <v>1946</v>
      </c>
      <c r="P50" s="34">
        <v>1946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5011</v>
      </c>
      <c r="V50" s="34">
        <v>5011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10</v>
      </c>
      <c r="AB50" s="34">
        <v>10</v>
      </c>
      <c r="AC50" s="34">
        <v>0</v>
      </c>
    </row>
    <row r="51" spans="1:29" ht="13.5">
      <c r="A51" s="31" t="s">
        <v>84</v>
      </c>
      <c r="B51" s="32" t="s">
        <v>173</v>
      </c>
      <c r="C51" s="33" t="s">
        <v>174</v>
      </c>
      <c r="D51" s="34">
        <f t="shared" si="0"/>
        <v>4443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4443</v>
      </c>
      <c r="L51" s="34">
        <v>615</v>
      </c>
      <c r="M51" s="34">
        <v>3828</v>
      </c>
      <c r="N51" s="34">
        <f t="shared" si="4"/>
        <v>4443</v>
      </c>
      <c r="O51" s="34">
        <f t="shared" si="5"/>
        <v>615</v>
      </c>
      <c r="P51" s="34">
        <v>615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3828</v>
      </c>
      <c r="V51" s="34">
        <v>3828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0</v>
      </c>
      <c r="AB51" s="34">
        <v>0</v>
      </c>
      <c r="AC51" s="34">
        <v>0</v>
      </c>
    </row>
    <row r="52" spans="1:29" ht="13.5">
      <c r="A52" s="31" t="s">
        <v>84</v>
      </c>
      <c r="B52" s="32" t="s">
        <v>175</v>
      </c>
      <c r="C52" s="33" t="s">
        <v>176</v>
      </c>
      <c r="D52" s="34">
        <f t="shared" si="0"/>
        <v>9220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9220</v>
      </c>
      <c r="L52" s="34">
        <v>1637</v>
      </c>
      <c r="M52" s="34">
        <v>7583</v>
      </c>
      <c r="N52" s="34">
        <f t="shared" si="4"/>
        <v>9220</v>
      </c>
      <c r="O52" s="34">
        <f t="shared" si="5"/>
        <v>1637</v>
      </c>
      <c r="P52" s="34">
        <v>1637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7583</v>
      </c>
      <c r="V52" s="34">
        <v>7583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84</v>
      </c>
      <c r="B53" s="32" t="s">
        <v>177</v>
      </c>
      <c r="C53" s="33" t="s">
        <v>178</v>
      </c>
      <c r="D53" s="34">
        <f t="shared" si="0"/>
        <v>7693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7693</v>
      </c>
      <c r="L53" s="34">
        <v>1657</v>
      </c>
      <c r="M53" s="34">
        <v>6036</v>
      </c>
      <c r="N53" s="34">
        <f t="shared" si="4"/>
        <v>7693</v>
      </c>
      <c r="O53" s="34">
        <f t="shared" si="5"/>
        <v>1657</v>
      </c>
      <c r="P53" s="34">
        <v>1657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6036</v>
      </c>
      <c r="V53" s="34">
        <v>6036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0</v>
      </c>
      <c r="AB53" s="34">
        <v>0</v>
      </c>
      <c r="AC53" s="34">
        <v>0</v>
      </c>
    </row>
    <row r="54" spans="1:29" ht="13.5">
      <c r="A54" s="31" t="s">
        <v>84</v>
      </c>
      <c r="B54" s="32" t="s">
        <v>179</v>
      </c>
      <c r="C54" s="33" t="s">
        <v>180</v>
      </c>
      <c r="D54" s="34">
        <f t="shared" si="0"/>
        <v>14605</v>
      </c>
      <c r="E54" s="34">
        <f t="shared" si="1"/>
        <v>0</v>
      </c>
      <c r="F54" s="34">
        <v>0</v>
      </c>
      <c r="G54" s="34">
        <v>0</v>
      </c>
      <c r="H54" s="34">
        <f t="shared" si="2"/>
        <v>2606</v>
      </c>
      <c r="I54" s="34">
        <v>2606</v>
      </c>
      <c r="J54" s="34">
        <v>0</v>
      </c>
      <c r="K54" s="34">
        <f t="shared" si="3"/>
        <v>11999</v>
      </c>
      <c r="L54" s="34">
        <v>0</v>
      </c>
      <c r="M54" s="34">
        <v>11999</v>
      </c>
      <c r="N54" s="34">
        <f t="shared" si="4"/>
        <v>14605</v>
      </c>
      <c r="O54" s="34">
        <f t="shared" si="5"/>
        <v>2606</v>
      </c>
      <c r="P54" s="34">
        <v>0</v>
      </c>
      <c r="Q54" s="34">
        <v>0</v>
      </c>
      <c r="R54" s="34">
        <v>2606</v>
      </c>
      <c r="S54" s="34">
        <v>0</v>
      </c>
      <c r="T54" s="34">
        <v>0</v>
      </c>
      <c r="U54" s="34">
        <f t="shared" si="6"/>
        <v>11999</v>
      </c>
      <c r="V54" s="34">
        <v>0</v>
      </c>
      <c r="W54" s="34">
        <v>0</v>
      </c>
      <c r="X54" s="34">
        <v>11999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84</v>
      </c>
      <c r="B55" s="32" t="s">
        <v>181</v>
      </c>
      <c r="C55" s="33" t="s">
        <v>182</v>
      </c>
      <c r="D55" s="34">
        <f t="shared" si="0"/>
        <v>10222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10222</v>
      </c>
      <c r="L55" s="34">
        <v>950</v>
      </c>
      <c r="M55" s="34">
        <v>9272</v>
      </c>
      <c r="N55" s="34">
        <f t="shared" si="4"/>
        <v>10222</v>
      </c>
      <c r="O55" s="34">
        <f t="shared" si="5"/>
        <v>950</v>
      </c>
      <c r="P55" s="34">
        <v>950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9272</v>
      </c>
      <c r="V55" s="34">
        <v>9272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84</v>
      </c>
      <c r="B56" s="32" t="s">
        <v>183</v>
      </c>
      <c r="C56" s="33" t="s">
        <v>184</v>
      </c>
      <c r="D56" s="34">
        <f t="shared" si="0"/>
        <v>18717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18717</v>
      </c>
      <c r="L56" s="34">
        <v>1293</v>
      </c>
      <c r="M56" s="34">
        <v>17424</v>
      </c>
      <c r="N56" s="34">
        <f t="shared" si="4"/>
        <v>18734</v>
      </c>
      <c r="O56" s="34">
        <f t="shared" si="5"/>
        <v>1293</v>
      </c>
      <c r="P56" s="34">
        <v>1293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17424</v>
      </c>
      <c r="V56" s="34">
        <v>17424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17</v>
      </c>
      <c r="AB56" s="34">
        <v>17</v>
      </c>
      <c r="AC56" s="34">
        <v>0</v>
      </c>
    </row>
    <row r="57" spans="1:29" ht="13.5">
      <c r="A57" s="31" t="s">
        <v>84</v>
      </c>
      <c r="B57" s="32" t="s">
        <v>185</v>
      </c>
      <c r="C57" s="33" t="s">
        <v>186</v>
      </c>
      <c r="D57" s="34">
        <f t="shared" si="0"/>
        <v>3614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3614</v>
      </c>
      <c r="L57" s="34">
        <v>388</v>
      </c>
      <c r="M57" s="34">
        <v>3226</v>
      </c>
      <c r="N57" s="34">
        <f t="shared" si="4"/>
        <v>3619</v>
      </c>
      <c r="O57" s="34">
        <f t="shared" si="5"/>
        <v>388</v>
      </c>
      <c r="P57" s="34">
        <v>388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3226</v>
      </c>
      <c r="V57" s="34">
        <v>3226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5</v>
      </c>
      <c r="AB57" s="34">
        <v>5</v>
      </c>
      <c r="AC57" s="34">
        <v>0</v>
      </c>
    </row>
    <row r="58" spans="1:29" ht="13.5">
      <c r="A58" s="31" t="s">
        <v>84</v>
      </c>
      <c r="B58" s="32" t="s">
        <v>187</v>
      </c>
      <c r="C58" s="33" t="s">
        <v>188</v>
      </c>
      <c r="D58" s="34">
        <f t="shared" si="0"/>
        <v>4765</v>
      </c>
      <c r="E58" s="34">
        <f t="shared" si="1"/>
        <v>0</v>
      </c>
      <c r="F58" s="34">
        <v>0</v>
      </c>
      <c r="G58" s="34">
        <v>0</v>
      </c>
      <c r="H58" s="34">
        <f t="shared" si="2"/>
        <v>430</v>
      </c>
      <c r="I58" s="34">
        <v>0</v>
      </c>
      <c r="J58" s="34">
        <v>430</v>
      </c>
      <c r="K58" s="34">
        <f t="shared" si="3"/>
        <v>4335</v>
      </c>
      <c r="L58" s="34">
        <v>248</v>
      </c>
      <c r="M58" s="34">
        <v>4087</v>
      </c>
      <c r="N58" s="34">
        <f t="shared" si="4"/>
        <v>4765</v>
      </c>
      <c r="O58" s="34">
        <f t="shared" si="5"/>
        <v>248</v>
      </c>
      <c r="P58" s="34">
        <v>248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4517</v>
      </c>
      <c r="V58" s="34">
        <v>4517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84</v>
      </c>
      <c r="B59" s="32" t="s">
        <v>189</v>
      </c>
      <c r="C59" s="33" t="s">
        <v>190</v>
      </c>
      <c r="D59" s="34">
        <f t="shared" si="0"/>
        <v>19674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19674</v>
      </c>
      <c r="L59" s="34">
        <v>2293</v>
      </c>
      <c r="M59" s="34">
        <v>17381</v>
      </c>
      <c r="N59" s="34">
        <f t="shared" si="4"/>
        <v>19674</v>
      </c>
      <c r="O59" s="34">
        <f t="shared" si="5"/>
        <v>2293</v>
      </c>
      <c r="P59" s="34">
        <v>2293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17381</v>
      </c>
      <c r="V59" s="34">
        <v>17381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0</v>
      </c>
      <c r="AB59" s="34">
        <v>0</v>
      </c>
      <c r="AC59" s="34">
        <v>0</v>
      </c>
    </row>
    <row r="60" spans="1:29" ht="13.5">
      <c r="A60" s="31" t="s">
        <v>84</v>
      </c>
      <c r="B60" s="32" t="s">
        <v>191</v>
      </c>
      <c r="C60" s="33" t="s">
        <v>192</v>
      </c>
      <c r="D60" s="34">
        <f t="shared" si="0"/>
        <v>9707</v>
      </c>
      <c r="E60" s="34">
        <f t="shared" si="1"/>
        <v>0</v>
      </c>
      <c r="F60" s="34">
        <v>0</v>
      </c>
      <c r="G60" s="34">
        <v>0</v>
      </c>
      <c r="H60" s="34">
        <f t="shared" si="2"/>
        <v>372</v>
      </c>
      <c r="I60" s="34">
        <v>0</v>
      </c>
      <c r="J60" s="34">
        <v>372</v>
      </c>
      <c r="K60" s="34">
        <f t="shared" si="3"/>
        <v>9335</v>
      </c>
      <c r="L60" s="34">
        <v>1813</v>
      </c>
      <c r="M60" s="34">
        <v>7522</v>
      </c>
      <c r="N60" s="34">
        <f t="shared" si="4"/>
        <v>9707</v>
      </c>
      <c r="O60" s="34">
        <f t="shared" si="5"/>
        <v>1813</v>
      </c>
      <c r="P60" s="34">
        <v>1813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7894</v>
      </c>
      <c r="V60" s="34">
        <v>7522</v>
      </c>
      <c r="W60" s="34">
        <v>0</v>
      </c>
      <c r="X60" s="34">
        <v>0</v>
      </c>
      <c r="Y60" s="34">
        <v>0</v>
      </c>
      <c r="Z60" s="34">
        <v>372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84</v>
      </c>
      <c r="B61" s="32" t="s">
        <v>193</v>
      </c>
      <c r="C61" s="33" t="s">
        <v>194</v>
      </c>
      <c r="D61" s="34">
        <f t="shared" si="0"/>
        <v>2829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2829</v>
      </c>
      <c r="L61" s="34">
        <v>622</v>
      </c>
      <c r="M61" s="34">
        <v>2207</v>
      </c>
      <c r="N61" s="34">
        <f t="shared" si="4"/>
        <v>2829</v>
      </c>
      <c r="O61" s="34">
        <f t="shared" si="5"/>
        <v>622</v>
      </c>
      <c r="P61" s="34">
        <v>622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2207</v>
      </c>
      <c r="V61" s="34">
        <v>2207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84</v>
      </c>
      <c r="B62" s="32" t="s">
        <v>195</v>
      </c>
      <c r="C62" s="33" t="s">
        <v>196</v>
      </c>
      <c r="D62" s="34">
        <f t="shared" si="0"/>
        <v>1820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1820</v>
      </c>
      <c r="L62" s="34">
        <v>680</v>
      </c>
      <c r="M62" s="34">
        <v>1140</v>
      </c>
      <c r="N62" s="34">
        <f t="shared" si="4"/>
        <v>1820</v>
      </c>
      <c r="O62" s="34">
        <f t="shared" si="5"/>
        <v>680</v>
      </c>
      <c r="P62" s="34">
        <v>680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1140</v>
      </c>
      <c r="V62" s="34">
        <v>1140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84</v>
      </c>
      <c r="B63" s="32" t="s">
        <v>197</v>
      </c>
      <c r="C63" s="33" t="s">
        <v>198</v>
      </c>
      <c r="D63" s="34">
        <f t="shared" si="0"/>
        <v>8618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8618</v>
      </c>
      <c r="L63" s="34">
        <v>1754</v>
      </c>
      <c r="M63" s="34">
        <v>6864</v>
      </c>
      <c r="N63" s="34">
        <f t="shared" si="4"/>
        <v>8618</v>
      </c>
      <c r="O63" s="34">
        <f t="shared" si="5"/>
        <v>1754</v>
      </c>
      <c r="P63" s="34">
        <v>1754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6864</v>
      </c>
      <c r="V63" s="34">
        <v>6864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84</v>
      </c>
      <c r="B64" s="32" t="s">
        <v>199</v>
      </c>
      <c r="C64" s="33" t="s">
        <v>200</v>
      </c>
      <c r="D64" s="34">
        <f t="shared" si="0"/>
        <v>8719</v>
      </c>
      <c r="E64" s="34">
        <f t="shared" si="1"/>
        <v>0</v>
      </c>
      <c r="F64" s="34">
        <v>0</v>
      </c>
      <c r="G64" s="34">
        <v>0</v>
      </c>
      <c r="H64" s="34">
        <f t="shared" si="2"/>
        <v>2198</v>
      </c>
      <c r="I64" s="34">
        <v>2198</v>
      </c>
      <c r="J64" s="34">
        <v>0</v>
      </c>
      <c r="K64" s="34">
        <f t="shared" si="3"/>
        <v>6521</v>
      </c>
      <c r="L64" s="34">
        <v>0</v>
      </c>
      <c r="M64" s="34">
        <v>6521</v>
      </c>
      <c r="N64" s="34">
        <f t="shared" si="4"/>
        <v>8719</v>
      </c>
      <c r="O64" s="34">
        <f t="shared" si="5"/>
        <v>2198</v>
      </c>
      <c r="P64" s="34">
        <v>2198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6521</v>
      </c>
      <c r="V64" s="34">
        <v>6521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0</v>
      </c>
      <c r="AB64" s="34">
        <v>0</v>
      </c>
      <c r="AC64" s="34">
        <v>0</v>
      </c>
    </row>
    <row r="65" spans="1:29" ht="13.5">
      <c r="A65" s="31" t="s">
        <v>84</v>
      </c>
      <c r="B65" s="32" t="s">
        <v>201</v>
      </c>
      <c r="C65" s="33" t="s">
        <v>202</v>
      </c>
      <c r="D65" s="34">
        <f t="shared" si="0"/>
        <v>16067</v>
      </c>
      <c r="E65" s="34">
        <f t="shared" si="1"/>
        <v>0</v>
      </c>
      <c r="F65" s="34">
        <v>0</v>
      </c>
      <c r="G65" s="34">
        <v>0</v>
      </c>
      <c r="H65" s="34">
        <f t="shared" si="2"/>
        <v>4451</v>
      </c>
      <c r="I65" s="34">
        <v>2722</v>
      </c>
      <c r="J65" s="34">
        <v>1729</v>
      </c>
      <c r="K65" s="34">
        <f t="shared" si="3"/>
        <v>11616</v>
      </c>
      <c r="L65" s="34">
        <v>0</v>
      </c>
      <c r="M65" s="34">
        <v>11616</v>
      </c>
      <c r="N65" s="34">
        <f t="shared" si="4"/>
        <v>16067</v>
      </c>
      <c r="O65" s="34">
        <f t="shared" si="5"/>
        <v>2722</v>
      </c>
      <c r="P65" s="34">
        <v>2722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13345</v>
      </c>
      <c r="V65" s="34">
        <v>13345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0</v>
      </c>
      <c r="AB65" s="34">
        <v>0</v>
      </c>
      <c r="AC65" s="34">
        <v>0</v>
      </c>
    </row>
    <row r="66" spans="1:29" ht="13.5">
      <c r="A66" s="31" t="s">
        <v>84</v>
      </c>
      <c r="B66" s="32" t="s">
        <v>203</v>
      </c>
      <c r="C66" s="33" t="s">
        <v>204</v>
      </c>
      <c r="D66" s="34">
        <f t="shared" si="0"/>
        <v>15988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15988</v>
      </c>
      <c r="L66" s="34">
        <v>3360</v>
      </c>
      <c r="M66" s="34">
        <v>12628</v>
      </c>
      <c r="N66" s="34">
        <f t="shared" si="4"/>
        <v>16355</v>
      </c>
      <c r="O66" s="34">
        <f t="shared" si="5"/>
        <v>3360</v>
      </c>
      <c r="P66" s="34">
        <v>3360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12628</v>
      </c>
      <c r="V66" s="34">
        <v>12628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367</v>
      </c>
      <c r="AB66" s="34">
        <v>77</v>
      </c>
      <c r="AC66" s="34">
        <v>290</v>
      </c>
    </row>
    <row r="67" spans="1:29" ht="13.5">
      <c r="A67" s="31" t="s">
        <v>84</v>
      </c>
      <c r="B67" s="32" t="s">
        <v>205</v>
      </c>
      <c r="C67" s="33" t="s">
        <v>83</v>
      </c>
      <c r="D67" s="34">
        <f t="shared" si="0"/>
        <v>12941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12941</v>
      </c>
      <c r="L67" s="34">
        <v>2528</v>
      </c>
      <c r="M67" s="34">
        <v>10413</v>
      </c>
      <c r="N67" s="34">
        <f t="shared" si="4"/>
        <v>13016</v>
      </c>
      <c r="O67" s="34">
        <f t="shared" si="5"/>
        <v>2528</v>
      </c>
      <c r="P67" s="34">
        <v>2528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10413</v>
      </c>
      <c r="V67" s="34">
        <v>10413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75</v>
      </c>
      <c r="AB67" s="34">
        <v>75</v>
      </c>
      <c r="AC67" s="34">
        <v>0</v>
      </c>
    </row>
    <row r="68" spans="1:29" ht="13.5">
      <c r="A68" s="31" t="s">
        <v>84</v>
      </c>
      <c r="B68" s="32" t="s">
        <v>206</v>
      </c>
      <c r="C68" s="33" t="s">
        <v>207</v>
      </c>
      <c r="D68" s="34">
        <f t="shared" si="0"/>
        <v>16223</v>
      </c>
      <c r="E68" s="34">
        <f t="shared" si="1"/>
        <v>0</v>
      </c>
      <c r="F68" s="34">
        <v>0</v>
      </c>
      <c r="G68" s="34">
        <v>0</v>
      </c>
      <c r="H68" s="34">
        <f t="shared" si="2"/>
        <v>3851</v>
      </c>
      <c r="I68" s="34">
        <v>3851</v>
      </c>
      <c r="J68" s="34">
        <v>0</v>
      </c>
      <c r="K68" s="34">
        <f t="shared" si="3"/>
        <v>12372</v>
      </c>
      <c r="L68" s="34">
        <v>0</v>
      </c>
      <c r="M68" s="34">
        <v>12372</v>
      </c>
      <c r="N68" s="34">
        <f t="shared" si="4"/>
        <v>16223</v>
      </c>
      <c r="O68" s="34">
        <f t="shared" si="5"/>
        <v>3851</v>
      </c>
      <c r="P68" s="34">
        <v>3851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12372</v>
      </c>
      <c r="V68" s="34">
        <v>12372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84</v>
      </c>
      <c r="B69" s="32" t="s">
        <v>208</v>
      </c>
      <c r="C69" s="33" t="s">
        <v>209</v>
      </c>
      <c r="D69" s="34">
        <f t="shared" si="0"/>
        <v>9729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9729</v>
      </c>
      <c r="L69" s="34">
        <v>1642</v>
      </c>
      <c r="M69" s="34">
        <v>8087</v>
      </c>
      <c r="N69" s="34">
        <f t="shared" si="4"/>
        <v>9732</v>
      </c>
      <c r="O69" s="34">
        <f t="shared" si="5"/>
        <v>1642</v>
      </c>
      <c r="P69" s="34">
        <v>1642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8087</v>
      </c>
      <c r="V69" s="34">
        <v>8087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3</v>
      </c>
      <c r="AB69" s="34">
        <v>3</v>
      </c>
      <c r="AC69" s="34">
        <v>0</v>
      </c>
    </row>
    <row r="70" spans="1:29" ht="13.5">
      <c r="A70" s="31" t="s">
        <v>84</v>
      </c>
      <c r="B70" s="32" t="s">
        <v>210</v>
      </c>
      <c r="C70" s="33" t="s">
        <v>211</v>
      </c>
      <c r="D70" s="34">
        <f t="shared" si="0"/>
        <v>11831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11831</v>
      </c>
      <c r="L70" s="34">
        <v>896</v>
      </c>
      <c r="M70" s="34">
        <v>10935</v>
      </c>
      <c r="N70" s="34">
        <f t="shared" si="4"/>
        <v>11831</v>
      </c>
      <c r="O70" s="34">
        <f t="shared" si="5"/>
        <v>896</v>
      </c>
      <c r="P70" s="34">
        <v>896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10935</v>
      </c>
      <c r="V70" s="34">
        <v>10935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0</v>
      </c>
      <c r="AB70" s="34">
        <v>0</v>
      </c>
      <c r="AC70" s="34">
        <v>0</v>
      </c>
    </row>
    <row r="71" spans="1:29" ht="13.5">
      <c r="A71" s="31" t="s">
        <v>84</v>
      </c>
      <c r="B71" s="32" t="s">
        <v>212</v>
      </c>
      <c r="C71" s="33" t="s">
        <v>213</v>
      </c>
      <c r="D71" s="34">
        <f aca="true" t="shared" si="8" ref="D71:D94">E71+H71+K71</f>
        <v>5166</v>
      </c>
      <c r="E71" s="34">
        <f aca="true" t="shared" si="9" ref="E71:E94">F71+G71</f>
        <v>0</v>
      </c>
      <c r="F71" s="34">
        <v>0</v>
      </c>
      <c r="G71" s="34">
        <v>0</v>
      </c>
      <c r="H71" s="34">
        <f aca="true" t="shared" si="10" ref="H71:H94">I71+J71</f>
        <v>0</v>
      </c>
      <c r="I71" s="34">
        <v>0</v>
      </c>
      <c r="J71" s="34">
        <v>0</v>
      </c>
      <c r="K71" s="34">
        <f aca="true" t="shared" si="11" ref="K71:K94">L71+M71</f>
        <v>5166</v>
      </c>
      <c r="L71" s="34">
        <v>1136</v>
      </c>
      <c r="M71" s="34">
        <v>4030</v>
      </c>
      <c r="N71" s="34">
        <f aca="true" t="shared" si="12" ref="N71:N94">O71+U71+AA71</f>
        <v>5166</v>
      </c>
      <c r="O71" s="34">
        <f aca="true" t="shared" si="13" ref="O71:O94">SUM(P71:T71)</f>
        <v>1136</v>
      </c>
      <c r="P71" s="34">
        <v>1136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94">SUM(V71:Z71)</f>
        <v>4030</v>
      </c>
      <c r="V71" s="34">
        <v>4030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94">AB71+AC71</f>
        <v>0</v>
      </c>
      <c r="AB71" s="34">
        <v>0</v>
      </c>
      <c r="AC71" s="34">
        <v>0</v>
      </c>
    </row>
    <row r="72" spans="1:29" ht="13.5">
      <c r="A72" s="31" t="s">
        <v>84</v>
      </c>
      <c r="B72" s="32" t="s">
        <v>214</v>
      </c>
      <c r="C72" s="33" t="s">
        <v>215</v>
      </c>
      <c r="D72" s="34">
        <f t="shared" si="8"/>
        <v>16328</v>
      </c>
      <c r="E72" s="34">
        <f t="shared" si="9"/>
        <v>0</v>
      </c>
      <c r="F72" s="34">
        <v>0</v>
      </c>
      <c r="G72" s="34">
        <v>0</v>
      </c>
      <c r="H72" s="34">
        <f t="shared" si="10"/>
        <v>2967</v>
      </c>
      <c r="I72" s="34">
        <v>2967</v>
      </c>
      <c r="J72" s="34">
        <v>0</v>
      </c>
      <c r="K72" s="34">
        <f t="shared" si="11"/>
        <v>13361</v>
      </c>
      <c r="L72" s="34">
        <v>0</v>
      </c>
      <c r="M72" s="34">
        <v>13361</v>
      </c>
      <c r="N72" s="34">
        <f t="shared" si="12"/>
        <v>16328</v>
      </c>
      <c r="O72" s="34">
        <f t="shared" si="13"/>
        <v>2967</v>
      </c>
      <c r="P72" s="34">
        <v>2967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13361</v>
      </c>
      <c r="V72" s="34">
        <v>13361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0</v>
      </c>
      <c r="AB72" s="34">
        <v>0</v>
      </c>
      <c r="AC72" s="34">
        <v>0</v>
      </c>
    </row>
    <row r="73" spans="1:29" ht="13.5">
      <c r="A73" s="31" t="s">
        <v>84</v>
      </c>
      <c r="B73" s="32" t="s">
        <v>216</v>
      </c>
      <c r="C73" s="33" t="s">
        <v>217</v>
      </c>
      <c r="D73" s="34">
        <f t="shared" si="8"/>
        <v>5083</v>
      </c>
      <c r="E73" s="34">
        <f t="shared" si="9"/>
        <v>0</v>
      </c>
      <c r="F73" s="34">
        <v>0</v>
      </c>
      <c r="G73" s="34">
        <v>0</v>
      </c>
      <c r="H73" s="34">
        <f t="shared" si="10"/>
        <v>650</v>
      </c>
      <c r="I73" s="34">
        <v>650</v>
      </c>
      <c r="J73" s="34">
        <v>0</v>
      </c>
      <c r="K73" s="34">
        <f t="shared" si="11"/>
        <v>4433</v>
      </c>
      <c r="L73" s="34">
        <v>0</v>
      </c>
      <c r="M73" s="34">
        <v>4433</v>
      </c>
      <c r="N73" s="34">
        <f t="shared" si="12"/>
        <v>5083</v>
      </c>
      <c r="O73" s="34">
        <f t="shared" si="13"/>
        <v>650</v>
      </c>
      <c r="P73" s="34">
        <v>650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4433</v>
      </c>
      <c r="V73" s="34">
        <v>4433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0</v>
      </c>
      <c r="AB73" s="34">
        <v>0</v>
      </c>
      <c r="AC73" s="34">
        <v>0</v>
      </c>
    </row>
    <row r="74" spans="1:29" ht="13.5">
      <c r="A74" s="31" t="s">
        <v>84</v>
      </c>
      <c r="B74" s="32" t="s">
        <v>218</v>
      </c>
      <c r="C74" s="33" t="s">
        <v>219</v>
      </c>
      <c r="D74" s="34">
        <f t="shared" si="8"/>
        <v>7756</v>
      </c>
      <c r="E74" s="34">
        <f t="shared" si="9"/>
        <v>0</v>
      </c>
      <c r="F74" s="34">
        <v>0</v>
      </c>
      <c r="G74" s="34">
        <v>0</v>
      </c>
      <c r="H74" s="34">
        <f t="shared" si="10"/>
        <v>1032</v>
      </c>
      <c r="I74" s="34">
        <v>1032</v>
      </c>
      <c r="J74" s="34">
        <v>0</v>
      </c>
      <c r="K74" s="34">
        <f t="shared" si="11"/>
        <v>6724</v>
      </c>
      <c r="L74" s="34">
        <v>0</v>
      </c>
      <c r="M74" s="34">
        <v>6724</v>
      </c>
      <c r="N74" s="34">
        <f t="shared" si="12"/>
        <v>7756</v>
      </c>
      <c r="O74" s="34">
        <f t="shared" si="13"/>
        <v>1032</v>
      </c>
      <c r="P74" s="34">
        <v>1032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6724</v>
      </c>
      <c r="V74" s="34">
        <v>6724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0</v>
      </c>
      <c r="AB74" s="34">
        <v>0</v>
      </c>
      <c r="AC74" s="34">
        <v>0</v>
      </c>
    </row>
    <row r="75" spans="1:29" ht="13.5">
      <c r="A75" s="31" t="s">
        <v>84</v>
      </c>
      <c r="B75" s="32" t="s">
        <v>220</v>
      </c>
      <c r="C75" s="33" t="s">
        <v>55</v>
      </c>
      <c r="D75" s="34">
        <f t="shared" si="8"/>
        <v>8278</v>
      </c>
      <c r="E75" s="34">
        <f t="shared" si="9"/>
        <v>0</v>
      </c>
      <c r="F75" s="34">
        <v>0</v>
      </c>
      <c r="G75" s="34">
        <v>0</v>
      </c>
      <c r="H75" s="34">
        <f t="shared" si="10"/>
        <v>748</v>
      </c>
      <c r="I75" s="34">
        <v>748</v>
      </c>
      <c r="J75" s="34">
        <v>0</v>
      </c>
      <c r="K75" s="34">
        <f t="shared" si="11"/>
        <v>7530</v>
      </c>
      <c r="L75" s="34">
        <v>0</v>
      </c>
      <c r="M75" s="34">
        <v>7530</v>
      </c>
      <c r="N75" s="34">
        <f t="shared" si="12"/>
        <v>8313</v>
      </c>
      <c r="O75" s="34">
        <f t="shared" si="13"/>
        <v>748</v>
      </c>
      <c r="P75" s="34">
        <v>748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7530</v>
      </c>
      <c r="V75" s="34">
        <v>7530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35</v>
      </c>
      <c r="AB75" s="34">
        <v>35</v>
      </c>
      <c r="AC75" s="34">
        <v>0</v>
      </c>
    </row>
    <row r="76" spans="1:29" ht="13.5">
      <c r="A76" s="31" t="s">
        <v>84</v>
      </c>
      <c r="B76" s="32" t="s">
        <v>221</v>
      </c>
      <c r="C76" s="33" t="s">
        <v>222</v>
      </c>
      <c r="D76" s="34">
        <f t="shared" si="8"/>
        <v>2351</v>
      </c>
      <c r="E76" s="34">
        <f t="shared" si="9"/>
        <v>0</v>
      </c>
      <c r="F76" s="34">
        <v>0</v>
      </c>
      <c r="G76" s="34">
        <v>0</v>
      </c>
      <c r="H76" s="34">
        <f t="shared" si="10"/>
        <v>2351</v>
      </c>
      <c r="I76" s="34">
        <v>778</v>
      </c>
      <c r="J76" s="34">
        <v>1573</v>
      </c>
      <c r="K76" s="34">
        <f t="shared" si="11"/>
        <v>0</v>
      </c>
      <c r="L76" s="34">
        <v>0</v>
      </c>
      <c r="M76" s="34">
        <v>0</v>
      </c>
      <c r="N76" s="34">
        <f t="shared" si="12"/>
        <v>2593</v>
      </c>
      <c r="O76" s="34">
        <f t="shared" si="13"/>
        <v>778</v>
      </c>
      <c r="P76" s="34">
        <v>778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1573</v>
      </c>
      <c r="V76" s="34">
        <v>1573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242</v>
      </c>
      <c r="AB76" s="34">
        <v>242</v>
      </c>
      <c r="AC76" s="34">
        <v>0</v>
      </c>
    </row>
    <row r="77" spans="1:29" ht="13.5">
      <c r="A77" s="31" t="s">
        <v>84</v>
      </c>
      <c r="B77" s="32" t="s">
        <v>223</v>
      </c>
      <c r="C77" s="33" t="s">
        <v>224</v>
      </c>
      <c r="D77" s="34">
        <f t="shared" si="8"/>
        <v>6291</v>
      </c>
      <c r="E77" s="34">
        <f t="shared" si="9"/>
        <v>0</v>
      </c>
      <c r="F77" s="34">
        <v>0</v>
      </c>
      <c r="G77" s="34">
        <v>0</v>
      </c>
      <c r="H77" s="34">
        <f t="shared" si="10"/>
        <v>1211</v>
      </c>
      <c r="I77" s="34">
        <v>1211</v>
      </c>
      <c r="J77" s="34">
        <v>0</v>
      </c>
      <c r="K77" s="34">
        <f t="shared" si="11"/>
        <v>5080</v>
      </c>
      <c r="L77" s="34">
        <v>0</v>
      </c>
      <c r="M77" s="34">
        <v>5080</v>
      </c>
      <c r="N77" s="34">
        <f t="shared" si="12"/>
        <v>6488</v>
      </c>
      <c r="O77" s="34">
        <f t="shared" si="13"/>
        <v>1211</v>
      </c>
      <c r="P77" s="34">
        <v>1211</v>
      </c>
      <c r="Q77" s="34">
        <v>0</v>
      </c>
      <c r="R77" s="34">
        <v>0</v>
      </c>
      <c r="S77" s="34">
        <v>0</v>
      </c>
      <c r="T77" s="34">
        <v>0</v>
      </c>
      <c r="U77" s="34">
        <f t="shared" si="14"/>
        <v>5080</v>
      </c>
      <c r="V77" s="34">
        <v>5080</v>
      </c>
      <c r="W77" s="34">
        <v>0</v>
      </c>
      <c r="X77" s="34">
        <v>0</v>
      </c>
      <c r="Y77" s="34">
        <v>0</v>
      </c>
      <c r="Z77" s="34">
        <v>0</v>
      </c>
      <c r="AA77" s="34">
        <f t="shared" si="15"/>
        <v>197</v>
      </c>
      <c r="AB77" s="34">
        <v>197</v>
      </c>
      <c r="AC77" s="34">
        <v>0</v>
      </c>
    </row>
    <row r="78" spans="1:29" ht="13.5">
      <c r="A78" s="31" t="s">
        <v>84</v>
      </c>
      <c r="B78" s="32" t="s">
        <v>225</v>
      </c>
      <c r="C78" s="33" t="s">
        <v>226</v>
      </c>
      <c r="D78" s="34">
        <f t="shared" si="8"/>
        <v>3682</v>
      </c>
      <c r="E78" s="34">
        <f t="shared" si="9"/>
        <v>0</v>
      </c>
      <c r="F78" s="34">
        <v>0</v>
      </c>
      <c r="G78" s="34">
        <v>0</v>
      </c>
      <c r="H78" s="34">
        <f t="shared" si="10"/>
        <v>462</v>
      </c>
      <c r="I78" s="34">
        <v>462</v>
      </c>
      <c r="J78" s="34">
        <v>0</v>
      </c>
      <c r="K78" s="34">
        <f t="shared" si="11"/>
        <v>3220</v>
      </c>
      <c r="L78" s="34">
        <v>0</v>
      </c>
      <c r="M78" s="34">
        <v>3220</v>
      </c>
      <c r="N78" s="34">
        <f t="shared" si="12"/>
        <v>3682</v>
      </c>
      <c r="O78" s="34">
        <f t="shared" si="13"/>
        <v>462</v>
      </c>
      <c r="P78" s="34">
        <v>462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3220</v>
      </c>
      <c r="V78" s="34">
        <v>3220</v>
      </c>
      <c r="W78" s="34">
        <v>0</v>
      </c>
      <c r="X78" s="34">
        <v>0</v>
      </c>
      <c r="Y78" s="34">
        <v>0</v>
      </c>
      <c r="Z78" s="34">
        <v>0</v>
      </c>
      <c r="AA78" s="34">
        <f t="shared" si="15"/>
        <v>0</v>
      </c>
      <c r="AB78" s="34">
        <v>0</v>
      </c>
      <c r="AC78" s="34">
        <v>0</v>
      </c>
    </row>
    <row r="79" spans="1:29" ht="13.5">
      <c r="A79" s="31" t="s">
        <v>84</v>
      </c>
      <c r="B79" s="32" t="s">
        <v>227</v>
      </c>
      <c r="C79" s="33" t="s">
        <v>228</v>
      </c>
      <c r="D79" s="34">
        <f t="shared" si="8"/>
        <v>2403</v>
      </c>
      <c r="E79" s="34">
        <f t="shared" si="9"/>
        <v>0</v>
      </c>
      <c r="F79" s="34">
        <v>0</v>
      </c>
      <c r="G79" s="34">
        <v>0</v>
      </c>
      <c r="H79" s="34">
        <f t="shared" si="10"/>
        <v>2403</v>
      </c>
      <c r="I79" s="34">
        <v>655</v>
      </c>
      <c r="J79" s="34">
        <v>1748</v>
      </c>
      <c r="K79" s="34">
        <f t="shared" si="11"/>
        <v>0</v>
      </c>
      <c r="L79" s="34">
        <v>0</v>
      </c>
      <c r="M79" s="34">
        <v>0</v>
      </c>
      <c r="N79" s="34">
        <f t="shared" si="12"/>
        <v>2694</v>
      </c>
      <c r="O79" s="34">
        <f t="shared" si="13"/>
        <v>655</v>
      </c>
      <c r="P79" s="34">
        <v>655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4"/>
        <v>1748</v>
      </c>
      <c r="V79" s="34">
        <v>1748</v>
      </c>
      <c r="W79" s="34">
        <v>0</v>
      </c>
      <c r="X79" s="34">
        <v>0</v>
      </c>
      <c r="Y79" s="34">
        <v>0</v>
      </c>
      <c r="Z79" s="34">
        <v>0</v>
      </c>
      <c r="AA79" s="34">
        <f t="shared" si="15"/>
        <v>291</v>
      </c>
      <c r="AB79" s="34">
        <v>291</v>
      </c>
      <c r="AC79" s="34">
        <v>0</v>
      </c>
    </row>
    <row r="80" spans="1:29" ht="13.5">
      <c r="A80" s="31" t="s">
        <v>84</v>
      </c>
      <c r="B80" s="32" t="s">
        <v>229</v>
      </c>
      <c r="C80" s="33" t="s">
        <v>230</v>
      </c>
      <c r="D80" s="34">
        <f t="shared" si="8"/>
        <v>2779</v>
      </c>
      <c r="E80" s="34">
        <f t="shared" si="9"/>
        <v>0</v>
      </c>
      <c r="F80" s="34">
        <v>0</v>
      </c>
      <c r="G80" s="34">
        <v>0</v>
      </c>
      <c r="H80" s="34">
        <f t="shared" si="10"/>
        <v>0</v>
      </c>
      <c r="I80" s="34">
        <v>0</v>
      </c>
      <c r="J80" s="34">
        <v>0</v>
      </c>
      <c r="K80" s="34">
        <f t="shared" si="11"/>
        <v>2779</v>
      </c>
      <c r="L80" s="34">
        <v>945</v>
      </c>
      <c r="M80" s="34">
        <v>1834</v>
      </c>
      <c r="N80" s="34">
        <f t="shared" si="12"/>
        <v>2779</v>
      </c>
      <c r="O80" s="34">
        <f t="shared" si="13"/>
        <v>945</v>
      </c>
      <c r="P80" s="34">
        <v>945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1834</v>
      </c>
      <c r="V80" s="34">
        <v>1834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5"/>
        <v>0</v>
      </c>
      <c r="AB80" s="34">
        <v>0</v>
      </c>
      <c r="AC80" s="34">
        <v>0</v>
      </c>
    </row>
    <row r="81" spans="1:29" ht="13.5">
      <c r="A81" s="31" t="s">
        <v>84</v>
      </c>
      <c r="B81" s="32" t="s">
        <v>231</v>
      </c>
      <c r="C81" s="33" t="s">
        <v>232</v>
      </c>
      <c r="D81" s="34">
        <f t="shared" si="8"/>
        <v>2778</v>
      </c>
      <c r="E81" s="34">
        <f t="shared" si="9"/>
        <v>0</v>
      </c>
      <c r="F81" s="34">
        <v>0</v>
      </c>
      <c r="G81" s="34">
        <v>0</v>
      </c>
      <c r="H81" s="34">
        <f t="shared" si="10"/>
        <v>0</v>
      </c>
      <c r="I81" s="34">
        <v>0</v>
      </c>
      <c r="J81" s="34">
        <v>0</v>
      </c>
      <c r="K81" s="34">
        <f t="shared" si="11"/>
        <v>2778</v>
      </c>
      <c r="L81" s="34">
        <v>954</v>
      </c>
      <c r="M81" s="34">
        <v>1824</v>
      </c>
      <c r="N81" s="34">
        <f t="shared" si="12"/>
        <v>2799</v>
      </c>
      <c r="O81" s="34">
        <f t="shared" si="13"/>
        <v>954</v>
      </c>
      <c r="P81" s="34">
        <v>954</v>
      </c>
      <c r="Q81" s="34">
        <v>0</v>
      </c>
      <c r="R81" s="34">
        <v>0</v>
      </c>
      <c r="S81" s="34">
        <v>0</v>
      </c>
      <c r="T81" s="34">
        <v>0</v>
      </c>
      <c r="U81" s="34">
        <f t="shared" si="14"/>
        <v>1824</v>
      </c>
      <c r="V81" s="34">
        <v>1824</v>
      </c>
      <c r="W81" s="34">
        <v>0</v>
      </c>
      <c r="X81" s="34">
        <v>0</v>
      </c>
      <c r="Y81" s="34">
        <v>0</v>
      </c>
      <c r="Z81" s="34">
        <v>0</v>
      </c>
      <c r="AA81" s="34">
        <f t="shared" si="15"/>
        <v>21</v>
      </c>
      <c r="AB81" s="34">
        <v>21</v>
      </c>
      <c r="AC81" s="34">
        <v>0</v>
      </c>
    </row>
    <row r="82" spans="1:29" ht="13.5">
      <c r="A82" s="31" t="s">
        <v>84</v>
      </c>
      <c r="B82" s="32" t="s">
        <v>233</v>
      </c>
      <c r="C82" s="33" t="s">
        <v>234</v>
      </c>
      <c r="D82" s="34">
        <f t="shared" si="8"/>
        <v>988</v>
      </c>
      <c r="E82" s="34">
        <f t="shared" si="9"/>
        <v>0</v>
      </c>
      <c r="F82" s="34">
        <v>0</v>
      </c>
      <c r="G82" s="34">
        <v>0</v>
      </c>
      <c r="H82" s="34">
        <f t="shared" si="10"/>
        <v>0</v>
      </c>
      <c r="I82" s="34">
        <v>0</v>
      </c>
      <c r="J82" s="34">
        <v>0</v>
      </c>
      <c r="K82" s="34">
        <f t="shared" si="11"/>
        <v>988</v>
      </c>
      <c r="L82" s="34">
        <v>310</v>
      </c>
      <c r="M82" s="34">
        <v>678</v>
      </c>
      <c r="N82" s="34">
        <f t="shared" si="12"/>
        <v>989</v>
      </c>
      <c r="O82" s="34">
        <f t="shared" si="13"/>
        <v>310</v>
      </c>
      <c r="P82" s="34">
        <v>310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4"/>
        <v>679</v>
      </c>
      <c r="V82" s="34">
        <v>679</v>
      </c>
      <c r="W82" s="34">
        <v>0</v>
      </c>
      <c r="X82" s="34">
        <v>0</v>
      </c>
      <c r="Y82" s="34">
        <v>0</v>
      </c>
      <c r="Z82" s="34">
        <v>0</v>
      </c>
      <c r="AA82" s="34">
        <f t="shared" si="15"/>
        <v>0</v>
      </c>
      <c r="AB82" s="34">
        <v>0</v>
      </c>
      <c r="AC82" s="34">
        <v>0</v>
      </c>
    </row>
    <row r="83" spans="1:29" ht="13.5">
      <c r="A83" s="31" t="s">
        <v>84</v>
      </c>
      <c r="B83" s="32" t="s">
        <v>235</v>
      </c>
      <c r="C83" s="33" t="s">
        <v>236</v>
      </c>
      <c r="D83" s="34">
        <f t="shared" si="8"/>
        <v>123</v>
      </c>
      <c r="E83" s="34">
        <f t="shared" si="9"/>
        <v>0</v>
      </c>
      <c r="F83" s="34">
        <v>0</v>
      </c>
      <c r="G83" s="34">
        <v>0</v>
      </c>
      <c r="H83" s="34">
        <f t="shared" si="10"/>
        <v>0</v>
      </c>
      <c r="I83" s="34">
        <v>0</v>
      </c>
      <c r="J83" s="34">
        <v>0</v>
      </c>
      <c r="K83" s="34">
        <f t="shared" si="11"/>
        <v>123</v>
      </c>
      <c r="L83" s="34">
        <v>38</v>
      </c>
      <c r="M83" s="34">
        <v>85</v>
      </c>
      <c r="N83" s="34">
        <f t="shared" si="12"/>
        <v>123</v>
      </c>
      <c r="O83" s="34">
        <f t="shared" si="13"/>
        <v>38</v>
      </c>
      <c r="P83" s="34">
        <v>38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4"/>
        <v>85</v>
      </c>
      <c r="V83" s="34">
        <v>85</v>
      </c>
      <c r="W83" s="34">
        <v>0</v>
      </c>
      <c r="X83" s="34">
        <v>0</v>
      </c>
      <c r="Y83" s="34">
        <v>0</v>
      </c>
      <c r="Z83" s="34">
        <v>0</v>
      </c>
      <c r="AA83" s="34">
        <f t="shared" si="15"/>
        <v>0</v>
      </c>
      <c r="AB83" s="34">
        <v>0</v>
      </c>
      <c r="AC83" s="34">
        <v>0</v>
      </c>
    </row>
    <row r="84" spans="1:29" ht="13.5">
      <c r="A84" s="31" t="s">
        <v>84</v>
      </c>
      <c r="B84" s="32" t="s">
        <v>237</v>
      </c>
      <c r="C84" s="33" t="s">
        <v>238</v>
      </c>
      <c r="D84" s="34">
        <f t="shared" si="8"/>
        <v>1045</v>
      </c>
      <c r="E84" s="34">
        <f t="shared" si="9"/>
        <v>0</v>
      </c>
      <c r="F84" s="34">
        <v>0</v>
      </c>
      <c r="G84" s="34">
        <v>0</v>
      </c>
      <c r="H84" s="34">
        <f t="shared" si="10"/>
        <v>0</v>
      </c>
      <c r="I84" s="34">
        <v>0</v>
      </c>
      <c r="J84" s="34">
        <v>0</v>
      </c>
      <c r="K84" s="34">
        <f t="shared" si="11"/>
        <v>1045</v>
      </c>
      <c r="L84" s="34">
        <v>411</v>
      </c>
      <c r="M84" s="34">
        <v>634</v>
      </c>
      <c r="N84" s="34">
        <f t="shared" si="12"/>
        <v>1101</v>
      </c>
      <c r="O84" s="34">
        <f t="shared" si="13"/>
        <v>411</v>
      </c>
      <c r="P84" s="34">
        <v>411</v>
      </c>
      <c r="Q84" s="34">
        <v>0</v>
      </c>
      <c r="R84" s="34">
        <v>0</v>
      </c>
      <c r="S84" s="34">
        <v>0</v>
      </c>
      <c r="T84" s="34">
        <v>0</v>
      </c>
      <c r="U84" s="34">
        <f t="shared" si="14"/>
        <v>634</v>
      </c>
      <c r="V84" s="34">
        <v>634</v>
      </c>
      <c r="W84" s="34">
        <v>0</v>
      </c>
      <c r="X84" s="34">
        <v>0</v>
      </c>
      <c r="Y84" s="34">
        <v>0</v>
      </c>
      <c r="Z84" s="34">
        <v>0</v>
      </c>
      <c r="AA84" s="34">
        <f t="shared" si="15"/>
        <v>56</v>
      </c>
      <c r="AB84" s="34">
        <v>56</v>
      </c>
      <c r="AC84" s="34">
        <v>0</v>
      </c>
    </row>
    <row r="85" spans="1:29" ht="13.5">
      <c r="A85" s="31" t="s">
        <v>84</v>
      </c>
      <c r="B85" s="32" t="s">
        <v>239</v>
      </c>
      <c r="C85" s="33" t="s">
        <v>240</v>
      </c>
      <c r="D85" s="34">
        <f t="shared" si="8"/>
        <v>1606</v>
      </c>
      <c r="E85" s="34">
        <f t="shared" si="9"/>
        <v>0</v>
      </c>
      <c r="F85" s="34">
        <v>0</v>
      </c>
      <c r="G85" s="34">
        <v>0</v>
      </c>
      <c r="H85" s="34">
        <f t="shared" si="10"/>
        <v>0</v>
      </c>
      <c r="I85" s="34">
        <v>0</v>
      </c>
      <c r="J85" s="34">
        <v>0</v>
      </c>
      <c r="K85" s="34">
        <f t="shared" si="11"/>
        <v>1606</v>
      </c>
      <c r="L85" s="34">
        <v>599</v>
      </c>
      <c r="M85" s="34">
        <v>1007</v>
      </c>
      <c r="N85" s="34">
        <f t="shared" si="12"/>
        <v>1683</v>
      </c>
      <c r="O85" s="34">
        <f t="shared" si="13"/>
        <v>599</v>
      </c>
      <c r="P85" s="34">
        <v>599</v>
      </c>
      <c r="Q85" s="34">
        <v>0</v>
      </c>
      <c r="R85" s="34">
        <v>0</v>
      </c>
      <c r="S85" s="34">
        <v>0</v>
      </c>
      <c r="T85" s="34">
        <v>0</v>
      </c>
      <c r="U85" s="34">
        <f t="shared" si="14"/>
        <v>1007</v>
      </c>
      <c r="V85" s="34">
        <v>1007</v>
      </c>
      <c r="W85" s="34">
        <v>0</v>
      </c>
      <c r="X85" s="34">
        <v>0</v>
      </c>
      <c r="Y85" s="34">
        <v>0</v>
      </c>
      <c r="Z85" s="34">
        <v>0</v>
      </c>
      <c r="AA85" s="34">
        <f t="shared" si="15"/>
        <v>77</v>
      </c>
      <c r="AB85" s="34">
        <v>77</v>
      </c>
      <c r="AC85" s="34">
        <v>0</v>
      </c>
    </row>
    <row r="86" spans="1:29" ht="13.5">
      <c r="A86" s="31" t="s">
        <v>84</v>
      </c>
      <c r="B86" s="32" t="s">
        <v>241</v>
      </c>
      <c r="C86" s="33" t="s">
        <v>242</v>
      </c>
      <c r="D86" s="34">
        <f t="shared" si="8"/>
        <v>4368</v>
      </c>
      <c r="E86" s="34">
        <f t="shared" si="9"/>
        <v>1714</v>
      </c>
      <c r="F86" s="34">
        <v>1714</v>
      </c>
      <c r="G86" s="34">
        <v>0</v>
      </c>
      <c r="H86" s="34">
        <f t="shared" si="10"/>
        <v>0</v>
      </c>
      <c r="I86" s="34">
        <v>0</v>
      </c>
      <c r="J86" s="34">
        <v>0</v>
      </c>
      <c r="K86" s="34">
        <f t="shared" si="11"/>
        <v>2654</v>
      </c>
      <c r="L86" s="34">
        <v>0</v>
      </c>
      <c r="M86" s="34">
        <v>2654</v>
      </c>
      <c r="N86" s="34">
        <f t="shared" si="12"/>
        <v>4378</v>
      </c>
      <c r="O86" s="34">
        <f t="shared" si="13"/>
        <v>1714</v>
      </c>
      <c r="P86" s="34">
        <v>1714</v>
      </c>
      <c r="Q86" s="34">
        <v>0</v>
      </c>
      <c r="R86" s="34">
        <v>0</v>
      </c>
      <c r="S86" s="34">
        <v>0</v>
      </c>
      <c r="T86" s="34">
        <v>0</v>
      </c>
      <c r="U86" s="34">
        <f t="shared" si="14"/>
        <v>2654</v>
      </c>
      <c r="V86" s="34">
        <v>2654</v>
      </c>
      <c r="W86" s="34">
        <v>0</v>
      </c>
      <c r="X86" s="34">
        <v>0</v>
      </c>
      <c r="Y86" s="34">
        <v>0</v>
      </c>
      <c r="Z86" s="34">
        <v>0</v>
      </c>
      <c r="AA86" s="34">
        <f t="shared" si="15"/>
        <v>10</v>
      </c>
      <c r="AB86" s="34">
        <v>10</v>
      </c>
      <c r="AC86" s="34">
        <v>0</v>
      </c>
    </row>
    <row r="87" spans="1:29" ht="13.5">
      <c r="A87" s="31" t="s">
        <v>84</v>
      </c>
      <c r="B87" s="32" t="s">
        <v>243</v>
      </c>
      <c r="C87" s="33" t="s">
        <v>244</v>
      </c>
      <c r="D87" s="34">
        <f t="shared" si="8"/>
        <v>946</v>
      </c>
      <c r="E87" s="34">
        <f t="shared" si="9"/>
        <v>0</v>
      </c>
      <c r="F87" s="34">
        <v>0</v>
      </c>
      <c r="G87" s="34">
        <v>0</v>
      </c>
      <c r="H87" s="34">
        <f t="shared" si="10"/>
        <v>0</v>
      </c>
      <c r="I87" s="34">
        <v>0</v>
      </c>
      <c r="J87" s="34">
        <v>0</v>
      </c>
      <c r="K87" s="34">
        <f t="shared" si="11"/>
        <v>946</v>
      </c>
      <c r="L87" s="34">
        <v>301</v>
      </c>
      <c r="M87" s="34">
        <v>645</v>
      </c>
      <c r="N87" s="34">
        <f t="shared" si="12"/>
        <v>1067</v>
      </c>
      <c r="O87" s="34">
        <f t="shared" si="13"/>
        <v>301</v>
      </c>
      <c r="P87" s="34">
        <v>301</v>
      </c>
      <c r="Q87" s="34">
        <v>0</v>
      </c>
      <c r="R87" s="34">
        <v>0</v>
      </c>
      <c r="S87" s="34">
        <v>0</v>
      </c>
      <c r="T87" s="34">
        <v>0</v>
      </c>
      <c r="U87" s="34">
        <f t="shared" si="14"/>
        <v>645</v>
      </c>
      <c r="V87" s="34">
        <v>645</v>
      </c>
      <c r="W87" s="34">
        <v>0</v>
      </c>
      <c r="X87" s="34">
        <v>0</v>
      </c>
      <c r="Y87" s="34">
        <v>0</v>
      </c>
      <c r="Z87" s="34">
        <v>0</v>
      </c>
      <c r="AA87" s="34">
        <f t="shared" si="15"/>
        <v>121</v>
      </c>
      <c r="AB87" s="34">
        <v>121</v>
      </c>
      <c r="AC87" s="34">
        <v>0</v>
      </c>
    </row>
    <row r="88" spans="1:29" ht="13.5">
      <c r="A88" s="31" t="s">
        <v>84</v>
      </c>
      <c r="B88" s="32" t="s">
        <v>245</v>
      </c>
      <c r="C88" s="33" t="s">
        <v>246</v>
      </c>
      <c r="D88" s="34">
        <f t="shared" si="8"/>
        <v>1180</v>
      </c>
      <c r="E88" s="34">
        <f t="shared" si="9"/>
        <v>0</v>
      </c>
      <c r="F88" s="34">
        <v>0</v>
      </c>
      <c r="G88" s="34">
        <v>0</v>
      </c>
      <c r="H88" s="34">
        <f t="shared" si="10"/>
        <v>0</v>
      </c>
      <c r="I88" s="34">
        <v>0</v>
      </c>
      <c r="J88" s="34">
        <v>0</v>
      </c>
      <c r="K88" s="34">
        <f t="shared" si="11"/>
        <v>1180</v>
      </c>
      <c r="L88" s="34">
        <v>254</v>
      </c>
      <c r="M88" s="34">
        <v>926</v>
      </c>
      <c r="N88" s="34">
        <f t="shared" si="12"/>
        <v>1180</v>
      </c>
      <c r="O88" s="34">
        <f t="shared" si="13"/>
        <v>254</v>
      </c>
      <c r="P88" s="34">
        <v>254</v>
      </c>
      <c r="Q88" s="34">
        <v>0</v>
      </c>
      <c r="R88" s="34">
        <v>0</v>
      </c>
      <c r="S88" s="34">
        <v>0</v>
      </c>
      <c r="T88" s="34">
        <v>0</v>
      </c>
      <c r="U88" s="34">
        <f t="shared" si="14"/>
        <v>926</v>
      </c>
      <c r="V88" s="34">
        <v>926</v>
      </c>
      <c r="W88" s="34">
        <v>0</v>
      </c>
      <c r="X88" s="34">
        <v>0</v>
      </c>
      <c r="Y88" s="34">
        <v>0</v>
      </c>
      <c r="Z88" s="34">
        <v>0</v>
      </c>
      <c r="AA88" s="34">
        <f t="shared" si="15"/>
        <v>0</v>
      </c>
      <c r="AB88" s="34">
        <v>0</v>
      </c>
      <c r="AC88" s="34">
        <v>0</v>
      </c>
    </row>
    <row r="89" spans="1:29" ht="13.5">
      <c r="A89" s="31" t="s">
        <v>84</v>
      </c>
      <c r="B89" s="32" t="s">
        <v>247</v>
      </c>
      <c r="C89" s="33" t="s">
        <v>81</v>
      </c>
      <c r="D89" s="34">
        <f t="shared" si="8"/>
        <v>5368</v>
      </c>
      <c r="E89" s="34">
        <f t="shared" si="9"/>
        <v>0</v>
      </c>
      <c r="F89" s="34">
        <v>0</v>
      </c>
      <c r="G89" s="34">
        <v>0</v>
      </c>
      <c r="H89" s="34">
        <f t="shared" si="10"/>
        <v>0</v>
      </c>
      <c r="I89" s="34">
        <v>0</v>
      </c>
      <c r="J89" s="34">
        <v>0</v>
      </c>
      <c r="K89" s="34">
        <f t="shared" si="11"/>
        <v>5368</v>
      </c>
      <c r="L89" s="34">
        <v>775</v>
      </c>
      <c r="M89" s="34">
        <v>4593</v>
      </c>
      <c r="N89" s="34">
        <f t="shared" si="12"/>
        <v>5368</v>
      </c>
      <c r="O89" s="34">
        <f t="shared" si="13"/>
        <v>775</v>
      </c>
      <c r="P89" s="34">
        <v>775</v>
      </c>
      <c r="Q89" s="34">
        <v>0</v>
      </c>
      <c r="R89" s="34">
        <v>0</v>
      </c>
      <c r="S89" s="34">
        <v>0</v>
      </c>
      <c r="T89" s="34">
        <v>0</v>
      </c>
      <c r="U89" s="34">
        <f t="shared" si="14"/>
        <v>4593</v>
      </c>
      <c r="V89" s="34">
        <v>4593</v>
      </c>
      <c r="W89" s="34">
        <v>0</v>
      </c>
      <c r="X89" s="34">
        <v>0</v>
      </c>
      <c r="Y89" s="34">
        <v>0</v>
      </c>
      <c r="Z89" s="34">
        <v>0</v>
      </c>
      <c r="AA89" s="34">
        <f t="shared" si="15"/>
        <v>0</v>
      </c>
      <c r="AB89" s="34">
        <v>0</v>
      </c>
      <c r="AC89" s="34">
        <v>0</v>
      </c>
    </row>
    <row r="90" spans="1:29" ht="13.5">
      <c r="A90" s="31" t="s">
        <v>84</v>
      </c>
      <c r="B90" s="32" t="s">
        <v>248</v>
      </c>
      <c r="C90" s="33" t="s">
        <v>249</v>
      </c>
      <c r="D90" s="34">
        <f t="shared" si="8"/>
        <v>4872</v>
      </c>
      <c r="E90" s="34">
        <f t="shared" si="9"/>
        <v>0</v>
      </c>
      <c r="F90" s="34">
        <v>0</v>
      </c>
      <c r="G90" s="34">
        <v>0</v>
      </c>
      <c r="H90" s="34">
        <f t="shared" si="10"/>
        <v>0</v>
      </c>
      <c r="I90" s="34">
        <v>0</v>
      </c>
      <c r="J90" s="34">
        <v>0</v>
      </c>
      <c r="K90" s="34">
        <f t="shared" si="11"/>
        <v>4872</v>
      </c>
      <c r="L90" s="34">
        <v>966</v>
      </c>
      <c r="M90" s="34">
        <v>3906</v>
      </c>
      <c r="N90" s="34">
        <f t="shared" si="12"/>
        <v>4890</v>
      </c>
      <c r="O90" s="34">
        <f t="shared" si="13"/>
        <v>966</v>
      </c>
      <c r="P90" s="34">
        <v>966</v>
      </c>
      <c r="Q90" s="34">
        <v>0</v>
      </c>
      <c r="R90" s="34">
        <v>0</v>
      </c>
      <c r="S90" s="34">
        <v>0</v>
      </c>
      <c r="T90" s="34">
        <v>0</v>
      </c>
      <c r="U90" s="34">
        <f t="shared" si="14"/>
        <v>3906</v>
      </c>
      <c r="V90" s="34">
        <v>3906</v>
      </c>
      <c r="W90" s="34">
        <v>0</v>
      </c>
      <c r="X90" s="34">
        <v>0</v>
      </c>
      <c r="Y90" s="34">
        <v>0</v>
      </c>
      <c r="Z90" s="34">
        <v>0</v>
      </c>
      <c r="AA90" s="34">
        <f t="shared" si="15"/>
        <v>18</v>
      </c>
      <c r="AB90" s="34">
        <v>18</v>
      </c>
      <c r="AC90" s="34">
        <v>0</v>
      </c>
    </row>
    <row r="91" spans="1:29" ht="13.5">
      <c r="A91" s="31" t="s">
        <v>84</v>
      </c>
      <c r="B91" s="32" t="s">
        <v>250</v>
      </c>
      <c r="C91" s="33" t="s">
        <v>251</v>
      </c>
      <c r="D91" s="34">
        <f t="shared" si="8"/>
        <v>1767</v>
      </c>
      <c r="E91" s="34">
        <f t="shared" si="9"/>
        <v>0</v>
      </c>
      <c r="F91" s="34">
        <v>0</v>
      </c>
      <c r="G91" s="34">
        <v>0</v>
      </c>
      <c r="H91" s="34">
        <f t="shared" si="10"/>
        <v>0</v>
      </c>
      <c r="I91" s="34">
        <v>0</v>
      </c>
      <c r="J91" s="34">
        <v>0</v>
      </c>
      <c r="K91" s="34">
        <f t="shared" si="11"/>
        <v>1767</v>
      </c>
      <c r="L91" s="34">
        <v>351</v>
      </c>
      <c r="M91" s="34">
        <v>1416</v>
      </c>
      <c r="N91" s="34">
        <f t="shared" si="12"/>
        <v>1767</v>
      </c>
      <c r="O91" s="34">
        <f t="shared" si="13"/>
        <v>351</v>
      </c>
      <c r="P91" s="34">
        <v>351</v>
      </c>
      <c r="Q91" s="34">
        <v>0</v>
      </c>
      <c r="R91" s="34">
        <v>0</v>
      </c>
      <c r="S91" s="34">
        <v>0</v>
      </c>
      <c r="T91" s="34">
        <v>0</v>
      </c>
      <c r="U91" s="34">
        <f t="shared" si="14"/>
        <v>1416</v>
      </c>
      <c r="V91" s="34">
        <v>1416</v>
      </c>
      <c r="W91" s="34">
        <v>0</v>
      </c>
      <c r="X91" s="34">
        <v>0</v>
      </c>
      <c r="Y91" s="34">
        <v>0</v>
      </c>
      <c r="Z91" s="34">
        <v>0</v>
      </c>
      <c r="AA91" s="34">
        <f t="shared" si="15"/>
        <v>0</v>
      </c>
      <c r="AB91" s="34">
        <v>0</v>
      </c>
      <c r="AC91" s="34">
        <v>0</v>
      </c>
    </row>
    <row r="92" spans="1:29" ht="13.5">
      <c r="A92" s="31" t="s">
        <v>84</v>
      </c>
      <c r="B92" s="32" t="s">
        <v>252</v>
      </c>
      <c r="C92" s="33" t="s">
        <v>253</v>
      </c>
      <c r="D92" s="34">
        <f t="shared" si="8"/>
        <v>6009</v>
      </c>
      <c r="E92" s="34">
        <f t="shared" si="9"/>
        <v>755</v>
      </c>
      <c r="F92" s="34">
        <v>755</v>
      </c>
      <c r="G92" s="34">
        <v>0</v>
      </c>
      <c r="H92" s="34">
        <f t="shared" si="10"/>
        <v>0</v>
      </c>
      <c r="I92" s="34">
        <v>0</v>
      </c>
      <c r="J92" s="34">
        <v>0</v>
      </c>
      <c r="K92" s="34">
        <f t="shared" si="11"/>
        <v>5254</v>
      </c>
      <c r="L92" s="34">
        <v>0</v>
      </c>
      <c r="M92" s="34">
        <v>5254</v>
      </c>
      <c r="N92" s="34">
        <f t="shared" si="12"/>
        <v>6334</v>
      </c>
      <c r="O92" s="34">
        <f t="shared" si="13"/>
        <v>755</v>
      </c>
      <c r="P92" s="34">
        <v>755</v>
      </c>
      <c r="Q92" s="34">
        <v>0</v>
      </c>
      <c r="R92" s="34">
        <v>0</v>
      </c>
      <c r="S92" s="34">
        <v>0</v>
      </c>
      <c r="T92" s="34">
        <v>0</v>
      </c>
      <c r="U92" s="34">
        <f t="shared" si="14"/>
        <v>5254</v>
      </c>
      <c r="V92" s="34">
        <v>5254</v>
      </c>
      <c r="W92" s="34">
        <v>0</v>
      </c>
      <c r="X92" s="34">
        <v>0</v>
      </c>
      <c r="Y92" s="34">
        <v>0</v>
      </c>
      <c r="Z92" s="34">
        <v>0</v>
      </c>
      <c r="AA92" s="34">
        <f t="shared" si="15"/>
        <v>325</v>
      </c>
      <c r="AB92" s="34">
        <v>40</v>
      </c>
      <c r="AC92" s="34">
        <v>285</v>
      </c>
    </row>
    <row r="93" spans="1:29" ht="13.5">
      <c r="A93" s="31" t="s">
        <v>84</v>
      </c>
      <c r="B93" s="32" t="s">
        <v>254</v>
      </c>
      <c r="C93" s="33" t="s">
        <v>255</v>
      </c>
      <c r="D93" s="34">
        <f t="shared" si="8"/>
        <v>1252</v>
      </c>
      <c r="E93" s="34">
        <f t="shared" si="9"/>
        <v>256</v>
      </c>
      <c r="F93" s="34">
        <v>256</v>
      </c>
      <c r="G93" s="34">
        <v>0</v>
      </c>
      <c r="H93" s="34">
        <f t="shared" si="10"/>
        <v>0</v>
      </c>
      <c r="I93" s="34">
        <v>0</v>
      </c>
      <c r="J93" s="34">
        <v>0</v>
      </c>
      <c r="K93" s="34">
        <f t="shared" si="11"/>
        <v>996</v>
      </c>
      <c r="L93" s="34">
        <v>0</v>
      </c>
      <c r="M93" s="34">
        <v>996</v>
      </c>
      <c r="N93" s="34">
        <f t="shared" si="12"/>
        <v>1252</v>
      </c>
      <c r="O93" s="34">
        <f t="shared" si="13"/>
        <v>256</v>
      </c>
      <c r="P93" s="34">
        <v>256</v>
      </c>
      <c r="Q93" s="34">
        <v>0</v>
      </c>
      <c r="R93" s="34">
        <v>0</v>
      </c>
      <c r="S93" s="34">
        <v>0</v>
      </c>
      <c r="T93" s="34">
        <v>0</v>
      </c>
      <c r="U93" s="34">
        <f t="shared" si="14"/>
        <v>996</v>
      </c>
      <c r="V93" s="34">
        <v>996</v>
      </c>
      <c r="W93" s="34">
        <v>0</v>
      </c>
      <c r="X93" s="34">
        <v>0</v>
      </c>
      <c r="Y93" s="34">
        <v>0</v>
      </c>
      <c r="Z93" s="34">
        <v>0</v>
      </c>
      <c r="AA93" s="34">
        <f t="shared" si="15"/>
        <v>0</v>
      </c>
      <c r="AB93" s="34">
        <v>0</v>
      </c>
      <c r="AC93" s="34">
        <v>0</v>
      </c>
    </row>
    <row r="94" spans="1:29" ht="13.5">
      <c r="A94" s="31" t="s">
        <v>84</v>
      </c>
      <c r="B94" s="32" t="s">
        <v>256</v>
      </c>
      <c r="C94" s="33" t="s">
        <v>257</v>
      </c>
      <c r="D94" s="34">
        <f t="shared" si="8"/>
        <v>9211</v>
      </c>
      <c r="E94" s="34">
        <f t="shared" si="9"/>
        <v>1243</v>
      </c>
      <c r="F94" s="34">
        <v>1243</v>
      </c>
      <c r="G94" s="34">
        <v>0</v>
      </c>
      <c r="H94" s="34">
        <f t="shared" si="10"/>
        <v>0</v>
      </c>
      <c r="I94" s="34">
        <v>0</v>
      </c>
      <c r="J94" s="34">
        <v>0</v>
      </c>
      <c r="K94" s="34">
        <f t="shared" si="11"/>
        <v>7968</v>
      </c>
      <c r="L94" s="34">
        <v>0</v>
      </c>
      <c r="M94" s="34">
        <v>7968</v>
      </c>
      <c r="N94" s="34">
        <f t="shared" si="12"/>
        <v>10507</v>
      </c>
      <c r="O94" s="34">
        <f t="shared" si="13"/>
        <v>1243</v>
      </c>
      <c r="P94" s="34">
        <v>1243</v>
      </c>
      <c r="Q94" s="34">
        <v>0</v>
      </c>
      <c r="R94" s="34">
        <v>0</v>
      </c>
      <c r="S94" s="34">
        <v>0</v>
      </c>
      <c r="T94" s="34">
        <v>0</v>
      </c>
      <c r="U94" s="34">
        <f t="shared" si="14"/>
        <v>7968</v>
      </c>
      <c r="V94" s="34">
        <v>7968</v>
      </c>
      <c r="W94" s="34">
        <v>0</v>
      </c>
      <c r="X94" s="34">
        <v>0</v>
      </c>
      <c r="Y94" s="34">
        <v>0</v>
      </c>
      <c r="Z94" s="34">
        <v>0</v>
      </c>
      <c r="AA94" s="34">
        <f t="shared" si="15"/>
        <v>1296</v>
      </c>
      <c r="AB94" s="34">
        <v>0</v>
      </c>
      <c r="AC94" s="34">
        <v>1296</v>
      </c>
    </row>
    <row r="95" spans="1:29" ht="13.5">
      <c r="A95" s="57" t="s">
        <v>260</v>
      </c>
      <c r="B95" s="58"/>
      <c r="C95" s="59"/>
      <c r="D95" s="34">
        <f>SUM(D7:D94)</f>
        <v>1489495</v>
      </c>
      <c r="E95" s="34">
        <f aca="true" t="shared" si="16" ref="E95:AC95">SUM(E7:E94)</f>
        <v>27958</v>
      </c>
      <c r="F95" s="34">
        <f t="shared" si="16"/>
        <v>27958</v>
      </c>
      <c r="G95" s="34">
        <f t="shared" si="16"/>
        <v>0</v>
      </c>
      <c r="H95" s="34">
        <f t="shared" si="16"/>
        <v>166475</v>
      </c>
      <c r="I95" s="34">
        <f t="shared" si="16"/>
        <v>128326</v>
      </c>
      <c r="J95" s="34">
        <f t="shared" si="16"/>
        <v>38149</v>
      </c>
      <c r="K95" s="34">
        <f t="shared" si="16"/>
        <v>1295062</v>
      </c>
      <c r="L95" s="34">
        <f t="shared" si="16"/>
        <v>115598</v>
      </c>
      <c r="M95" s="34">
        <f t="shared" si="16"/>
        <v>1179464</v>
      </c>
      <c r="N95" s="34">
        <f t="shared" si="16"/>
        <v>1494126</v>
      </c>
      <c r="O95" s="34">
        <f t="shared" si="16"/>
        <v>271882</v>
      </c>
      <c r="P95" s="34">
        <f t="shared" si="16"/>
        <v>239188</v>
      </c>
      <c r="Q95" s="34">
        <f t="shared" si="16"/>
        <v>19534</v>
      </c>
      <c r="R95" s="34">
        <f t="shared" si="16"/>
        <v>13160</v>
      </c>
      <c r="S95" s="34">
        <f t="shared" si="16"/>
        <v>0</v>
      </c>
      <c r="T95" s="34">
        <f t="shared" si="16"/>
        <v>0</v>
      </c>
      <c r="U95" s="34">
        <f t="shared" si="16"/>
        <v>1217614</v>
      </c>
      <c r="V95" s="34">
        <f t="shared" si="16"/>
        <v>1072508</v>
      </c>
      <c r="W95" s="34">
        <f t="shared" si="16"/>
        <v>36376</v>
      </c>
      <c r="X95" s="34">
        <f t="shared" si="16"/>
        <v>108358</v>
      </c>
      <c r="Y95" s="34">
        <f t="shared" si="16"/>
        <v>0</v>
      </c>
      <c r="Z95" s="34">
        <f t="shared" si="16"/>
        <v>372</v>
      </c>
      <c r="AA95" s="34">
        <f t="shared" si="16"/>
        <v>4630</v>
      </c>
      <c r="AB95" s="34">
        <f t="shared" si="16"/>
        <v>2759</v>
      </c>
      <c r="AC95" s="34">
        <f t="shared" si="16"/>
        <v>1871</v>
      </c>
    </row>
  </sheetData>
  <mergeCells count="7">
    <mergeCell ref="A95:C95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9" customWidth="1"/>
    <col min="2" max="2" width="4.875" style="39" customWidth="1"/>
    <col min="3" max="3" width="13.375" style="39" customWidth="1"/>
    <col min="4" max="4" width="13.75390625" style="39" customWidth="1"/>
    <col min="5" max="5" width="3.375" style="39" customWidth="1"/>
    <col min="6" max="6" width="3.875" style="39" customWidth="1"/>
    <col min="7" max="9" width="13.00390625" style="39" customWidth="1"/>
    <col min="10" max="10" width="12.875" style="39" customWidth="1"/>
    <col min="11" max="16384" width="8.00390625" style="39" customWidth="1"/>
  </cols>
  <sheetData>
    <row r="1" spans="1:3" s="38" customFormat="1" ht="21" customHeight="1">
      <c r="A1" s="94" t="s">
        <v>82</v>
      </c>
      <c r="B1" s="94"/>
      <c r="C1" s="37" t="s">
        <v>20</v>
      </c>
    </row>
    <row r="2" ht="18" customHeight="1">
      <c r="J2" s="40" t="s">
        <v>21</v>
      </c>
    </row>
    <row r="3" spans="6:11" s="41" customFormat="1" ht="19.5" customHeight="1">
      <c r="F3" s="93" t="s">
        <v>22</v>
      </c>
      <c r="G3" s="93"/>
      <c r="H3" s="42" t="s">
        <v>23</v>
      </c>
      <c r="I3" s="42" t="s">
        <v>24</v>
      </c>
      <c r="J3" s="42" t="s">
        <v>13</v>
      </c>
      <c r="K3" s="42" t="s">
        <v>25</v>
      </c>
    </row>
    <row r="4" spans="2:11" s="41" customFormat="1" ht="19.5" customHeight="1">
      <c r="B4" s="95" t="s">
        <v>26</v>
      </c>
      <c r="C4" s="43" t="s">
        <v>27</v>
      </c>
      <c r="D4" s="44">
        <f>SUMIF('水洗化人口等'!$A$7:$C$95,$A$1,'水洗化人口等'!$G$7:$G$95)</f>
        <v>414978</v>
      </c>
      <c r="F4" s="103" t="s">
        <v>28</v>
      </c>
      <c r="G4" s="43" t="s">
        <v>29</v>
      </c>
      <c r="H4" s="44">
        <f>SUMIF('し尿処理の状況'!$A$7:$C$95,$A$1,'し尿処理の状況'!$P$7:$P$95)</f>
        <v>239188</v>
      </c>
      <c r="I4" s="44">
        <f>SUMIF('し尿処理の状況'!$A$7:$C$95,$A$1,'し尿処理の状況'!$V$7:$V$95)</f>
        <v>1072508</v>
      </c>
      <c r="J4" s="44">
        <f aca="true" t="shared" si="0" ref="J4:J11">H4+I4</f>
        <v>1311696</v>
      </c>
      <c r="K4" s="45">
        <f aca="true" t="shared" si="1" ref="K4:K9">J4/$J$9</f>
        <v>0.8806307636945652</v>
      </c>
    </row>
    <row r="5" spans="2:11" s="41" customFormat="1" ht="19.5" customHeight="1">
      <c r="B5" s="96"/>
      <c r="C5" s="43" t="s">
        <v>30</v>
      </c>
      <c r="D5" s="44">
        <f>SUMIF('水洗化人口等'!$A$7:$C$95,$A$1,'水洗化人口等'!$H$7:$H$95)</f>
        <v>5782</v>
      </c>
      <c r="F5" s="104"/>
      <c r="G5" s="43" t="s">
        <v>31</v>
      </c>
      <c r="H5" s="44">
        <f>SUMIF('し尿処理の状況'!$A$7:$C$95,$A$1,'し尿処理の状況'!$Q$7:$Q$95)</f>
        <v>19534</v>
      </c>
      <c r="I5" s="44">
        <f>SUMIF('し尿処理の状況'!$A$7:$C$95,$A$1,'し尿処理の状況'!$W$7:$W$95)</f>
        <v>36376</v>
      </c>
      <c r="J5" s="44">
        <f t="shared" si="0"/>
        <v>55910</v>
      </c>
      <c r="K5" s="45">
        <f t="shared" si="1"/>
        <v>0.03753618673699023</v>
      </c>
    </row>
    <row r="6" spans="2:11" s="41" customFormat="1" ht="19.5" customHeight="1">
      <c r="B6" s="97"/>
      <c r="C6" s="46" t="s">
        <v>32</v>
      </c>
      <c r="D6" s="47">
        <f>SUM(D4:D5)</f>
        <v>420760</v>
      </c>
      <c r="F6" s="104"/>
      <c r="G6" s="43" t="s">
        <v>33</v>
      </c>
      <c r="H6" s="44">
        <f>SUMIF('し尿処理の状況'!$A$7:$C$95,$A$1,'し尿処理の状況'!$R$7:$R$95)</f>
        <v>13160</v>
      </c>
      <c r="I6" s="44">
        <f>SUMIF('し尿処理の状況'!$A$7:$C$95,$A$1,'し尿処理の状況'!$X$7:$X$95)</f>
        <v>108358</v>
      </c>
      <c r="J6" s="44">
        <f t="shared" si="0"/>
        <v>121518</v>
      </c>
      <c r="K6" s="45">
        <f t="shared" si="1"/>
        <v>0.08158330066008905</v>
      </c>
    </row>
    <row r="7" spans="2:11" s="41" customFormat="1" ht="19.5" customHeight="1">
      <c r="B7" s="98" t="s">
        <v>34</v>
      </c>
      <c r="C7" s="48" t="s">
        <v>35</v>
      </c>
      <c r="D7" s="44">
        <f>SUMIF('水洗化人口等'!$A$7:$C$95,$A$1,'水洗化人口等'!$K$7:$K$95)</f>
        <v>3906472</v>
      </c>
      <c r="F7" s="104"/>
      <c r="G7" s="43" t="s">
        <v>36</v>
      </c>
      <c r="H7" s="44">
        <f>SUMIF('し尿処理の状況'!$A$7:$C$95,$A$1,'し尿処理の状況'!$S$7:$S$95)</f>
        <v>0</v>
      </c>
      <c r="I7" s="44">
        <f>SUMIF('し尿処理の状況'!$A$7:$C$95,$A$1,'し尿処理の状況'!$Y$7:$Y$95)</f>
        <v>0</v>
      </c>
      <c r="J7" s="44">
        <f t="shared" si="0"/>
        <v>0</v>
      </c>
      <c r="K7" s="45">
        <f t="shared" si="1"/>
        <v>0</v>
      </c>
    </row>
    <row r="8" spans="2:11" s="41" customFormat="1" ht="19.5" customHeight="1">
      <c r="B8" s="99"/>
      <c r="C8" s="43" t="s">
        <v>37</v>
      </c>
      <c r="D8" s="44">
        <f>SUMIF('水洗化人口等'!$A$7:$C$95,$A$1,'水洗化人口等'!$M$7:$M$95)</f>
        <v>10425</v>
      </c>
      <c r="F8" s="104"/>
      <c r="G8" s="43" t="s">
        <v>38</v>
      </c>
      <c r="H8" s="44">
        <f>SUMIF('し尿処理の状況'!$A$7:$C$95,$A$1,'し尿処理の状況'!$T$7:$T$95)</f>
        <v>0</v>
      </c>
      <c r="I8" s="44">
        <f>SUMIF('し尿処理の状況'!$A$7:$C$95,$A$1,'し尿処理の状況'!$Z$7:$Z$95)</f>
        <v>372</v>
      </c>
      <c r="J8" s="44">
        <f t="shared" si="0"/>
        <v>372</v>
      </c>
      <c r="K8" s="45">
        <f t="shared" si="1"/>
        <v>0.000249748908355578</v>
      </c>
    </row>
    <row r="9" spans="2:11" s="41" customFormat="1" ht="19.5" customHeight="1">
      <c r="B9" s="99"/>
      <c r="C9" s="43" t="s">
        <v>39</v>
      </c>
      <c r="D9" s="44">
        <f>SUMIF('水洗化人口等'!$A$7:$C$95,$A$1,'水洗化人口等'!$O$7:$O$95)</f>
        <v>2775964</v>
      </c>
      <c r="F9" s="104"/>
      <c r="G9" s="43" t="s">
        <v>32</v>
      </c>
      <c r="H9" s="44">
        <f>SUM(H4:H8)</f>
        <v>271882</v>
      </c>
      <c r="I9" s="44">
        <f>SUM(I4:I8)</f>
        <v>1217614</v>
      </c>
      <c r="J9" s="44">
        <f t="shared" si="0"/>
        <v>1489496</v>
      </c>
      <c r="K9" s="45">
        <f t="shared" si="1"/>
        <v>1</v>
      </c>
    </row>
    <row r="10" spans="2:10" s="41" customFormat="1" ht="19.5" customHeight="1">
      <c r="B10" s="100"/>
      <c r="C10" s="46" t="s">
        <v>32</v>
      </c>
      <c r="D10" s="47">
        <f>SUM(D7:D9)</f>
        <v>6692861</v>
      </c>
      <c r="F10" s="93" t="s">
        <v>40</v>
      </c>
      <c r="G10" s="93"/>
      <c r="H10" s="44">
        <f>SUMIF('し尿処理の状況'!$A$7:$C$95,$A$1,'し尿処理の状況'!$AB$7:$AB$95)</f>
        <v>2759</v>
      </c>
      <c r="I10" s="44">
        <f>SUMIF('し尿処理の状況'!$A$7:$C$95,$A$1,'し尿処理の状況'!$AC$7:$AC$95)</f>
        <v>1871</v>
      </c>
      <c r="J10" s="44">
        <f t="shared" si="0"/>
        <v>4630</v>
      </c>
    </row>
    <row r="11" spans="2:10" s="41" customFormat="1" ht="19.5" customHeight="1">
      <c r="B11" s="101" t="s">
        <v>41</v>
      </c>
      <c r="C11" s="102"/>
      <c r="D11" s="47">
        <f>D6+D10</f>
        <v>7113621</v>
      </c>
      <c r="F11" s="93" t="s">
        <v>13</v>
      </c>
      <c r="G11" s="93"/>
      <c r="H11" s="44">
        <f>H9+H10</f>
        <v>274641</v>
      </c>
      <c r="I11" s="44">
        <f>I9+I10</f>
        <v>1219485</v>
      </c>
      <c r="J11" s="44">
        <f t="shared" si="0"/>
        <v>1494126</v>
      </c>
    </row>
    <row r="12" spans="6:10" s="41" customFormat="1" ht="19.5" customHeight="1">
      <c r="F12" s="49"/>
      <c r="G12" s="49"/>
      <c r="H12" s="50"/>
      <c r="I12" s="50"/>
      <c r="J12" s="50"/>
    </row>
    <row r="13" spans="2:10" s="41" customFormat="1" ht="19.5" customHeight="1">
      <c r="B13" s="51" t="s">
        <v>42</v>
      </c>
      <c r="J13" s="40" t="s">
        <v>21</v>
      </c>
    </row>
    <row r="14" spans="3:10" s="41" customFormat="1" ht="19.5" customHeight="1">
      <c r="C14" s="44">
        <f>SUMIF('水洗化人口等'!$A$7:$C$95,$A$1,'水洗化人口等'!$P$7:$P$95)</f>
        <v>838386</v>
      </c>
      <c r="D14" s="41" t="s">
        <v>43</v>
      </c>
      <c r="F14" s="93" t="s">
        <v>44</v>
      </c>
      <c r="G14" s="93"/>
      <c r="H14" s="42" t="s">
        <v>23</v>
      </c>
      <c r="I14" s="42" t="s">
        <v>24</v>
      </c>
      <c r="J14" s="42" t="s">
        <v>13</v>
      </c>
    </row>
    <row r="15" spans="6:10" s="41" customFormat="1" ht="15.75" customHeight="1">
      <c r="F15" s="93" t="s">
        <v>45</v>
      </c>
      <c r="G15" s="93"/>
      <c r="H15" s="44">
        <f>SUMIF('し尿処理の状況'!$A$7:$C$95,$A$1,'し尿処理の状況'!$F$7:$F$95)</f>
        <v>27958</v>
      </c>
      <c r="I15" s="44">
        <f>SUMIF('し尿処理の状況'!$A$7:$C$95,$A$1,'し尿処理の状況'!$G$7:$G$95)</f>
        <v>0</v>
      </c>
      <c r="J15" s="44">
        <f>H15+I15</f>
        <v>27958</v>
      </c>
    </row>
    <row r="16" spans="3:10" s="41" customFormat="1" ht="15.75" customHeight="1">
      <c r="C16" s="41" t="s">
        <v>46</v>
      </c>
      <c r="D16" s="52">
        <f>D10/D11</f>
        <v>0.9408515016473327</v>
      </c>
      <c r="F16" s="93" t="s">
        <v>47</v>
      </c>
      <c r="G16" s="93"/>
      <c r="H16" s="44">
        <f>SUMIF('し尿処理の状況'!$A$7:$C$95,$A$1,'し尿処理の状況'!$I$7:$I$95)</f>
        <v>128326</v>
      </c>
      <c r="I16" s="44">
        <f>SUMIF('し尿処理の状況'!$A$7:$C$95,$A$1,'し尿処理の状況'!$J$7:$J$95)</f>
        <v>38149</v>
      </c>
      <c r="J16" s="44">
        <f>H16+I16</f>
        <v>166475</v>
      </c>
    </row>
    <row r="17" spans="3:10" s="41" customFormat="1" ht="15.75" customHeight="1">
      <c r="C17" s="41" t="s">
        <v>48</v>
      </c>
      <c r="D17" s="52">
        <f>D6/D11</f>
        <v>0.05914849835266737</v>
      </c>
      <c r="F17" s="93" t="s">
        <v>49</v>
      </c>
      <c r="G17" s="93"/>
      <c r="H17" s="44">
        <f>SUMIF('し尿処理の状況'!$A$7:$C$95,$A$1,'し尿処理の状況'!$L$7:$L$95)</f>
        <v>115598</v>
      </c>
      <c r="I17" s="44">
        <f>SUMIF('し尿処理の状況'!$A$7:$C$95,$A$1,'し尿処理の状況'!$M$7:$M$95)</f>
        <v>1179464</v>
      </c>
      <c r="J17" s="44">
        <f>H17+I17</f>
        <v>1295062</v>
      </c>
    </row>
    <row r="18" spans="3:10" s="41" customFormat="1" ht="15.75" customHeight="1">
      <c r="C18" s="53" t="s">
        <v>50</v>
      </c>
      <c r="D18" s="52">
        <f>D7/D11</f>
        <v>0.5491537994503783</v>
      </c>
      <c r="F18" s="93" t="s">
        <v>13</v>
      </c>
      <c r="G18" s="93"/>
      <c r="H18" s="44">
        <f>SUM(H15:H17)</f>
        <v>271882</v>
      </c>
      <c r="I18" s="44">
        <f>SUM(I15:I17)</f>
        <v>1217613</v>
      </c>
      <c r="J18" s="44">
        <f>SUM(J15:J17)</f>
        <v>1489495</v>
      </c>
    </row>
    <row r="19" spans="3:10" ht="15.75" customHeight="1">
      <c r="C19" s="39" t="s">
        <v>51</v>
      </c>
      <c r="D19" s="52">
        <f>(D8+D9)/D11</f>
        <v>0.39169770219695427</v>
      </c>
      <c r="J19" s="54"/>
    </row>
    <row r="20" spans="3:10" ht="15.75" customHeight="1">
      <c r="C20" s="39" t="s">
        <v>52</v>
      </c>
      <c r="D20" s="52">
        <f>C14/D11</f>
        <v>0.11785643345351123</v>
      </c>
      <c r="J20" s="55"/>
    </row>
    <row r="21" spans="3:10" ht="15.75" customHeight="1">
      <c r="C21" s="39" t="s">
        <v>53</v>
      </c>
      <c r="D21" s="52">
        <f>D4/D6</f>
        <v>0.9862581994486168</v>
      </c>
      <c r="F21" s="56"/>
      <c r="J21" s="55"/>
    </row>
    <row r="22" spans="3:10" ht="15.75" customHeight="1">
      <c r="C22" s="39" t="s">
        <v>54</v>
      </c>
      <c r="D22" s="52">
        <f>D5/D6</f>
        <v>0.013741800551383212</v>
      </c>
      <c r="F22" s="56"/>
      <c r="J22" s="55"/>
    </row>
    <row r="23" spans="6:10" ht="15" customHeight="1">
      <c r="F23" s="56"/>
      <c r="J23" s="55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2004-12-17T07:19:07Z</cp:lastPrinted>
  <dcterms:created xsi:type="dcterms:W3CDTF">2002-10-23T07:25:09Z</dcterms:created>
  <dcterms:modified xsi:type="dcterms:W3CDTF">2005-02-15T02:48:30Z</dcterms:modified>
  <cp:category/>
  <cp:version/>
  <cp:contentType/>
  <cp:contentStatus/>
</cp:coreProperties>
</file>