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40" windowWidth="14700" windowHeight="8805" activeTab="0"/>
  </bookViews>
  <sheets>
    <sheet name="水洗化人口等" sheetId="1" r:id="rId1"/>
    <sheet name="し尿処理の状況" sheetId="2" r:id="rId2"/>
    <sheet name="し尿集計結果" sheetId="3" r:id="rId3"/>
  </sheets>
  <externalReferences>
    <externalReference r:id="rId6"/>
  </externalReferences>
  <definedNames>
    <definedName name="DH_し尿3">#REF!</definedName>
    <definedName name="DH_し尿31">#REF!</definedName>
    <definedName name="DH_し尿33">#REF!</definedName>
    <definedName name="fgg">#REF!</definedName>
    <definedName name="M_ごみ処理">#REF!</definedName>
    <definedName name="M_し尿関係">#REF!</definedName>
    <definedName name="M_市総括">#REF!</definedName>
    <definedName name="M_組総括">#REF!</definedName>
    <definedName name="M_組総括2">#REF!</definedName>
    <definedName name="_xlnm.Print_Area" localSheetId="2">'し尿集計結果'!$A$1:$K$22</definedName>
    <definedName name="_xlnm.Print_Area" localSheetId="1">'し尿処理の状況'!$A$2:$AC$48</definedName>
    <definedName name="_xlnm.Print_Area" localSheetId="0">'水洗化人口等'!$A$2:$U$48</definedName>
    <definedName name="_xlnm.Print_Titles" localSheetId="1">'し尿処理の状況'!$A:$C,'し尿処理の状況'!$2:$6</definedName>
    <definedName name="_xlnm.Print_Titles" localSheetId="0">'水洗化人口等'!$A:$C,'水洗化人口等'!$2:$6</definedName>
  </definedNames>
  <calcPr calcMode="manual" fullCalcOnLoad="1"/>
</workbook>
</file>

<file path=xl/sharedStrings.xml><?xml version="1.0" encoding="utf-8"?>
<sst xmlns="http://schemas.openxmlformats.org/spreadsheetml/2006/main" count="437" uniqueCount="168">
  <si>
    <t>都道府県</t>
  </si>
  <si>
    <r>
      <t xml:space="preserve">し尿収集量 </t>
    </r>
    <r>
      <rPr>
        <sz val="9"/>
        <rFont val="ＭＳ ゴシック"/>
        <family val="3"/>
      </rPr>
      <t>(直営+委託+許可)</t>
    </r>
  </si>
  <si>
    <t>合計</t>
  </si>
  <si>
    <t>直営 (し尿+浄化槽汚泥)</t>
  </si>
  <si>
    <t>委託 (し尿+浄化槽汚泥)</t>
  </si>
  <si>
    <t>許可 (し尿+浄化槽汚泥)</t>
  </si>
  <si>
    <t>し尿 (し尿処理施設+下水道投入+海洋投入+農地還元+その他)</t>
  </si>
  <si>
    <t>浄化槽汚泥 (し尿処理施設+下水道投入+海洋投入+農地還元+その他)</t>
  </si>
  <si>
    <t>自家処理量 (し尿+浄化槽汚泥)</t>
  </si>
  <si>
    <t>都道府県</t>
  </si>
  <si>
    <r>
      <t>総人口</t>
    </r>
    <r>
      <rPr>
        <sz val="9"/>
        <rFont val="ＭＳ ゴシック"/>
        <family val="3"/>
      </rPr>
      <t xml:space="preserve"> (非水洗化人口+水洗化人口)</t>
    </r>
  </si>
  <si>
    <t>くみ取りし尿の手数料</t>
  </si>
  <si>
    <t>非水洗化人口 (計画収集人口+自家処理人口)</t>
  </si>
  <si>
    <t>合計</t>
  </si>
  <si>
    <t>従量制
・
回数制</t>
  </si>
  <si>
    <t>定額制
（人頭制世帯制）</t>
  </si>
  <si>
    <t>無料</t>
  </si>
  <si>
    <t>実施していない</t>
  </si>
  <si>
    <t>合併処理浄化槽人口</t>
  </si>
  <si>
    <t>（人）</t>
  </si>
  <si>
    <t>し尿処理</t>
  </si>
  <si>
    <t>kl/年</t>
  </si>
  <si>
    <t>処理量</t>
  </si>
  <si>
    <t>汲み取りし尿</t>
  </si>
  <si>
    <t>浄化槽汚泥</t>
  </si>
  <si>
    <t>構成比</t>
  </si>
  <si>
    <t>非水洗化</t>
  </si>
  <si>
    <t>計画収集人口</t>
  </si>
  <si>
    <t>計画処理量</t>
  </si>
  <si>
    <t>し尿処理施設</t>
  </si>
  <si>
    <t>自家処理人口</t>
  </si>
  <si>
    <t>下水道投入</t>
  </si>
  <si>
    <t>小計</t>
  </si>
  <si>
    <t>海洋投入</t>
  </si>
  <si>
    <t>水洗化</t>
  </si>
  <si>
    <t>下水道人口</t>
  </si>
  <si>
    <t>農地還元</t>
  </si>
  <si>
    <t>ｺﾐﾌﾟﾗ人口</t>
  </si>
  <si>
    <t>その他</t>
  </si>
  <si>
    <t>浄化槽人口</t>
  </si>
  <si>
    <t>自家処理量</t>
  </si>
  <si>
    <t>総計</t>
  </si>
  <si>
    <t>浄化槽人口のうち合併処理浄化槽人口</t>
  </si>
  <si>
    <t>人</t>
  </si>
  <si>
    <t>収集量</t>
  </si>
  <si>
    <t>直営</t>
  </si>
  <si>
    <t>水洗化率：</t>
  </si>
  <si>
    <t>委託</t>
  </si>
  <si>
    <t>非水洗化率：</t>
  </si>
  <si>
    <t>許可</t>
  </si>
  <si>
    <t>下水道水洗化率：</t>
  </si>
  <si>
    <t>浄化槽水洗化率：</t>
  </si>
  <si>
    <t>うち合併処理：</t>
  </si>
  <si>
    <t>計画収集率</t>
  </si>
  <si>
    <t>自家処理率</t>
  </si>
  <si>
    <t>鹿島町</t>
  </si>
  <si>
    <t>コード</t>
  </si>
  <si>
    <t>市町村名</t>
  </si>
  <si>
    <t>水洗化人口 (公共下水道人口+ｺﾐｭﾆﾃｨﾌﾟﾗﾝﾄ人口+浄化槽人口)</t>
  </si>
  <si>
    <t>非水洗化率</t>
  </si>
  <si>
    <t>計画収集  人口</t>
  </si>
  <si>
    <t>自家処理人口</t>
  </si>
  <si>
    <t>水洗化率(水洗化人口)</t>
  </si>
  <si>
    <t>公共下水道人口</t>
  </si>
  <si>
    <t>水洗化率(公共下水道)</t>
  </si>
  <si>
    <t>ｺﾐｭﾆﾃｨﾌﾟﾗﾝﾄ人口</t>
  </si>
  <si>
    <t>水洗化率(ｺﾐｭﾆﾃｨﾌﾟﾗﾝﾄ)</t>
  </si>
  <si>
    <t xml:space="preserve">浄化槽人口  </t>
  </si>
  <si>
    <t>水洗化率(浄化槽人口)</t>
  </si>
  <si>
    <t>（％）</t>
  </si>
  <si>
    <t>コード</t>
  </si>
  <si>
    <t>市町村名</t>
  </si>
  <si>
    <r>
      <t>し尿処理量</t>
    </r>
    <r>
      <rPr>
        <sz val="9"/>
        <rFont val="ＭＳ ゴシック"/>
        <family val="3"/>
      </rPr>
      <t xml:space="preserve"> (し尿+浄化槽汚泥+自家処理量)</t>
    </r>
  </si>
  <si>
    <t>し尿</t>
  </si>
  <si>
    <t>浄化槽汚泥</t>
  </si>
  <si>
    <t>し尿処理施設</t>
  </si>
  <si>
    <t>下水道投入</t>
  </si>
  <si>
    <t>海洋投入</t>
  </si>
  <si>
    <t>農地還元</t>
  </si>
  <si>
    <t>その他</t>
  </si>
  <si>
    <t>（ｋｌ）</t>
  </si>
  <si>
    <t>石川県</t>
  </si>
  <si>
    <t>石川県</t>
  </si>
  <si>
    <t>17201</t>
  </si>
  <si>
    <t>金沢市</t>
  </si>
  <si>
    <t>17202</t>
  </si>
  <si>
    <t>七尾市</t>
  </si>
  <si>
    <t>17203</t>
  </si>
  <si>
    <t>小松市</t>
  </si>
  <si>
    <t>17204</t>
  </si>
  <si>
    <t>輪島市</t>
  </si>
  <si>
    <t>17205</t>
  </si>
  <si>
    <t>珠洲市</t>
  </si>
  <si>
    <t>17206</t>
  </si>
  <si>
    <t>加賀市</t>
  </si>
  <si>
    <t>17207</t>
  </si>
  <si>
    <t>羽咋市</t>
  </si>
  <si>
    <t>17208</t>
  </si>
  <si>
    <t>松任市</t>
  </si>
  <si>
    <t>17301</t>
  </si>
  <si>
    <t>山中町</t>
  </si>
  <si>
    <t>17321</t>
  </si>
  <si>
    <t>根上町</t>
  </si>
  <si>
    <t>17322</t>
  </si>
  <si>
    <t>寺井町</t>
  </si>
  <si>
    <t>17323</t>
  </si>
  <si>
    <t>辰口町</t>
  </si>
  <si>
    <t>17324</t>
  </si>
  <si>
    <t>川北町</t>
  </si>
  <si>
    <t>17342</t>
  </si>
  <si>
    <t>美川町</t>
  </si>
  <si>
    <t>17343</t>
  </si>
  <si>
    <t>鶴来町</t>
  </si>
  <si>
    <t>17344</t>
  </si>
  <si>
    <t>野々市町</t>
  </si>
  <si>
    <t>17345</t>
  </si>
  <si>
    <t>河内村</t>
  </si>
  <si>
    <t>17346</t>
  </si>
  <si>
    <t>吉野谷村</t>
  </si>
  <si>
    <t>17347</t>
  </si>
  <si>
    <t>鳥越村</t>
  </si>
  <si>
    <t>17348</t>
  </si>
  <si>
    <t>尾口村</t>
  </si>
  <si>
    <t>17349</t>
  </si>
  <si>
    <t>白峰村</t>
  </si>
  <si>
    <t>17361</t>
  </si>
  <si>
    <t>津幡町</t>
  </si>
  <si>
    <t>17362</t>
  </si>
  <si>
    <t>高松町</t>
  </si>
  <si>
    <t>17363</t>
  </si>
  <si>
    <t>七塚町</t>
  </si>
  <si>
    <t>17364</t>
  </si>
  <si>
    <t>宇ノ気町</t>
  </si>
  <si>
    <t>17365</t>
  </si>
  <si>
    <t>内灘町</t>
  </si>
  <si>
    <t>17382</t>
  </si>
  <si>
    <t>富来町</t>
  </si>
  <si>
    <t>17383</t>
  </si>
  <si>
    <t>志雄町</t>
  </si>
  <si>
    <t>17384</t>
  </si>
  <si>
    <t>志賀町</t>
  </si>
  <si>
    <t>17385</t>
  </si>
  <si>
    <t>押水町</t>
  </si>
  <si>
    <t>17401</t>
  </si>
  <si>
    <t>田鶴浜町</t>
  </si>
  <si>
    <t>17402</t>
  </si>
  <si>
    <t>鳥屋町</t>
  </si>
  <si>
    <t>17403</t>
  </si>
  <si>
    <t>中島町</t>
  </si>
  <si>
    <t>17404</t>
  </si>
  <si>
    <t>17405</t>
  </si>
  <si>
    <t>能登島町</t>
  </si>
  <si>
    <t>17406</t>
  </si>
  <si>
    <t>鹿西町</t>
  </si>
  <si>
    <t>17421</t>
  </si>
  <si>
    <t>穴水町</t>
  </si>
  <si>
    <t>17422</t>
  </si>
  <si>
    <t>門前町</t>
  </si>
  <si>
    <t>17423</t>
  </si>
  <si>
    <t>能都町</t>
  </si>
  <si>
    <t>17424</t>
  </si>
  <si>
    <t>柳田村</t>
  </si>
  <si>
    <t>17441</t>
  </si>
  <si>
    <t>内浦町</t>
  </si>
  <si>
    <t>水洗化人口等（平成１４年度実績）</t>
  </si>
  <si>
    <t>し尿処理の状況（平成１４年度実績）</t>
  </si>
  <si>
    <t>石川県合計</t>
  </si>
  <si>
    <t>○</t>
  </si>
</sst>
</file>

<file path=xl/styles.xml><?xml version="1.0" encoding="utf-8"?>
<styleSheet xmlns="http://schemas.openxmlformats.org/spreadsheetml/2006/main">
  <numFmts count="6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_ "/>
    <numFmt numFmtId="182" formatCode="#,##0.0"/>
    <numFmt numFmtId="183" formatCode="0.000000000"/>
    <numFmt numFmtId="184" formatCode="_(* #,##0_);_(* \(#,##0\);_(* &quot;-&quot;_);_(@_)"/>
    <numFmt numFmtId="185" formatCode="_(* #,##0.00_);_(* \(#,##0.00\);_(* &quot;-&quot;??_);_(@_)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&quot;\&quot;#,##0;\-&quot;\&quot;#,##0"/>
    <numFmt numFmtId="189" formatCode="&quot;\&quot;#,##0;[Red]\-&quot;\&quot;#,##0"/>
    <numFmt numFmtId="190" formatCode="&quot;\&quot;#,##0.00;\-&quot;\&quot;#,##0.00"/>
    <numFmt numFmtId="191" formatCode="&quot;\&quot;#,##0.00;[Red]\-&quot;\&quot;#,##0.00"/>
    <numFmt numFmtId="192" formatCode="_-&quot;\&quot;* #,##0_-;\-&quot;\&quot;* #,##0_-;_-&quot;\&quot;* &quot;-&quot;_-;_-@_-"/>
    <numFmt numFmtId="193" formatCode="_-* #,##0_-;\-* #,##0_-;_-* &quot;-&quot;_-;_-@_-"/>
    <numFmt numFmtId="194" formatCode="_-&quot;\&quot;* #,##0.00_-;\-&quot;\&quot;* #,##0.00_-;_-&quot;\&quot;* &quot;-&quot;??_-;_-@_-"/>
    <numFmt numFmtId="195" formatCode="_-* #,##0.00_-;\-* #,##0.00_-;_-* &quot;-&quot;??_-;_-@_-"/>
    <numFmt numFmtId="196" formatCode="0.0_);[Red]\(0.0\)"/>
    <numFmt numFmtId="197" formatCode="0.0_ "/>
    <numFmt numFmtId="198" formatCode="0.0000000"/>
    <numFmt numFmtId="199" formatCode="#,##0_ ;[Red]\-#,##0\ "/>
    <numFmt numFmtId="200" formatCode="#,##0_);[Red]\(#,##0\)"/>
    <numFmt numFmtId="201" formatCode="&quot;\&quot;#,##0_);[Red]\(&quot;\&quot;#,##0\)"/>
    <numFmt numFmtId="202" formatCode="#,##0_ "/>
    <numFmt numFmtId="203" formatCode="#,##0.000;[Red]\-#,##0.000"/>
    <numFmt numFmtId="204" formatCode="0.00000"/>
    <numFmt numFmtId="205" formatCode="0.0000"/>
    <numFmt numFmtId="206" formatCode="0.000"/>
    <numFmt numFmtId="207" formatCode="0.000000"/>
    <numFmt numFmtId="208" formatCode="#,##0_);\(#,##0\)"/>
    <numFmt numFmtId="209" formatCode="\(#,###\)"/>
    <numFmt numFmtId="210" formatCode="0.0%"/>
    <numFmt numFmtId="211" formatCode="#,##0.0_ ;[Red]\-#,##0.0\ "/>
    <numFmt numFmtId="212" formatCode="#,##0.00_ ;[Red]\-#,##0.00\ "/>
    <numFmt numFmtId="213" formatCode="0.000E+00"/>
    <numFmt numFmtId="214" formatCode="0.0000E+00"/>
    <numFmt numFmtId="215" formatCode="0.00000E+00"/>
    <numFmt numFmtId="216" formatCode="0.000000E+00"/>
    <numFmt numFmtId="217" formatCode="0.0000000E+00"/>
    <numFmt numFmtId="218" formatCode="0.00000000E+00"/>
    <numFmt numFmtId="219" formatCode="0.000000000E+00"/>
    <numFmt numFmtId="220" formatCode="0.0000000000E+00"/>
    <numFmt numFmtId="221" formatCode="#,##0.0000;[Red]\-#,##0.0000"/>
    <numFmt numFmtId="222" formatCode="#,##0.00000;[Red]\-#,##0.00000"/>
    <numFmt numFmtId="223" formatCode="#,##0.000000;[Red]\-#,##0.000000"/>
    <numFmt numFmtId="224" formatCode="#,##0.0000000;[Red]\-#,##0.0000000"/>
    <numFmt numFmtId="225" formatCode="0.00000000"/>
    <numFmt numFmtId="226" formatCode="0_);[Red]\(0\)"/>
  </numFmts>
  <fonts count="15">
    <font>
      <sz val="11"/>
      <name val="ＭＳ Ｐゴシック"/>
      <family val="3"/>
    </font>
    <font>
      <sz val="14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9"/>
      <color indexed="10"/>
      <name val="ＭＳ ゴシック"/>
      <family val="3"/>
    </font>
    <font>
      <sz val="10"/>
      <name val="ＭＳ ゴシック"/>
      <family val="3"/>
    </font>
    <font>
      <b/>
      <sz val="9"/>
      <name val="ＭＳ ゴシック"/>
      <family val="3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MS UI Gothic"/>
      <family val="3"/>
    </font>
    <font>
      <b/>
      <sz val="14"/>
      <name val="ＭＳ ゴシック"/>
      <family val="3"/>
    </font>
    <font>
      <sz val="12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11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0" applyFont="1" applyAlignment="1" quotePrefix="1">
      <alignment horizontal="left" vertical="center"/>
    </xf>
    <xf numFmtId="0" fontId="4" fillId="0" borderId="0" xfId="21" applyFont="1">
      <alignment/>
      <protection/>
    </xf>
    <xf numFmtId="0" fontId="6" fillId="0" borderId="0" xfId="21" applyFont="1">
      <alignment/>
      <protection/>
    </xf>
    <xf numFmtId="0" fontId="7" fillId="0" borderId="0" xfId="21" applyFont="1">
      <alignment/>
      <protection/>
    </xf>
    <xf numFmtId="0" fontId="8" fillId="2" borderId="1" xfId="21" applyFont="1" applyFill="1" applyBorder="1" applyAlignment="1">
      <alignment horizontal="left" vertical="center"/>
      <protection/>
    </xf>
    <xf numFmtId="0" fontId="4" fillId="2" borderId="2" xfId="0" applyFont="1" applyFill="1" applyBorder="1" applyAlignment="1">
      <alignment horizontal="center" vertical="center"/>
    </xf>
    <xf numFmtId="0" fontId="4" fillId="2" borderId="1" xfId="21" applyFont="1" applyFill="1" applyBorder="1" applyAlignment="1" quotePrefix="1">
      <alignment horizontal="left" vertical="center"/>
      <protection/>
    </xf>
    <xf numFmtId="0" fontId="4" fillId="2" borderId="3" xfId="21" applyFont="1" applyFill="1" applyBorder="1" applyAlignment="1" quotePrefix="1">
      <alignment horizontal="center" vertical="center" wrapText="1"/>
      <protection/>
    </xf>
    <xf numFmtId="0" fontId="4" fillId="2" borderId="2" xfId="21" applyFont="1" applyFill="1" applyBorder="1" applyAlignment="1">
      <alignment horizontal="center" vertical="center" wrapText="1"/>
      <protection/>
    </xf>
    <xf numFmtId="0" fontId="4" fillId="2" borderId="4" xfId="21" applyFont="1" applyFill="1" applyBorder="1" applyAlignment="1">
      <alignment horizontal="center" vertical="center"/>
      <protection/>
    </xf>
    <xf numFmtId="0" fontId="4" fillId="2" borderId="4" xfId="21" applyFont="1" applyFill="1" applyBorder="1" applyAlignment="1">
      <alignment horizontal="center" vertical="center" wrapText="1"/>
      <protection/>
    </xf>
    <xf numFmtId="0" fontId="7" fillId="0" borderId="0" xfId="22" applyFont="1">
      <alignment/>
      <protection/>
    </xf>
    <xf numFmtId="0" fontId="7" fillId="0" borderId="0" xfId="22" applyFont="1" applyBorder="1">
      <alignment/>
      <protection/>
    </xf>
    <xf numFmtId="0" fontId="8" fillId="2" borderId="1" xfId="22" applyFont="1" applyFill="1" applyBorder="1" applyAlignment="1" quotePrefix="1">
      <alignment horizontal="left" vertical="center"/>
      <protection/>
    </xf>
    <xf numFmtId="0" fontId="4" fillId="2" borderId="5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1" xfId="22" applyFont="1" applyFill="1" applyBorder="1" applyAlignment="1" quotePrefix="1">
      <alignment horizontal="left" vertical="center"/>
      <protection/>
    </xf>
    <xf numFmtId="0" fontId="4" fillId="2" borderId="6" xfId="22" applyFont="1" applyFill="1" applyBorder="1" applyAlignment="1" quotePrefix="1">
      <alignment horizontal="center" vertical="center" wrapText="1"/>
      <protection/>
    </xf>
    <xf numFmtId="0" fontId="4" fillId="2" borderId="4" xfId="22" applyFont="1" applyFill="1" applyBorder="1" applyAlignment="1">
      <alignment horizontal="center" vertical="center"/>
      <protection/>
    </xf>
    <xf numFmtId="0" fontId="4" fillId="2" borderId="5" xfId="21" applyFont="1" applyFill="1" applyBorder="1" applyAlignment="1">
      <alignment vertical="center"/>
      <protection/>
    </xf>
    <xf numFmtId="0" fontId="6" fillId="2" borderId="3" xfId="21" applyFont="1" applyFill="1" applyBorder="1" applyAlignment="1">
      <alignment vertical="center"/>
      <protection/>
    </xf>
    <xf numFmtId="0" fontId="4" fillId="2" borderId="2" xfId="21" applyFont="1" applyFill="1" applyBorder="1" applyAlignment="1">
      <alignment vertical="center"/>
      <protection/>
    </xf>
    <xf numFmtId="0" fontId="4" fillId="2" borderId="3" xfId="21" applyFont="1" applyFill="1" applyBorder="1" applyAlignment="1">
      <alignment vertical="center"/>
      <protection/>
    </xf>
    <xf numFmtId="0" fontId="4" fillId="2" borderId="5" xfId="22" applyFont="1" applyFill="1" applyBorder="1" applyAlignment="1">
      <alignment vertical="center"/>
      <protection/>
    </xf>
    <xf numFmtId="0" fontId="4" fillId="2" borderId="3" xfId="22" applyFont="1" applyFill="1" applyBorder="1" applyAlignment="1">
      <alignment vertical="center"/>
      <protection/>
    </xf>
    <xf numFmtId="0" fontId="4" fillId="2" borderId="2" xfId="22" applyFont="1" applyFill="1" applyBorder="1" applyAlignment="1">
      <alignment horizontal="center" vertical="center"/>
      <protection/>
    </xf>
    <xf numFmtId="0" fontId="4" fillId="2" borderId="2" xfId="22" applyFont="1" applyFill="1" applyBorder="1" applyAlignment="1">
      <alignment vertical="center"/>
      <protection/>
    </xf>
    <xf numFmtId="0" fontId="4" fillId="2" borderId="2" xfId="22" applyFont="1" applyFill="1" applyBorder="1" applyAlignment="1" quotePrefix="1">
      <alignment horizontal="center" vertical="center" wrapText="1"/>
      <protection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7" fillId="0" borderId="7" xfId="24" applyNumberFormat="1" applyFont="1" applyBorder="1" applyAlignment="1">
      <alignment horizontal="center" vertical="center"/>
      <protection/>
    </xf>
    <xf numFmtId="0" fontId="7" fillId="0" borderId="7" xfId="24" applyFont="1" applyBorder="1" applyAlignment="1">
      <alignment vertical="center"/>
      <protection/>
    </xf>
    <xf numFmtId="38" fontId="4" fillId="0" borderId="7" xfId="17" applyFont="1" applyBorder="1" applyAlignment="1">
      <alignment horizontal="right" vertical="center"/>
    </xf>
    <xf numFmtId="38" fontId="4" fillId="0" borderId="7" xfId="21" applyNumberFormat="1" applyFont="1" applyBorder="1" applyAlignment="1">
      <alignment horizontal="right" vertical="center"/>
      <protection/>
    </xf>
    <xf numFmtId="177" fontId="4" fillId="0" borderId="7" xfId="17" applyNumberFormat="1" applyFont="1" applyBorder="1" applyAlignment="1">
      <alignment horizontal="right" vertical="center"/>
    </xf>
    <xf numFmtId="0" fontId="13" fillId="0" borderId="0" xfId="23" applyFont="1" applyAlignment="1">
      <alignment horizontal="left" vertical="center"/>
      <protection/>
    </xf>
    <xf numFmtId="0" fontId="1" fillId="0" borderId="0" xfId="23" applyFont="1" applyAlignment="1">
      <alignment vertical="center"/>
      <protection/>
    </xf>
    <xf numFmtId="0" fontId="7" fillId="0" borderId="0" xfId="23" applyAlignment="1">
      <alignment vertical="center"/>
      <protection/>
    </xf>
    <xf numFmtId="0" fontId="7" fillId="0" borderId="0" xfId="23" applyAlignment="1">
      <alignment horizontal="center" vertical="center"/>
      <protection/>
    </xf>
    <xf numFmtId="0" fontId="9" fillId="0" borderId="0" xfId="23" applyFont="1" applyAlignment="1">
      <alignment vertical="center"/>
      <protection/>
    </xf>
    <xf numFmtId="0" fontId="9" fillId="0" borderId="7" xfId="23" applyFont="1" applyBorder="1" applyAlignment="1">
      <alignment horizontal="center" vertical="center"/>
      <protection/>
    </xf>
    <xf numFmtId="0" fontId="9" fillId="0" borderId="7" xfId="23" applyFont="1" applyBorder="1" applyAlignment="1">
      <alignment vertical="center"/>
      <protection/>
    </xf>
    <xf numFmtId="38" fontId="14" fillId="0" borderId="7" xfId="17" applyFont="1" applyBorder="1" applyAlignment="1">
      <alignment vertical="center"/>
    </xf>
    <xf numFmtId="210" fontId="9" fillId="0" borderId="7" xfId="15" applyNumberFormat="1" applyFont="1" applyBorder="1" applyAlignment="1">
      <alignment vertical="center"/>
    </xf>
    <xf numFmtId="0" fontId="9" fillId="0" borderId="3" xfId="23" applyFont="1" applyBorder="1" applyAlignment="1">
      <alignment vertical="center"/>
      <protection/>
    </xf>
    <xf numFmtId="38" fontId="14" fillId="0" borderId="7" xfId="23" applyNumberFormat="1" applyFont="1" applyBorder="1" applyAlignment="1">
      <alignment vertical="center"/>
      <protection/>
    </xf>
    <xf numFmtId="0" fontId="9" fillId="0" borderId="7" xfId="23" applyFont="1" applyBorder="1" applyAlignment="1" quotePrefix="1">
      <alignment horizontal="left" vertical="center"/>
      <protection/>
    </xf>
    <xf numFmtId="0" fontId="9" fillId="0" borderId="0" xfId="23" applyFont="1" applyBorder="1" applyAlignment="1">
      <alignment horizontal="center" vertical="center"/>
      <protection/>
    </xf>
    <xf numFmtId="38" fontId="14" fillId="0" borderId="0" xfId="17" applyFont="1" applyBorder="1" applyAlignment="1">
      <alignment vertical="center"/>
    </xf>
    <xf numFmtId="0" fontId="9" fillId="0" borderId="0" xfId="23" applyFont="1" applyAlignment="1" quotePrefix="1">
      <alignment horizontal="left" vertical="center"/>
      <protection/>
    </xf>
    <xf numFmtId="210" fontId="9" fillId="0" borderId="0" xfId="15" applyNumberFormat="1" applyFont="1" applyAlignment="1">
      <alignment vertical="center"/>
    </xf>
    <xf numFmtId="0" fontId="4" fillId="0" borderId="0" xfId="23" applyFont="1" applyAlignment="1" quotePrefix="1">
      <alignment horizontal="left" vertical="center"/>
      <protection/>
    </xf>
    <xf numFmtId="210" fontId="7" fillId="0" borderId="0" xfId="15" applyNumberFormat="1" applyAlignment="1">
      <alignment vertical="center"/>
    </xf>
    <xf numFmtId="2" fontId="7" fillId="0" borderId="0" xfId="23" applyNumberFormat="1" applyAlignment="1">
      <alignment vertical="center"/>
      <protection/>
    </xf>
    <xf numFmtId="0" fontId="7" fillId="0" borderId="0" xfId="23" applyAlignment="1" quotePrefix="1">
      <alignment horizontal="left" vertical="center"/>
      <protection/>
    </xf>
    <xf numFmtId="0" fontId="7" fillId="0" borderId="8" xfId="24" applyNumberFormat="1" applyFont="1" applyBorder="1" applyAlignment="1">
      <alignment horizontal="center" vertical="center"/>
      <protection/>
    </xf>
    <xf numFmtId="0" fontId="7" fillId="0" borderId="5" xfId="24" applyNumberFormat="1" applyFont="1" applyBorder="1" applyAlignment="1">
      <alignment horizontal="center" vertical="center"/>
      <protection/>
    </xf>
    <xf numFmtId="0" fontId="7" fillId="0" borderId="3" xfId="24" applyNumberFormat="1" applyFont="1" applyBorder="1" applyAlignment="1">
      <alignment horizontal="center" vertical="center"/>
      <protection/>
    </xf>
    <xf numFmtId="0" fontId="4" fillId="2" borderId="6" xfId="21" applyFont="1" applyFill="1" applyBorder="1" applyAlignment="1">
      <alignment horizontal="center" vertical="center"/>
      <protection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6" xfId="0" applyFont="1" applyFill="1" applyBorder="1" applyAlignment="1" quotePrefix="1">
      <alignment horizontal="center" vertical="center" wrapText="1"/>
    </xf>
    <xf numFmtId="0" fontId="4" fillId="2" borderId="2" xfId="0" applyFont="1" applyFill="1" applyBorder="1" applyAlignment="1" quotePrefix="1">
      <alignment horizontal="center" vertical="center" wrapText="1"/>
    </xf>
    <xf numFmtId="0" fontId="4" fillId="2" borderId="4" xfId="0" applyFont="1" applyFill="1" applyBorder="1" applyAlignment="1" quotePrefix="1">
      <alignment horizontal="center" vertical="center" wrapText="1"/>
    </xf>
    <xf numFmtId="0" fontId="4" fillId="2" borderId="1" xfId="21" applyFont="1" applyFill="1" applyBorder="1" applyAlignment="1" quotePrefix="1">
      <alignment horizontal="center" vertical="center"/>
      <protection/>
    </xf>
    <xf numFmtId="0" fontId="4" fillId="2" borderId="9" xfId="21" applyFont="1" applyFill="1" applyBorder="1" applyAlignment="1">
      <alignment horizontal="center" vertical="center"/>
      <protection/>
    </xf>
    <xf numFmtId="0" fontId="4" fillId="2" borderId="10" xfId="21" applyFont="1" applyFill="1" applyBorder="1" applyAlignment="1">
      <alignment horizontal="center" vertical="center"/>
      <protection/>
    </xf>
    <xf numFmtId="0" fontId="4" fillId="2" borderId="11" xfId="21" applyFont="1" applyFill="1" applyBorder="1" applyAlignment="1">
      <alignment horizontal="center" vertical="center"/>
      <protection/>
    </xf>
    <xf numFmtId="0" fontId="4" fillId="2" borderId="12" xfId="21" applyFont="1" applyFill="1" applyBorder="1" applyAlignment="1">
      <alignment horizontal="center" vertical="center"/>
      <protection/>
    </xf>
    <xf numFmtId="0" fontId="4" fillId="2" borderId="13" xfId="21" applyFont="1" applyFill="1" applyBorder="1" applyAlignment="1">
      <alignment horizontal="center" vertical="center"/>
      <protection/>
    </xf>
    <xf numFmtId="0" fontId="4" fillId="2" borderId="6" xfId="21" applyFont="1" applyFill="1" applyBorder="1" applyAlignment="1" quotePrefix="1">
      <alignment horizontal="center" vertical="center" wrapText="1"/>
      <protection/>
    </xf>
    <xf numFmtId="0" fontId="4" fillId="2" borderId="2" xfId="21" applyFont="1" applyFill="1" applyBorder="1" applyAlignment="1" quotePrefix="1">
      <alignment horizontal="center" vertical="center" wrapText="1"/>
      <protection/>
    </xf>
    <xf numFmtId="0" fontId="4" fillId="2" borderId="6" xfId="21" applyFont="1" applyFill="1" applyBorder="1" applyAlignment="1">
      <alignment horizontal="center" vertical="center" wrapText="1"/>
      <protection/>
    </xf>
    <xf numFmtId="0" fontId="4" fillId="2" borderId="4" xfId="21" applyFont="1" applyFill="1" applyBorder="1" applyAlignment="1" quotePrefix="1">
      <alignment horizontal="center" vertical="center" wrapText="1"/>
      <protection/>
    </xf>
    <xf numFmtId="0" fontId="4" fillId="2" borderId="1" xfId="21" applyFont="1" applyFill="1" applyBorder="1" applyAlignment="1" quotePrefix="1">
      <alignment horizontal="center" vertical="center" wrapText="1"/>
      <protection/>
    </xf>
    <xf numFmtId="0" fontId="4" fillId="2" borderId="2" xfId="21" applyFont="1" applyFill="1" applyBorder="1" applyAlignment="1">
      <alignment horizontal="center" vertical="center" wrapText="1"/>
      <protection/>
    </xf>
    <xf numFmtId="0" fontId="4" fillId="2" borderId="4" xfId="21" applyFont="1" applyFill="1" applyBorder="1" applyAlignment="1">
      <alignment horizontal="center" vertical="center" wrapText="1"/>
      <protection/>
    </xf>
    <xf numFmtId="0" fontId="4" fillId="2" borderId="1" xfId="22" applyFont="1" applyFill="1" applyBorder="1" applyAlignment="1" quotePrefix="1">
      <alignment horizontal="left" vertical="center"/>
      <protection/>
    </xf>
    <xf numFmtId="0" fontId="4" fillId="2" borderId="9" xfId="0" applyFont="1" applyFill="1" applyBorder="1" applyAlignment="1">
      <alignment horizontal="left" vertical="center"/>
    </xf>
    <xf numFmtId="0" fontId="4" fillId="2" borderId="10" xfId="0" applyFont="1" applyFill="1" applyBorder="1" applyAlignment="1">
      <alignment horizontal="left" vertical="center"/>
    </xf>
    <xf numFmtId="0" fontId="4" fillId="2" borderId="1" xfId="22" applyFont="1" applyFill="1" applyBorder="1" applyAlignment="1" quotePrefix="1">
      <alignment horizontal="left" vertical="center" wrapText="1"/>
      <protection/>
    </xf>
    <xf numFmtId="0" fontId="4" fillId="2" borderId="6" xfId="22" applyFont="1" applyFill="1" applyBorder="1" applyAlignment="1">
      <alignment horizontal="center" vertical="center"/>
      <protection/>
    </xf>
    <xf numFmtId="0" fontId="9" fillId="2" borderId="2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9" fillId="0" borderId="7" xfId="23" applyFont="1" applyBorder="1" applyAlignment="1">
      <alignment horizontal="center" vertical="center"/>
      <protection/>
    </xf>
    <xf numFmtId="0" fontId="13" fillId="0" borderId="0" xfId="23" applyFont="1" applyAlignment="1" quotePrefix="1">
      <alignment horizontal="right" vertical="center"/>
      <protection/>
    </xf>
    <xf numFmtId="0" fontId="9" fillId="0" borderId="1" xfId="23" applyFont="1" applyBorder="1" applyAlignment="1">
      <alignment horizontal="center" vertical="center" textRotation="255" shrinkToFit="1"/>
      <protection/>
    </xf>
    <xf numFmtId="0" fontId="9" fillId="0" borderId="14" xfId="23" applyFont="1" applyBorder="1" applyAlignment="1">
      <alignment horizontal="center" vertical="center" textRotation="255" shrinkToFit="1"/>
      <protection/>
    </xf>
    <xf numFmtId="0" fontId="9" fillId="0" borderId="11" xfId="23" applyFont="1" applyBorder="1" applyAlignment="1">
      <alignment horizontal="center" vertical="center" textRotation="255" shrinkToFit="1"/>
      <protection/>
    </xf>
    <xf numFmtId="0" fontId="9" fillId="0" borderId="1" xfId="23" applyFont="1" applyBorder="1" applyAlignment="1">
      <alignment horizontal="center" vertical="center" textRotation="255"/>
      <protection/>
    </xf>
    <xf numFmtId="0" fontId="9" fillId="0" borderId="14" xfId="23" applyFont="1" applyBorder="1" applyAlignment="1">
      <alignment horizontal="center" vertical="center" textRotation="255"/>
      <protection/>
    </xf>
    <xf numFmtId="0" fontId="9" fillId="0" borderId="11" xfId="23" applyFont="1" applyBorder="1" applyAlignment="1">
      <alignment horizontal="center" vertical="center" textRotation="255"/>
      <protection/>
    </xf>
    <xf numFmtId="0" fontId="9" fillId="0" borderId="8" xfId="23" applyFont="1" applyBorder="1" applyAlignment="1">
      <alignment horizontal="center" vertical="center"/>
      <protection/>
    </xf>
    <xf numFmtId="0" fontId="9" fillId="0" borderId="3" xfId="23" applyFont="1" applyBorder="1" applyAlignment="1">
      <alignment horizontal="center" vertical="center"/>
      <protection/>
    </xf>
    <xf numFmtId="0" fontId="9" fillId="0" borderId="7" xfId="23" applyFont="1" applyBorder="1" applyAlignment="1" quotePrefix="1">
      <alignment horizontal="center" vertical="center" textRotation="255"/>
      <protection/>
    </xf>
    <xf numFmtId="0" fontId="9" fillId="0" borderId="7" xfId="23" applyFont="1" applyBorder="1" applyAlignment="1">
      <alignment horizontal="center" vertical="center" textRotation="255"/>
      <protection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625し尿市1" xfId="21"/>
    <cellStyle name="標準_0625し尿市2" xfId="22"/>
    <cellStyle name="標準_H12集計結果（し尿処理）" xfId="23"/>
    <cellStyle name="標準_全項目データ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ANEKO-S\&#23455;&#24907;&#35519;&#26619;\&#23455;&#24907;&#35519;&#26619;H14\&#30906;&#35469;&#20316;&#26989;\data_fi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EY"/>
      <sheetName val="市町村確認用"/>
      <sheetName val="組合確認用"/>
      <sheetName val="回収状況"/>
      <sheetName val="H14市町村コード"/>
      <sheetName val="H14組合コード"/>
      <sheetName val="総括的事項"/>
      <sheetName val="ごみ処理関係1"/>
      <sheetName val="ごみ処理関係2"/>
      <sheetName val="し尿処理関係"/>
      <sheetName val="総括的事項事務組合1"/>
      <sheetName val="総括的事項事務組合2"/>
      <sheetName val="委託処理票"/>
      <sheetName val="修正委託処理票"/>
      <sheetName val="焼却"/>
      <sheetName val="堆肥"/>
      <sheetName val="粗大"/>
      <sheetName val="資源化"/>
      <sheetName val="燃料"/>
      <sheetName val="その他"/>
      <sheetName val="保管"/>
      <sheetName val="処分"/>
      <sheetName val="し尿"/>
      <sheetName val="ｺﾐﾌﾟﾗ"/>
      <sheetName val="分担金"/>
      <sheetName val="確認項目"/>
      <sheetName val="リスト"/>
      <sheetName val="市町村別"/>
      <sheetName val="人口"/>
      <sheetName val="搬入"/>
      <sheetName val="処理"/>
      <sheetName val="資源"/>
      <sheetName val="尿"/>
      <sheetName val="市経費"/>
      <sheetName val="組経費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48"/>
  <sheetViews>
    <sheetView showGridLines="0" tabSelected="1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12.625" style="29" customWidth="1"/>
    <col min="4" max="5" width="10.625" style="29" customWidth="1"/>
    <col min="6" max="8" width="9.00390625" style="29" customWidth="1"/>
    <col min="9" max="9" width="10.625" style="29" customWidth="1"/>
    <col min="10" max="17" width="9.00390625" style="29" customWidth="1"/>
    <col min="18" max="21" width="7.625" style="29" customWidth="1"/>
    <col min="22" max="16384" width="9.00390625" style="29" customWidth="1"/>
  </cols>
  <sheetData>
    <row r="1" spans="1:21" ht="17.25">
      <c r="A1" s="1" t="s">
        <v>164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4"/>
      <c r="S1" s="4"/>
      <c r="T1" s="4"/>
      <c r="U1" s="4"/>
    </row>
    <row r="2" spans="1:21" s="30" customFormat="1" ht="22.5" customHeight="1">
      <c r="A2" s="60" t="s">
        <v>9</v>
      </c>
      <c r="B2" s="63" t="s">
        <v>56</v>
      </c>
      <c r="C2" s="66" t="s">
        <v>57</v>
      </c>
      <c r="D2" s="5" t="s">
        <v>10</v>
      </c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1"/>
      <c r="R2" s="69" t="s">
        <v>11</v>
      </c>
      <c r="S2" s="70"/>
      <c r="T2" s="70"/>
      <c r="U2" s="71"/>
    </row>
    <row r="3" spans="1:21" s="30" customFormat="1" ht="22.5" customHeight="1">
      <c r="A3" s="61"/>
      <c r="B3" s="64"/>
      <c r="C3" s="67"/>
      <c r="D3" s="22"/>
      <c r="E3" s="7" t="s">
        <v>12</v>
      </c>
      <c r="F3" s="20"/>
      <c r="G3" s="20"/>
      <c r="H3" s="23"/>
      <c r="I3" s="7" t="s">
        <v>58</v>
      </c>
      <c r="J3" s="20"/>
      <c r="K3" s="20"/>
      <c r="L3" s="20"/>
      <c r="M3" s="20"/>
      <c r="N3" s="20"/>
      <c r="O3" s="20"/>
      <c r="P3" s="20"/>
      <c r="Q3" s="21"/>
      <c r="R3" s="72"/>
      <c r="S3" s="73"/>
      <c r="T3" s="73"/>
      <c r="U3" s="74"/>
    </row>
    <row r="4" spans="1:21" s="30" customFormat="1" ht="22.5" customHeight="1">
      <c r="A4" s="61"/>
      <c r="B4" s="64"/>
      <c r="C4" s="67"/>
      <c r="D4" s="22"/>
      <c r="E4" s="6" t="s">
        <v>13</v>
      </c>
      <c r="F4" s="75" t="s">
        <v>59</v>
      </c>
      <c r="G4" s="75" t="s">
        <v>60</v>
      </c>
      <c r="H4" s="75" t="s">
        <v>61</v>
      </c>
      <c r="I4" s="6" t="s">
        <v>13</v>
      </c>
      <c r="J4" s="75" t="s">
        <v>62</v>
      </c>
      <c r="K4" s="75" t="s">
        <v>63</v>
      </c>
      <c r="L4" s="75" t="s">
        <v>64</v>
      </c>
      <c r="M4" s="75" t="s">
        <v>65</v>
      </c>
      <c r="N4" s="75" t="s">
        <v>66</v>
      </c>
      <c r="O4" s="79" t="s">
        <v>67</v>
      </c>
      <c r="P4" s="8"/>
      <c r="Q4" s="75" t="s">
        <v>68</v>
      </c>
      <c r="R4" s="75" t="s">
        <v>14</v>
      </c>
      <c r="S4" s="75" t="s">
        <v>15</v>
      </c>
      <c r="T4" s="77" t="s">
        <v>16</v>
      </c>
      <c r="U4" s="77" t="s">
        <v>17</v>
      </c>
    </row>
    <row r="5" spans="1:21" s="30" customFormat="1" ht="22.5" customHeight="1">
      <c r="A5" s="61"/>
      <c r="B5" s="64"/>
      <c r="C5" s="67"/>
      <c r="D5" s="22"/>
      <c r="E5" s="6"/>
      <c r="F5" s="76"/>
      <c r="G5" s="76"/>
      <c r="H5" s="76"/>
      <c r="I5" s="6"/>
      <c r="J5" s="76"/>
      <c r="K5" s="76"/>
      <c r="L5" s="76"/>
      <c r="M5" s="76"/>
      <c r="N5" s="76"/>
      <c r="O5" s="76"/>
      <c r="P5" s="9" t="s">
        <v>18</v>
      </c>
      <c r="Q5" s="76"/>
      <c r="R5" s="80"/>
      <c r="S5" s="80"/>
      <c r="T5" s="80"/>
      <c r="U5" s="76"/>
    </row>
    <row r="6" spans="1:21" s="30" customFormat="1" ht="22.5" customHeight="1">
      <c r="A6" s="62"/>
      <c r="B6" s="65"/>
      <c r="C6" s="68"/>
      <c r="D6" s="10" t="s">
        <v>19</v>
      </c>
      <c r="E6" s="10" t="s">
        <v>19</v>
      </c>
      <c r="F6" s="11" t="s">
        <v>69</v>
      </c>
      <c r="G6" s="10" t="s">
        <v>19</v>
      </c>
      <c r="H6" s="10" t="s">
        <v>19</v>
      </c>
      <c r="I6" s="10" t="s">
        <v>19</v>
      </c>
      <c r="J6" s="11" t="s">
        <v>69</v>
      </c>
      <c r="K6" s="10" t="s">
        <v>19</v>
      </c>
      <c r="L6" s="11" t="s">
        <v>69</v>
      </c>
      <c r="M6" s="10" t="s">
        <v>19</v>
      </c>
      <c r="N6" s="11" t="s">
        <v>69</v>
      </c>
      <c r="O6" s="10" t="s">
        <v>19</v>
      </c>
      <c r="P6" s="10" t="s">
        <v>19</v>
      </c>
      <c r="Q6" s="11" t="s">
        <v>69</v>
      </c>
      <c r="R6" s="81"/>
      <c r="S6" s="81"/>
      <c r="T6" s="81"/>
      <c r="U6" s="78"/>
    </row>
    <row r="7" spans="1:21" ht="13.5">
      <c r="A7" s="31" t="s">
        <v>82</v>
      </c>
      <c r="B7" s="32" t="s">
        <v>83</v>
      </c>
      <c r="C7" s="33" t="s">
        <v>84</v>
      </c>
      <c r="D7" s="34">
        <f aca="true" t="shared" si="0" ref="D7:D47">E7+I7</f>
        <v>442409</v>
      </c>
      <c r="E7" s="35">
        <f aca="true" t="shared" si="1" ref="E7:E47">G7+H7</f>
        <v>8499</v>
      </c>
      <c r="F7" s="36">
        <f aca="true" t="shared" si="2" ref="F7:F40">E7/D7*100</f>
        <v>1.921073034228508</v>
      </c>
      <c r="G7" s="34">
        <v>8499</v>
      </c>
      <c r="H7" s="34">
        <v>0</v>
      </c>
      <c r="I7" s="35">
        <f aca="true" t="shared" si="3" ref="I7:I47">K7+M7+O7</f>
        <v>433910</v>
      </c>
      <c r="J7" s="36">
        <f aca="true" t="shared" si="4" ref="J7:J40">I7/D7*100</f>
        <v>98.0789269657715</v>
      </c>
      <c r="K7" s="34">
        <v>343252</v>
      </c>
      <c r="L7" s="36">
        <f aca="true" t="shared" si="5" ref="L7:L40">K7/D7*100</f>
        <v>77.58702919696479</v>
      </c>
      <c r="M7" s="34">
        <v>0</v>
      </c>
      <c r="N7" s="36">
        <f aca="true" t="shared" si="6" ref="N7:N40">M7/D7*100</f>
        <v>0</v>
      </c>
      <c r="O7" s="34">
        <v>90658</v>
      </c>
      <c r="P7" s="34">
        <v>12535</v>
      </c>
      <c r="Q7" s="36">
        <f aca="true" t="shared" si="7" ref="Q7:Q40">O7/D7*100</f>
        <v>20.49189776880669</v>
      </c>
      <c r="R7" s="34" t="s">
        <v>167</v>
      </c>
      <c r="S7" s="34"/>
      <c r="T7" s="34"/>
      <c r="U7" s="34"/>
    </row>
    <row r="8" spans="1:21" ht="13.5">
      <c r="A8" s="31" t="s">
        <v>82</v>
      </c>
      <c r="B8" s="32" t="s">
        <v>85</v>
      </c>
      <c r="C8" s="33" t="s">
        <v>86</v>
      </c>
      <c r="D8" s="34">
        <f t="shared" si="0"/>
        <v>47324</v>
      </c>
      <c r="E8" s="35">
        <f t="shared" si="1"/>
        <v>9628</v>
      </c>
      <c r="F8" s="36">
        <f t="shared" si="2"/>
        <v>20.344856732313414</v>
      </c>
      <c r="G8" s="34">
        <v>9628</v>
      </c>
      <c r="H8" s="34">
        <v>0</v>
      </c>
      <c r="I8" s="35">
        <f t="shared" si="3"/>
        <v>37696</v>
      </c>
      <c r="J8" s="36">
        <f t="shared" si="4"/>
        <v>79.65514326768658</v>
      </c>
      <c r="K8" s="34">
        <v>2827</v>
      </c>
      <c r="L8" s="36">
        <f t="shared" si="5"/>
        <v>5.973713126531992</v>
      </c>
      <c r="M8" s="34">
        <v>1285</v>
      </c>
      <c r="N8" s="36">
        <f t="shared" si="6"/>
        <v>2.715324148423633</v>
      </c>
      <c r="O8" s="34">
        <v>33584</v>
      </c>
      <c r="P8" s="34">
        <v>3574</v>
      </c>
      <c r="Q8" s="36">
        <f t="shared" si="7"/>
        <v>70.96610599273096</v>
      </c>
      <c r="R8" s="34" t="s">
        <v>167</v>
      </c>
      <c r="S8" s="34"/>
      <c r="T8" s="34"/>
      <c r="U8" s="34"/>
    </row>
    <row r="9" spans="1:21" ht="13.5">
      <c r="A9" s="31" t="s">
        <v>82</v>
      </c>
      <c r="B9" s="32" t="s">
        <v>87</v>
      </c>
      <c r="C9" s="33" t="s">
        <v>88</v>
      </c>
      <c r="D9" s="34">
        <f t="shared" si="0"/>
        <v>109806</v>
      </c>
      <c r="E9" s="35">
        <f t="shared" si="1"/>
        <v>17785</v>
      </c>
      <c r="F9" s="36">
        <f t="shared" si="2"/>
        <v>16.196746990146256</v>
      </c>
      <c r="G9" s="34">
        <v>17785</v>
      </c>
      <c r="H9" s="34">
        <v>0</v>
      </c>
      <c r="I9" s="35">
        <f t="shared" si="3"/>
        <v>92021</v>
      </c>
      <c r="J9" s="36">
        <f t="shared" si="4"/>
        <v>83.80325300985373</v>
      </c>
      <c r="K9" s="34">
        <v>24908</v>
      </c>
      <c r="L9" s="36">
        <f t="shared" si="5"/>
        <v>22.68364205963244</v>
      </c>
      <c r="M9" s="34">
        <v>3604</v>
      </c>
      <c r="N9" s="36">
        <f t="shared" si="6"/>
        <v>3.2821521592626994</v>
      </c>
      <c r="O9" s="34">
        <v>63509</v>
      </c>
      <c r="P9" s="34">
        <v>11462</v>
      </c>
      <c r="Q9" s="36">
        <f t="shared" si="7"/>
        <v>57.83745879095859</v>
      </c>
      <c r="R9" s="34" t="s">
        <v>167</v>
      </c>
      <c r="S9" s="34"/>
      <c r="T9" s="34"/>
      <c r="U9" s="34"/>
    </row>
    <row r="10" spans="1:21" ht="13.5">
      <c r="A10" s="31" t="s">
        <v>82</v>
      </c>
      <c r="B10" s="32" t="s">
        <v>89</v>
      </c>
      <c r="C10" s="33" t="s">
        <v>90</v>
      </c>
      <c r="D10" s="34">
        <f t="shared" si="0"/>
        <v>27323</v>
      </c>
      <c r="E10" s="35">
        <f t="shared" si="1"/>
        <v>7652</v>
      </c>
      <c r="F10" s="36">
        <f t="shared" si="2"/>
        <v>28.005709475533436</v>
      </c>
      <c r="G10" s="34">
        <v>7652</v>
      </c>
      <c r="H10" s="34">
        <v>0</v>
      </c>
      <c r="I10" s="35">
        <f t="shared" si="3"/>
        <v>19671</v>
      </c>
      <c r="J10" s="36">
        <f t="shared" si="4"/>
        <v>71.99429052446656</v>
      </c>
      <c r="K10" s="34">
        <v>6567</v>
      </c>
      <c r="L10" s="36">
        <f t="shared" si="5"/>
        <v>24.03469604362625</v>
      </c>
      <c r="M10" s="34">
        <v>0</v>
      </c>
      <c r="N10" s="36">
        <f t="shared" si="6"/>
        <v>0</v>
      </c>
      <c r="O10" s="34">
        <v>13104</v>
      </c>
      <c r="P10" s="34">
        <v>1149</v>
      </c>
      <c r="Q10" s="36">
        <f t="shared" si="7"/>
        <v>47.959594480840316</v>
      </c>
      <c r="R10" s="34" t="s">
        <v>167</v>
      </c>
      <c r="S10" s="34"/>
      <c r="T10" s="34"/>
      <c r="U10" s="34"/>
    </row>
    <row r="11" spans="1:21" ht="13.5">
      <c r="A11" s="31" t="s">
        <v>82</v>
      </c>
      <c r="B11" s="32" t="s">
        <v>91</v>
      </c>
      <c r="C11" s="33" t="s">
        <v>92</v>
      </c>
      <c r="D11" s="34">
        <f t="shared" si="0"/>
        <v>20706</v>
      </c>
      <c r="E11" s="35">
        <f t="shared" si="1"/>
        <v>8084</v>
      </c>
      <c r="F11" s="36">
        <f t="shared" si="2"/>
        <v>39.04182362600213</v>
      </c>
      <c r="G11" s="34">
        <v>7944</v>
      </c>
      <c r="H11" s="34">
        <v>140</v>
      </c>
      <c r="I11" s="35">
        <f t="shared" si="3"/>
        <v>12622</v>
      </c>
      <c r="J11" s="36">
        <f t="shared" si="4"/>
        <v>60.95817637399787</v>
      </c>
      <c r="K11" s="34">
        <v>3211</v>
      </c>
      <c r="L11" s="36">
        <f t="shared" si="5"/>
        <v>15.50758234328214</v>
      </c>
      <c r="M11" s="34">
        <v>0</v>
      </c>
      <c r="N11" s="36">
        <f t="shared" si="6"/>
        <v>0</v>
      </c>
      <c r="O11" s="34">
        <v>9411</v>
      </c>
      <c r="P11" s="34">
        <v>1841</v>
      </c>
      <c r="Q11" s="36">
        <f t="shared" si="7"/>
        <v>45.450594030715735</v>
      </c>
      <c r="R11" s="34" t="s">
        <v>167</v>
      </c>
      <c r="S11" s="34"/>
      <c r="T11" s="34"/>
      <c r="U11" s="34"/>
    </row>
    <row r="12" spans="1:21" ht="13.5">
      <c r="A12" s="31" t="s">
        <v>82</v>
      </c>
      <c r="B12" s="32" t="s">
        <v>93</v>
      </c>
      <c r="C12" s="33" t="s">
        <v>94</v>
      </c>
      <c r="D12" s="34">
        <f t="shared" si="0"/>
        <v>67967</v>
      </c>
      <c r="E12" s="35">
        <f t="shared" si="1"/>
        <v>16731</v>
      </c>
      <c r="F12" s="36">
        <f t="shared" si="2"/>
        <v>24.616357938411287</v>
      </c>
      <c r="G12" s="34">
        <v>16731</v>
      </c>
      <c r="H12" s="34">
        <v>0</v>
      </c>
      <c r="I12" s="35">
        <f t="shared" si="3"/>
        <v>51236</v>
      </c>
      <c r="J12" s="36">
        <f t="shared" si="4"/>
        <v>75.3836420615887</v>
      </c>
      <c r="K12" s="34">
        <v>18778</v>
      </c>
      <c r="L12" s="36">
        <f t="shared" si="5"/>
        <v>27.62811364338576</v>
      </c>
      <c r="M12" s="34">
        <v>0</v>
      </c>
      <c r="N12" s="36">
        <f t="shared" si="6"/>
        <v>0</v>
      </c>
      <c r="O12" s="34">
        <v>32458</v>
      </c>
      <c r="P12" s="34">
        <v>4137</v>
      </c>
      <c r="Q12" s="36">
        <f t="shared" si="7"/>
        <v>47.75552841820295</v>
      </c>
      <c r="R12" s="34"/>
      <c r="S12" s="34"/>
      <c r="T12" s="34" t="s">
        <v>167</v>
      </c>
      <c r="U12" s="34"/>
    </row>
    <row r="13" spans="1:21" ht="13.5">
      <c r="A13" s="31" t="s">
        <v>82</v>
      </c>
      <c r="B13" s="32" t="s">
        <v>95</v>
      </c>
      <c r="C13" s="33" t="s">
        <v>96</v>
      </c>
      <c r="D13" s="34">
        <f t="shared" si="0"/>
        <v>25938</v>
      </c>
      <c r="E13" s="35">
        <f t="shared" si="1"/>
        <v>9852</v>
      </c>
      <c r="F13" s="36">
        <f t="shared" si="2"/>
        <v>37.98288225769142</v>
      </c>
      <c r="G13" s="34">
        <v>9852</v>
      </c>
      <c r="H13" s="34">
        <v>0</v>
      </c>
      <c r="I13" s="35">
        <f t="shared" si="3"/>
        <v>16086</v>
      </c>
      <c r="J13" s="36">
        <f t="shared" si="4"/>
        <v>62.01711774230858</v>
      </c>
      <c r="K13" s="34">
        <v>13316</v>
      </c>
      <c r="L13" s="36">
        <f t="shared" si="5"/>
        <v>51.337805536278815</v>
      </c>
      <c r="M13" s="34">
        <v>0</v>
      </c>
      <c r="N13" s="36">
        <f t="shared" si="6"/>
        <v>0</v>
      </c>
      <c r="O13" s="34">
        <v>2770</v>
      </c>
      <c r="P13" s="34">
        <v>2770</v>
      </c>
      <c r="Q13" s="36">
        <f t="shared" si="7"/>
        <v>10.679312206029763</v>
      </c>
      <c r="R13" s="34" t="s">
        <v>167</v>
      </c>
      <c r="S13" s="34"/>
      <c r="T13" s="34"/>
      <c r="U13" s="34"/>
    </row>
    <row r="14" spans="1:21" ht="13.5">
      <c r="A14" s="31" t="s">
        <v>82</v>
      </c>
      <c r="B14" s="32" t="s">
        <v>97</v>
      </c>
      <c r="C14" s="33" t="s">
        <v>98</v>
      </c>
      <c r="D14" s="34">
        <f t="shared" si="0"/>
        <v>67296</v>
      </c>
      <c r="E14" s="35">
        <f t="shared" si="1"/>
        <v>1940</v>
      </c>
      <c r="F14" s="36">
        <f t="shared" si="2"/>
        <v>2.8827864954826437</v>
      </c>
      <c r="G14" s="34">
        <v>1940</v>
      </c>
      <c r="H14" s="34">
        <v>0</v>
      </c>
      <c r="I14" s="35">
        <f t="shared" si="3"/>
        <v>65356</v>
      </c>
      <c r="J14" s="36">
        <f t="shared" si="4"/>
        <v>97.11721350451735</v>
      </c>
      <c r="K14" s="34">
        <v>44439</v>
      </c>
      <c r="L14" s="36">
        <f t="shared" si="5"/>
        <v>66.03512838801711</v>
      </c>
      <c r="M14" s="34">
        <v>0</v>
      </c>
      <c r="N14" s="36">
        <f t="shared" si="6"/>
        <v>0</v>
      </c>
      <c r="O14" s="34">
        <v>20917</v>
      </c>
      <c r="P14" s="34">
        <v>10336</v>
      </c>
      <c r="Q14" s="36">
        <f t="shared" si="7"/>
        <v>31.082085116500235</v>
      </c>
      <c r="R14" s="34"/>
      <c r="S14" s="34" t="s">
        <v>167</v>
      </c>
      <c r="T14" s="34"/>
      <c r="U14" s="34"/>
    </row>
    <row r="15" spans="1:21" ht="13.5">
      <c r="A15" s="31" t="s">
        <v>82</v>
      </c>
      <c r="B15" s="32" t="s">
        <v>99</v>
      </c>
      <c r="C15" s="33" t="s">
        <v>100</v>
      </c>
      <c r="D15" s="34">
        <f t="shared" si="0"/>
        <v>10040</v>
      </c>
      <c r="E15" s="35">
        <f t="shared" si="1"/>
        <v>1408</v>
      </c>
      <c r="F15" s="36">
        <f t="shared" si="2"/>
        <v>14.023904382470121</v>
      </c>
      <c r="G15" s="34">
        <v>1305</v>
      </c>
      <c r="H15" s="34">
        <v>103</v>
      </c>
      <c r="I15" s="35">
        <f t="shared" si="3"/>
        <v>8632</v>
      </c>
      <c r="J15" s="36">
        <f t="shared" si="4"/>
        <v>85.97609561752988</v>
      </c>
      <c r="K15" s="34">
        <v>2353</v>
      </c>
      <c r="L15" s="36">
        <f t="shared" si="5"/>
        <v>23.43625498007968</v>
      </c>
      <c r="M15" s="34">
        <v>0</v>
      </c>
      <c r="N15" s="36">
        <f t="shared" si="6"/>
        <v>0</v>
      </c>
      <c r="O15" s="34">
        <v>6279</v>
      </c>
      <c r="P15" s="34">
        <v>437</v>
      </c>
      <c r="Q15" s="36">
        <f t="shared" si="7"/>
        <v>62.5398406374502</v>
      </c>
      <c r="R15" s="34" t="s">
        <v>167</v>
      </c>
      <c r="S15" s="34"/>
      <c r="T15" s="34"/>
      <c r="U15" s="34"/>
    </row>
    <row r="16" spans="1:21" ht="13.5">
      <c r="A16" s="31" t="s">
        <v>82</v>
      </c>
      <c r="B16" s="32" t="s">
        <v>101</v>
      </c>
      <c r="C16" s="33" t="s">
        <v>102</v>
      </c>
      <c r="D16" s="34">
        <f t="shared" si="0"/>
        <v>16280</v>
      </c>
      <c r="E16" s="35">
        <f t="shared" si="1"/>
        <v>1482</v>
      </c>
      <c r="F16" s="36">
        <f t="shared" si="2"/>
        <v>9.103194103194104</v>
      </c>
      <c r="G16" s="34">
        <v>1482</v>
      </c>
      <c r="H16" s="34">
        <v>0</v>
      </c>
      <c r="I16" s="35">
        <f t="shared" si="3"/>
        <v>14798</v>
      </c>
      <c r="J16" s="36">
        <f t="shared" si="4"/>
        <v>90.8968058968059</v>
      </c>
      <c r="K16" s="34">
        <v>9158</v>
      </c>
      <c r="L16" s="36">
        <f t="shared" si="5"/>
        <v>56.253071253071255</v>
      </c>
      <c r="M16" s="34">
        <v>0</v>
      </c>
      <c r="N16" s="36">
        <f t="shared" si="6"/>
        <v>0</v>
      </c>
      <c r="O16" s="34">
        <v>5640</v>
      </c>
      <c r="P16" s="34">
        <v>0</v>
      </c>
      <c r="Q16" s="36">
        <f t="shared" si="7"/>
        <v>34.64373464373464</v>
      </c>
      <c r="R16" s="34" t="s">
        <v>167</v>
      </c>
      <c r="S16" s="34"/>
      <c r="T16" s="34"/>
      <c r="U16" s="34"/>
    </row>
    <row r="17" spans="1:21" ht="13.5">
      <c r="A17" s="31" t="s">
        <v>82</v>
      </c>
      <c r="B17" s="32" t="s">
        <v>103</v>
      </c>
      <c r="C17" s="33" t="s">
        <v>104</v>
      </c>
      <c r="D17" s="34">
        <f t="shared" si="0"/>
        <v>16163</v>
      </c>
      <c r="E17" s="35">
        <f t="shared" si="1"/>
        <v>1288</v>
      </c>
      <c r="F17" s="36">
        <f t="shared" si="2"/>
        <v>7.968817669987008</v>
      </c>
      <c r="G17" s="34">
        <v>1288</v>
      </c>
      <c r="H17" s="34">
        <v>0</v>
      </c>
      <c r="I17" s="35">
        <f t="shared" si="3"/>
        <v>14875</v>
      </c>
      <c r="J17" s="36">
        <f t="shared" si="4"/>
        <v>92.031182330013</v>
      </c>
      <c r="K17" s="34">
        <v>9060</v>
      </c>
      <c r="L17" s="36">
        <f t="shared" si="5"/>
        <v>56.05395038049868</v>
      </c>
      <c r="M17" s="34">
        <v>0</v>
      </c>
      <c r="N17" s="36">
        <f t="shared" si="6"/>
        <v>0</v>
      </c>
      <c r="O17" s="34">
        <v>5815</v>
      </c>
      <c r="P17" s="34">
        <v>70</v>
      </c>
      <c r="Q17" s="36">
        <f t="shared" si="7"/>
        <v>35.97723194951432</v>
      </c>
      <c r="R17" s="34" t="s">
        <v>167</v>
      </c>
      <c r="S17" s="34"/>
      <c r="T17" s="34"/>
      <c r="U17" s="34"/>
    </row>
    <row r="18" spans="1:21" ht="13.5">
      <c r="A18" s="31" t="s">
        <v>82</v>
      </c>
      <c r="B18" s="32" t="s">
        <v>105</v>
      </c>
      <c r="C18" s="33" t="s">
        <v>106</v>
      </c>
      <c r="D18" s="34">
        <f t="shared" si="0"/>
        <v>14242</v>
      </c>
      <c r="E18" s="35">
        <f t="shared" si="1"/>
        <v>437</v>
      </c>
      <c r="F18" s="36">
        <f t="shared" si="2"/>
        <v>3.0683892711697793</v>
      </c>
      <c r="G18" s="34">
        <v>437</v>
      </c>
      <c r="H18" s="34">
        <v>0</v>
      </c>
      <c r="I18" s="35">
        <f t="shared" si="3"/>
        <v>13805</v>
      </c>
      <c r="J18" s="36">
        <f t="shared" si="4"/>
        <v>96.93161072883022</v>
      </c>
      <c r="K18" s="34">
        <v>8917</v>
      </c>
      <c r="L18" s="36">
        <f t="shared" si="5"/>
        <v>62.61058840050555</v>
      </c>
      <c r="M18" s="34">
        <v>0</v>
      </c>
      <c r="N18" s="36">
        <f t="shared" si="6"/>
        <v>0</v>
      </c>
      <c r="O18" s="34">
        <v>4888</v>
      </c>
      <c r="P18" s="34">
        <v>3758</v>
      </c>
      <c r="Q18" s="36">
        <f t="shared" si="7"/>
        <v>34.32102232832467</v>
      </c>
      <c r="R18" s="34" t="s">
        <v>167</v>
      </c>
      <c r="S18" s="34"/>
      <c r="T18" s="34"/>
      <c r="U18" s="34"/>
    </row>
    <row r="19" spans="1:21" ht="13.5">
      <c r="A19" s="31" t="s">
        <v>82</v>
      </c>
      <c r="B19" s="32" t="s">
        <v>107</v>
      </c>
      <c r="C19" s="33" t="s">
        <v>108</v>
      </c>
      <c r="D19" s="34">
        <f t="shared" si="0"/>
        <v>5154</v>
      </c>
      <c r="E19" s="35">
        <f t="shared" si="1"/>
        <v>10</v>
      </c>
      <c r="F19" s="36">
        <f t="shared" si="2"/>
        <v>0.19402405898331393</v>
      </c>
      <c r="G19" s="34">
        <v>10</v>
      </c>
      <c r="H19" s="34">
        <v>0</v>
      </c>
      <c r="I19" s="35">
        <f t="shared" si="3"/>
        <v>5144</v>
      </c>
      <c r="J19" s="36">
        <f t="shared" si="4"/>
        <v>99.80597594101668</v>
      </c>
      <c r="K19" s="34">
        <v>0</v>
      </c>
      <c r="L19" s="36">
        <f t="shared" si="5"/>
        <v>0</v>
      </c>
      <c r="M19" s="34">
        <v>0</v>
      </c>
      <c r="N19" s="36">
        <f t="shared" si="6"/>
        <v>0</v>
      </c>
      <c r="O19" s="34">
        <v>5144</v>
      </c>
      <c r="P19" s="34">
        <v>5144</v>
      </c>
      <c r="Q19" s="36">
        <f t="shared" si="7"/>
        <v>99.80597594101668</v>
      </c>
      <c r="R19" s="34" t="s">
        <v>167</v>
      </c>
      <c r="S19" s="34"/>
      <c r="T19" s="34"/>
      <c r="U19" s="34"/>
    </row>
    <row r="20" spans="1:21" ht="13.5">
      <c r="A20" s="31" t="s">
        <v>82</v>
      </c>
      <c r="B20" s="32" t="s">
        <v>109</v>
      </c>
      <c r="C20" s="33" t="s">
        <v>110</v>
      </c>
      <c r="D20" s="34">
        <f t="shared" si="0"/>
        <v>13237</v>
      </c>
      <c r="E20" s="35">
        <f t="shared" si="1"/>
        <v>699</v>
      </c>
      <c r="F20" s="36">
        <f t="shared" si="2"/>
        <v>5.2806527158721766</v>
      </c>
      <c r="G20" s="34">
        <v>699</v>
      </c>
      <c r="H20" s="34">
        <v>0</v>
      </c>
      <c r="I20" s="35">
        <f t="shared" si="3"/>
        <v>12538</v>
      </c>
      <c r="J20" s="36">
        <f t="shared" si="4"/>
        <v>94.71934728412782</v>
      </c>
      <c r="K20" s="34">
        <v>10403</v>
      </c>
      <c r="L20" s="36">
        <f t="shared" si="5"/>
        <v>78.59031502606331</v>
      </c>
      <c r="M20" s="34">
        <v>0</v>
      </c>
      <c r="N20" s="36">
        <f t="shared" si="6"/>
        <v>0</v>
      </c>
      <c r="O20" s="34">
        <v>2135</v>
      </c>
      <c r="P20" s="34">
        <v>88</v>
      </c>
      <c r="Q20" s="36">
        <f t="shared" si="7"/>
        <v>16.129032258064516</v>
      </c>
      <c r="R20" s="34" t="s">
        <v>167</v>
      </c>
      <c r="S20" s="34"/>
      <c r="T20" s="34"/>
      <c r="U20" s="34"/>
    </row>
    <row r="21" spans="1:21" ht="13.5">
      <c r="A21" s="31" t="s">
        <v>82</v>
      </c>
      <c r="B21" s="32" t="s">
        <v>111</v>
      </c>
      <c r="C21" s="33" t="s">
        <v>112</v>
      </c>
      <c r="D21" s="34">
        <f t="shared" si="0"/>
        <v>22413</v>
      </c>
      <c r="E21" s="35">
        <f t="shared" si="1"/>
        <v>1436</v>
      </c>
      <c r="F21" s="36">
        <f t="shared" si="2"/>
        <v>6.406995939856333</v>
      </c>
      <c r="G21" s="34">
        <v>1436</v>
      </c>
      <c r="H21" s="34">
        <v>0</v>
      </c>
      <c r="I21" s="35">
        <f t="shared" si="3"/>
        <v>20977</v>
      </c>
      <c r="J21" s="36">
        <f t="shared" si="4"/>
        <v>93.59300406014367</v>
      </c>
      <c r="K21" s="34">
        <v>11492</v>
      </c>
      <c r="L21" s="36">
        <f t="shared" si="5"/>
        <v>51.27381430419846</v>
      </c>
      <c r="M21" s="34">
        <v>0</v>
      </c>
      <c r="N21" s="36">
        <f t="shared" si="6"/>
        <v>0</v>
      </c>
      <c r="O21" s="34">
        <v>9485</v>
      </c>
      <c r="P21" s="34">
        <v>1405</v>
      </c>
      <c r="Q21" s="36">
        <f t="shared" si="7"/>
        <v>42.31918975594521</v>
      </c>
      <c r="R21" s="34" t="s">
        <v>167</v>
      </c>
      <c r="S21" s="34"/>
      <c r="T21" s="34"/>
      <c r="U21" s="34"/>
    </row>
    <row r="22" spans="1:21" ht="13.5">
      <c r="A22" s="31" t="s">
        <v>82</v>
      </c>
      <c r="B22" s="32" t="s">
        <v>113</v>
      </c>
      <c r="C22" s="33" t="s">
        <v>114</v>
      </c>
      <c r="D22" s="34">
        <f t="shared" si="0"/>
        <v>42351</v>
      </c>
      <c r="E22" s="35">
        <f t="shared" si="1"/>
        <v>1300</v>
      </c>
      <c r="F22" s="36">
        <f t="shared" si="2"/>
        <v>3.0695851337630753</v>
      </c>
      <c r="G22" s="34">
        <v>1300</v>
      </c>
      <c r="H22" s="34">
        <v>0</v>
      </c>
      <c r="I22" s="35">
        <f t="shared" si="3"/>
        <v>41051</v>
      </c>
      <c r="J22" s="36">
        <f t="shared" si="4"/>
        <v>96.93041486623693</v>
      </c>
      <c r="K22" s="34">
        <v>26360</v>
      </c>
      <c r="L22" s="36">
        <f t="shared" si="5"/>
        <v>62.24174163538051</v>
      </c>
      <c r="M22" s="34">
        <v>0</v>
      </c>
      <c r="N22" s="36">
        <f t="shared" si="6"/>
        <v>0</v>
      </c>
      <c r="O22" s="34">
        <v>14691</v>
      </c>
      <c r="P22" s="34">
        <v>5364</v>
      </c>
      <c r="Q22" s="36">
        <f t="shared" si="7"/>
        <v>34.688673230856416</v>
      </c>
      <c r="R22" s="34" t="s">
        <v>167</v>
      </c>
      <c r="S22" s="34"/>
      <c r="T22" s="34"/>
      <c r="U22" s="34"/>
    </row>
    <row r="23" spans="1:21" ht="13.5">
      <c r="A23" s="31" t="s">
        <v>82</v>
      </c>
      <c r="B23" s="32" t="s">
        <v>115</v>
      </c>
      <c r="C23" s="33" t="s">
        <v>116</v>
      </c>
      <c r="D23" s="34">
        <f t="shared" si="0"/>
        <v>1265</v>
      </c>
      <c r="E23" s="35">
        <f t="shared" si="1"/>
        <v>14</v>
      </c>
      <c r="F23" s="36">
        <f t="shared" si="2"/>
        <v>1.1067193675889329</v>
      </c>
      <c r="G23" s="34">
        <v>14</v>
      </c>
      <c r="H23" s="34">
        <v>0</v>
      </c>
      <c r="I23" s="35">
        <f t="shared" si="3"/>
        <v>1251</v>
      </c>
      <c r="J23" s="36">
        <f t="shared" si="4"/>
        <v>98.89328063241106</v>
      </c>
      <c r="K23" s="34">
        <v>232</v>
      </c>
      <c r="L23" s="36">
        <f t="shared" si="5"/>
        <v>18.3399209486166</v>
      </c>
      <c r="M23" s="34">
        <v>57</v>
      </c>
      <c r="N23" s="36">
        <f t="shared" si="6"/>
        <v>4.5059288537549405</v>
      </c>
      <c r="O23" s="34">
        <v>962</v>
      </c>
      <c r="P23" s="34">
        <v>960</v>
      </c>
      <c r="Q23" s="36">
        <f t="shared" si="7"/>
        <v>76.04743083003953</v>
      </c>
      <c r="R23" s="34" t="s">
        <v>167</v>
      </c>
      <c r="S23" s="34"/>
      <c r="T23" s="34"/>
      <c r="U23" s="34"/>
    </row>
    <row r="24" spans="1:21" ht="13.5">
      <c r="A24" s="31" t="s">
        <v>82</v>
      </c>
      <c r="B24" s="32" t="s">
        <v>117</v>
      </c>
      <c r="C24" s="33" t="s">
        <v>118</v>
      </c>
      <c r="D24" s="34">
        <f t="shared" si="0"/>
        <v>1463</v>
      </c>
      <c r="E24" s="35">
        <f t="shared" si="1"/>
        <v>28</v>
      </c>
      <c r="F24" s="36">
        <f t="shared" si="2"/>
        <v>1.9138755980861244</v>
      </c>
      <c r="G24" s="34">
        <v>28</v>
      </c>
      <c r="H24" s="34">
        <v>0</v>
      </c>
      <c r="I24" s="35">
        <f t="shared" si="3"/>
        <v>1435</v>
      </c>
      <c r="J24" s="36">
        <f t="shared" si="4"/>
        <v>98.08612440191388</v>
      </c>
      <c r="K24" s="34">
        <v>904</v>
      </c>
      <c r="L24" s="36">
        <f t="shared" si="5"/>
        <v>61.79084073820916</v>
      </c>
      <c r="M24" s="34">
        <v>511</v>
      </c>
      <c r="N24" s="36">
        <f t="shared" si="6"/>
        <v>34.92822966507177</v>
      </c>
      <c r="O24" s="34">
        <v>20</v>
      </c>
      <c r="P24" s="34">
        <v>0</v>
      </c>
      <c r="Q24" s="36">
        <f t="shared" si="7"/>
        <v>1.367053998632946</v>
      </c>
      <c r="R24" s="34" t="s">
        <v>167</v>
      </c>
      <c r="S24" s="34"/>
      <c r="T24" s="34"/>
      <c r="U24" s="34"/>
    </row>
    <row r="25" spans="1:21" ht="13.5">
      <c r="A25" s="31" t="s">
        <v>82</v>
      </c>
      <c r="B25" s="32" t="s">
        <v>119</v>
      </c>
      <c r="C25" s="33" t="s">
        <v>120</v>
      </c>
      <c r="D25" s="34">
        <f t="shared" si="0"/>
        <v>3254</v>
      </c>
      <c r="E25" s="35">
        <f t="shared" si="1"/>
        <v>172</v>
      </c>
      <c r="F25" s="36">
        <f t="shared" si="2"/>
        <v>5.28580208973571</v>
      </c>
      <c r="G25" s="34">
        <v>172</v>
      </c>
      <c r="H25" s="34">
        <v>0</v>
      </c>
      <c r="I25" s="35">
        <f t="shared" si="3"/>
        <v>3082</v>
      </c>
      <c r="J25" s="36">
        <f t="shared" si="4"/>
        <v>94.71419791026429</v>
      </c>
      <c r="K25" s="34">
        <v>1540</v>
      </c>
      <c r="L25" s="36">
        <f t="shared" si="5"/>
        <v>47.32636754763368</v>
      </c>
      <c r="M25" s="34">
        <v>0</v>
      </c>
      <c r="N25" s="36">
        <f t="shared" si="6"/>
        <v>0</v>
      </c>
      <c r="O25" s="34">
        <v>1542</v>
      </c>
      <c r="P25" s="34">
        <v>1491</v>
      </c>
      <c r="Q25" s="36">
        <f t="shared" si="7"/>
        <v>47.38783036263061</v>
      </c>
      <c r="R25" s="34" t="s">
        <v>167</v>
      </c>
      <c r="S25" s="34"/>
      <c r="T25" s="34"/>
      <c r="U25" s="34"/>
    </row>
    <row r="26" spans="1:21" ht="13.5">
      <c r="A26" s="31" t="s">
        <v>82</v>
      </c>
      <c r="B26" s="32" t="s">
        <v>121</v>
      </c>
      <c r="C26" s="33" t="s">
        <v>122</v>
      </c>
      <c r="D26" s="34">
        <f t="shared" si="0"/>
        <v>786</v>
      </c>
      <c r="E26" s="35">
        <f t="shared" si="1"/>
        <v>39</v>
      </c>
      <c r="F26" s="36">
        <f t="shared" si="2"/>
        <v>4.961832061068702</v>
      </c>
      <c r="G26" s="34">
        <v>39</v>
      </c>
      <c r="H26" s="34">
        <v>0</v>
      </c>
      <c r="I26" s="35">
        <f t="shared" si="3"/>
        <v>747</v>
      </c>
      <c r="J26" s="36">
        <f t="shared" si="4"/>
        <v>95.0381679389313</v>
      </c>
      <c r="K26" s="34">
        <v>112</v>
      </c>
      <c r="L26" s="36">
        <f t="shared" si="5"/>
        <v>14.249363867684478</v>
      </c>
      <c r="M26" s="34">
        <v>107</v>
      </c>
      <c r="N26" s="36">
        <f t="shared" si="6"/>
        <v>13.61323155216285</v>
      </c>
      <c r="O26" s="34">
        <v>528</v>
      </c>
      <c r="P26" s="34">
        <v>375</v>
      </c>
      <c r="Q26" s="36">
        <f t="shared" si="7"/>
        <v>67.17557251908397</v>
      </c>
      <c r="R26" s="34" t="s">
        <v>167</v>
      </c>
      <c r="S26" s="34"/>
      <c r="T26" s="34"/>
      <c r="U26" s="34"/>
    </row>
    <row r="27" spans="1:21" ht="13.5">
      <c r="A27" s="31" t="s">
        <v>82</v>
      </c>
      <c r="B27" s="32" t="s">
        <v>123</v>
      </c>
      <c r="C27" s="33" t="s">
        <v>124</v>
      </c>
      <c r="D27" s="34">
        <f t="shared" si="0"/>
        <v>1204</v>
      </c>
      <c r="E27" s="35">
        <f t="shared" si="1"/>
        <v>3</v>
      </c>
      <c r="F27" s="36">
        <f t="shared" si="2"/>
        <v>0.24916943521594684</v>
      </c>
      <c r="G27" s="34">
        <v>3</v>
      </c>
      <c r="H27" s="34">
        <v>0</v>
      </c>
      <c r="I27" s="35">
        <f t="shared" si="3"/>
        <v>1201</v>
      </c>
      <c r="J27" s="36">
        <f t="shared" si="4"/>
        <v>99.75083056478405</v>
      </c>
      <c r="K27" s="34">
        <v>920</v>
      </c>
      <c r="L27" s="36">
        <f t="shared" si="5"/>
        <v>76.41196013289037</v>
      </c>
      <c r="M27" s="34">
        <v>0</v>
      </c>
      <c r="N27" s="36">
        <f t="shared" si="6"/>
        <v>0</v>
      </c>
      <c r="O27" s="34">
        <v>281</v>
      </c>
      <c r="P27" s="34">
        <v>0</v>
      </c>
      <c r="Q27" s="36">
        <f t="shared" si="7"/>
        <v>23.33887043189369</v>
      </c>
      <c r="R27" s="34" t="s">
        <v>167</v>
      </c>
      <c r="S27" s="34"/>
      <c r="T27" s="34"/>
      <c r="U27" s="34"/>
    </row>
    <row r="28" spans="1:21" ht="13.5">
      <c r="A28" s="31" t="s">
        <v>82</v>
      </c>
      <c r="B28" s="32" t="s">
        <v>125</v>
      </c>
      <c r="C28" s="33" t="s">
        <v>126</v>
      </c>
      <c r="D28" s="34">
        <f t="shared" si="0"/>
        <v>35911</v>
      </c>
      <c r="E28" s="35">
        <f t="shared" si="1"/>
        <v>1346</v>
      </c>
      <c r="F28" s="36">
        <f t="shared" si="2"/>
        <v>3.748155161371167</v>
      </c>
      <c r="G28" s="34">
        <v>1346</v>
      </c>
      <c r="H28" s="34">
        <v>0</v>
      </c>
      <c r="I28" s="35">
        <f t="shared" si="3"/>
        <v>34565</v>
      </c>
      <c r="J28" s="36">
        <f t="shared" si="4"/>
        <v>96.25184483862883</v>
      </c>
      <c r="K28" s="34">
        <v>22913</v>
      </c>
      <c r="L28" s="36">
        <f t="shared" si="5"/>
        <v>63.8049622678288</v>
      </c>
      <c r="M28" s="34">
        <v>0</v>
      </c>
      <c r="N28" s="36">
        <f t="shared" si="6"/>
        <v>0</v>
      </c>
      <c r="O28" s="34">
        <v>11652</v>
      </c>
      <c r="P28" s="34">
        <v>5323</v>
      </c>
      <c r="Q28" s="36">
        <f t="shared" si="7"/>
        <v>32.446882570800035</v>
      </c>
      <c r="R28" s="34" t="s">
        <v>167</v>
      </c>
      <c r="S28" s="34"/>
      <c r="T28" s="34"/>
      <c r="U28" s="34"/>
    </row>
    <row r="29" spans="1:21" ht="13.5">
      <c r="A29" s="31" t="s">
        <v>82</v>
      </c>
      <c r="B29" s="32" t="s">
        <v>127</v>
      </c>
      <c r="C29" s="33" t="s">
        <v>128</v>
      </c>
      <c r="D29" s="34">
        <f t="shared" si="0"/>
        <v>10739</v>
      </c>
      <c r="E29" s="35">
        <f t="shared" si="1"/>
        <v>780</v>
      </c>
      <c r="F29" s="36">
        <f t="shared" si="2"/>
        <v>7.26324611230096</v>
      </c>
      <c r="G29" s="34">
        <v>780</v>
      </c>
      <c r="H29" s="34">
        <v>0</v>
      </c>
      <c r="I29" s="35">
        <f t="shared" si="3"/>
        <v>9959</v>
      </c>
      <c r="J29" s="36">
        <f t="shared" si="4"/>
        <v>92.73675388769904</v>
      </c>
      <c r="K29" s="34">
        <v>6149</v>
      </c>
      <c r="L29" s="36">
        <f t="shared" si="5"/>
        <v>57.25859018530589</v>
      </c>
      <c r="M29" s="34">
        <v>0</v>
      </c>
      <c r="N29" s="36">
        <f t="shared" si="6"/>
        <v>0</v>
      </c>
      <c r="O29" s="34">
        <v>3810</v>
      </c>
      <c r="P29" s="34">
        <v>3723</v>
      </c>
      <c r="Q29" s="36">
        <f t="shared" si="7"/>
        <v>35.47816370239315</v>
      </c>
      <c r="R29" s="34" t="s">
        <v>167</v>
      </c>
      <c r="S29" s="34"/>
      <c r="T29" s="34"/>
      <c r="U29" s="34"/>
    </row>
    <row r="30" spans="1:21" ht="13.5">
      <c r="A30" s="31" t="s">
        <v>82</v>
      </c>
      <c r="B30" s="32" t="s">
        <v>129</v>
      </c>
      <c r="C30" s="33" t="s">
        <v>130</v>
      </c>
      <c r="D30" s="34">
        <f t="shared" si="0"/>
        <v>11792</v>
      </c>
      <c r="E30" s="35">
        <f t="shared" si="1"/>
        <v>1277</v>
      </c>
      <c r="F30" s="36">
        <f t="shared" si="2"/>
        <v>10.829375848032564</v>
      </c>
      <c r="G30" s="34">
        <v>1277</v>
      </c>
      <c r="H30" s="34">
        <v>0</v>
      </c>
      <c r="I30" s="35">
        <f t="shared" si="3"/>
        <v>10515</v>
      </c>
      <c r="J30" s="36">
        <f t="shared" si="4"/>
        <v>89.17062415196743</v>
      </c>
      <c r="K30" s="34">
        <v>6149</v>
      </c>
      <c r="L30" s="36">
        <f t="shared" si="5"/>
        <v>52.1455223880597</v>
      </c>
      <c r="M30" s="34">
        <v>0</v>
      </c>
      <c r="N30" s="36">
        <f t="shared" si="6"/>
        <v>0</v>
      </c>
      <c r="O30" s="34">
        <v>4366</v>
      </c>
      <c r="P30" s="34">
        <v>0</v>
      </c>
      <c r="Q30" s="36">
        <f t="shared" si="7"/>
        <v>37.025101763907735</v>
      </c>
      <c r="R30" s="34" t="s">
        <v>167</v>
      </c>
      <c r="S30" s="34"/>
      <c r="T30" s="34"/>
      <c r="U30" s="34"/>
    </row>
    <row r="31" spans="1:21" ht="13.5">
      <c r="A31" s="31" t="s">
        <v>82</v>
      </c>
      <c r="B31" s="32" t="s">
        <v>131</v>
      </c>
      <c r="C31" s="33" t="s">
        <v>132</v>
      </c>
      <c r="D31" s="34">
        <f t="shared" si="0"/>
        <v>12875</v>
      </c>
      <c r="E31" s="35">
        <f t="shared" si="1"/>
        <v>457</v>
      </c>
      <c r="F31" s="36">
        <f t="shared" si="2"/>
        <v>3.549514563106796</v>
      </c>
      <c r="G31" s="34">
        <v>453</v>
      </c>
      <c r="H31" s="34">
        <v>4</v>
      </c>
      <c r="I31" s="35">
        <f t="shared" si="3"/>
        <v>12418</v>
      </c>
      <c r="J31" s="36">
        <f t="shared" si="4"/>
        <v>96.4504854368932</v>
      </c>
      <c r="K31" s="34">
        <v>7221</v>
      </c>
      <c r="L31" s="36">
        <f t="shared" si="5"/>
        <v>56.08543689320389</v>
      </c>
      <c r="M31" s="34">
        <v>0</v>
      </c>
      <c r="N31" s="36">
        <f t="shared" si="6"/>
        <v>0</v>
      </c>
      <c r="O31" s="34">
        <v>5197</v>
      </c>
      <c r="P31" s="34">
        <v>1780</v>
      </c>
      <c r="Q31" s="36">
        <f t="shared" si="7"/>
        <v>40.36504854368932</v>
      </c>
      <c r="R31" s="34" t="s">
        <v>167</v>
      </c>
      <c r="S31" s="34"/>
      <c r="T31" s="34"/>
      <c r="U31" s="34"/>
    </row>
    <row r="32" spans="1:21" ht="13.5">
      <c r="A32" s="31" t="s">
        <v>82</v>
      </c>
      <c r="B32" s="32" t="s">
        <v>133</v>
      </c>
      <c r="C32" s="33" t="s">
        <v>134</v>
      </c>
      <c r="D32" s="34">
        <f t="shared" si="0"/>
        <v>26774</v>
      </c>
      <c r="E32" s="35">
        <f t="shared" si="1"/>
        <v>671</v>
      </c>
      <c r="F32" s="36">
        <f t="shared" si="2"/>
        <v>2.506162695152013</v>
      </c>
      <c r="G32" s="34">
        <v>671</v>
      </c>
      <c r="H32" s="34">
        <v>0</v>
      </c>
      <c r="I32" s="35">
        <f t="shared" si="3"/>
        <v>26103</v>
      </c>
      <c r="J32" s="36">
        <f t="shared" si="4"/>
        <v>97.49383730484799</v>
      </c>
      <c r="K32" s="34">
        <v>23296</v>
      </c>
      <c r="L32" s="36">
        <f t="shared" si="5"/>
        <v>87.00978561290805</v>
      </c>
      <c r="M32" s="34">
        <v>0</v>
      </c>
      <c r="N32" s="36">
        <f t="shared" si="6"/>
        <v>0</v>
      </c>
      <c r="O32" s="34">
        <v>2807</v>
      </c>
      <c r="P32" s="34">
        <v>356</v>
      </c>
      <c r="Q32" s="36">
        <f t="shared" si="7"/>
        <v>10.484051691939941</v>
      </c>
      <c r="R32" s="34" t="s">
        <v>167</v>
      </c>
      <c r="S32" s="34"/>
      <c r="T32" s="34"/>
      <c r="U32" s="34"/>
    </row>
    <row r="33" spans="1:21" ht="13.5">
      <c r="A33" s="31" t="s">
        <v>82</v>
      </c>
      <c r="B33" s="32" t="s">
        <v>135</v>
      </c>
      <c r="C33" s="33" t="s">
        <v>136</v>
      </c>
      <c r="D33" s="34">
        <f t="shared" si="0"/>
        <v>10320</v>
      </c>
      <c r="E33" s="35">
        <f t="shared" si="1"/>
        <v>4077</v>
      </c>
      <c r="F33" s="36">
        <f t="shared" si="2"/>
        <v>39.50581395348837</v>
      </c>
      <c r="G33" s="34">
        <v>4077</v>
      </c>
      <c r="H33" s="34">
        <v>0</v>
      </c>
      <c r="I33" s="35">
        <f t="shared" si="3"/>
        <v>6243</v>
      </c>
      <c r="J33" s="36">
        <f t="shared" si="4"/>
        <v>60.494186046511636</v>
      </c>
      <c r="K33" s="34">
        <v>1104</v>
      </c>
      <c r="L33" s="36">
        <f t="shared" si="5"/>
        <v>10.69767441860465</v>
      </c>
      <c r="M33" s="34">
        <v>0</v>
      </c>
      <c r="N33" s="36">
        <f t="shared" si="6"/>
        <v>0</v>
      </c>
      <c r="O33" s="34">
        <v>5139</v>
      </c>
      <c r="P33" s="34">
        <v>1385</v>
      </c>
      <c r="Q33" s="36">
        <f t="shared" si="7"/>
        <v>49.79651162790697</v>
      </c>
      <c r="R33" s="34" t="s">
        <v>167</v>
      </c>
      <c r="S33" s="34"/>
      <c r="T33" s="34"/>
      <c r="U33" s="34"/>
    </row>
    <row r="34" spans="1:21" ht="13.5">
      <c r="A34" s="31" t="s">
        <v>82</v>
      </c>
      <c r="B34" s="32" t="s">
        <v>137</v>
      </c>
      <c r="C34" s="33" t="s">
        <v>138</v>
      </c>
      <c r="D34" s="34">
        <f t="shared" si="0"/>
        <v>7453</v>
      </c>
      <c r="E34" s="35">
        <f t="shared" si="1"/>
        <v>2140</v>
      </c>
      <c r="F34" s="36">
        <f t="shared" si="2"/>
        <v>28.71326982423185</v>
      </c>
      <c r="G34" s="34">
        <v>1579</v>
      </c>
      <c r="H34" s="34">
        <v>561</v>
      </c>
      <c r="I34" s="35">
        <f t="shared" si="3"/>
        <v>5313</v>
      </c>
      <c r="J34" s="36">
        <f t="shared" si="4"/>
        <v>71.28673017576814</v>
      </c>
      <c r="K34" s="34">
        <v>1030</v>
      </c>
      <c r="L34" s="36">
        <f t="shared" si="5"/>
        <v>13.819938279887294</v>
      </c>
      <c r="M34" s="34">
        <v>0</v>
      </c>
      <c r="N34" s="36">
        <f t="shared" si="6"/>
        <v>0</v>
      </c>
      <c r="O34" s="34">
        <v>4283</v>
      </c>
      <c r="P34" s="34">
        <v>633</v>
      </c>
      <c r="Q34" s="36">
        <f t="shared" si="7"/>
        <v>57.46679189588085</v>
      </c>
      <c r="R34" s="34" t="s">
        <v>167</v>
      </c>
      <c r="S34" s="34"/>
      <c r="T34" s="34"/>
      <c r="U34" s="34"/>
    </row>
    <row r="35" spans="1:21" ht="13.5">
      <c r="A35" s="31" t="s">
        <v>82</v>
      </c>
      <c r="B35" s="32" t="s">
        <v>139</v>
      </c>
      <c r="C35" s="33" t="s">
        <v>140</v>
      </c>
      <c r="D35" s="34">
        <f t="shared" si="0"/>
        <v>15986</v>
      </c>
      <c r="E35" s="35">
        <f t="shared" si="1"/>
        <v>5062</v>
      </c>
      <c r="F35" s="36">
        <f t="shared" si="2"/>
        <v>31.665207056174154</v>
      </c>
      <c r="G35" s="34">
        <v>5062</v>
      </c>
      <c r="H35" s="34">
        <v>0</v>
      </c>
      <c r="I35" s="35">
        <f t="shared" si="3"/>
        <v>10924</v>
      </c>
      <c r="J35" s="36">
        <f t="shared" si="4"/>
        <v>68.33479294382585</v>
      </c>
      <c r="K35" s="34">
        <v>222</v>
      </c>
      <c r="L35" s="36">
        <f t="shared" si="5"/>
        <v>1.388715125735018</v>
      </c>
      <c r="M35" s="34">
        <v>931</v>
      </c>
      <c r="N35" s="36">
        <f t="shared" si="6"/>
        <v>5.82384586513199</v>
      </c>
      <c r="O35" s="34">
        <v>9771</v>
      </c>
      <c r="P35" s="34">
        <v>5035</v>
      </c>
      <c r="Q35" s="36">
        <f t="shared" si="7"/>
        <v>61.12223195295884</v>
      </c>
      <c r="R35" s="34" t="s">
        <v>167</v>
      </c>
      <c r="S35" s="34"/>
      <c r="T35" s="34"/>
      <c r="U35" s="34"/>
    </row>
    <row r="36" spans="1:21" ht="13.5">
      <c r="A36" s="31" t="s">
        <v>82</v>
      </c>
      <c r="B36" s="32" t="s">
        <v>141</v>
      </c>
      <c r="C36" s="33" t="s">
        <v>142</v>
      </c>
      <c r="D36" s="34">
        <f t="shared" si="0"/>
        <v>8943</v>
      </c>
      <c r="E36" s="35">
        <f t="shared" si="1"/>
        <v>1142</v>
      </c>
      <c r="F36" s="36">
        <f t="shared" si="2"/>
        <v>12.769764061276975</v>
      </c>
      <c r="G36" s="34">
        <v>1136</v>
      </c>
      <c r="H36" s="34">
        <v>6</v>
      </c>
      <c r="I36" s="35">
        <f t="shared" si="3"/>
        <v>7801</v>
      </c>
      <c r="J36" s="36">
        <f t="shared" si="4"/>
        <v>87.23023593872303</v>
      </c>
      <c r="K36" s="34">
        <v>4988</v>
      </c>
      <c r="L36" s="36">
        <f t="shared" si="5"/>
        <v>55.77546684557755</v>
      </c>
      <c r="M36" s="34">
        <v>0</v>
      </c>
      <c r="N36" s="36">
        <f t="shared" si="6"/>
        <v>0</v>
      </c>
      <c r="O36" s="34">
        <v>2813</v>
      </c>
      <c r="P36" s="34">
        <v>1959</v>
      </c>
      <c r="Q36" s="36">
        <f t="shared" si="7"/>
        <v>31.45476909314548</v>
      </c>
      <c r="R36" s="34" t="s">
        <v>167</v>
      </c>
      <c r="S36" s="34"/>
      <c r="T36" s="34"/>
      <c r="U36" s="34"/>
    </row>
    <row r="37" spans="1:21" ht="13.5">
      <c r="A37" s="31" t="s">
        <v>82</v>
      </c>
      <c r="B37" s="32" t="s">
        <v>143</v>
      </c>
      <c r="C37" s="33" t="s">
        <v>144</v>
      </c>
      <c r="D37" s="34">
        <f t="shared" si="0"/>
        <v>6035</v>
      </c>
      <c r="E37" s="35">
        <f t="shared" si="1"/>
        <v>812</v>
      </c>
      <c r="F37" s="36">
        <f t="shared" si="2"/>
        <v>13.454846727423364</v>
      </c>
      <c r="G37" s="34">
        <v>783</v>
      </c>
      <c r="H37" s="34">
        <v>29</v>
      </c>
      <c r="I37" s="35">
        <f t="shared" si="3"/>
        <v>5223</v>
      </c>
      <c r="J37" s="36">
        <f t="shared" si="4"/>
        <v>86.54515327257664</v>
      </c>
      <c r="K37" s="34">
        <v>1709</v>
      </c>
      <c r="L37" s="36">
        <f t="shared" si="5"/>
        <v>28.318144159072077</v>
      </c>
      <c r="M37" s="34">
        <v>0</v>
      </c>
      <c r="N37" s="36">
        <f t="shared" si="6"/>
        <v>0</v>
      </c>
      <c r="O37" s="34">
        <v>3514</v>
      </c>
      <c r="P37" s="34">
        <v>12</v>
      </c>
      <c r="Q37" s="36">
        <f t="shared" si="7"/>
        <v>58.22700911350456</v>
      </c>
      <c r="R37" s="34" t="s">
        <v>167</v>
      </c>
      <c r="S37" s="34"/>
      <c r="T37" s="34"/>
      <c r="U37" s="34"/>
    </row>
    <row r="38" spans="1:21" ht="13.5">
      <c r="A38" s="31" t="s">
        <v>82</v>
      </c>
      <c r="B38" s="32" t="s">
        <v>145</v>
      </c>
      <c r="C38" s="33" t="s">
        <v>146</v>
      </c>
      <c r="D38" s="34">
        <f t="shared" si="0"/>
        <v>5969</v>
      </c>
      <c r="E38" s="35">
        <f t="shared" si="1"/>
        <v>1589</v>
      </c>
      <c r="F38" s="36">
        <f t="shared" si="2"/>
        <v>26.620874518344785</v>
      </c>
      <c r="G38" s="34">
        <v>1510</v>
      </c>
      <c r="H38" s="34">
        <v>79</v>
      </c>
      <c r="I38" s="35">
        <f t="shared" si="3"/>
        <v>4380</v>
      </c>
      <c r="J38" s="36">
        <f t="shared" si="4"/>
        <v>73.37912548165522</v>
      </c>
      <c r="K38" s="34">
        <v>2963</v>
      </c>
      <c r="L38" s="36">
        <f t="shared" si="5"/>
        <v>49.63980566259005</v>
      </c>
      <c r="M38" s="34">
        <v>0</v>
      </c>
      <c r="N38" s="36">
        <f t="shared" si="6"/>
        <v>0</v>
      </c>
      <c r="O38" s="34">
        <v>1417</v>
      </c>
      <c r="P38" s="34">
        <v>361</v>
      </c>
      <c r="Q38" s="36">
        <f t="shared" si="7"/>
        <v>23.73931981906517</v>
      </c>
      <c r="R38" s="34" t="s">
        <v>167</v>
      </c>
      <c r="S38" s="34"/>
      <c r="T38" s="34"/>
      <c r="U38" s="34"/>
    </row>
    <row r="39" spans="1:21" ht="13.5">
      <c r="A39" s="31" t="s">
        <v>82</v>
      </c>
      <c r="B39" s="32" t="s">
        <v>147</v>
      </c>
      <c r="C39" s="33" t="s">
        <v>148</v>
      </c>
      <c r="D39" s="34">
        <f t="shared" si="0"/>
        <v>7772</v>
      </c>
      <c r="E39" s="35">
        <f t="shared" si="1"/>
        <v>2198</v>
      </c>
      <c r="F39" s="36">
        <f t="shared" si="2"/>
        <v>28.28100874935667</v>
      </c>
      <c r="G39" s="34">
        <v>2198</v>
      </c>
      <c r="H39" s="34">
        <v>0</v>
      </c>
      <c r="I39" s="35">
        <f t="shared" si="3"/>
        <v>5574</v>
      </c>
      <c r="J39" s="36">
        <f t="shared" si="4"/>
        <v>71.71899125064334</v>
      </c>
      <c r="K39" s="34">
        <v>1590</v>
      </c>
      <c r="L39" s="36">
        <f t="shared" si="5"/>
        <v>20.458054554812147</v>
      </c>
      <c r="M39" s="34">
        <v>0</v>
      </c>
      <c r="N39" s="36">
        <f t="shared" si="6"/>
        <v>0</v>
      </c>
      <c r="O39" s="34">
        <v>3984</v>
      </c>
      <c r="P39" s="34">
        <v>2068</v>
      </c>
      <c r="Q39" s="36">
        <f t="shared" si="7"/>
        <v>51.26093669583119</v>
      </c>
      <c r="R39" s="34" t="s">
        <v>167</v>
      </c>
      <c r="S39" s="34"/>
      <c r="T39" s="34"/>
      <c r="U39" s="34"/>
    </row>
    <row r="40" spans="1:21" ht="13.5">
      <c r="A40" s="31" t="s">
        <v>82</v>
      </c>
      <c r="B40" s="32" t="s">
        <v>149</v>
      </c>
      <c r="C40" s="33" t="s">
        <v>55</v>
      </c>
      <c r="D40" s="34">
        <f t="shared" si="0"/>
        <v>9061</v>
      </c>
      <c r="E40" s="35">
        <f t="shared" si="1"/>
        <v>3970</v>
      </c>
      <c r="F40" s="36">
        <f t="shared" si="2"/>
        <v>43.814148548725306</v>
      </c>
      <c r="G40" s="34">
        <v>3970</v>
      </c>
      <c r="H40" s="34">
        <v>0</v>
      </c>
      <c r="I40" s="35">
        <f t="shared" si="3"/>
        <v>5091</v>
      </c>
      <c r="J40" s="36">
        <f t="shared" si="4"/>
        <v>56.185851451274694</v>
      </c>
      <c r="K40" s="34">
        <v>1776</v>
      </c>
      <c r="L40" s="36">
        <f t="shared" si="5"/>
        <v>19.600485597616156</v>
      </c>
      <c r="M40" s="34">
        <v>0</v>
      </c>
      <c r="N40" s="36">
        <f t="shared" si="6"/>
        <v>0</v>
      </c>
      <c r="O40" s="34">
        <v>3315</v>
      </c>
      <c r="P40" s="34">
        <v>1068</v>
      </c>
      <c r="Q40" s="36">
        <f t="shared" si="7"/>
        <v>36.58536585365854</v>
      </c>
      <c r="R40" s="34" t="s">
        <v>167</v>
      </c>
      <c r="S40" s="34"/>
      <c r="T40" s="34"/>
      <c r="U40" s="34"/>
    </row>
    <row r="41" spans="1:21" ht="13.5">
      <c r="A41" s="31" t="s">
        <v>82</v>
      </c>
      <c r="B41" s="32" t="s">
        <v>150</v>
      </c>
      <c r="C41" s="33" t="s">
        <v>151</v>
      </c>
      <c r="D41" s="34">
        <f t="shared" si="0"/>
        <v>3590</v>
      </c>
      <c r="E41" s="35">
        <f t="shared" si="1"/>
        <v>92</v>
      </c>
      <c r="F41" s="36">
        <f aca="true" t="shared" si="8" ref="F41:F48">E41/D41*100</f>
        <v>2.562674094707521</v>
      </c>
      <c r="G41" s="34">
        <v>92</v>
      </c>
      <c r="H41" s="34">
        <v>0</v>
      </c>
      <c r="I41" s="35">
        <f t="shared" si="3"/>
        <v>3498</v>
      </c>
      <c r="J41" s="36">
        <f aca="true" t="shared" si="9" ref="J41:J48">I41/D41*100</f>
        <v>97.43732590529248</v>
      </c>
      <c r="K41" s="34">
        <v>940</v>
      </c>
      <c r="L41" s="36">
        <f aca="true" t="shared" si="10" ref="L41:L48">K41/D41*100</f>
        <v>26.18384401114206</v>
      </c>
      <c r="M41" s="34">
        <v>0</v>
      </c>
      <c r="N41" s="36">
        <f aca="true" t="shared" si="11" ref="N41:N48">M41/D41*100</f>
        <v>0</v>
      </c>
      <c r="O41" s="34">
        <v>2558</v>
      </c>
      <c r="P41" s="34">
        <v>1768</v>
      </c>
      <c r="Q41" s="36">
        <f aca="true" t="shared" si="12" ref="Q41:Q48">O41/D41*100</f>
        <v>71.25348189415041</v>
      </c>
      <c r="R41" s="34" t="s">
        <v>167</v>
      </c>
      <c r="S41" s="34"/>
      <c r="T41" s="34"/>
      <c r="U41" s="34"/>
    </row>
    <row r="42" spans="1:21" ht="13.5">
      <c r="A42" s="31" t="s">
        <v>82</v>
      </c>
      <c r="B42" s="32" t="s">
        <v>152</v>
      </c>
      <c r="C42" s="33" t="s">
        <v>153</v>
      </c>
      <c r="D42" s="34">
        <f t="shared" si="0"/>
        <v>5330</v>
      </c>
      <c r="E42" s="35">
        <f t="shared" si="1"/>
        <v>268</v>
      </c>
      <c r="F42" s="36">
        <f t="shared" si="8"/>
        <v>5.028142589118199</v>
      </c>
      <c r="G42" s="34">
        <v>268</v>
      </c>
      <c r="H42" s="34">
        <v>0</v>
      </c>
      <c r="I42" s="35">
        <f t="shared" si="3"/>
        <v>5062</v>
      </c>
      <c r="J42" s="36">
        <f t="shared" si="9"/>
        <v>94.9718574108818</v>
      </c>
      <c r="K42" s="34">
        <v>2521</v>
      </c>
      <c r="L42" s="36">
        <f t="shared" si="10"/>
        <v>47.29831144465291</v>
      </c>
      <c r="M42" s="34">
        <v>0</v>
      </c>
      <c r="N42" s="36">
        <f t="shared" si="11"/>
        <v>0</v>
      </c>
      <c r="O42" s="34">
        <v>2541</v>
      </c>
      <c r="P42" s="34">
        <v>1233</v>
      </c>
      <c r="Q42" s="36">
        <f t="shared" si="12"/>
        <v>47.67354596622889</v>
      </c>
      <c r="R42" s="34" t="s">
        <v>167</v>
      </c>
      <c r="S42" s="34"/>
      <c r="T42" s="34"/>
      <c r="U42" s="34"/>
    </row>
    <row r="43" spans="1:21" ht="13.5">
      <c r="A43" s="31" t="s">
        <v>82</v>
      </c>
      <c r="B43" s="32" t="s">
        <v>154</v>
      </c>
      <c r="C43" s="33" t="s">
        <v>155</v>
      </c>
      <c r="D43" s="34">
        <f t="shared" si="0"/>
        <v>11547</v>
      </c>
      <c r="E43" s="35">
        <f t="shared" si="1"/>
        <v>3629</v>
      </c>
      <c r="F43" s="36">
        <f t="shared" si="8"/>
        <v>31.42807655668139</v>
      </c>
      <c r="G43" s="34">
        <v>3629</v>
      </c>
      <c r="H43" s="34">
        <v>0</v>
      </c>
      <c r="I43" s="35">
        <f t="shared" si="3"/>
        <v>7918</v>
      </c>
      <c r="J43" s="36">
        <f t="shared" si="9"/>
        <v>68.57192344331861</v>
      </c>
      <c r="K43" s="34">
        <v>1770</v>
      </c>
      <c r="L43" s="36">
        <f t="shared" si="10"/>
        <v>15.328656793972462</v>
      </c>
      <c r="M43" s="34">
        <v>0</v>
      </c>
      <c r="N43" s="36">
        <f t="shared" si="11"/>
        <v>0</v>
      </c>
      <c r="O43" s="34">
        <v>6148</v>
      </c>
      <c r="P43" s="34">
        <v>1874</v>
      </c>
      <c r="Q43" s="36">
        <f t="shared" si="12"/>
        <v>53.243266649346154</v>
      </c>
      <c r="R43" s="34" t="s">
        <v>167</v>
      </c>
      <c r="S43" s="34"/>
      <c r="T43" s="34"/>
      <c r="U43" s="34"/>
    </row>
    <row r="44" spans="1:21" ht="13.5">
      <c r="A44" s="31" t="s">
        <v>82</v>
      </c>
      <c r="B44" s="32" t="s">
        <v>156</v>
      </c>
      <c r="C44" s="33" t="s">
        <v>157</v>
      </c>
      <c r="D44" s="34">
        <f t="shared" si="0"/>
        <v>8574</v>
      </c>
      <c r="E44" s="35">
        <f t="shared" si="1"/>
        <v>2258</v>
      </c>
      <c r="F44" s="36">
        <f t="shared" si="8"/>
        <v>26.335432703522276</v>
      </c>
      <c r="G44" s="34">
        <v>2258</v>
      </c>
      <c r="H44" s="34">
        <v>0</v>
      </c>
      <c r="I44" s="35">
        <f t="shared" si="3"/>
        <v>6316</v>
      </c>
      <c r="J44" s="36">
        <f t="shared" si="9"/>
        <v>73.66456729647773</v>
      </c>
      <c r="K44" s="34">
        <v>3378</v>
      </c>
      <c r="L44" s="36">
        <f t="shared" si="10"/>
        <v>39.39818054583625</v>
      </c>
      <c r="M44" s="34">
        <v>0</v>
      </c>
      <c r="N44" s="36">
        <f t="shared" si="11"/>
        <v>0</v>
      </c>
      <c r="O44" s="34">
        <v>2938</v>
      </c>
      <c r="P44" s="34">
        <v>1503</v>
      </c>
      <c r="Q44" s="36">
        <f t="shared" si="12"/>
        <v>34.26638675064147</v>
      </c>
      <c r="R44" s="34" t="s">
        <v>167</v>
      </c>
      <c r="S44" s="34"/>
      <c r="T44" s="34"/>
      <c r="U44" s="34"/>
    </row>
    <row r="45" spans="1:21" ht="13.5">
      <c r="A45" s="31" t="s">
        <v>82</v>
      </c>
      <c r="B45" s="32" t="s">
        <v>158</v>
      </c>
      <c r="C45" s="33" t="s">
        <v>159</v>
      </c>
      <c r="D45" s="34">
        <f t="shared" si="0"/>
        <v>11933</v>
      </c>
      <c r="E45" s="35">
        <f t="shared" si="1"/>
        <v>4880</v>
      </c>
      <c r="F45" s="36">
        <f t="shared" si="8"/>
        <v>40.89499706695718</v>
      </c>
      <c r="G45" s="34">
        <v>4440</v>
      </c>
      <c r="H45" s="34">
        <v>440</v>
      </c>
      <c r="I45" s="35">
        <f t="shared" si="3"/>
        <v>7053</v>
      </c>
      <c r="J45" s="36">
        <f t="shared" si="9"/>
        <v>59.105002933042826</v>
      </c>
      <c r="K45" s="34">
        <v>944</v>
      </c>
      <c r="L45" s="36">
        <f t="shared" si="10"/>
        <v>7.910835498198273</v>
      </c>
      <c r="M45" s="34">
        <v>0</v>
      </c>
      <c r="N45" s="36">
        <f t="shared" si="11"/>
        <v>0</v>
      </c>
      <c r="O45" s="34">
        <v>6109</v>
      </c>
      <c r="P45" s="34">
        <v>547</v>
      </c>
      <c r="Q45" s="36">
        <f t="shared" si="12"/>
        <v>51.19416743484455</v>
      </c>
      <c r="R45" s="34" t="s">
        <v>167</v>
      </c>
      <c r="S45" s="34"/>
      <c r="T45" s="34"/>
      <c r="U45" s="34"/>
    </row>
    <row r="46" spans="1:21" ht="13.5">
      <c r="A46" s="31" t="s">
        <v>82</v>
      </c>
      <c r="B46" s="32" t="s">
        <v>160</v>
      </c>
      <c r="C46" s="33" t="s">
        <v>161</v>
      </c>
      <c r="D46" s="34">
        <f t="shared" si="0"/>
        <v>4810</v>
      </c>
      <c r="E46" s="35">
        <f t="shared" si="1"/>
        <v>844</v>
      </c>
      <c r="F46" s="36">
        <f t="shared" si="8"/>
        <v>17.546777546777548</v>
      </c>
      <c r="G46" s="34">
        <v>576</v>
      </c>
      <c r="H46" s="34">
        <v>268</v>
      </c>
      <c r="I46" s="35">
        <f t="shared" si="3"/>
        <v>3966</v>
      </c>
      <c r="J46" s="36">
        <f t="shared" si="9"/>
        <v>82.45322245322245</v>
      </c>
      <c r="K46" s="34">
        <v>0</v>
      </c>
      <c r="L46" s="36">
        <f t="shared" si="10"/>
        <v>0</v>
      </c>
      <c r="M46" s="34">
        <v>0</v>
      </c>
      <c r="N46" s="36">
        <f t="shared" si="11"/>
        <v>0</v>
      </c>
      <c r="O46" s="34">
        <v>3966</v>
      </c>
      <c r="P46" s="34">
        <v>3784</v>
      </c>
      <c r="Q46" s="36">
        <f t="shared" si="12"/>
        <v>82.45322245322245</v>
      </c>
      <c r="R46" s="34" t="s">
        <v>167</v>
      </c>
      <c r="S46" s="34"/>
      <c r="T46" s="34"/>
      <c r="U46" s="34"/>
    </row>
    <row r="47" spans="1:21" ht="13.5">
      <c r="A47" s="31" t="s">
        <v>82</v>
      </c>
      <c r="B47" s="32" t="s">
        <v>162</v>
      </c>
      <c r="C47" s="33" t="s">
        <v>163</v>
      </c>
      <c r="D47" s="34">
        <f t="shared" si="0"/>
        <v>8190</v>
      </c>
      <c r="E47" s="35">
        <f t="shared" si="1"/>
        <v>3438</v>
      </c>
      <c r="F47" s="36">
        <f t="shared" si="8"/>
        <v>41.97802197802198</v>
      </c>
      <c r="G47" s="34">
        <v>3410</v>
      </c>
      <c r="H47" s="34">
        <v>28</v>
      </c>
      <c r="I47" s="35">
        <f t="shared" si="3"/>
        <v>4752</v>
      </c>
      <c r="J47" s="36">
        <f t="shared" si="9"/>
        <v>58.02197802197803</v>
      </c>
      <c r="K47" s="34">
        <v>140</v>
      </c>
      <c r="L47" s="36">
        <f t="shared" si="10"/>
        <v>1.7094017094017095</v>
      </c>
      <c r="M47" s="34">
        <v>0</v>
      </c>
      <c r="N47" s="36">
        <f t="shared" si="11"/>
        <v>0</v>
      </c>
      <c r="O47" s="34">
        <v>4612</v>
      </c>
      <c r="P47" s="34">
        <v>952</v>
      </c>
      <c r="Q47" s="36">
        <f t="shared" si="12"/>
        <v>56.31257631257631</v>
      </c>
      <c r="R47" s="34" t="s">
        <v>167</v>
      </c>
      <c r="S47" s="34"/>
      <c r="T47" s="34"/>
      <c r="U47" s="34"/>
    </row>
    <row r="48" spans="1:21" ht="13.5">
      <c r="A48" s="57" t="s">
        <v>166</v>
      </c>
      <c r="B48" s="58"/>
      <c r="C48" s="59"/>
      <c r="D48" s="34">
        <f>SUM(D7:D47)</f>
        <v>1180225</v>
      </c>
      <c r="E48" s="34">
        <f aca="true" t="shared" si="13" ref="E48:P48">SUM(E7:E47)</f>
        <v>129417</v>
      </c>
      <c r="F48" s="36">
        <f t="shared" si="8"/>
        <v>10.965451502891398</v>
      </c>
      <c r="G48" s="34">
        <f t="shared" si="13"/>
        <v>127759</v>
      </c>
      <c r="H48" s="34">
        <f t="shared" si="13"/>
        <v>1658</v>
      </c>
      <c r="I48" s="34">
        <f t="shared" si="13"/>
        <v>1050808</v>
      </c>
      <c r="J48" s="36">
        <f t="shared" si="9"/>
        <v>89.0345484971086</v>
      </c>
      <c r="K48" s="34">
        <f t="shared" si="13"/>
        <v>629552</v>
      </c>
      <c r="L48" s="36">
        <f t="shared" si="10"/>
        <v>53.34169332118876</v>
      </c>
      <c r="M48" s="34">
        <f t="shared" si="13"/>
        <v>6495</v>
      </c>
      <c r="N48" s="36">
        <f t="shared" si="11"/>
        <v>0.5503187951449935</v>
      </c>
      <c r="O48" s="34">
        <f t="shared" si="13"/>
        <v>414761</v>
      </c>
      <c r="P48" s="34">
        <f t="shared" si="13"/>
        <v>102260</v>
      </c>
      <c r="Q48" s="36">
        <f t="shared" si="12"/>
        <v>35.14253638077485</v>
      </c>
      <c r="R48" s="34">
        <f>COUNTIF(R7:R47,"○")</f>
        <v>39</v>
      </c>
      <c r="S48" s="34">
        <f>COUNTIF(S7:S47,"○")</f>
        <v>1</v>
      </c>
      <c r="T48" s="34">
        <f>COUNTIF(T7:T47,"○")</f>
        <v>1</v>
      </c>
      <c r="U48" s="34">
        <f>COUNTIF(U7:U47,"○")</f>
        <v>0</v>
      </c>
    </row>
  </sheetData>
  <mergeCells count="19">
    <mergeCell ref="A48:C48"/>
    <mergeCell ref="H4:H5"/>
    <mergeCell ref="J4:J5"/>
    <mergeCell ref="K4:K5"/>
    <mergeCell ref="L4:L5"/>
    <mergeCell ref="Q4:Q5"/>
    <mergeCell ref="R4:R6"/>
    <mergeCell ref="S4:S6"/>
    <mergeCell ref="T4:T6"/>
    <mergeCell ref="A2:A6"/>
    <mergeCell ref="B2:B6"/>
    <mergeCell ref="C2:C6"/>
    <mergeCell ref="R2:U3"/>
    <mergeCell ref="F4:F5"/>
    <mergeCell ref="G4:G5"/>
    <mergeCell ref="U4:U6"/>
    <mergeCell ref="M4:M5"/>
    <mergeCell ref="N4:N5"/>
    <mergeCell ref="O4:O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&amp;L&amp;16水洗化人口等（平成１４年度実績）&amp;R&amp;D　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C48"/>
  <sheetViews>
    <sheetView showGridLines="0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12.625" style="29" customWidth="1"/>
    <col min="4" max="16384" width="9.00390625" style="29" customWidth="1"/>
  </cols>
  <sheetData>
    <row r="1" spans="1:29" ht="17.25">
      <c r="A1" s="1" t="s">
        <v>165</v>
      </c>
      <c r="B1" s="1"/>
      <c r="C1" s="1"/>
      <c r="D1" s="12"/>
      <c r="E1" s="13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</row>
    <row r="2" spans="1:29" s="30" customFormat="1" ht="22.5" customHeight="1">
      <c r="A2" s="86" t="s">
        <v>0</v>
      </c>
      <c r="B2" s="63" t="s">
        <v>70</v>
      </c>
      <c r="C2" s="66" t="s">
        <v>71</v>
      </c>
      <c r="D2" s="14" t="s">
        <v>1</v>
      </c>
      <c r="E2" s="15"/>
      <c r="F2" s="15"/>
      <c r="G2" s="15"/>
      <c r="H2" s="15"/>
      <c r="I2" s="15"/>
      <c r="J2" s="15"/>
      <c r="K2" s="15"/>
      <c r="L2" s="15"/>
      <c r="M2" s="16"/>
      <c r="N2" s="14" t="s">
        <v>72</v>
      </c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5"/>
    </row>
    <row r="3" spans="1:29" s="30" customFormat="1" ht="22.5" customHeight="1">
      <c r="A3" s="61"/>
      <c r="B3" s="87"/>
      <c r="C3" s="89"/>
      <c r="D3" s="26" t="s">
        <v>2</v>
      </c>
      <c r="E3" s="85" t="s">
        <v>3</v>
      </c>
      <c r="F3" s="91"/>
      <c r="G3" s="92"/>
      <c r="H3" s="82" t="s">
        <v>4</v>
      </c>
      <c r="I3" s="83"/>
      <c r="J3" s="84"/>
      <c r="K3" s="85" t="s">
        <v>5</v>
      </c>
      <c r="L3" s="83"/>
      <c r="M3" s="84"/>
      <c r="N3" s="26" t="s">
        <v>2</v>
      </c>
      <c r="O3" s="17" t="s">
        <v>6</v>
      </c>
      <c r="P3" s="24"/>
      <c r="Q3" s="24"/>
      <c r="R3" s="24"/>
      <c r="S3" s="24"/>
      <c r="T3" s="25"/>
      <c r="U3" s="17" t="s">
        <v>7</v>
      </c>
      <c r="V3" s="24"/>
      <c r="W3" s="24"/>
      <c r="X3" s="24"/>
      <c r="Y3" s="24"/>
      <c r="Z3" s="25"/>
      <c r="AA3" s="17" t="s">
        <v>8</v>
      </c>
      <c r="AB3" s="24"/>
      <c r="AC3" s="25"/>
    </row>
    <row r="4" spans="1:29" s="30" customFormat="1" ht="22.5" customHeight="1">
      <c r="A4" s="61"/>
      <c r="B4" s="87"/>
      <c r="C4" s="89"/>
      <c r="D4" s="27"/>
      <c r="E4" s="26" t="s">
        <v>2</v>
      </c>
      <c r="F4" s="18" t="s">
        <v>73</v>
      </c>
      <c r="G4" s="18" t="s">
        <v>74</v>
      </c>
      <c r="H4" s="26" t="s">
        <v>2</v>
      </c>
      <c r="I4" s="18" t="s">
        <v>73</v>
      </c>
      <c r="J4" s="18" t="s">
        <v>74</v>
      </c>
      <c r="K4" s="26" t="s">
        <v>2</v>
      </c>
      <c r="L4" s="18" t="s">
        <v>73</v>
      </c>
      <c r="M4" s="18" t="s">
        <v>74</v>
      </c>
      <c r="N4" s="27"/>
      <c r="O4" s="26" t="s">
        <v>2</v>
      </c>
      <c r="P4" s="18" t="s">
        <v>75</v>
      </c>
      <c r="Q4" s="18" t="s">
        <v>76</v>
      </c>
      <c r="R4" s="18" t="s">
        <v>77</v>
      </c>
      <c r="S4" s="18" t="s">
        <v>78</v>
      </c>
      <c r="T4" s="18" t="s">
        <v>79</v>
      </c>
      <c r="U4" s="26" t="s">
        <v>2</v>
      </c>
      <c r="V4" s="18" t="s">
        <v>75</v>
      </c>
      <c r="W4" s="18" t="s">
        <v>76</v>
      </c>
      <c r="X4" s="18" t="s">
        <v>77</v>
      </c>
      <c r="Y4" s="18" t="s">
        <v>78</v>
      </c>
      <c r="Z4" s="18" t="s">
        <v>79</v>
      </c>
      <c r="AA4" s="26" t="s">
        <v>2</v>
      </c>
      <c r="AB4" s="18" t="s">
        <v>73</v>
      </c>
      <c r="AC4" s="18" t="s">
        <v>74</v>
      </c>
    </row>
    <row r="5" spans="1:29" s="30" customFormat="1" ht="22.5" customHeight="1">
      <c r="A5" s="61"/>
      <c r="B5" s="87"/>
      <c r="C5" s="89"/>
      <c r="D5" s="27"/>
      <c r="E5" s="26"/>
      <c r="F5" s="28"/>
      <c r="G5" s="28"/>
      <c r="H5" s="26"/>
      <c r="I5" s="28"/>
      <c r="J5" s="28"/>
      <c r="K5" s="26"/>
      <c r="L5" s="28"/>
      <c r="M5" s="28"/>
      <c r="N5" s="27"/>
      <c r="O5" s="26"/>
      <c r="P5" s="28"/>
      <c r="Q5" s="28"/>
      <c r="R5" s="28"/>
      <c r="S5" s="28"/>
      <c r="T5" s="28"/>
      <c r="U5" s="26"/>
      <c r="V5" s="28"/>
      <c r="W5" s="28"/>
      <c r="X5" s="28"/>
      <c r="Y5" s="28"/>
      <c r="Z5" s="28"/>
      <c r="AA5" s="26"/>
      <c r="AB5" s="28"/>
      <c r="AC5" s="28"/>
    </row>
    <row r="6" spans="1:29" s="30" customFormat="1" ht="22.5" customHeight="1">
      <c r="A6" s="62"/>
      <c r="B6" s="88"/>
      <c r="C6" s="90"/>
      <c r="D6" s="19" t="s">
        <v>80</v>
      </c>
      <c r="E6" s="19" t="s">
        <v>80</v>
      </c>
      <c r="F6" s="19" t="s">
        <v>80</v>
      </c>
      <c r="G6" s="19" t="s">
        <v>80</v>
      </c>
      <c r="H6" s="19" t="s">
        <v>80</v>
      </c>
      <c r="I6" s="19" t="s">
        <v>80</v>
      </c>
      <c r="J6" s="19" t="s">
        <v>80</v>
      </c>
      <c r="K6" s="19" t="s">
        <v>80</v>
      </c>
      <c r="L6" s="19" t="s">
        <v>80</v>
      </c>
      <c r="M6" s="19" t="s">
        <v>80</v>
      </c>
      <c r="N6" s="19" t="s">
        <v>80</v>
      </c>
      <c r="O6" s="19" t="s">
        <v>80</v>
      </c>
      <c r="P6" s="19" t="s">
        <v>80</v>
      </c>
      <c r="Q6" s="19" t="s">
        <v>80</v>
      </c>
      <c r="R6" s="19" t="s">
        <v>80</v>
      </c>
      <c r="S6" s="19" t="s">
        <v>80</v>
      </c>
      <c r="T6" s="19" t="s">
        <v>80</v>
      </c>
      <c r="U6" s="19" t="s">
        <v>80</v>
      </c>
      <c r="V6" s="19" t="s">
        <v>80</v>
      </c>
      <c r="W6" s="19" t="s">
        <v>80</v>
      </c>
      <c r="X6" s="19" t="s">
        <v>80</v>
      </c>
      <c r="Y6" s="19" t="s">
        <v>80</v>
      </c>
      <c r="Z6" s="19" t="s">
        <v>80</v>
      </c>
      <c r="AA6" s="19" t="s">
        <v>80</v>
      </c>
      <c r="AB6" s="19" t="s">
        <v>80</v>
      </c>
      <c r="AC6" s="19" t="s">
        <v>80</v>
      </c>
    </row>
    <row r="7" spans="1:29" ht="13.5">
      <c r="A7" s="31" t="s">
        <v>82</v>
      </c>
      <c r="B7" s="32" t="s">
        <v>83</v>
      </c>
      <c r="C7" s="33" t="s">
        <v>84</v>
      </c>
      <c r="D7" s="34">
        <f aca="true" t="shared" si="0" ref="D7:D47">E7+H7+K7</f>
        <v>34448</v>
      </c>
      <c r="E7" s="34">
        <f aca="true" t="shared" si="1" ref="E7:E47">F7+G7</f>
        <v>0</v>
      </c>
      <c r="F7" s="34">
        <v>0</v>
      </c>
      <c r="G7" s="34">
        <v>0</v>
      </c>
      <c r="H7" s="34">
        <f aca="true" t="shared" si="2" ref="H7:H47">I7+J7</f>
        <v>0</v>
      </c>
      <c r="I7" s="34">
        <v>0</v>
      </c>
      <c r="J7" s="34">
        <v>0</v>
      </c>
      <c r="K7" s="34">
        <f aca="true" t="shared" si="3" ref="K7:K47">L7+M7</f>
        <v>34448</v>
      </c>
      <c r="L7" s="34">
        <v>6189</v>
      </c>
      <c r="M7" s="34">
        <v>28259</v>
      </c>
      <c r="N7" s="34">
        <f aca="true" t="shared" si="4" ref="N7:N47">O7+U7+AA7</f>
        <v>34448</v>
      </c>
      <c r="O7" s="34">
        <f aca="true" t="shared" si="5" ref="O7:O47">SUM(P7:T7)</f>
        <v>6189</v>
      </c>
      <c r="P7" s="34">
        <v>6189</v>
      </c>
      <c r="Q7" s="34">
        <v>0</v>
      </c>
      <c r="R7" s="34">
        <v>0</v>
      </c>
      <c r="S7" s="34">
        <v>0</v>
      </c>
      <c r="T7" s="34">
        <v>0</v>
      </c>
      <c r="U7" s="34">
        <f aca="true" t="shared" si="6" ref="U7:U47">SUM(V7:Z7)</f>
        <v>28259</v>
      </c>
      <c r="V7" s="34">
        <v>28259</v>
      </c>
      <c r="W7" s="34">
        <v>0</v>
      </c>
      <c r="X7" s="34">
        <v>0</v>
      </c>
      <c r="Y7" s="34">
        <v>0</v>
      </c>
      <c r="Z7" s="34">
        <v>0</v>
      </c>
      <c r="AA7" s="34">
        <f aca="true" t="shared" si="7" ref="AA7:AA47">AB7+AC7</f>
        <v>0</v>
      </c>
      <c r="AB7" s="34">
        <v>0</v>
      </c>
      <c r="AC7" s="34">
        <v>0</v>
      </c>
    </row>
    <row r="8" spans="1:29" ht="13.5">
      <c r="A8" s="31" t="s">
        <v>82</v>
      </c>
      <c r="B8" s="32" t="s">
        <v>85</v>
      </c>
      <c r="C8" s="33" t="s">
        <v>86</v>
      </c>
      <c r="D8" s="34">
        <f t="shared" si="0"/>
        <v>26425</v>
      </c>
      <c r="E8" s="34">
        <f t="shared" si="1"/>
        <v>0</v>
      </c>
      <c r="F8" s="34">
        <v>0</v>
      </c>
      <c r="G8" s="34">
        <v>0</v>
      </c>
      <c r="H8" s="34">
        <f t="shared" si="2"/>
        <v>0</v>
      </c>
      <c r="I8" s="34">
        <v>0</v>
      </c>
      <c r="J8" s="34">
        <v>0</v>
      </c>
      <c r="K8" s="34">
        <f t="shared" si="3"/>
        <v>26425</v>
      </c>
      <c r="L8" s="34">
        <v>6466</v>
      </c>
      <c r="M8" s="34">
        <v>19959</v>
      </c>
      <c r="N8" s="34">
        <f t="shared" si="4"/>
        <v>26425</v>
      </c>
      <c r="O8" s="34">
        <f t="shared" si="5"/>
        <v>6466</v>
      </c>
      <c r="P8" s="34">
        <v>6466</v>
      </c>
      <c r="Q8" s="34">
        <v>0</v>
      </c>
      <c r="R8" s="34">
        <v>0</v>
      </c>
      <c r="S8" s="34">
        <v>0</v>
      </c>
      <c r="T8" s="34">
        <v>0</v>
      </c>
      <c r="U8" s="34">
        <f t="shared" si="6"/>
        <v>19959</v>
      </c>
      <c r="V8" s="34">
        <v>19959</v>
      </c>
      <c r="W8" s="34">
        <v>0</v>
      </c>
      <c r="X8" s="34">
        <v>0</v>
      </c>
      <c r="Y8" s="34">
        <v>0</v>
      </c>
      <c r="Z8" s="34">
        <v>0</v>
      </c>
      <c r="AA8" s="34">
        <f t="shared" si="7"/>
        <v>0</v>
      </c>
      <c r="AB8" s="34">
        <v>0</v>
      </c>
      <c r="AC8" s="34">
        <v>0</v>
      </c>
    </row>
    <row r="9" spans="1:29" ht="13.5">
      <c r="A9" s="31" t="s">
        <v>82</v>
      </c>
      <c r="B9" s="32" t="s">
        <v>87</v>
      </c>
      <c r="C9" s="33" t="s">
        <v>88</v>
      </c>
      <c r="D9" s="34">
        <f t="shared" si="0"/>
        <v>32775</v>
      </c>
      <c r="E9" s="34">
        <f t="shared" si="1"/>
        <v>0</v>
      </c>
      <c r="F9" s="34">
        <v>0</v>
      </c>
      <c r="G9" s="34">
        <v>0</v>
      </c>
      <c r="H9" s="34">
        <f t="shared" si="2"/>
        <v>0</v>
      </c>
      <c r="I9" s="34">
        <v>0</v>
      </c>
      <c r="J9" s="34">
        <v>0</v>
      </c>
      <c r="K9" s="34">
        <f t="shared" si="3"/>
        <v>32775</v>
      </c>
      <c r="L9" s="34">
        <v>5102</v>
      </c>
      <c r="M9" s="34">
        <v>27673</v>
      </c>
      <c r="N9" s="34">
        <f t="shared" si="4"/>
        <v>32775</v>
      </c>
      <c r="O9" s="34">
        <f t="shared" si="5"/>
        <v>5102</v>
      </c>
      <c r="P9" s="34">
        <v>5102</v>
      </c>
      <c r="Q9" s="34">
        <v>0</v>
      </c>
      <c r="R9" s="34">
        <v>0</v>
      </c>
      <c r="S9" s="34">
        <v>0</v>
      </c>
      <c r="T9" s="34">
        <v>0</v>
      </c>
      <c r="U9" s="34">
        <f t="shared" si="6"/>
        <v>27673</v>
      </c>
      <c r="V9" s="34">
        <v>27673</v>
      </c>
      <c r="W9" s="34">
        <v>0</v>
      </c>
      <c r="X9" s="34">
        <v>0</v>
      </c>
      <c r="Y9" s="34">
        <v>0</v>
      </c>
      <c r="Z9" s="34">
        <v>0</v>
      </c>
      <c r="AA9" s="34">
        <f t="shared" si="7"/>
        <v>0</v>
      </c>
      <c r="AB9" s="34">
        <v>0</v>
      </c>
      <c r="AC9" s="34">
        <v>0</v>
      </c>
    </row>
    <row r="10" spans="1:29" ht="13.5">
      <c r="A10" s="31" t="s">
        <v>82</v>
      </c>
      <c r="B10" s="32" t="s">
        <v>89</v>
      </c>
      <c r="C10" s="33" t="s">
        <v>90</v>
      </c>
      <c r="D10" s="34">
        <f t="shared" si="0"/>
        <v>14825</v>
      </c>
      <c r="E10" s="34">
        <f t="shared" si="1"/>
        <v>0</v>
      </c>
      <c r="F10" s="34">
        <v>0</v>
      </c>
      <c r="G10" s="34">
        <v>0</v>
      </c>
      <c r="H10" s="34">
        <f t="shared" si="2"/>
        <v>0</v>
      </c>
      <c r="I10" s="34">
        <v>0</v>
      </c>
      <c r="J10" s="34">
        <v>0</v>
      </c>
      <c r="K10" s="34">
        <f t="shared" si="3"/>
        <v>14825</v>
      </c>
      <c r="L10" s="34">
        <v>5736</v>
      </c>
      <c r="M10" s="34">
        <v>9089</v>
      </c>
      <c r="N10" s="34">
        <f t="shared" si="4"/>
        <v>14825</v>
      </c>
      <c r="O10" s="34">
        <f t="shared" si="5"/>
        <v>5736</v>
      </c>
      <c r="P10" s="34">
        <v>5736</v>
      </c>
      <c r="Q10" s="34">
        <v>0</v>
      </c>
      <c r="R10" s="34">
        <v>0</v>
      </c>
      <c r="S10" s="34">
        <v>0</v>
      </c>
      <c r="T10" s="34">
        <v>0</v>
      </c>
      <c r="U10" s="34">
        <f t="shared" si="6"/>
        <v>9089</v>
      </c>
      <c r="V10" s="34">
        <v>9089</v>
      </c>
      <c r="W10" s="34">
        <v>0</v>
      </c>
      <c r="X10" s="34">
        <v>0</v>
      </c>
      <c r="Y10" s="34">
        <v>0</v>
      </c>
      <c r="Z10" s="34">
        <v>0</v>
      </c>
      <c r="AA10" s="34">
        <f t="shared" si="7"/>
        <v>0</v>
      </c>
      <c r="AB10" s="34">
        <v>0</v>
      </c>
      <c r="AC10" s="34">
        <v>0</v>
      </c>
    </row>
    <row r="11" spans="1:29" ht="13.5">
      <c r="A11" s="31" t="s">
        <v>82</v>
      </c>
      <c r="B11" s="32" t="s">
        <v>91</v>
      </c>
      <c r="C11" s="33" t="s">
        <v>92</v>
      </c>
      <c r="D11" s="34">
        <f t="shared" si="0"/>
        <v>6531</v>
      </c>
      <c r="E11" s="34">
        <f t="shared" si="1"/>
        <v>6531</v>
      </c>
      <c r="F11" s="34">
        <v>3413</v>
      </c>
      <c r="G11" s="34">
        <v>3118</v>
      </c>
      <c r="H11" s="34">
        <f t="shared" si="2"/>
        <v>0</v>
      </c>
      <c r="I11" s="34">
        <v>0</v>
      </c>
      <c r="J11" s="34">
        <v>0</v>
      </c>
      <c r="K11" s="34">
        <f t="shared" si="3"/>
        <v>0</v>
      </c>
      <c r="L11" s="34">
        <v>0</v>
      </c>
      <c r="M11" s="34">
        <v>0</v>
      </c>
      <c r="N11" s="34">
        <f t="shared" si="4"/>
        <v>6592</v>
      </c>
      <c r="O11" s="34">
        <f t="shared" si="5"/>
        <v>3413</v>
      </c>
      <c r="P11" s="34">
        <v>3413</v>
      </c>
      <c r="Q11" s="34">
        <v>0</v>
      </c>
      <c r="R11" s="34">
        <v>0</v>
      </c>
      <c r="S11" s="34">
        <v>0</v>
      </c>
      <c r="T11" s="34">
        <v>0</v>
      </c>
      <c r="U11" s="34">
        <f t="shared" si="6"/>
        <v>3118</v>
      </c>
      <c r="V11" s="34">
        <v>3118</v>
      </c>
      <c r="W11" s="34">
        <v>0</v>
      </c>
      <c r="X11" s="34">
        <v>0</v>
      </c>
      <c r="Y11" s="34">
        <v>0</v>
      </c>
      <c r="Z11" s="34">
        <v>0</v>
      </c>
      <c r="AA11" s="34">
        <f t="shared" si="7"/>
        <v>61</v>
      </c>
      <c r="AB11" s="34">
        <v>61</v>
      </c>
      <c r="AC11" s="34">
        <v>0</v>
      </c>
    </row>
    <row r="12" spans="1:29" ht="13.5">
      <c r="A12" s="31" t="s">
        <v>82</v>
      </c>
      <c r="B12" s="32" t="s">
        <v>93</v>
      </c>
      <c r="C12" s="33" t="s">
        <v>94</v>
      </c>
      <c r="D12" s="34">
        <f t="shared" si="0"/>
        <v>19536</v>
      </c>
      <c r="E12" s="34">
        <f t="shared" si="1"/>
        <v>0</v>
      </c>
      <c r="F12" s="34">
        <v>0</v>
      </c>
      <c r="G12" s="34">
        <v>0</v>
      </c>
      <c r="H12" s="34">
        <f t="shared" si="2"/>
        <v>0</v>
      </c>
      <c r="I12" s="34">
        <v>0</v>
      </c>
      <c r="J12" s="34">
        <v>0</v>
      </c>
      <c r="K12" s="34">
        <f t="shared" si="3"/>
        <v>19536</v>
      </c>
      <c r="L12" s="34">
        <v>3412</v>
      </c>
      <c r="M12" s="34">
        <v>16124</v>
      </c>
      <c r="N12" s="34">
        <f t="shared" si="4"/>
        <v>19536</v>
      </c>
      <c r="O12" s="34">
        <f t="shared" si="5"/>
        <v>3412</v>
      </c>
      <c r="P12" s="34">
        <v>3412</v>
      </c>
      <c r="Q12" s="34">
        <v>0</v>
      </c>
      <c r="R12" s="34">
        <v>0</v>
      </c>
      <c r="S12" s="34">
        <v>0</v>
      </c>
      <c r="T12" s="34">
        <v>0</v>
      </c>
      <c r="U12" s="34">
        <f t="shared" si="6"/>
        <v>16124</v>
      </c>
      <c r="V12" s="34">
        <v>16124</v>
      </c>
      <c r="W12" s="34">
        <v>0</v>
      </c>
      <c r="X12" s="34">
        <v>0</v>
      </c>
      <c r="Y12" s="34">
        <v>0</v>
      </c>
      <c r="Z12" s="34">
        <v>0</v>
      </c>
      <c r="AA12" s="34">
        <f t="shared" si="7"/>
        <v>0</v>
      </c>
      <c r="AB12" s="34">
        <v>0</v>
      </c>
      <c r="AC12" s="34">
        <v>0</v>
      </c>
    </row>
    <row r="13" spans="1:29" ht="13.5">
      <c r="A13" s="31" t="s">
        <v>82</v>
      </c>
      <c r="B13" s="32" t="s">
        <v>95</v>
      </c>
      <c r="C13" s="33" t="s">
        <v>96</v>
      </c>
      <c r="D13" s="34">
        <f t="shared" si="0"/>
        <v>7981</v>
      </c>
      <c r="E13" s="34">
        <f t="shared" si="1"/>
        <v>0</v>
      </c>
      <c r="F13" s="34">
        <v>0</v>
      </c>
      <c r="G13" s="34">
        <v>0</v>
      </c>
      <c r="H13" s="34">
        <f t="shared" si="2"/>
        <v>0</v>
      </c>
      <c r="I13" s="34">
        <v>0</v>
      </c>
      <c r="J13" s="34">
        <v>0</v>
      </c>
      <c r="K13" s="34">
        <f t="shared" si="3"/>
        <v>7981</v>
      </c>
      <c r="L13" s="34">
        <v>3662</v>
      </c>
      <c r="M13" s="34">
        <v>4319</v>
      </c>
      <c r="N13" s="34">
        <f t="shared" si="4"/>
        <v>7981</v>
      </c>
      <c r="O13" s="34">
        <f t="shared" si="5"/>
        <v>3662</v>
      </c>
      <c r="P13" s="34">
        <v>3662</v>
      </c>
      <c r="Q13" s="34">
        <v>0</v>
      </c>
      <c r="R13" s="34">
        <v>0</v>
      </c>
      <c r="S13" s="34">
        <v>0</v>
      </c>
      <c r="T13" s="34">
        <v>0</v>
      </c>
      <c r="U13" s="34">
        <f t="shared" si="6"/>
        <v>4319</v>
      </c>
      <c r="V13" s="34">
        <v>4319</v>
      </c>
      <c r="W13" s="34">
        <v>0</v>
      </c>
      <c r="X13" s="34">
        <v>0</v>
      </c>
      <c r="Y13" s="34">
        <v>0</v>
      </c>
      <c r="Z13" s="34">
        <v>0</v>
      </c>
      <c r="AA13" s="34">
        <f t="shared" si="7"/>
        <v>0</v>
      </c>
      <c r="AB13" s="34">
        <v>0</v>
      </c>
      <c r="AC13" s="34">
        <v>0</v>
      </c>
    </row>
    <row r="14" spans="1:29" ht="13.5">
      <c r="A14" s="31" t="s">
        <v>82</v>
      </c>
      <c r="B14" s="32" t="s">
        <v>97</v>
      </c>
      <c r="C14" s="33" t="s">
        <v>98</v>
      </c>
      <c r="D14" s="34">
        <f t="shared" si="0"/>
        <v>9907</v>
      </c>
      <c r="E14" s="34">
        <f t="shared" si="1"/>
        <v>0</v>
      </c>
      <c r="F14" s="34">
        <v>0</v>
      </c>
      <c r="G14" s="34">
        <v>0</v>
      </c>
      <c r="H14" s="34">
        <f t="shared" si="2"/>
        <v>0</v>
      </c>
      <c r="I14" s="34">
        <v>0</v>
      </c>
      <c r="J14" s="34">
        <v>0</v>
      </c>
      <c r="K14" s="34">
        <f t="shared" si="3"/>
        <v>9907</v>
      </c>
      <c r="L14" s="34">
        <v>678</v>
      </c>
      <c r="M14" s="34">
        <v>9229</v>
      </c>
      <c r="N14" s="34">
        <f t="shared" si="4"/>
        <v>9907</v>
      </c>
      <c r="O14" s="34">
        <f t="shared" si="5"/>
        <v>678</v>
      </c>
      <c r="P14" s="34">
        <v>678</v>
      </c>
      <c r="Q14" s="34">
        <v>0</v>
      </c>
      <c r="R14" s="34">
        <v>0</v>
      </c>
      <c r="S14" s="34">
        <v>0</v>
      </c>
      <c r="T14" s="34">
        <v>0</v>
      </c>
      <c r="U14" s="34">
        <f t="shared" si="6"/>
        <v>9229</v>
      </c>
      <c r="V14" s="34">
        <v>9229</v>
      </c>
      <c r="W14" s="34">
        <v>0</v>
      </c>
      <c r="X14" s="34">
        <v>0</v>
      </c>
      <c r="Y14" s="34">
        <v>0</v>
      </c>
      <c r="Z14" s="34">
        <v>0</v>
      </c>
      <c r="AA14" s="34">
        <f t="shared" si="7"/>
        <v>0</v>
      </c>
      <c r="AB14" s="34">
        <v>0</v>
      </c>
      <c r="AC14" s="34">
        <v>0</v>
      </c>
    </row>
    <row r="15" spans="1:29" ht="13.5">
      <c r="A15" s="31" t="s">
        <v>82</v>
      </c>
      <c r="B15" s="32" t="s">
        <v>99</v>
      </c>
      <c r="C15" s="33" t="s">
        <v>100</v>
      </c>
      <c r="D15" s="34">
        <f t="shared" si="0"/>
        <v>3464</v>
      </c>
      <c r="E15" s="34">
        <f t="shared" si="1"/>
        <v>0</v>
      </c>
      <c r="F15" s="34">
        <v>0</v>
      </c>
      <c r="G15" s="34">
        <v>0</v>
      </c>
      <c r="H15" s="34">
        <f t="shared" si="2"/>
        <v>0</v>
      </c>
      <c r="I15" s="34">
        <v>0</v>
      </c>
      <c r="J15" s="34">
        <v>0</v>
      </c>
      <c r="K15" s="34">
        <f t="shared" si="3"/>
        <v>3464</v>
      </c>
      <c r="L15" s="34">
        <v>623</v>
      </c>
      <c r="M15" s="34">
        <v>2841</v>
      </c>
      <c r="N15" s="34">
        <f t="shared" si="4"/>
        <v>3517</v>
      </c>
      <c r="O15" s="34">
        <f t="shared" si="5"/>
        <v>623</v>
      </c>
      <c r="P15" s="34">
        <v>623</v>
      </c>
      <c r="Q15" s="34">
        <v>0</v>
      </c>
      <c r="R15" s="34">
        <v>0</v>
      </c>
      <c r="S15" s="34">
        <v>0</v>
      </c>
      <c r="T15" s="34">
        <v>0</v>
      </c>
      <c r="U15" s="34">
        <f t="shared" si="6"/>
        <v>2841</v>
      </c>
      <c r="V15" s="34">
        <v>2841</v>
      </c>
      <c r="W15" s="34">
        <v>0</v>
      </c>
      <c r="X15" s="34">
        <v>0</v>
      </c>
      <c r="Y15" s="34">
        <v>0</v>
      </c>
      <c r="Z15" s="34">
        <v>0</v>
      </c>
      <c r="AA15" s="34">
        <f t="shared" si="7"/>
        <v>53</v>
      </c>
      <c r="AB15" s="34">
        <v>53</v>
      </c>
      <c r="AC15" s="34">
        <v>0</v>
      </c>
    </row>
    <row r="16" spans="1:29" ht="13.5">
      <c r="A16" s="31" t="s">
        <v>82</v>
      </c>
      <c r="B16" s="32" t="s">
        <v>101</v>
      </c>
      <c r="C16" s="33" t="s">
        <v>102</v>
      </c>
      <c r="D16" s="34">
        <f t="shared" si="0"/>
        <v>4074</v>
      </c>
      <c r="E16" s="34">
        <f t="shared" si="1"/>
        <v>0</v>
      </c>
      <c r="F16" s="34">
        <v>0</v>
      </c>
      <c r="G16" s="34">
        <v>0</v>
      </c>
      <c r="H16" s="34">
        <f t="shared" si="2"/>
        <v>0</v>
      </c>
      <c r="I16" s="34">
        <v>0</v>
      </c>
      <c r="J16" s="34">
        <v>0</v>
      </c>
      <c r="K16" s="34">
        <f t="shared" si="3"/>
        <v>4074</v>
      </c>
      <c r="L16" s="34">
        <v>1099</v>
      </c>
      <c r="M16" s="34">
        <v>2975</v>
      </c>
      <c r="N16" s="34">
        <f t="shared" si="4"/>
        <v>4074</v>
      </c>
      <c r="O16" s="34">
        <f t="shared" si="5"/>
        <v>1099</v>
      </c>
      <c r="P16" s="34">
        <v>1099</v>
      </c>
      <c r="Q16" s="34">
        <v>0</v>
      </c>
      <c r="R16" s="34">
        <v>0</v>
      </c>
      <c r="S16" s="34">
        <v>0</v>
      </c>
      <c r="T16" s="34">
        <v>0</v>
      </c>
      <c r="U16" s="34">
        <f t="shared" si="6"/>
        <v>2975</v>
      </c>
      <c r="V16" s="34">
        <v>2975</v>
      </c>
      <c r="W16" s="34">
        <v>0</v>
      </c>
      <c r="X16" s="34">
        <v>0</v>
      </c>
      <c r="Y16" s="34">
        <v>0</v>
      </c>
      <c r="Z16" s="34">
        <v>0</v>
      </c>
      <c r="AA16" s="34">
        <f t="shared" si="7"/>
        <v>0</v>
      </c>
      <c r="AB16" s="34">
        <v>0</v>
      </c>
      <c r="AC16" s="34">
        <v>0</v>
      </c>
    </row>
    <row r="17" spans="1:29" ht="13.5">
      <c r="A17" s="31" t="s">
        <v>82</v>
      </c>
      <c r="B17" s="32" t="s">
        <v>103</v>
      </c>
      <c r="C17" s="33" t="s">
        <v>104</v>
      </c>
      <c r="D17" s="34">
        <f t="shared" si="0"/>
        <v>3803</v>
      </c>
      <c r="E17" s="34">
        <f t="shared" si="1"/>
        <v>0</v>
      </c>
      <c r="F17" s="34">
        <v>0</v>
      </c>
      <c r="G17" s="34">
        <v>0</v>
      </c>
      <c r="H17" s="34">
        <f t="shared" si="2"/>
        <v>0</v>
      </c>
      <c r="I17" s="34">
        <v>0</v>
      </c>
      <c r="J17" s="34">
        <v>0</v>
      </c>
      <c r="K17" s="34">
        <f t="shared" si="3"/>
        <v>3803</v>
      </c>
      <c r="L17" s="34">
        <v>1208</v>
      </c>
      <c r="M17" s="34">
        <v>2595</v>
      </c>
      <c r="N17" s="34">
        <f t="shared" si="4"/>
        <v>3803</v>
      </c>
      <c r="O17" s="34">
        <f t="shared" si="5"/>
        <v>1208</v>
      </c>
      <c r="P17" s="34">
        <v>1208</v>
      </c>
      <c r="Q17" s="34">
        <v>0</v>
      </c>
      <c r="R17" s="34">
        <v>0</v>
      </c>
      <c r="S17" s="34">
        <v>0</v>
      </c>
      <c r="T17" s="34">
        <v>0</v>
      </c>
      <c r="U17" s="34">
        <f t="shared" si="6"/>
        <v>2595</v>
      </c>
      <c r="V17" s="34">
        <v>2595</v>
      </c>
      <c r="W17" s="34">
        <v>0</v>
      </c>
      <c r="X17" s="34">
        <v>0</v>
      </c>
      <c r="Y17" s="34">
        <v>0</v>
      </c>
      <c r="Z17" s="34">
        <v>0</v>
      </c>
      <c r="AA17" s="34">
        <f t="shared" si="7"/>
        <v>0</v>
      </c>
      <c r="AB17" s="34">
        <v>0</v>
      </c>
      <c r="AC17" s="34">
        <v>0</v>
      </c>
    </row>
    <row r="18" spans="1:29" ht="13.5">
      <c r="A18" s="31" t="s">
        <v>82</v>
      </c>
      <c r="B18" s="32" t="s">
        <v>105</v>
      </c>
      <c r="C18" s="33" t="s">
        <v>106</v>
      </c>
      <c r="D18" s="34">
        <f t="shared" si="0"/>
        <v>2407</v>
      </c>
      <c r="E18" s="34">
        <f t="shared" si="1"/>
        <v>0</v>
      </c>
      <c r="F18" s="34">
        <v>0</v>
      </c>
      <c r="G18" s="34">
        <v>0</v>
      </c>
      <c r="H18" s="34">
        <f t="shared" si="2"/>
        <v>0</v>
      </c>
      <c r="I18" s="34">
        <v>0</v>
      </c>
      <c r="J18" s="34">
        <v>0</v>
      </c>
      <c r="K18" s="34">
        <f t="shared" si="3"/>
        <v>2407</v>
      </c>
      <c r="L18" s="34">
        <v>492</v>
      </c>
      <c r="M18" s="34">
        <v>1915</v>
      </c>
      <c r="N18" s="34">
        <f t="shared" si="4"/>
        <v>2407</v>
      </c>
      <c r="O18" s="34">
        <f t="shared" si="5"/>
        <v>492</v>
      </c>
      <c r="P18" s="34">
        <v>492</v>
      </c>
      <c r="Q18" s="34">
        <v>0</v>
      </c>
      <c r="R18" s="34">
        <v>0</v>
      </c>
      <c r="S18" s="34">
        <v>0</v>
      </c>
      <c r="T18" s="34">
        <v>0</v>
      </c>
      <c r="U18" s="34">
        <f t="shared" si="6"/>
        <v>1915</v>
      </c>
      <c r="V18" s="34">
        <v>1915</v>
      </c>
      <c r="W18" s="34">
        <v>0</v>
      </c>
      <c r="X18" s="34">
        <v>0</v>
      </c>
      <c r="Y18" s="34">
        <v>0</v>
      </c>
      <c r="Z18" s="34">
        <v>0</v>
      </c>
      <c r="AA18" s="34">
        <f t="shared" si="7"/>
        <v>0</v>
      </c>
      <c r="AB18" s="34">
        <v>0</v>
      </c>
      <c r="AC18" s="34">
        <v>0</v>
      </c>
    </row>
    <row r="19" spans="1:29" ht="13.5">
      <c r="A19" s="31" t="s">
        <v>82</v>
      </c>
      <c r="B19" s="32" t="s">
        <v>107</v>
      </c>
      <c r="C19" s="33" t="s">
        <v>108</v>
      </c>
      <c r="D19" s="34">
        <f t="shared" si="0"/>
        <v>951</v>
      </c>
      <c r="E19" s="34">
        <f t="shared" si="1"/>
        <v>0</v>
      </c>
      <c r="F19" s="34">
        <v>0</v>
      </c>
      <c r="G19" s="34">
        <v>0</v>
      </c>
      <c r="H19" s="34">
        <f t="shared" si="2"/>
        <v>0</v>
      </c>
      <c r="I19" s="34">
        <v>0</v>
      </c>
      <c r="J19" s="34">
        <v>0</v>
      </c>
      <c r="K19" s="34">
        <f t="shared" si="3"/>
        <v>951</v>
      </c>
      <c r="L19" s="34">
        <v>61</v>
      </c>
      <c r="M19" s="34">
        <v>890</v>
      </c>
      <c r="N19" s="34">
        <f t="shared" si="4"/>
        <v>951</v>
      </c>
      <c r="O19" s="34">
        <f t="shared" si="5"/>
        <v>61</v>
      </c>
      <c r="P19" s="34">
        <v>61</v>
      </c>
      <c r="Q19" s="34">
        <v>0</v>
      </c>
      <c r="R19" s="34">
        <v>0</v>
      </c>
      <c r="S19" s="34">
        <v>0</v>
      </c>
      <c r="T19" s="34">
        <v>0</v>
      </c>
      <c r="U19" s="34">
        <f t="shared" si="6"/>
        <v>890</v>
      </c>
      <c r="V19" s="34">
        <v>890</v>
      </c>
      <c r="W19" s="34">
        <v>0</v>
      </c>
      <c r="X19" s="34">
        <v>0</v>
      </c>
      <c r="Y19" s="34">
        <v>0</v>
      </c>
      <c r="Z19" s="34">
        <v>0</v>
      </c>
      <c r="AA19" s="34">
        <f t="shared" si="7"/>
        <v>0</v>
      </c>
      <c r="AB19" s="34">
        <v>0</v>
      </c>
      <c r="AC19" s="34">
        <v>0</v>
      </c>
    </row>
    <row r="20" spans="1:29" ht="13.5">
      <c r="A20" s="31" t="s">
        <v>82</v>
      </c>
      <c r="B20" s="32" t="s">
        <v>109</v>
      </c>
      <c r="C20" s="33" t="s">
        <v>110</v>
      </c>
      <c r="D20" s="34">
        <f t="shared" si="0"/>
        <v>1476</v>
      </c>
      <c r="E20" s="34">
        <f t="shared" si="1"/>
        <v>0</v>
      </c>
      <c r="F20" s="34">
        <v>0</v>
      </c>
      <c r="G20" s="34">
        <v>0</v>
      </c>
      <c r="H20" s="34">
        <f t="shared" si="2"/>
        <v>0</v>
      </c>
      <c r="I20" s="34">
        <v>0</v>
      </c>
      <c r="J20" s="34">
        <v>0</v>
      </c>
      <c r="K20" s="34">
        <f t="shared" si="3"/>
        <v>1476</v>
      </c>
      <c r="L20" s="34">
        <v>324</v>
      </c>
      <c r="M20" s="34">
        <v>1152</v>
      </c>
      <c r="N20" s="34">
        <f t="shared" si="4"/>
        <v>1476</v>
      </c>
      <c r="O20" s="34">
        <f t="shared" si="5"/>
        <v>324</v>
      </c>
      <c r="P20" s="34">
        <v>324</v>
      </c>
      <c r="Q20" s="34">
        <v>0</v>
      </c>
      <c r="R20" s="34">
        <v>0</v>
      </c>
      <c r="S20" s="34">
        <v>0</v>
      </c>
      <c r="T20" s="34">
        <v>0</v>
      </c>
      <c r="U20" s="34">
        <f t="shared" si="6"/>
        <v>1152</v>
      </c>
      <c r="V20" s="34">
        <v>1152</v>
      </c>
      <c r="W20" s="34">
        <v>0</v>
      </c>
      <c r="X20" s="34">
        <v>0</v>
      </c>
      <c r="Y20" s="34">
        <v>0</v>
      </c>
      <c r="Z20" s="34">
        <v>0</v>
      </c>
      <c r="AA20" s="34">
        <f t="shared" si="7"/>
        <v>0</v>
      </c>
      <c r="AB20" s="34">
        <v>0</v>
      </c>
      <c r="AC20" s="34">
        <v>0</v>
      </c>
    </row>
    <row r="21" spans="1:29" ht="13.5">
      <c r="A21" s="31" t="s">
        <v>82</v>
      </c>
      <c r="B21" s="32" t="s">
        <v>111</v>
      </c>
      <c r="C21" s="33" t="s">
        <v>112</v>
      </c>
      <c r="D21" s="34">
        <f t="shared" si="0"/>
        <v>4790</v>
      </c>
      <c r="E21" s="34">
        <f t="shared" si="1"/>
        <v>0</v>
      </c>
      <c r="F21" s="34">
        <v>0</v>
      </c>
      <c r="G21" s="34">
        <v>0</v>
      </c>
      <c r="H21" s="34">
        <f t="shared" si="2"/>
        <v>0</v>
      </c>
      <c r="I21" s="34">
        <v>0</v>
      </c>
      <c r="J21" s="34">
        <v>0</v>
      </c>
      <c r="K21" s="34">
        <f t="shared" si="3"/>
        <v>4790</v>
      </c>
      <c r="L21" s="34">
        <v>411</v>
      </c>
      <c r="M21" s="34">
        <v>4379</v>
      </c>
      <c r="N21" s="34">
        <f t="shared" si="4"/>
        <v>4790</v>
      </c>
      <c r="O21" s="34">
        <f t="shared" si="5"/>
        <v>411</v>
      </c>
      <c r="P21" s="34">
        <v>411</v>
      </c>
      <c r="Q21" s="34">
        <v>0</v>
      </c>
      <c r="R21" s="34">
        <v>0</v>
      </c>
      <c r="S21" s="34">
        <v>0</v>
      </c>
      <c r="T21" s="34">
        <v>0</v>
      </c>
      <c r="U21" s="34">
        <f t="shared" si="6"/>
        <v>4379</v>
      </c>
      <c r="V21" s="34">
        <v>4379</v>
      </c>
      <c r="W21" s="34">
        <v>0</v>
      </c>
      <c r="X21" s="34">
        <v>0</v>
      </c>
      <c r="Y21" s="34">
        <v>0</v>
      </c>
      <c r="Z21" s="34">
        <v>0</v>
      </c>
      <c r="AA21" s="34">
        <f t="shared" si="7"/>
        <v>0</v>
      </c>
      <c r="AB21" s="34">
        <v>0</v>
      </c>
      <c r="AC21" s="34">
        <v>0</v>
      </c>
    </row>
    <row r="22" spans="1:29" ht="13.5">
      <c r="A22" s="31" t="s">
        <v>82</v>
      </c>
      <c r="B22" s="32" t="s">
        <v>113</v>
      </c>
      <c r="C22" s="33" t="s">
        <v>114</v>
      </c>
      <c r="D22" s="34">
        <f t="shared" si="0"/>
        <v>11579</v>
      </c>
      <c r="E22" s="34">
        <f t="shared" si="1"/>
        <v>0</v>
      </c>
      <c r="F22" s="34">
        <v>0</v>
      </c>
      <c r="G22" s="34">
        <v>0</v>
      </c>
      <c r="H22" s="34">
        <f t="shared" si="2"/>
        <v>0</v>
      </c>
      <c r="I22" s="34">
        <v>0</v>
      </c>
      <c r="J22" s="34">
        <v>0</v>
      </c>
      <c r="K22" s="34">
        <f t="shared" si="3"/>
        <v>11579</v>
      </c>
      <c r="L22" s="34">
        <v>593</v>
      </c>
      <c r="M22" s="34">
        <v>10986</v>
      </c>
      <c r="N22" s="34">
        <f t="shared" si="4"/>
        <v>11579</v>
      </c>
      <c r="O22" s="34">
        <f t="shared" si="5"/>
        <v>593</v>
      </c>
      <c r="P22" s="34">
        <v>593</v>
      </c>
      <c r="Q22" s="34">
        <v>0</v>
      </c>
      <c r="R22" s="34">
        <v>0</v>
      </c>
      <c r="S22" s="34">
        <v>0</v>
      </c>
      <c r="T22" s="34">
        <v>0</v>
      </c>
      <c r="U22" s="34">
        <f t="shared" si="6"/>
        <v>10986</v>
      </c>
      <c r="V22" s="34">
        <v>10986</v>
      </c>
      <c r="W22" s="34">
        <v>0</v>
      </c>
      <c r="X22" s="34">
        <v>0</v>
      </c>
      <c r="Y22" s="34">
        <v>0</v>
      </c>
      <c r="Z22" s="34">
        <v>0</v>
      </c>
      <c r="AA22" s="34">
        <f t="shared" si="7"/>
        <v>0</v>
      </c>
      <c r="AB22" s="34">
        <v>0</v>
      </c>
      <c r="AC22" s="34">
        <v>0</v>
      </c>
    </row>
    <row r="23" spans="1:29" ht="13.5">
      <c r="A23" s="31" t="s">
        <v>82</v>
      </c>
      <c r="B23" s="32" t="s">
        <v>115</v>
      </c>
      <c r="C23" s="33" t="s">
        <v>116</v>
      </c>
      <c r="D23" s="34">
        <f t="shared" si="0"/>
        <v>335</v>
      </c>
      <c r="E23" s="34">
        <f t="shared" si="1"/>
        <v>0</v>
      </c>
      <c r="F23" s="34">
        <v>0</v>
      </c>
      <c r="G23" s="34">
        <v>0</v>
      </c>
      <c r="H23" s="34">
        <f t="shared" si="2"/>
        <v>0</v>
      </c>
      <c r="I23" s="34">
        <v>0</v>
      </c>
      <c r="J23" s="34">
        <v>0</v>
      </c>
      <c r="K23" s="34">
        <f t="shared" si="3"/>
        <v>335</v>
      </c>
      <c r="L23" s="34">
        <v>24</v>
      </c>
      <c r="M23" s="34">
        <v>311</v>
      </c>
      <c r="N23" s="34">
        <f t="shared" si="4"/>
        <v>335</v>
      </c>
      <c r="O23" s="34">
        <f t="shared" si="5"/>
        <v>24</v>
      </c>
      <c r="P23" s="34">
        <v>24</v>
      </c>
      <c r="Q23" s="34">
        <v>0</v>
      </c>
      <c r="R23" s="34">
        <v>0</v>
      </c>
      <c r="S23" s="34">
        <v>0</v>
      </c>
      <c r="T23" s="34">
        <v>0</v>
      </c>
      <c r="U23" s="34">
        <f t="shared" si="6"/>
        <v>311</v>
      </c>
      <c r="V23" s="34">
        <v>311</v>
      </c>
      <c r="W23" s="34">
        <v>0</v>
      </c>
      <c r="X23" s="34">
        <v>0</v>
      </c>
      <c r="Y23" s="34">
        <v>0</v>
      </c>
      <c r="Z23" s="34">
        <v>0</v>
      </c>
      <c r="AA23" s="34">
        <f t="shared" si="7"/>
        <v>0</v>
      </c>
      <c r="AB23" s="34">
        <v>0</v>
      </c>
      <c r="AC23" s="34">
        <v>0</v>
      </c>
    </row>
    <row r="24" spans="1:29" ht="13.5">
      <c r="A24" s="31" t="s">
        <v>82</v>
      </c>
      <c r="B24" s="32" t="s">
        <v>117</v>
      </c>
      <c r="C24" s="33" t="s">
        <v>118</v>
      </c>
      <c r="D24" s="34">
        <f t="shared" si="0"/>
        <v>321</v>
      </c>
      <c r="E24" s="34">
        <f t="shared" si="1"/>
        <v>0</v>
      </c>
      <c r="F24" s="34">
        <v>0</v>
      </c>
      <c r="G24" s="34">
        <v>0</v>
      </c>
      <c r="H24" s="34">
        <f t="shared" si="2"/>
        <v>0</v>
      </c>
      <c r="I24" s="34">
        <v>0</v>
      </c>
      <c r="J24" s="34">
        <v>0</v>
      </c>
      <c r="K24" s="34">
        <f t="shared" si="3"/>
        <v>321</v>
      </c>
      <c r="L24" s="34">
        <v>16</v>
      </c>
      <c r="M24" s="34">
        <v>305</v>
      </c>
      <c r="N24" s="34">
        <f t="shared" si="4"/>
        <v>321</v>
      </c>
      <c r="O24" s="34">
        <f t="shared" si="5"/>
        <v>16</v>
      </c>
      <c r="P24" s="34">
        <v>16</v>
      </c>
      <c r="Q24" s="34">
        <v>0</v>
      </c>
      <c r="R24" s="34">
        <v>0</v>
      </c>
      <c r="S24" s="34">
        <v>0</v>
      </c>
      <c r="T24" s="34">
        <v>0</v>
      </c>
      <c r="U24" s="34">
        <f t="shared" si="6"/>
        <v>305</v>
      </c>
      <c r="V24" s="34">
        <v>305</v>
      </c>
      <c r="W24" s="34">
        <v>0</v>
      </c>
      <c r="X24" s="34">
        <v>0</v>
      </c>
      <c r="Y24" s="34">
        <v>0</v>
      </c>
      <c r="Z24" s="34">
        <v>0</v>
      </c>
      <c r="AA24" s="34">
        <f t="shared" si="7"/>
        <v>0</v>
      </c>
      <c r="AB24" s="34">
        <v>0</v>
      </c>
      <c r="AC24" s="34">
        <v>0</v>
      </c>
    </row>
    <row r="25" spans="1:29" ht="13.5">
      <c r="A25" s="31" t="s">
        <v>82</v>
      </c>
      <c r="B25" s="32" t="s">
        <v>119</v>
      </c>
      <c r="C25" s="33" t="s">
        <v>120</v>
      </c>
      <c r="D25" s="34">
        <f t="shared" si="0"/>
        <v>591</v>
      </c>
      <c r="E25" s="34">
        <f t="shared" si="1"/>
        <v>0</v>
      </c>
      <c r="F25" s="34">
        <v>0</v>
      </c>
      <c r="G25" s="34">
        <v>0</v>
      </c>
      <c r="H25" s="34">
        <f t="shared" si="2"/>
        <v>0</v>
      </c>
      <c r="I25" s="34">
        <v>0</v>
      </c>
      <c r="J25" s="34">
        <v>0</v>
      </c>
      <c r="K25" s="34">
        <f t="shared" si="3"/>
        <v>591</v>
      </c>
      <c r="L25" s="34">
        <v>53</v>
      </c>
      <c r="M25" s="34">
        <v>538</v>
      </c>
      <c r="N25" s="34">
        <f t="shared" si="4"/>
        <v>591</v>
      </c>
      <c r="O25" s="34">
        <f t="shared" si="5"/>
        <v>53</v>
      </c>
      <c r="P25" s="34">
        <v>53</v>
      </c>
      <c r="Q25" s="34">
        <v>0</v>
      </c>
      <c r="R25" s="34">
        <v>0</v>
      </c>
      <c r="S25" s="34">
        <v>0</v>
      </c>
      <c r="T25" s="34">
        <v>0</v>
      </c>
      <c r="U25" s="34">
        <f t="shared" si="6"/>
        <v>538</v>
      </c>
      <c r="V25" s="34">
        <v>538</v>
      </c>
      <c r="W25" s="34">
        <v>0</v>
      </c>
      <c r="X25" s="34">
        <v>0</v>
      </c>
      <c r="Y25" s="34">
        <v>0</v>
      </c>
      <c r="Z25" s="34">
        <v>0</v>
      </c>
      <c r="AA25" s="34">
        <f t="shared" si="7"/>
        <v>0</v>
      </c>
      <c r="AB25" s="34">
        <v>0</v>
      </c>
      <c r="AC25" s="34">
        <v>0</v>
      </c>
    </row>
    <row r="26" spans="1:29" ht="13.5">
      <c r="A26" s="31" t="s">
        <v>82</v>
      </c>
      <c r="B26" s="32" t="s">
        <v>121</v>
      </c>
      <c r="C26" s="33" t="s">
        <v>122</v>
      </c>
      <c r="D26" s="34">
        <f t="shared" si="0"/>
        <v>345</v>
      </c>
      <c r="E26" s="34">
        <f t="shared" si="1"/>
        <v>0</v>
      </c>
      <c r="F26" s="34">
        <v>0</v>
      </c>
      <c r="G26" s="34">
        <v>0</v>
      </c>
      <c r="H26" s="34">
        <f t="shared" si="2"/>
        <v>0</v>
      </c>
      <c r="I26" s="34">
        <v>0</v>
      </c>
      <c r="J26" s="34">
        <v>0</v>
      </c>
      <c r="K26" s="34">
        <f t="shared" si="3"/>
        <v>345</v>
      </c>
      <c r="L26" s="34">
        <v>17</v>
      </c>
      <c r="M26" s="34">
        <v>328</v>
      </c>
      <c r="N26" s="34">
        <f t="shared" si="4"/>
        <v>345</v>
      </c>
      <c r="O26" s="34">
        <f t="shared" si="5"/>
        <v>17</v>
      </c>
      <c r="P26" s="34">
        <v>17</v>
      </c>
      <c r="Q26" s="34">
        <v>0</v>
      </c>
      <c r="R26" s="34">
        <v>0</v>
      </c>
      <c r="S26" s="34">
        <v>0</v>
      </c>
      <c r="T26" s="34">
        <v>0</v>
      </c>
      <c r="U26" s="34">
        <f t="shared" si="6"/>
        <v>328</v>
      </c>
      <c r="V26" s="34">
        <v>328</v>
      </c>
      <c r="W26" s="34">
        <v>0</v>
      </c>
      <c r="X26" s="34">
        <v>0</v>
      </c>
      <c r="Y26" s="34">
        <v>0</v>
      </c>
      <c r="Z26" s="34">
        <v>0</v>
      </c>
      <c r="AA26" s="34">
        <f t="shared" si="7"/>
        <v>0</v>
      </c>
      <c r="AB26" s="34">
        <v>0</v>
      </c>
      <c r="AC26" s="34">
        <v>0</v>
      </c>
    </row>
    <row r="27" spans="1:29" ht="13.5">
      <c r="A27" s="31" t="s">
        <v>82</v>
      </c>
      <c r="B27" s="32" t="s">
        <v>123</v>
      </c>
      <c r="C27" s="33" t="s">
        <v>124</v>
      </c>
      <c r="D27" s="34">
        <f t="shared" si="0"/>
        <v>563</v>
      </c>
      <c r="E27" s="34">
        <f t="shared" si="1"/>
        <v>0</v>
      </c>
      <c r="F27" s="34">
        <v>0</v>
      </c>
      <c r="G27" s="34">
        <v>0</v>
      </c>
      <c r="H27" s="34">
        <f t="shared" si="2"/>
        <v>0</v>
      </c>
      <c r="I27" s="34">
        <v>0</v>
      </c>
      <c r="J27" s="34">
        <v>0</v>
      </c>
      <c r="K27" s="34">
        <f t="shared" si="3"/>
        <v>563</v>
      </c>
      <c r="L27" s="34">
        <v>27</v>
      </c>
      <c r="M27" s="34">
        <v>536</v>
      </c>
      <c r="N27" s="34">
        <f t="shared" si="4"/>
        <v>563</v>
      </c>
      <c r="O27" s="34">
        <f t="shared" si="5"/>
        <v>27</v>
      </c>
      <c r="P27" s="34">
        <v>27</v>
      </c>
      <c r="Q27" s="34">
        <v>0</v>
      </c>
      <c r="R27" s="34">
        <v>0</v>
      </c>
      <c r="S27" s="34">
        <v>0</v>
      </c>
      <c r="T27" s="34">
        <v>0</v>
      </c>
      <c r="U27" s="34">
        <f t="shared" si="6"/>
        <v>536</v>
      </c>
      <c r="V27" s="34">
        <v>536</v>
      </c>
      <c r="W27" s="34">
        <v>0</v>
      </c>
      <c r="X27" s="34">
        <v>0</v>
      </c>
      <c r="Y27" s="34">
        <v>0</v>
      </c>
      <c r="Z27" s="34">
        <v>0</v>
      </c>
      <c r="AA27" s="34">
        <f t="shared" si="7"/>
        <v>0</v>
      </c>
      <c r="AB27" s="34">
        <v>0</v>
      </c>
      <c r="AC27" s="34">
        <v>0</v>
      </c>
    </row>
    <row r="28" spans="1:29" ht="13.5">
      <c r="A28" s="31" t="s">
        <v>82</v>
      </c>
      <c r="B28" s="32" t="s">
        <v>125</v>
      </c>
      <c r="C28" s="33" t="s">
        <v>126</v>
      </c>
      <c r="D28" s="34">
        <f t="shared" si="0"/>
        <v>6771</v>
      </c>
      <c r="E28" s="34">
        <f t="shared" si="1"/>
        <v>0</v>
      </c>
      <c r="F28" s="34">
        <v>0</v>
      </c>
      <c r="G28" s="34">
        <v>0</v>
      </c>
      <c r="H28" s="34">
        <f t="shared" si="2"/>
        <v>0</v>
      </c>
      <c r="I28" s="34">
        <v>0</v>
      </c>
      <c r="J28" s="34">
        <v>0</v>
      </c>
      <c r="K28" s="34">
        <f t="shared" si="3"/>
        <v>6771</v>
      </c>
      <c r="L28" s="34">
        <v>1747</v>
      </c>
      <c r="M28" s="34">
        <v>5024</v>
      </c>
      <c r="N28" s="34">
        <f t="shared" si="4"/>
        <v>6771</v>
      </c>
      <c r="O28" s="34">
        <f t="shared" si="5"/>
        <v>1747</v>
      </c>
      <c r="P28" s="34">
        <v>1747</v>
      </c>
      <c r="Q28" s="34">
        <v>0</v>
      </c>
      <c r="R28" s="34">
        <v>0</v>
      </c>
      <c r="S28" s="34">
        <v>0</v>
      </c>
      <c r="T28" s="34">
        <v>0</v>
      </c>
      <c r="U28" s="34">
        <f t="shared" si="6"/>
        <v>5024</v>
      </c>
      <c r="V28" s="34">
        <v>5024</v>
      </c>
      <c r="W28" s="34">
        <v>0</v>
      </c>
      <c r="X28" s="34">
        <v>0</v>
      </c>
      <c r="Y28" s="34">
        <v>0</v>
      </c>
      <c r="Z28" s="34">
        <v>0</v>
      </c>
      <c r="AA28" s="34">
        <f t="shared" si="7"/>
        <v>0</v>
      </c>
      <c r="AB28" s="34">
        <v>0</v>
      </c>
      <c r="AC28" s="34">
        <v>0</v>
      </c>
    </row>
    <row r="29" spans="1:29" ht="13.5">
      <c r="A29" s="31" t="s">
        <v>82</v>
      </c>
      <c r="B29" s="32" t="s">
        <v>127</v>
      </c>
      <c r="C29" s="33" t="s">
        <v>128</v>
      </c>
      <c r="D29" s="34">
        <f t="shared" si="0"/>
        <v>2323</v>
      </c>
      <c r="E29" s="34">
        <f t="shared" si="1"/>
        <v>0</v>
      </c>
      <c r="F29" s="34">
        <v>0</v>
      </c>
      <c r="G29" s="34">
        <v>0</v>
      </c>
      <c r="H29" s="34">
        <f t="shared" si="2"/>
        <v>0</v>
      </c>
      <c r="I29" s="34">
        <v>0</v>
      </c>
      <c r="J29" s="34">
        <v>0</v>
      </c>
      <c r="K29" s="34">
        <f t="shared" si="3"/>
        <v>2323</v>
      </c>
      <c r="L29" s="34">
        <v>399</v>
      </c>
      <c r="M29" s="34">
        <v>1924</v>
      </c>
      <c r="N29" s="34">
        <f t="shared" si="4"/>
        <v>2323</v>
      </c>
      <c r="O29" s="34">
        <f t="shared" si="5"/>
        <v>399</v>
      </c>
      <c r="P29" s="34">
        <v>399</v>
      </c>
      <c r="Q29" s="34">
        <v>0</v>
      </c>
      <c r="R29" s="34">
        <v>0</v>
      </c>
      <c r="S29" s="34">
        <v>0</v>
      </c>
      <c r="T29" s="34">
        <v>0</v>
      </c>
      <c r="U29" s="34">
        <f t="shared" si="6"/>
        <v>1924</v>
      </c>
      <c r="V29" s="34">
        <v>1924</v>
      </c>
      <c r="W29" s="34">
        <v>0</v>
      </c>
      <c r="X29" s="34">
        <v>0</v>
      </c>
      <c r="Y29" s="34">
        <v>0</v>
      </c>
      <c r="Z29" s="34">
        <v>0</v>
      </c>
      <c r="AA29" s="34">
        <f t="shared" si="7"/>
        <v>0</v>
      </c>
      <c r="AB29" s="34">
        <v>0</v>
      </c>
      <c r="AC29" s="34">
        <v>0</v>
      </c>
    </row>
    <row r="30" spans="1:29" ht="13.5">
      <c r="A30" s="31" t="s">
        <v>82</v>
      </c>
      <c r="B30" s="32" t="s">
        <v>129</v>
      </c>
      <c r="C30" s="33" t="s">
        <v>130</v>
      </c>
      <c r="D30" s="34">
        <f t="shared" si="0"/>
        <v>1800</v>
      </c>
      <c r="E30" s="34">
        <f t="shared" si="1"/>
        <v>0</v>
      </c>
      <c r="F30" s="34">
        <v>0</v>
      </c>
      <c r="G30" s="34">
        <v>0</v>
      </c>
      <c r="H30" s="34">
        <f t="shared" si="2"/>
        <v>0</v>
      </c>
      <c r="I30" s="34">
        <v>0</v>
      </c>
      <c r="J30" s="34">
        <v>0</v>
      </c>
      <c r="K30" s="34">
        <f t="shared" si="3"/>
        <v>1800</v>
      </c>
      <c r="L30" s="34">
        <v>653</v>
      </c>
      <c r="M30" s="34">
        <v>1147</v>
      </c>
      <c r="N30" s="34">
        <f t="shared" si="4"/>
        <v>1800</v>
      </c>
      <c r="O30" s="34">
        <f t="shared" si="5"/>
        <v>653</v>
      </c>
      <c r="P30" s="34">
        <v>653</v>
      </c>
      <c r="Q30" s="34">
        <v>0</v>
      </c>
      <c r="R30" s="34">
        <v>0</v>
      </c>
      <c r="S30" s="34">
        <v>0</v>
      </c>
      <c r="T30" s="34">
        <v>0</v>
      </c>
      <c r="U30" s="34">
        <f t="shared" si="6"/>
        <v>1147</v>
      </c>
      <c r="V30" s="34">
        <v>1147</v>
      </c>
      <c r="W30" s="34">
        <v>0</v>
      </c>
      <c r="X30" s="34">
        <v>0</v>
      </c>
      <c r="Y30" s="34">
        <v>0</v>
      </c>
      <c r="Z30" s="34">
        <v>0</v>
      </c>
      <c r="AA30" s="34">
        <f t="shared" si="7"/>
        <v>0</v>
      </c>
      <c r="AB30" s="34">
        <v>0</v>
      </c>
      <c r="AC30" s="34">
        <v>0</v>
      </c>
    </row>
    <row r="31" spans="1:29" ht="13.5">
      <c r="A31" s="31" t="s">
        <v>82</v>
      </c>
      <c r="B31" s="32" t="s">
        <v>131</v>
      </c>
      <c r="C31" s="33" t="s">
        <v>132</v>
      </c>
      <c r="D31" s="34">
        <f t="shared" si="0"/>
        <v>2048</v>
      </c>
      <c r="E31" s="34">
        <f t="shared" si="1"/>
        <v>0</v>
      </c>
      <c r="F31" s="34">
        <v>0</v>
      </c>
      <c r="G31" s="34">
        <v>0</v>
      </c>
      <c r="H31" s="34">
        <f t="shared" si="2"/>
        <v>0</v>
      </c>
      <c r="I31" s="34">
        <v>0</v>
      </c>
      <c r="J31" s="34">
        <v>0</v>
      </c>
      <c r="K31" s="34">
        <f t="shared" si="3"/>
        <v>2048</v>
      </c>
      <c r="L31" s="34">
        <v>322</v>
      </c>
      <c r="M31" s="34">
        <v>1726</v>
      </c>
      <c r="N31" s="34">
        <f t="shared" si="4"/>
        <v>2049</v>
      </c>
      <c r="O31" s="34">
        <f t="shared" si="5"/>
        <v>322</v>
      </c>
      <c r="P31" s="34">
        <v>322</v>
      </c>
      <c r="Q31" s="34">
        <v>0</v>
      </c>
      <c r="R31" s="34">
        <v>0</v>
      </c>
      <c r="S31" s="34">
        <v>0</v>
      </c>
      <c r="T31" s="34">
        <v>0</v>
      </c>
      <c r="U31" s="34">
        <f t="shared" si="6"/>
        <v>1726</v>
      </c>
      <c r="V31" s="34">
        <v>1726</v>
      </c>
      <c r="W31" s="34">
        <v>0</v>
      </c>
      <c r="X31" s="34">
        <v>0</v>
      </c>
      <c r="Y31" s="34">
        <v>0</v>
      </c>
      <c r="Z31" s="34">
        <v>0</v>
      </c>
      <c r="AA31" s="34">
        <f t="shared" si="7"/>
        <v>1</v>
      </c>
      <c r="AB31" s="34">
        <v>1</v>
      </c>
      <c r="AC31" s="34">
        <v>0</v>
      </c>
    </row>
    <row r="32" spans="1:29" ht="13.5">
      <c r="A32" s="31" t="s">
        <v>82</v>
      </c>
      <c r="B32" s="32" t="s">
        <v>133</v>
      </c>
      <c r="C32" s="33" t="s">
        <v>134</v>
      </c>
      <c r="D32" s="34">
        <f t="shared" si="0"/>
        <v>1975</v>
      </c>
      <c r="E32" s="34">
        <f t="shared" si="1"/>
        <v>0</v>
      </c>
      <c r="F32" s="34">
        <v>0</v>
      </c>
      <c r="G32" s="34">
        <v>0</v>
      </c>
      <c r="H32" s="34">
        <f t="shared" si="2"/>
        <v>0</v>
      </c>
      <c r="I32" s="34">
        <v>0</v>
      </c>
      <c r="J32" s="34">
        <v>0</v>
      </c>
      <c r="K32" s="34">
        <f t="shared" si="3"/>
        <v>1975</v>
      </c>
      <c r="L32" s="34">
        <v>291</v>
      </c>
      <c r="M32" s="34">
        <v>1684</v>
      </c>
      <c r="N32" s="34">
        <f t="shared" si="4"/>
        <v>1975</v>
      </c>
      <c r="O32" s="34">
        <f t="shared" si="5"/>
        <v>291</v>
      </c>
      <c r="P32" s="34">
        <v>291</v>
      </c>
      <c r="Q32" s="34">
        <v>0</v>
      </c>
      <c r="R32" s="34">
        <v>0</v>
      </c>
      <c r="S32" s="34">
        <v>0</v>
      </c>
      <c r="T32" s="34">
        <v>0</v>
      </c>
      <c r="U32" s="34">
        <f t="shared" si="6"/>
        <v>1684</v>
      </c>
      <c r="V32" s="34">
        <v>1684</v>
      </c>
      <c r="W32" s="34">
        <v>0</v>
      </c>
      <c r="X32" s="34">
        <v>0</v>
      </c>
      <c r="Y32" s="34">
        <v>0</v>
      </c>
      <c r="Z32" s="34">
        <v>0</v>
      </c>
      <c r="AA32" s="34">
        <f t="shared" si="7"/>
        <v>0</v>
      </c>
      <c r="AB32" s="34">
        <v>0</v>
      </c>
      <c r="AC32" s="34">
        <v>0</v>
      </c>
    </row>
    <row r="33" spans="1:29" ht="13.5">
      <c r="A33" s="31" t="s">
        <v>82</v>
      </c>
      <c r="B33" s="32" t="s">
        <v>135</v>
      </c>
      <c r="C33" s="33" t="s">
        <v>136</v>
      </c>
      <c r="D33" s="34">
        <f t="shared" si="0"/>
        <v>5704</v>
      </c>
      <c r="E33" s="34">
        <f t="shared" si="1"/>
        <v>0</v>
      </c>
      <c r="F33" s="34">
        <v>0</v>
      </c>
      <c r="G33" s="34">
        <v>0</v>
      </c>
      <c r="H33" s="34">
        <f t="shared" si="2"/>
        <v>0</v>
      </c>
      <c r="I33" s="34">
        <v>0</v>
      </c>
      <c r="J33" s="34">
        <v>0</v>
      </c>
      <c r="K33" s="34">
        <f t="shared" si="3"/>
        <v>5704</v>
      </c>
      <c r="L33" s="34">
        <v>2003</v>
      </c>
      <c r="M33" s="34">
        <v>3701</v>
      </c>
      <c r="N33" s="34">
        <f t="shared" si="4"/>
        <v>5704</v>
      </c>
      <c r="O33" s="34">
        <f t="shared" si="5"/>
        <v>2003</v>
      </c>
      <c r="P33" s="34">
        <v>2003</v>
      </c>
      <c r="Q33" s="34">
        <v>0</v>
      </c>
      <c r="R33" s="34">
        <v>0</v>
      </c>
      <c r="S33" s="34">
        <v>0</v>
      </c>
      <c r="T33" s="34">
        <v>0</v>
      </c>
      <c r="U33" s="34">
        <f t="shared" si="6"/>
        <v>3701</v>
      </c>
      <c r="V33" s="34">
        <v>3701</v>
      </c>
      <c r="W33" s="34">
        <v>0</v>
      </c>
      <c r="X33" s="34">
        <v>0</v>
      </c>
      <c r="Y33" s="34">
        <v>0</v>
      </c>
      <c r="Z33" s="34">
        <v>0</v>
      </c>
      <c r="AA33" s="34">
        <f t="shared" si="7"/>
        <v>0</v>
      </c>
      <c r="AB33" s="34">
        <v>0</v>
      </c>
      <c r="AC33" s="34">
        <v>0</v>
      </c>
    </row>
    <row r="34" spans="1:29" ht="13.5">
      <c r="A34" s="31" t="s">
        <v>82</v>
      </c>
      <c r="B34" s="32" t="s">
        <v>137</v>
      </c>
      <c r="C34" s="33" t="s">
        <v>138</v>
      </c>
      <c r="D34" s="34">
        <f t="shared" si="0"/>
        <v>2272</v>
      </c>
      <c r="E34" s="34">
        <f t="shared" si="1"/>
        <v>0</v>
      </c>
      <c r="F34" s="34">
        <v>0</v>
      </c>
      <c r="G34" s="34">
        <v>0</v>
      </c>
      <c r="H34" s="34">
        <f t="shared" si="2"/>
        <v>0</v>
      </c>
      <c r="I34" s="34">
        <v>0</v>
      </c>
      <c r="J34" s="34">
        <v>0</v>
      </c>
      <c r="K34" s="34">
        <f t="shared" si="3"/>
        <v>2272</v>
      </c>
      <c r="L34" s="34">
        <v>779</v>
      </c>
      <c r="M34" s="34">
        <v>1493</v>
      </c>
      <c r="N34" s="34">
        <f t="shared" si="4"/>
        <v>2390</v>
      </c>
      <c r="O34" s="34">
        <f t="shared" si="5"/>
        <v>779</v>
      </c>
      <c r="P34" s="34">
        <v>779</v>
      </c>
      <c r="Q34" s="34">
        <v>0</v>
      </c>
      <c r="R34" s="34">
        <v>0</v>
      </c>
      <c r="S34" s="34">
        <v>0</v>
      </c>
      <c r="T34" s="34">
        <v>0</v>
      </c>
      <c r="U34" s="34">
        <f t="shared" si="6"/>
        <v>1493</v>
      </c>
      <c r="V34" s="34">
        <v>1493</v>
      </c>
      <c r="W34" s="34">
        <v>0</v>
      </c>
      <c r="X34" s="34">
        <v>0</v>
      </c>
      <c r="Y34" s="34">
        <v>0</v>
      </c>
      <c r="Z34" s="34">
        <v>0</v>
      </c>
      <c r="AA34" s="34">
        <f t="shared" si="7"/>
        <v>118</v>
      </c>
      <c r="AB34" s="34">
        <v>118</v>
      </c>
      <c r="AC34" s="34">
        <v>0</v>
      </c>
    </row>
    <row r="35" spans="1:29" ht="13.5">
      <c r="A35" s="31" t="s">
        <v>82</v>
      </c>
      <c r="B35" s="32" t="s">
        <v>139</v>
      </c>
      <c r="C35" s="33" t="s">
        <v>140</v>
      </c>
      <c r="D35" s="34">
        <f t="shared" si="0"/>
        <v>6641</v>
      </c>
      <c r="E35" s="34">
        <f t="shared" si="1"/>
        <v>0</v>
      </c>
      <c r="F35" s="34">
        <v>0</v>
      </c>
      <c r="G35" s="34">
        <v>0</v>
      </c>
      <c r="H35" s="34">
        <f t="shared" si="2"/>
        <v>0</v>
      </c>
      <c r="I35" s="34">
        <v>0</v>
      </c>
      <c r="J35" s="34">
        <v>0</v>
      </c>
      <c r="K35" s="34">
        <f t="shared" si="3"/>
        <v>6641</v>
      </c>
      <c r="L35" s="34">
        <v>1771</v>
      </c>
      <c r="M35" s="34">
        <v>4870</v>
      </c>
      <c r="N35" s="34">
        <f t="shared" si="4"/>
        <v>6641</v>
      </c>
      <c r="O35" s="34">
        <f t="shared" si="5"/>
        <v>1771</v>
      </c>
      <c r="P35" s="34">
        <v>1771</v>
      </c>
      <c r="Q35" s="34">
        <v>0</v>
      </c>
      <c r="R35" s="34">
        <v>0</v>
      </c>
      <c r="S35" s="34">
        <v>0</v>
      </c>
      <c r="T35" s="34">
        <v>0</v>
      </c>
      <c r="U35" s="34">
        <f t="shared" si="6"/>
        <v>4870</v>
      </c>
      <c r="V35" s="34">
        <v>4870</v>
      </c>
      <c r="W35" s="34">
        <v>0</v>
      </c>
      <c r="X35" s="34">
        <v>0</v>
      </c>
      <c r="Y35" s="34">
        <v>0</v>
      </c>
      <c r="Z35" s="34">
        <v>0</v>
      </c>
      <c r="AA35" s="34">
        <f t="shared" si="7"/>
        <v>0</v>
      </c>
      <c r="AB35" s="34">
        <v>0</v>
      </c>
      <c r="AC35" s="34">
        <v>0</v>
      </c>
    </row>
    <row r="36" spans="1:29" ht="13.5">
      <c r="A36" s="31" t="s">
        <v>82</v>
      </c>
      <c r="B36" s="32" t="s">
        <v>141</v>
      </c>
      <c r="C36" s="33" t="s">
        <v>142</v>
      </c>
      <c r="D36" s="34">
        <f t="shared" si="0"/>
        <v>1367</v>
      </c>
      <c r="E36" s="34">
        <f t="shared" si="1"/>
        <v>0</v>
      </c>
      <c r="F36" s="34">
        <v>0</v>
      </c>
      <c r="G36" s="34">
        <v>0</v>
      </c>
      <c r="H36" s="34">
        <f t="shared" si="2"/>
        <v>0</v>
      </c>
      <c r="I36" s="34">
        <v>0</v>
      </c>
      <c r="J36" s="34">
        <v>0</v>
      </c>
      <c r="K36" s="34">
        <f t="shared" si="3"/>
        <v>1367</v>
      </c>
      <c r="L36" s="34">
        <v>205</v>
      </c>
      <c r="M36" s="34">
        <v>1162</v>
      </c>
      <c r="N36" s="34">
        <f t="shared" si="4"/>
        <v>1369</v>
      </c>
      <c r="O36" s="34">
        <f t="shared" si="5"/>
        <v>205</v>
      </c>
      <c r="P36" s="34">
        <v>205</v>
      </c>
      <c r="Q36" s="34">
        <v>0</v>
      </c>
      <c r="R36" s="34">
        <v>0</v>
      </c>
      <c r="S36" s="34">
        <v>0</v>
      </c>
      <c r="T36" s="34">
        <v>0</v>
      </c>
      <c r="U36" s="34">
        <f t="shared" si="6"/>
        <v>1162</v>
      </c>
      <c r="V36" s="34">
        <v>1162</v>
      </c>
      <c r="W36" s="34">
        <v>0</v>
      </c>
      <c r="X36" s="34">
        <v>0</v>
      </c>
      <c r="Y36" s="34">
        <v>0</v>
      </c>
      <c r="Z36" s="34">
        <v>0</v>
      </c>
      <c r="AA36" s="34">
        <f t="shared" si="7"/>
        <v>2</v>
      </c>
      <c r="AB36" s="34">
        <v>2</v>
      </c>
      <c r="AC36" s="34">
        <v>0</v>
      </c>
    </row>
    <row r="37" spans="1:29" ht="13.5">
      <c r="A37" s="31" t="s">
        <v>82</v>
      </c>
      <c r="B37" s="32" t="s">
        <v>143</v>
      </c>
      <c r="C37" s="33" t="s">
        <v>144</v>
      </c>
      <c r="D37" s="34">
        <f t="shared" si="0"/>
        <v>1118</v>
      </c>
      <c r="E37" s="34">
        <f t="shared" si="1"/>
        <v>0</v>
      </c>
      <c r="F37" s="34">
        <v>0</v>
      </c>
      <c r="G37" s="34">
        <v>0</v>
      </c>
      <c r="H37" s="34">
        <f t="shared" si="2"/>
        <v>0</v>
      </c>
      <c r="I37" s="34">
        <v>0</v>
      </c>
      <c r="J37" s="34">
        <v>0</v>
      </c>
      <c r="K37" s="34">
        <f t="shared" si="3"/>
        <v>1118</v>
      </c>
      <c r="L37" s="34">
        <v>349</v>
      </c>
      <c r="M37" s="34">
        <v>769</v>
      </c>
      <c r="N37" s="34">
        <f t="shared" si="4"/>
        <v>1132</v>
      </c>
      <c r="O37" s="34">
        <f t="shared" si="5"/>
        <v>349</v>
      </c>
      <c r="P37" s="34">
        <v>349</v>
      </c>
      <c r="Q37" s="34">
        <v>0</v>
      </c>
      <c r="R37" s="34">
        <v>0</v>
      </c>
      <c r="S37" s="34">
        <v>0</v>
      </c>
      <c r="T37" s="34">
        <v>0</v>
      </c>
      <c r="U37" s="34">
        <f t="shared" si="6"/>
        <v>769</v>
      </c>
      <c r="V37" s="34">
        <v>769</v>
      </c>
      <c r="W37" s="34">
        <v>0</v>
      </c>
      <c r="X37" s="34">
        <v>0</v>
      </c>
      <c r="Y37" s="34">
        <v>0</v>
      </c>
      <c r="Z37" s="34">
        <v>0</v>
      </c>
      <c r="AA37" s="34">
        <f t="shared" si="7"/>
        <v>14</v>
      </c>
      <c r="AB37" s="34">
        <v>14</v>
      </c>
      <c r="AC37" s="34">
        <v>0</v>
      </c>
    </row>
    <row r="38" spans="1:29" ht="13.5">
      <c r="A38" s="31" t="s">
        <v>82</v>
      </c>
      <c r="B38" s="32" t="s">
        <v>145</v>
      </c>
      <c r="C38" s="33" t="s">
        <v>146</v>
      </c>
      <c r="D38" s="34">
        <f t="shared" si="0"/>
        <v>1845</v>
      </c>
      <c r="E38" s="34">
        <f t="shared" si="1"/>
        <v>0</v>
      </c>
      <c r="F38" s="34">
        <v>0</v>
      </c>
      <c r="G38" s="34">
        <v>0</v>
      </c>
      <c r="H38" s="34">
        <f t="shared" si="2"/>
        <v>0</v>
      </c>
      <c r="I38" s="34">
        <v>0</v>
      </c>
      <c r="J38" s="34">
        <v>0</v>
      </c>
      <c r="K38" s="34">
        <f t="shared" si="3"/>
        <v>1845</v>
      </c>
      <c r="L38" s="34">
        <v>865</v>
      </c>
      <c r="M38" s="34">
        <v>980</v>
      </c>
      <c r="N38" s="34">
        <f t="shared" si="4"/>
        <v>1875</v>
      </c>
      <c r="O38" s="34">
        <f t="shared" si="5"/>
        <v>865</v>
      </c>
      <c r="P38" s="34">
        <v>865</v>
      </c>
      <c r="Q38" s="34">
        <v>0</v>
      </c>
      <c r="R38" s="34">
        <v>0</v>
      </c>
      <c r="S38" s="34">
        <v>0</v>
      </c>
      <c r="T38" s="34">
        <v>0</v>
      </c>
      <c r="U38" s="34">
        <f t="shared" si="6"/>
        <v>980</v>
      </c>
      <c r="V38" s="34">
        <v>980</v>
      </c>
      <c r="W38" s="34">
        <v>0</v>
      </c>
      <c r="X38" s="34">
        <v>0</v>
      </c>
      <c r="Y38" s="34">
        <v>0</v>
      </c>
      <c r="Z38" s="34">
        <v>0</v>
      </c>
      <c r="AA38" s="34">
        <f t="shared" si="7"/>
        <v>30</v>
      </c>
      <c r="AB38" s="34">
        <v>30</v>
      </c>
      <c r="AC38" s="34">
        <v>0</v>
      </c>
    </row>
    <row r="39" spans="1:29" ht="13.5">
      <c r="A39" s="31" t="s">
        <v>82</v>
      </c>
      <c r="B39" s="32" t="s">
        <v>147</v>
      </c>
      <c r="C39" s="33" t="s">
        <v>148</v>
      </c>
      <c r="D39" s="34">
        <f t="shared" si="0"/>
        <v>2661</v>
      </c>
      <c r="E39" s="34">
        <f t="shared" si="1"/>
        <v>0</v>
      </c>
      <c r="F39" s="34">
        <v>0</v>
      </c>
      <c r="G39" s="34">
        <v>0</v>
      </c>
      <c r="H39" s="34">
        <f t="shared" si="2"/>
        <v>0</v>
      </c>
      <c r="I39" s="34">
        <v>0</v>
      </c>
      <c r="J39" s="34">
        <v>0</v>
      </c>
      <c r="K39" s="34">
        <f t="shared" si="3"/>
        <v>2661</v>
      </c>
      <c r="L39" s="34">
        <v>1112</v>
      </c>
      <c r="M39" s="34">
        <v>1549</v>
      </c>
      <c r="N39" s="34">
        <f t="shared" si="4"/>
        <v>2661</v>
      </c>
      <c r="O39" s="34">
        <f t="shared" si="5"/>
        <v>1112</v>
      </c>
      <c r="P39" s="34">
        <v>1112</v>
      </c>
      <c r="Q39" s="34">
        <v>0</v>
      </c>
      <c r="R39" s="34">
        <v>0</v>
      </c>
      <c r="S39" s="34">
        <v>0</v>
      </c>
      <c r="T39" s="34">
        <v>0</v>
      </c>
      <c r="U39" s="34">
        <f t="shared" si="6"/>
        <v>1549</v>
      </c>
      <c r="V39" s="34">
        <v>1549</v>
      </c>
      <c r="W39" s="34">
        <v>0</v>
      </c>
      <c r="X39" s="34">
        <v>0</v>
      </c>
      <c r="Y39" s="34">
        <v>0</v>
      </c>
      <c r="Z39" s="34">
        <v>0</v>
      </c>
      <c r="AA39" s="34">
        <f t="shared" si="7"/>
        <v>0</v>
      </c>
      <c r="AB39" s="34">
        <v>0</v>
      </c>
      <c r="AC39" s="34">
        <v>0</v>
      </c>
    </row>
    <row r="40" spans="1:29" ht="13.5">
      <c r="A40" s="31" t="s">
        <v>82</v>
      </c>
      <c r="B40" s="32" t="s">
        <v>149</v>
      </c>
      <c r="C40" s="33" t="s">
        <v>55</v>
      </c>
      <c r="D40" s="34">
        <f t="shared" si="0"/>
        <v>3459</v>
      </c>
      <c r="E40" s="34">
        <f t="shared" si="1"/>
        <v>0</v>
      </c>
      <c r="F40" s="34">
        <v>0</v>
      </c>
      <c r="G40" s="34">
        <v>0</v>
      </c>
      <c r="H40" s="34">
        <f t="shared" si="2"/>
        <v>0</v>
      </c>
      <c r="I40" s="34">
        <v>0</v>
      </c>
      <c r="J40" s="34">
        <v>0</v>
      </c>
      <c r="K40" s="34">
        <f t="shared" si="3"/>
        <v>3459</v>
      </c>
      <c r="L40" s="34">
        <v>1729</v>
      </c>
      <c r="M40" s="34">
        <v>1730</v>
      </c>
      <c r="N40" s="34">
        <f t="shared" si="4"/>
        <v>3459</v>
      </c>
      <c r="O40" s="34">
        <f t="shared" si="5"/>
        <v>1729</v>
      </c>
      <c r="P40" s="34">
        <v>1729</v>
      </c>
      <c r="Q40" s="34">
        <v>0</v>
      </c>
      <c r="R40" s="34">
        <v>0</v>
      </c>
      <c r="S40" s="34">
        <v>0</v>
      </c>
      <c r="T40" s="34">
        <v>0</v>
      </c>
      <c r="U40" s="34">
        <f t="shared" si="6"/>
        <v>1730</v>
      </c>
      <c r="V40" s="34">
        <v>1730</v>
      </c>
      <c r="W40" s="34">
        <v>0</v>
      </c>
      <c r="X40" s="34">
        <v>0</v>
      </c>
      <c r="Y40" s="34">
        <v>0</v>
      </c>
      <c r="Z40" s="34">
        <v>0</v>
      </c>
      <c r="AA40" s="34">
        <f t="shared" si="7"/>
        <v>0</v>
      </c>
      <c r="AB40" s="34">
        <v>0</v>
      </c>
      <c r="AC40" s="34">
        <v>0</v>
      </c>
    </row>
    <row r="41" spans="1:29" ht="13.5">
      <c r="A41" s="31" t="s">
        <v>82</v>
      </c>
      <c r="B41" s="32" t="s">
        <v>150</v>
      </c>
      <c r="C41" s="33" t="s">
        <v>151</v>
      </c>
      <c r="D41" s="34">
        <f t="shared" si="0"/>
        <v>873</v>
      </c>
      <c r="E41" s="34">
        <f t="shared" si="1"/>
        <v>0</v>
      </c>
      <c r="F41" s="34">
        <v>0</v>
      </c>
      <c r="G41" s="34">
        <v>0</v>
      </c>
      <c r="H41" s="34">
        <f t="shared" si="2"/>
        <v>0</v>
      </c>
      <c r="I41" s="34">
        <v>0</v>
      </c>
      <c r="J41" s="34">
        <v>0</v>
      </c>
      <c r="K41" s="34">
        <f t="shared" si="3"/>
        <v>873</v>
      </c>
      <c r="L41" s="34">
        <v>162</v>
      </c>
      <c r="M41" s="34">
        <v>711</v>
      </c>
      <c r="N41" s="34">
        <f t="shared" si="4"/>
        <v>873</v>
      </c>
      <c r="O41" s="34">
        <f t="shared" si="5"/>
        <v>162</v>
      </c>
      <c r="P41" s="34">
        <v>162</v>
      </c>
      <c r="Q41" s="34">
        <v>0</v>
      </c>
      <c r="R41" s="34">
        <v>0</v>
      </c>
      <c r="S41" s="34">
        <v>0</v>
      </c>
      <c r="T41" s="34">
        <v>0</v>
      </c>
      <c r="U41" s="34">
        <f t="shared" si="6"/>
        <v>711</v>
      </c>
      <c r="V41" s="34">
        <v>711</v>
      </c>
      <c r="W41" s="34">
        <v>0</v>
      </c>
      <c r="X41" s="34">
        <v>0</v>
      </c>
      <c r="Y41" s="34">
        <v>0</v>
      </c>
      <c r="Z41" s="34">
        <v>0</v>
      </c>
      <c r="AA41" s="34">
        <f t="shared" si="7"/>
        <v>0</v>
      </c>
      <c r="AB41" s="34">
        <v>0</v>
      </c>
      <c r="AC41" s="34">
        <v>0</v>
      </c>
    </row>
    <row r="42" spans="1:29" ht="13.5">
      <c r="A42" s="31" t="s">
        <v>82</v>
      </c>
      <c r="B42" s="32" t="s">
        <v>152</v>
      </c>
      <c r="C42" s="33" t="s">
        <v>153</v>
      </c>
      <c r="D42" s="34">
        <f t="shared" si="0"/>
        <v>1070</v>
      </c>
      <c r="E42" s="34">
        <f t="shared" si="1"/>
        <v>0</v>
      </c>
      <c r="F42" s="34">
        <v>0</v>
      </c>
      <c r="G42" s="34">
        <v>0</v>
      </c>
      <c r="H42" s="34">
        <f t="shared" si="2"/>
        <v>0</v>
      </c>
      <c r="I42" s="34">
        <v>0</v>
      </c>
      <c r="J42" s="34">
        <v>0</v>
      </c>
      <c r="K42" s="34">
        <f t="shared" si="3"/>
        <v>1070</v>
      </c>
      <c r="L42" s="34">
        <v>485</v>
      </c>
      <c r="M42" s="34">
        <v>585</v>
      </c>
      <c r="N42" s="34">
        <f t="shared" si="4"/>
        <v>1070</v>
      </c>
      <c r="O42" s="34">
        <f t="shared" si="5"/>
        <v>485</v>
      </c>
      <c r="P42" s="34">
        <v>485</v>
      </c>
      <c r="Q42" s="34">
        <v>0</v>
      </c>
      <c r="R42" s="34">
        <v>0</v>
      </c>
      <c r="S42" s="34">
        <v>0</v>
      </c>
      <c r="T42" s="34">
        <v>0</v>
      </c>
      <c r="U42" s="34">
        <f t="shared" si="6"/>
        <v>585</v>
      </c>
      <c r="V42" s="34">
        <v>585</v>
      </c>
      <c r="W42" s="34">
        <v>0</v>
      </c>
      <c r="X42" s="34">
        <v>0</v>
      </c>
      <c r="Y42" s="34">
        <v>0</v>
      </c>
      <c r="Z42" s="34">
        <v>0</v>
      </c>
      <c r="AA42" s="34">
        <f t="shared" si="7"/>
        <v>0</v>
      </c>
      <c r="AB42" s="34">
        <v>0</v>
      </c>
      <c r="AC42" s="34">
        <v>0</v>
      </c>
    </row>
    <row r="43" spans="1:29" ht="13.5">
      <c r="A43" s="31" t="s">
        <v>82</v>
      </c>
      <c r="B43" s="32" t="s">
        <v>154</v>
      </c>
      <c r="C43" s="33" t="s">
        <v>155</v>
      </c>
      <c r="D43" s="34">
        <f t="shared" si="0"/>
        <v>3427</v>
      </c>
      <c r="E43" s="34">
        <f t="shared" si="1"/>
        <v>0</v>
      </c>
      <c r="F43" s="34">
        <v>0</v>
      </c>
      <c r="G43" s="34">
        <v>0</v>
      </c>
      <c r="H43" s="34">
        <f t="shared" si="2"/>
        <v>0</v>
      </c>
      <c r="I43" s="34">
        <v>0</v>
      </c>
      <c r="J43" s="34">
        <v>0</v>
      </c>
      <c r="K43" s="34">
        <f t="shared" si="3"/>
        <v>3427</v>
      </c>
      <c r="L43" s="34">
        <v>988</v>
      </c>
      <c r="M43" s="34">
        <v>2439</v>
      </c>
      <c r="N43" s="34">
        <f t="shared" si="4"/>
        <v>3427</v>
      </c>
      <c r="O43" s="34">
        <f t="shared" si="5"/>
        <v>988</v>
      </c>
      <c r="P43" s="34">
        <v>988</v>
      </c>
      <c r="Q43" s="34">
        <v>0</v>
      </c>
      <c r="R43" s="34">
        <v>0</v>
      </c>
      <c r="S43" s="34">
        <v>0</v>
      </c>
      <c r="T43" s="34">
        <v>0</v>
      </c>
      <c r="U43" s="34">
        <f t="shared" si="6"/>
        <v>2439</v>
      </c>
      <c r="V43" s="34">
        <v>2439</v>
      </c>
      <c r="W43" s="34">
        <v>0</v>
      </c>
      <c r="X43" s="34">
        <v>0</v>
      </c>
      <c r="Y43" s="34">
        <v>0</v>
      </c>
      <c r="Z43" s="34">
        <v>0</v>
      </c>
      <c r="AA43" s="34">
        <f t="shared" si="7"/>
        <v>0</v>
      </c>
      <c r="AB43" s="34">
        <v>0</v>
      </c>
      <c r="AC43" s="34">
        <v>0</v>
      </c>
    </row>
    <row r="44" spans="1:29" ht="13.5">
      <c r="A44" s="31" t="s">
        <v>82</v>
      </c>
      <c r="B44" s="32" t="s">
        <v>156</v>
      </c>
      <c r="C44" s="33" t="s">
        <v>157</v>
      </c>
      <c r="D44" s="34">
        <f t="shared" si="0"/>
        <v>2695</v>
      </c>
      <c r="E44" s="34">
        <f t="shared" si="1"/>
        <v>0</v>
      </c>
      <c r="F44" s="34">
        <v>0</v>
      </c>
      <c r="G44" s="34">
        <v>0</v>
      </c>
      <c r="H44" s="34">
        <f t="shared" si="2"/>
        <v>0</v>
      </c>
      <c r="I44" s="34">
        <v>0</v>
      </c>
      <c r="J44" s="34">
        <v>0</v>
      </c>
      <c r="K44" s="34">
        <f t="shared" si="3"/>
        <v>2695</v>
      </c>
      <c r="L44" s="34">
        <v>1398</v>
      </c>
      <c r="M44" s="34">
        <v>1297</v>
      </c>
      <c r="N44" s="34">
        <f t="shared" si="4"/>
        <v>2695</v>
      </c>
      <c r="O44" s="34">
        <f t="shared" si="5"/>
        <v>1398</v>
      </c>
      <c r="P44" s="34">
        <v>1398</v>
      </c>
      <c r="Q44" s="34">
        <v>0</v>
      </c>
      <c r="R44" s="34">
        <v>0</v>
      </c>
      <c r="S44" s="34">
        <v>0</v>
      </c>
      <c r="T44" s="34">
        <v>0</v>
      </c>
      <c r="U44" s="34">
        <f t="shared" si="6"/>
        <v>1297</v>
      </c>
      <c r="V44" s="34">
        <v>1297</v>
      </c>
      <c r="W44" s="34">
        <v>0</v>
      </c>
      <c r="X44" s="34">
        <v>0</v>
      </c>
      <c r="Y44" s="34">
        <v>0</v>
      </c>
      <c r="Z44" s="34">
        <v>0</v>
      </c>
      <c r="AA44" s="34">
        <f t="shared" si="7"/>
        <v>0</v>
      </c>
      <c r="AB44" s="34">
        <v>0</v>
      </c>
      <c r="AC44" s="34">
        <v>0</v>
      </c>
    </row>
    <row r="45" spans="1:29" ht="13.5">
      <c r="A45" s="31" t="s">
        <v>82</v>
      </c>
      <c r="B45" s="32" t="s">
        <v>158</v>
      </c>
      <c r="C45" s="33" t="s">
        <v>159</v>
      </c>
      <c r="D45" s="34">
        <f t="shared" si="0"/>
        <v>4131</v>
      </c>
      <c r="E45" s="34">
        <f t="shared" si="1"/>
        <v>0</v>
      </c>
      <c r="F45" s="34">
        <v>0</v>
      </c>
      <c r="G45" s="34">
        <v>0</v>
      </c>
      <c r="H45" s="34">
        <f t="shared" si="2"/>
        <v>0</v>
      </c>
      <c r="I45" s="34">
        <v>0</v>
      </c>
      <c r="J45" s="34">
        <v>0</v>
      </c>
      <c r="K45" s="34">
        <f t="shared" si="3"/>
        <v>4131</v>
      </c>
      <c r="L45" s="34">
        <v>2156</v>
      </c>
      <c r="M45" s="34">
        <v>1975</v>
      </c>
      <c r="N45" s="34">
        <f t="shared" si="4"/>
        <v>4345</v>
      </c>
      <c r="O45" s="34">
        <f t="shared" si="5"/>
        <v>2156</v>
      </c>
      <c r="P45" s="34">
        <v>2156</v>
      </c>
      <c r="Q45" s="34">
        <v>0</v>
      </c>
      <c r="R45" s="34">
        <v>0</v>
      </c>
      <c r="S45" s="34">
        <v>0</v>
      </c>
      <c r="T45" s="34">
        <v>0</v>
      </c>
      <c r="U45" s="34">
        <f t="shared" si="6"/>
        <v>1975</v>
      </c>
      <c r="V45" s="34">
        <v>1975</v>
      </c>
      <c r="W45" s="34">
        <v>0</v>
      </c>
      <c r="X45" s="34">
        <v>0</v>
      </c>
      <c r="Y45" s="34">
        <v>0</v>
      </c>
      <c r="Z45" s="34">
        <v>0</v>
      </c>
      <c r="AA45" s="34">
        <f t="shared" si="7"/>
        <v>214</v>
      </c>
      <c r="AB45" s="34">
        <v>214</v>
      </c>
      <c r="AC45" s="34">
        <v>0</v>
      </c>
    </row>
    <row r="46" spans="1:29" ht="13.5">
      <c r="A46" s="31" t="s">
        <v>82</v>
      </c>
      <c r="B46" s="32" t="s">
        <v>160</v>
      </c>
      <c r="C46" s="33" t="s">
        <v>161</v>
      </c>
      <c r="D46" s="34">
        <f t="shared" si="0"/>
        <v>282</v>
      </c>
      <c r="E46" s="34">
        <f t="shared" si="1"/>
        <v>0</v>
      </c>
      <c r="F46" s="34">
        <v>0</v>
      </c>
      <c r="G46" s="34">
        <v>0</v>
      </c>
      <c r="H46" s="34">
        <f t="shared" si="2"/>
        <v>0</v>
      </c>
      <c r="I46" s="34">
        <v>0</v>
      </c>
      <c r="J46" s="34">
        <v>0</v>
      </c>
      <c r="K46" s="34">
        <f t="shared" si="3"/>
        <v>282</v>
      </c>
      <c r="L46" s="34">
        <v>132</v>
      </c>
      <c r="M46" s="34">
        <v>150</v>
      </c>
      <c r="N46" s="34">
        <f t="shared" si="4"/>
        <v>344</v>
      </c>
      <c r="O46" s="34">
        <f t="shared" si="5"/>
        <v>132</v>
      </c>
      <c r="P46" s="34">
        <v>132</v>
      </c>
      <c r="Q46" s="34">
        <v>0</v>
      </c>
      <c r="R46" s="34">
        <v>0</v>
      </c>
      <c r="S46" s="34">
        <v>0</v>
      </c>
      <c r="T46" s="34">
        <v>0</v>
      </c>
      <c r="U46" s="34">
        <f t="shared" si="6"/>
        <v>150</v>
      </c>
      <c r="V46" s="34">
        <v>150</v>
      </c>
      <c r="W46" s="34">
        <v>0</v>
      </c>
      <c r="X46" s="34">
        <v>0</v>
      </c>
      <c r="Y46" s="34">
        <v>0</v>
      </c>
      <c r="Z46" s="34">
        <v>0</v>
      </c>
      <c r="AA46" s="34">
        <f t="shared" si="7"/>
        <v>62</v>
      </c>
      <c r="AB46" s="34">
        <v>62</v>
      </c>
      <c r="AC46" s="34">
        <v>0</v>
      </c>
    </row>
    <row r="47" spans="1:29" ht="13.5">
      <c r="A47" s="31" t="s">
        <v>82</v>
      </c>
      <c r="B47" s="32" t="s">
        <v>162</v>
      </c>
      <c r="C47" s="33" t="s">
        <v>163</v>
      </c>
      <c r="D47" s="34">
        <f t="shared" si="0"/>
        <v>3006</v>
      </c>
      <c r="E47" s="34">
        <f t="shared" si="1"/>
        <v>3006</v>
      </c>
      <c r="F47" s="34">
        <v>1571</v>
      </c>
      <c r="G47" s="34">
        <v>1435</v>
      </c>
      <c r="H47" s="34">
        <f t="shared" si="2"/>
        <v>0</v>
      </c>
      <c r="I47" s="34">
        <v>0</v>
      </c>
      <c r="J47" s="34">
        <v>0</v>
      </c>
      <c r="K47" s="34">
        <f t="shared" si="3"/>
        <v>0</v>
      </c>
      <c r="L47" s="34">
        <v>0</v>
      </c>
      <c r="M47" s="34">
        <v>0</v>
      </c>
      <c r="N47" s="34">
        <f t="shared" si="4"/>
        <v>3018</v>
      </c>
      <c r="O47" s="34">
        <f t="shared" si="5"/>
        <v>1571</v>
      </c>
      <c r="P47" s="34">
        <v>1571</v>
      </c>
      <c r="Q47" s="34">
        <v>0</v>
      </c>
      <c r="R47" s="34">
        <v>0</v>
      </c>
      <c r="S47" s="34">
        <v>0</v>
      </c>
      <c r="T47" s="34">
        <v>0</v>
      </c>
      <c r="U47" s="34">
        <f t="shared" si="6"/>
        <v>1435</v>
      </c>
      <c r="V47" s="34">
        <v>1435</v>
      </c>
      <c r="W47" s="34">
        <v>0</v>
      </c>
      <c r="X47" s="34">
        <v>0</v>
      </c>
      <c r="Y47" s="34">
        <v>0</v>
      </c>
      <c r="Z47" s="34">
        <v>0</v>
      </c>
      <c r="AA47" s="34">
        <f t="shared" si="7"/>
        <v>12</v>
      </c>
      <c r="AB47" s="34">
        <v>12</v>
      </c>
      <c r="AC47" s="34">
        <v>0</v>
      </c>
    </row>
    <row r="48" spans="1:29" ht="13.5">
      <c r="A48" s="57" t="s">
        <v>166</v>
      </c>
      <c r="B48" s="58"/>
      <c r="C48" s="59"/>
      <c r="D48" s="34">
        <f>SUM(D7:D47)</f>
        <v>242595</v>
      </c>
      <c r="E48" s="34">
        <f aca="true" t="shared" si="8" ref="E48:AC48">SUM(E7:E47)</f>
        <v>9537</v>
      </c>
      <c r="F48" s="34">
        <f t="shared" si="8"/>
        <v>4984</v>
      </c>
      <c r="G48" s="34">
        <f t="shared" si="8"/>
        <v>4553</v>
      </c>
      <c r="H48" s="34">
        <f t="shared" si="8"/>
        <v>0</v>
      </c>
      <c r="I48" s="34">
        <f t="shared" si="8"/>
        <v>0</v>
      </c>
      <c r="J48" s="34">
        <f t="shared" si="8"/>
        <v>0</v>
      </c>
      <c r="K48" s="34">
        <f t="shared" si="8"/>
        <v>233058</v>
      </c>
      <c r="L48" s="34">
        <f t="shared" si="8"/>
        <v>53739</v>
      </c>
      <c r="M48" s="34">
        <f t="shared" si="8"/>
        <v>179319</v>
      </c>
      <c r="N48" s="34">
        <f t="shared" si="8"/>
        <v>243162</v>
      </c>
      <c r="O48" s="34">
        <f t="shared" si="8"/>
        <v>58723</v>
      </c>
      <c r="P48" s="34">
        <f t="shared" si="8"/>
        <v>58723</v>
      </c>
      <c r="Q48" s="34">
        <f t="shared" si="8"/>
        <v>0</v>
      </c>
      <c r="R48" s="34">
        <f t="shared" si="8"/>
        <v>0</v>
      </c>
      <c r="S48" s="34">
        <f t="shared" si="8"/>
        <v>0</v>
      </c>
      <c r="T48" s="34">
        <f t="shared" si="8"/>
        <v>0</v>
      </c>
      <c r="U48" s="34">
        <f t="shared" si="8"/>
        <v>183872</v>
      </c>
      <c r="V48" s="34">
        <f t="shared" si="8"/>
        <v>183872</v>
      </c>
      <c r="W48" s="34">
        <f t="shared" si="8"/>
        <v>0</v>
      </c>
      <c r="X48" s="34">
        <f t="shared" si="8"/>
        <v>0</v>
      </c>
      <c r="Y48" s="34">
        <f t="shared" si="8"/>
        <v>0</v>
      </c>
      <c r="Z48" s="34">
        <f t="shared" si="8"/>
        <v>0</v>
      </c>
      <c r="AA48" s="34">
        <f t="shared" si="8"/>
        <v>567</v>
      </c>
      <c r="AB48" s="34">
        <f t="shared" si="8"/>
        <v>567</v>
      </c>
      <c r="AC48" s="34">
        <f t="shared" si="8"/>
        <v>0</v>
      </c>
    </row>
  </sheetData>
  <mergeCells count="7">
    <mergeCell ref="A48:C48"/>
    <mergeCell ref="H3:J3"/>
    <mergeCell ref="K3:M3"/>
    <mergeCell ref="A2:A6"/>
    <mergeCell ref="B2:B6"/>
    <mergeCell ref="C2:C6"/>
    <mergeCell ref="E3:G3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&amp;L&amp;16し尿処理の状況（平成１４年度実績）&amp;R&amp;D　　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K23"/>
  <sheetViews>
    <sheetView workbookViewId="0" topLeftCell="A1">
      <selection activeCell="A1" sqref="A1:B1"/>
    </sheetView>
  </sheetViews>
  <sheetFormatPr defaultColWidth="9.00390625" defaultRowHeight="13.5"/>
  <cols>
    <col min="1" max="1" width="4.75390625" style="39" customWidth="1"/>
    <col min="2" max="2" width="4.875" style="39" customWidth="1"/>
    <col min="3" max="3" width="13.375" style="39" customWidth="1"/>
    <col min="4" max="4" width="13.75390625" style="39" customWidth="1"/>
    <col min="5" max="5" width="3.375" style="39" customWidth="1"/>
    <col min="6" max="6" width="3.875" style="39" customWidth="1"/>
    <col min="7" max="9" width="13.00390625" style="39" customWidth="1"/>
    <col min="10" max="10" width="12.875" style="39" customWidth="1"/>
    <col min="11" max="16384" width="8.00390625" style="39" customWidth="1"/>
  </cols>
  <sheetData>
    <row r="1" spans="1:3" s="38" customFormat="1" ht="21" customHeight="1">
      <c r="A1" s="94" t="s">
        <v>81</v>
      </c>
      <c r="B1" s="94"/>
      <c r="C1" s="37" t="s">
        <v>20</v>
      </c>
    </row>
    <row r="2" ht="18" customHeight="1">
      <c r="J2" s="40" t="s">
        <v>21</v>
      </c>
    </row>
    <row r="3" spans="6:11" s="41" customFormat="1" ht="19.5" customHeight="1">
      <c r="F3" s="93" t="s">
        <v>22</v>
      </c>
      <c r="G3" s="93"/>
      <c r="H3" s="42" t="s">
        <v>23</v>
      </c>
      <c r="I3" s="42" t="s">
        <v>24</v>
      </c>
      <c r="J3" s="42" t="s">
        <v>13</v>
      </c>
      <c r="K3" s="42" t="s">
        <v>25</v>
      </c>
    </row>
    <row r="4" spans="2:11" s="41" customFormat="1" ht="19.5" customHeight="1">
      <c r="B4" s="95" t="s">
        <v>26</v>
      </c>
      <c r="C4" s="43" t="s">
        <v>27</v>
      </c>
      <c r="D4" s="44">
        <f>SUMIF('水洗化人口等'!$A$7:$C$48,$A$1,'水洗化人口等'!$G$7:$G$48)</f>
        <v>127759</v>
      </c>
      <c r="F4" s="103" t="s">
        <v>28</v>
      </c>
      <c r="G4" s="43" t="s">
        <v>29</v>
      </c>
      <c r="H4" s="44">
        <f>SUMIF('し尿処理の状況'!$A$7:$C$48,$A$1,'し尿処理の状況'!$P$7:$P$48)</f>
        <v>58723</v>
      </c>
      <c r="I4" s="44">
        <f>SUMIF('し尿処理の状況'!$A$7:$C$48,$A$1,'し尿処理の状況'!$V$7:$V$48)</f>
        <v>183872</v>
      </c>
      <c r="J4" s="44">
        <f aca="true" t="shared" si="0" ref="J4:J11">H4+I4</f>
        <v>242595</v>
      </c>
      <c r="K4" s="45">
        <f aca="true" t="shared" si="1" ref="K4:K9">J4/$J$9</f>
        <v>1</v>
      </c>
    </row>
    <row r="5" spans="2:11" s="41" customFormat="1" ht="19.5" customHeight="1">
      <c r="B5" s="96"/>
      <c r="C5" s="43" t="s">
        <v>30</v>
      </c>
      <c r="D5" s="44">
        <f>SUMIF('水洗化人口等'!$A$7:$C$48,$A$1,'水洗化人口等'!$H$7:$H$48)</f>
        <v>1658</v>
      </c>
      <c r="F5" s="104"/>
      <c r="G5" s="43" t="s">
        <v>31</v>
      </c>
      <c r="H5" s="44">
        <f>SUMIF('し尿処理の状況'!$A$7:$C$48,$A$1,'し尿処理の状況'!$Q$7:$Q$48)</f>
        <v>0</v>
      </c>
      <c r="I5" s="44">
        <f>SUMIF('し尿処理の状況'!$A$7:$C$48,$A$1,'し尿処理の状況'!$W$7:$W$48)</f>
        <v>0</v>
      </c>
      <c r="J5" s="44">
        <f t="shared" si="0"/>
        <v>0</v>
      </c>
      <c r="K5" s="45">
        <f t="shared" si="1"/>
        <v>0</v>
      </c>
    </row>
    <row r="6" spans="2:11" s="41" customFormat="1" ht="19.5" customHeight="1">
      <c r="B6" s="97"/>
      <c r="C6" s="46" t="s">
        <v>32</v>
      </c>
      <c r="D6" s="47">
        <f>SUM(D4:D5)</f>
        <v>129417</v>
      </c>
      <c r="F6" s="104"/>
      <c r="G6" s="43" t="s">
        <v>33</v>
      </c>
      <c r="H6" s="44">
        <f>SUMIF('し尿処理の状況'!$A$7:$C$48,$A$1,'し尿処理の状況'!$R$7:$R$48)</f>
        <v>0</v>
      </c>
      <c r="I6" s="44">
        <f>SUMIF('し尿処理の状況'!$A$7:$C$48,$A$1,'し尿処理の状況'!$X$7:$X$48)</f>
        <v>0</v>
      </c>
      <c r="J6" s="44">
        <f t="shared" si="0"/>
        <v>0</v>
      </c>
      <c r="K6" s="45">
        <f t="shared" si="1"/>
        <v>0</v>
      </c>
    </row>
    <row r="7" spans="2:11" s="41" customFormat="1" ht="19.5" customHeight="1">
      <c r="B7" s="98" t="s">
        <v>34</v>
      </c>
      <c r="C7" s="48" t="s">
        <v>35</v>
      </c>
      <c r="D7" s="44">
        <f>SUMIF('水洗化人口等'!$A$7:$C$48,$A$1,'水洗化人口等'!$K$7:$K$48)</f>
        <v>629552</v>
      </c>
      <c r="F7" s="104"/>
      <c r="G7" s="43" t="s">
        <v>36</v>
      </c>
      <c r="H7" s="44">
        <f>SUMIF('し尿処理の状況'!$A$7:$C$48,$A$1,'し尿処理の状況'!$S$7:$S$48)</f>
        <v>0</v>
      </c>
      <c r="I7" s="44">
        <f>SUMIF('し尿処理の状況'!$A$7:$C$48,$A$1,'し尿処理の状況'!$Y$7:$Y$48)</f>
        <v>0</v>
      </c>
      <c r="J7" s="44">
        <f t="shared" si="0"/>
        <v>0</v>
      </c>
      <c r="K7" s="45">
        <f t="shared" si="1"/>
        <v>0</v>
      </c>
    </row>
    <row r="8" spans="2:11" s="41" customFormat="1" ht="19.5" customHeight="1">
      <c r="B8" s="99"/>
      <c r="C8" s="43" t="s">
        <v>37</v>
      </c>
      <c r="D8" s="44">
        <f>SUMIF('水洗化人口等'!$A$7:$C$48,$A$1,'水洗化人口等'!$M$7:$M$48)</f>
        <v>6495</v>
      </c>
      <c r="F8" s="104"/>
      <c r="G8" s="43" t="s">
        <v>38</v>
      </c>
      <c r="H8" s="44">
        <f>SUMIF('し尿処理の状況'!$A$7:$C$48,$A$1,'し尿処理の状況'!$T$7:$T$48)</f>
        <v>0</v>
      </c>
      <c r="I8" s="44">
        <f>SUMIF('し尿処理の状況'!$A$7:$C$48,$A$1,'し尿処理の状況'!$Z$7:$Z$48)</f>
        <v>0</v>
      </c>
      <c r="J8" s="44">
        <f t="shared" si="0"/>
        <v>0</v>
      </c>
      <c r="K8" s="45">
        <f t="shared" si="1"/>
        <v>0</v>
      </c>
    </row>
    <row r="9" spans="2:11" s="41" customFormat="1" ht="19.5" customHeight="1">
      <c r="B9" s="99"/>
      <c r="C9" s="43" t="s">
        <v>39</v>
      </c>
      <c r="D9" s="44">
        <f>SUMIF('水洗化人口等'!$A$7:$C$48,$A$1,'水洗化人口等'!$O$7:$O$48)</f>
        <v>414761</v>
      </c>
      <c r="F9" s="104"/>
      <c r="G9" s="43" t="s">
        <v>32</v>
      </c>
      <c r="H9" s="44">
        <f>SUM(H4:H8)</f>
        <v>58723</v>
      </c>
      <c r="I9" s="44">
        <f>SUM(I4:I8)</f>
        <v>183872</v>
      </c>
      <c r="J9" s="44">
        <f t="shared" si="0"/>
        <v>242595</v>
      </c>
      <c r="K9" s="45">
        <f t="shared" si="1"/>
        <v>1</v>
      </c>
    </row>
    <row r="10" spans="2:10" s="41" customFormat="1" ht="19.5" customHeight="1">
      <c r="B10" s="100"/>
      <c r="C10" s="46" t="s">
        <v>32</v>
      </c>
      <c r="D10" s="47">
        <f>SUM(D7:D9)</f>
        <v>1050808</v>
      </c>
      <c r="F10" s="93" t="s">
        <v>40</v>
      </c>
      <c r="G10" s="93"/>
      <c r="H10" s="44">
        <f>SUMIF('し尿処理の状況'!$A$7:$C$48,$A$1,'し尿処理の状況'!$AB$7:$AB$48)</f>
        <v>567</v>
      </c>
      <c r="I10" s="44">
        <f>SUMIF('し尿処理の状況'!$A$7:$C$48,$A$1,'し尿処理の状況'!$AC$7:$AC$48)</f>
        <v>0</v>
      </c>
      <c r="J10" s="44">
        <f t="shared" si="0"/>
        <v>567</v>
      </c>
    </row>
    <row r="11" spans="2:10" s="41" customFormat="1" ht="19.5" customHeight="1">
      <c r="B11" s="101" t="s">
        <v>41</v>
      </c>
      <c r="C11" s="102"/>
      <c r="D11" s="47">
        <f>D6+D10</f>
        <v>1180225</v>
      </c>
      <c r="F11" s="93" t="s">
        <v>13</v>
      </c>
      <c r="G11" s="93"/>
      <c r="H11" s="44">
        <f>H9+H10</f>
        <v>59290</v>
      </c>
      <c r="I11" s="44">
        <f>I9+I10</f>
        <v>183872</v>
      </c>
      <c r="J11" s="44">
        <f t="shared" si="0"/>
        <v>243162</v>
      </c>
    </row>
    <row r="12" spans="6:10" s="41" customFormat="1" ht="19.5" customHeight="1">
      <c r="F12" s="49"/>
      <c r="G12" s="49"/>
      <c r="H12" s="50"/>
      <c r="I12" s="50"/>
      <c r="J12" s="50"/>
    </row>
    <row r="13" spans="2:10" s="41" customFormat="1" ht="19.5" customHeight="1">
      <c r="B13" s="51" t="s">
        <v>42</v>
      </c>
      <c r="J13" s="40" t="s">
        <v>21</v>
      </c>
    </row>
    <row r="14" spans="3:10" s="41" customFormat="1" ht="19.5" customHeight="1">
      <c r="C14" s="44">
        <f>SUMIF('水洗化人口等'!$A$7:$C$48,$A$1,'水洗化人口等'!$P$7:$P$48)</f>
        <v>102260</v>
      </c>
      <c r="D14" s="41" t="s">
        <v>43</v>
      </c>
      <c r="F14" s="93" t="s">
        <v>44</v>
      </c>
      <c r="G14" s="93"/>
      <c r="H14" s="42" t="s">
        <v>23</v>
      </c>
      <c r="I14" s="42" t="s">
        <v>24</v>
      </c>
      <c r="J14" s="42" t="s">
        <v>13</v>
      </c>
    </row>
    <row r="15" spans="6:10" s="41" customFormat="1" ht="15.75" customHeight="1">
      <c r="F15" s="93" t="s">
        <v>45</v>
      </c>
      <c r="G15" s="93"/>
      <c r="H15" s="44">
        <f>SUMIF('し尿処理の状況'!$A$7:$C$48,$A$1,'し尿処理の状況'!$F$7:$F$48)</f>
        <v>4984</v>
      </c>
      <c r="I15" s="44">
        <f>SUMIF('し尿処理の状況'!$A$7:$C$48,$A$1,'し尿処理の状況'!$G$7:$G$48)</f>
        <v>4553</v>
      </c>
      <c r="J15" s="44">
        <f>H15+I15</f>
        <v>9537</v>
      </c>
    </row>
    <row r="16" spans="3:10" s="41" customFormat="1" ht="15.75" customHeight="1">
      <c r="C16" s="41" t="s">
        <v>46</v>
      </c>
      <c r="D16" s="52">
        <f>D10/D11</f>
        <v>0.890345484971086</v>
      </c>
      <c r="F16" s="93" t="s">
        <v>47</v>
      </c>
      <c r="G16" s="93"/>
      <c r="H16" s="44">
        <f>SUMIF('し尿処理の状況'!$A$7:$C$48,$A$1,'し尿処理の状況'!$I$7:$I$48)</f>
        <v>0</v>
      </c>
      <c r="I16" s="44">
        <f>SUMIF('し尿処理の状況'!$A$7:$C$48,$A$1,'し尿処理の状況'!$J$7:$J$48)</f>
        <v>0</v>
      </c>
      <c r="J16" s="44">
        <f>H16+I16</f>
        <v>0</v>
      </c>
    </row>
    <row r="17" spans="3:10" s="41" customFormat="1" ht="15.75" customHeight="1">
      <c r="C17" s="41" t="s">
        <v>48</v>
      </c>
      <c r="D17" s="52">
        <f>D6/D11</f>
        <v>0.10965451502891398</v>
      </c>
      <c r="F17" s="93" t="s">
        <v>49</v>
      </c>
      <c r="G17" s="93"/>
      <c r="H17" s="44">
        <f>SUMIF('し尿処理の状況'!$A$7:$C$48,$A$1,'し尿処理の状況'!$L$7:$L$48)</f>
        <v>53739</v>
      </c>
      <c r="I17" s="44">
        <f>SUMIF('し尿処理の状況'!$A$7:$C$48,$A$1,'し尿処理の状況'!$M$7:$M$48)</f>
        <v>179319</v>
      </c>
      <c r="J17" s="44">
        <f>H17+I17</f>
        <v>233058</v>
      </c>
    </row>
    <row r="18" spans="3:10" s="41" customFormat="1" ht="15.75" customHeight="1">
      <c r="C18" s="53" t="s">
        <v>50</v>
      </c>
      <c r="D18" s="52">
        <f>D7/D11</f>
        <v>0.5334169332118875</v>
      </c>
      <c r="F18" s="93" t="s">
        <v>13</v>
      </c>
      <c r="G18" s="93"/>
      <c r="H18" s="44">
        <f>SUM(H15:H17)</f>
        <v>58723</v>
      </c>
      <c r="I18" s="44">
        <f>SUM(I15:I17)</f>
        <v>183872</v>
      </c>
      <c r="J18" s="44">
        <f>SUM(J15:J17)</f>
        <v>242595</v>
      </c>
    </row>
    <row r="19" spans="3:10" ht="15.75" customHeight="1">
      <c r="C19" s="39" t="s">
        <v>51</v>
      </c>
      <c r="D19" s="52">
        <f>(D8+D9)/D11</f>
        <v>0.35692855175919846</v>
      </c>
      <c r="J19" s="54"/>
    </row>
    <row r="20" spans="3:10" ht="15.75" customHeight="1">
      <c r="C20" s="39" t="s">
        <v>52</v>
      </c>
      <c r="D20" s="52">
        <f>C14/D11</f>
        <v>0.08664449575292847</v>
      </c>
      <c r="J20" s="55"/>
    </row>
    <row r="21" spans="3:10" ht="15.75" customHeight="1">
      <c r="C21" s="39" t="s">
        <v>53</v>
      </c>
      <c r="D21" s="52">
        <f>D4/D6</f>
        <v>0.9871887000934962</v>
      </c>
      <c r="F21" s="56"/>
      <c r="J21" s="55"/>
    </row>
    <row r="22" spans="3:10" ht="15.75" customHeight="1">
      <c r="C22" s="39" t="s">
        <v>54</v>
      </c>
      <c r="D22" s="52">
        <f>D5/D6</f>
        <v>0.012811299906503782</v>
      </c>
      <c r="F22" s="56"/>
      <c r="J22" s="55"/>
    </row>
    <row r="23" spans="6:10" ht="15" customHeight="1">
      <c r="F23" s="56"/>
      <c r="J23" s="55"/>
    </row>
    <row r="24" ht="15" customHeight="1"/>
    <row r="25" ht="15" customHeight="1"/>
  </sheetData>
  <mergeCells count="13">
    <mergeCell ref="B11:C11"/>
    <mergeCell ref="F10:G10"/>
    <mergeCell ref="F4:F9"/>
    <mergeCell ref="F11:G11"/>
    <mergeCell ref="A1:B1"/>
    <mergeCell ref="F3:G3"/>
    <mergeCell ref="B4:B6"/>
    <mergeCell ref="B7:B10"/>
    <mergeCell ref="F14:G14"/>
    <mergeCell ref="F17:G17"/>
    <mergeCell ref="F18:G18"/>
    <mergeCell ref="F15:G15"/>
    <mergeCell ref="F16:G16"/>
  </mergeCells>
  <printOptions horizontalCentered="1" vertic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110" r:id="rId1"/>
  <headerFooter alignWithMargins="0">
    <oddHeader>&amp;R&amp;F　　&amp;D　　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環境省</cp:lastModifiedBy>
  <cp:lastPrinted>2004-12-17T07:19:07Z</cp:lastPrinted>
  <dcterms:created xsi:type="dcterms:W3CDTF">2002-10-23T07:25:09Z</dcterms:created>
  <dcterms:modified xsi:type="dcterms:W3CDTF">2005-02-15T02:43:01Z</dcterms:modified>
  <cp:category/>
  <cp:version/>
  <cp:contentType/>
  <cp:contentStatus/>
</cp:coreProperties>
</file>