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'し尿処理の状況'!$A$2:$AC$91</definedName>
    <definedName name="_xlnm.Print_Area" localSheetId="0">'水洗化人口等'!$A$2:$U$91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<sst xmlns="http://schemas.openxmlformats.org/spreadsheetml/2006/main" count="738" uniqueCount="254">
  <si>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</si>
  <si>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</si>
  <si>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</si>
  <si>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</si>
  <si>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</si>
  <si>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</si>
  <si>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</si>
  <si>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</si>
  <si>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</si>
  <si>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</si>
  <si>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</si>
  <si>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</si>
  <si>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</si>
  <si>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</si>
  <si>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</si>
  <si>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</si>
  <si>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</si>
  <si>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</si>
  <si>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</si>
  <si>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</si>
  <si>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</si>
  <si>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</si>
  <si>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</si>
  <si>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</si>
  <si>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</si>
  <si>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</si>
  <si>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</si>
  <si>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</si>
  <si>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</si>
  <si>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</si>
  <si>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</si>
  <si>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</si>
  <si>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</si>
  <si>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</si>
  <si>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</si>
  <si>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</si>
  <si>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</si>
  <si>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</si>
  <si>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</si>
  <si>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</si>
  <si>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</si>
  <si>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</si>
  <si>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</si>
  <si>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</si>
  <si>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</si>
  <si>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</si>
  <si>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</si>
  <si>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</si>
  <si>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</si>
  <si>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</si>
  <si>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</si>
  <si>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</si>
  <si>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</si>
  <si>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</si>
  <si>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</si>
  <si>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協和町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</si>
  <si>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</si>
  <si>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</si>
  <si>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</si>
  <si>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</si>
  <si>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</si>
  <si>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</si>
  <si>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</si>
  <si>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</si>
  <si>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</si>
  <si>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</si>
  <si>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</si>
  <si>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</si>
  <si>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</si>
  <si>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</si>
  <si>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</si>
  <si>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</si>
  <si>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</si>
  <si>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</si>
  <si>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</si>
  <si>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</si>
  <si>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</si>
  <si>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</si>
  <si>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</si>
  <si>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</si>
  <si>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</si>
  <si>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</si>
  <si>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</si>
  <si>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</si>
  <si>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</si>
  <si>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</si>
  <si>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</si>
  <si>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</si>
  <si>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</si>
  <si>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</si>
  <si>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</si>
  <si>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</si>
  <si>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</si>
  <si>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</si>
  <si>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</si>
  <si>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</si>
  <si>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</si>
  <si>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</si>
  <si>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</si>
  <si>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</si>
  <si>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</si>
  <si>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</si>
  <si>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</si>
  <si>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</si>
  <si>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</si>
  <si>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</si>
  <si>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</si>
  <si>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</si>
  <si>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</si>
  <si>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</si>
  <si>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</si>
  <si>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</si>
  <si>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</si>
  <si>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</si>
  <si>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</si>
  <si>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</si>
  <si>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</si>
  <si>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</si>
  <si>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</si>
  <si>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</si>
  <si>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</si>
  <si>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</si>
  <si>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</si>
  <si>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</si>
  <si>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</si>
  <si>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</si>
  <si>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</si>
  <si>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</si>
  <si>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</si>
  <si>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</si>
  <si>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</si>
  <si>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</si>
  <si>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</si>
  <si>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</si>
  <si>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</si>
  <si>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</si>
  <si>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</si>
  <si>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</si>
  <si>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</si>
  <si>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</si>
  <si>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</si>
  <si>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</si>
  <si>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</si>
  <si>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</si>
  <si>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</si>
  <si>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</si>
  <si>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</si>
  <si>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</si>
  <si>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</si>
  <si>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</si>
  <si>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</si>
  <si>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</si>
  <si>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</si>
  <si>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</si>
  <si>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</si>
  <si>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</si>
  <si>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</si>
  <si>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</si>
  <si>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</si>
  <si>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</si>
  <si>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</si>
  <si>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</si>
  <si>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</si>
  <si>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</si>
  <si>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</si>
  <si>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</si>
  <si>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</si>
  <si>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</si>
  <si>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</si>
  <si>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</si>
  <si>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</si>
  <si>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</si>
  <si>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</si>
  <si>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</si>
  <si>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</si>
  <si>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</si>
  <si>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</si>
  <si>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</si>
  <si>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</si>
  <si>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</si>
  <si>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</si>
  <si>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</si>
  <si>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</si>
  <si>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</si>
  <si>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</si>
  <si>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</si>
  <si>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</si>
  <si>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</si>
  <si>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</si>
  <si>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</si>
  <si>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</si>
  <si>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</si>
  <si>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</si>
  <si>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</si>
  <si>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</si>
  <si>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</si>
  <si>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</si>
  <si>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</si>
  <si>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</si>
  <si>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</si>
  <si>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</si>
  <si>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</si>
  <si>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</si>
  <si>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</si>
  <si>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</si>
  <si>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</si>
  <si>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</si>
  <si>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</si>
  <si>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</si>
  <si>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</si>
  <si>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</si>
  <si>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</si>
  <si>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</si>
  <si>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</si>
  <si>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08546</t>
  </si>
  <si>
    <t>境町</t>
  </si>
  <si>
    <t>08563</t>
  </si>
  <si>
    <t>藤代町</t>
  </si>
  <si>
    <t>08564</t>
  </si>
  <si>
    <t>利根町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</si>
  <si>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</si>
  <si>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</si>
  <si>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</si>
  <si>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</si>
  <si>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</si>
  <si>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</si>
  <si>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</si>
  <si>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</si>
  <si>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</si>
  <si>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</si>
  <si>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</si>
  <si>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</si>
  <si>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</si>
  <si>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</si>
  <si>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</si>
  <si>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</si>
  <si>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</si>
  <si>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</si>
  <si>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</si>
  <si>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</si>
  <si>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</si>
  <si>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</si>
  <si>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</si>
  <si>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</si>
  <si>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</si>
  <si>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茨城県</t>
  </si>
  <si>
    <t>08224</t>
  </si>
  <si>
    <t>守谷市</t>
  </si>
  <si>
    <t>水洗化人口等（平成１４年度実績）</t>
  </si>
  <si>
    <t>し尿処理の状況（平成１４年度実績）</t>
  </si>
  <si>
    <t>08223</t>
  </si>
  <si>
    <t>潮来市</t>
  </si>
  <si>
    <t>茨城県合計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</si>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</sst>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0" fontId="7" fillId="0" borderId="7" xfId="24" applyNumberFormat="1" applyFont="1" applyBorder="1" applyAlignment="1" quotePrefix="1">
      <alignment horizontal="center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2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3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3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3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2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248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70" t="s">
        <v>9</v>
      </c>
      <c r="B2" s="73" t="s">
        <v>220</v>
      </c>
      <c r="C2" s="76" t="s">
        <v>221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9" t="s">
        <v>11</v>
      </c>
      <c r="S2" s="80"/>
      <c r="T2" s="80"/>
      <c r="U2" s="81"/>
    </row>
    <row r="3" spans="1:21" s="30" customFormat="1" ht="22.5" customHeight="1">
      <c r="A3" s="71"/>
      <c r="B3" s="74"/>
      <c r="C3" s="77"/>
      <c r="D3" s="22"/>
      <c r="E3" s="7" t="s">
        <v>12</v>
      </c>
      <c r="F3" s="20"/>
      <c r="G3" s="20"/>
      <c r="H3" s="23"/>
      <c r="I3" s="7" t="s">
        <v>222</v>
      </c>
      <c r="J3" s="20"/>
      <c r="K3" s="20"/>
      <c r="L3" s="20"/>
      <c r="M3" s="20"/>
      <c r="N3" s="20"/>
      <c r="O3" s="20"/>
      <c r="P3" s="20"/>
      <c r="Q3" s="21"/>
      <c r="R3" s="82"/>
      <c r="S3" s="83"/>
      <c r="T3" s="83"/>
      <c r="U3" s="84"/>
    </row>
    <row r="4" spans="1:21" s="30" customFormat="1" ht="22.5" customHeight="1">
      <c r="A4" s="71"/>
      <c r="B4" s="74"/>
      <c r="C4" s="77"/>
      <c r="D4" s="22"/>
      <c r="E4" s="6" t="s">
        <v>13</v>
      </c>
      <c r="F4" s="65" t="s">
        <v>223</v>
      </c>
      <c r="G4" s="65" t="s">
        <v>224</v>
      </c>
      <c r="H4" s="65" t="s">
        <v>225</v>
      </c>
      <c r="I4" s="6" t="s">
        <v>13</v>
      </c>
      <c r="J4" s="65" t="s">
        <v>226</v>
      </c>
      <c r="K4" s="65" t="s">
        <v>227</v>
      </c>
      <c r="L4" s="65" t="s">
        <v>228</v>
      </c>
      <c r="M4" s="65" t="s">
        <v>229</v>
      </c>
      <c r="N4" s="65" t="s">
        <v>230</v>
      </c>
      <c r="O4" s="86" t="s">
        <v>231</v>
      </c>
      <c r="P4" s="8"/>
      <c r="Q4" s="65" t="s">
        <v>232</v>
      </c>
      <c r="R4" s="65" t="s">
        <v>14</v>
      </c>
      <c r="S4" s="65" t="s">
        <v>15</v>
      </c>
      <c r="T4" s="69" t="s">
        <v>16</v>
      </c>
      <c r="U4" s="69" t="s">
        <v>17</v>
      </c>
    </row>
    <row r="5" spans="1:21" s="30" customFormat="1" ht="22.5" customHeight="1">
      <c r="A5" s="71"/>
      <c r="B5" s="74"/>
      <c r="C5" s="77"/>
      <c r="D5" s="22"/>
      <c r="E5" s="6"/>
      <c r="F5" s="66"/>
      <c r="G5" s="66"/>
      <c r="H5" s="66"/>
      <c r="I5" s="6"/>
      <c r="J5" s="66"/>
      <c r="K5" s="66"/>
      <c r="L5" s="66"/>
      <c r="M5" s="66"/>
      <c r="N5" s="66"/>
      <c r="O5" s="66"/>
      <c r="P5" s="9" t="s">
        <v>18</v>
      </c>
      <c r="Q5" s="66"/>
      <c r="R5" s="67"/>
      <c r="S5" s="67"/>
      <c r="T5" s="67"/>
      <c r="U5" s="66"/>
    </row>
    <row r="6" spans="1:21" s="30" customFormat="1" ht="22.5" customHeight="1">
      <c r="A6" s="72"/>
      <c r="B6" s="75"/>
      <c r="C6" s="78"/>
      <c r="D6" s="10" t="s">
        <v>19</v>
      </c>
      <c r="E6" s="10" t="s">
        <v>19</v>
      </c>
      <c r="F6" s="11" t="s">
        <v>233</v>
      </c>
      <c r="G6" s="10" t="s">
        <v>19</v>
      </c>
      <c r="H6" s="10" t="s">
        <v>19</v>
      </c>
      <c r="I6" s="10" t="s">
        <v>19</v>
      </c>
      <c r="J6" s="11" t="s">
        <v>233</v>
      </c>
      <c r="K6" s="10" t="s">
        <v>19</v>
      </c>
      <c r="L6" s="11" t="s">
        <v>233</v>
      </c>
      <c r="M6" s="10" t="s">
        <v>19</v>
      </c>
      <c r="N6" s="11" t="s">
        <v>233</v>
      </c>
      <c r="O6" s="10" t="s">
        <v>19</v>
      </c>
      <c r="P6" s="10" t="s">
        <v>19</v>
      </c>
      <c r="Q6" s="11" t="s">
        <v>233</v>
      </c>
      <c r="R6" s="68"/>
      <c r="S6" s="68"/>
      <c r="T6" s="68"/>
      <c r="U6" s="85"/>
    </row>
    <row r="7" spans="1:21" ht="13.5">
      <c r="A7" s="31" t="s">
        <v>56</v>
      </c>
      <c r="B7" s="32" t="s">
        <v>57</v>
      </c>
      <c r="C7" s="33" t="s">
        <v>58</v>
      </c>
      <c r="D7" s="34">
        <f aca="true" t="shared" si="0" ref="D7:D70">E7+I7</f>
        <v>247638</v>
      </c>
      <c r="E7" s="35">
        <f aca="true" t="shared" si="1" ref="E7:E29">G7+H7</f>
        <v>25225</v>
      </c>
      <c r="F7" s="37">
        <f aca="true" t="shared" si="2" ref="F7:F28">E7/D7*100</f>
        <v>10.186239591662023</v>
      </c>
      <c r="G7" s="34">
        <v>25225</v>
      </c>
      <c r="H7" s="34">
        <v>0</v>
      </c>
      <c r="I7" s="35">
        <f aca="true" t="shared" si="3" ref="I7:I29">K7+M7+O7</f>
        <v>222413</v>
      </c>
      <c r="J7" s="37">
        <f aca="true" t="shared" si="4" ref="J7:J28">I7/D7*100</f>
        <v>89.81376040833797</v>
      </c>
      <c r="K7" s="34">
        <v>120255</v>
      </c>
      <c r="L7" s="37">
        <f aca="true" t="shared" si="5" ref="L7:L28">K7/D7*100</f>
        <v>48.560802461657744</v>
      </c>
      <c r="M7" s="34">
        <v>0</v>
      </c>
      <c r="N7" s="37">
        <f aca="true" t="shared" si="6" ref="N7:N28">M7/D7*100</f>
        <v>0</v>
      </c>
      <c r="O7" s="34">
        <v>102158</v>
      </c>
      <c r="P7" s="34">
        <v>45804</v>
      </c>
      <c r="Q7" s="37">
        <f aca="true" t="shared" si="7" ref="Q7:Q28">O7/D7*100</f>
        <v>41.25295794668023</v>
      </c>
      <c r="R7" s="34"/>
      <c r="S7" s="34" t="s">
        <v>253</v>
      </c>
      <c r="T7" s="34"/>
      <c r="U7" s="34"/>
    </row>
    <row r="8" spans="1:21" ht="13.5">
      <c r="A8" s="31" t="s">
        <v>56</v>
      </c>
      <c r="B8" s="32" t="s">
        <v>59</v>
      </c>
      <c r="C8" s="33" t="s">
        <v>60</v>
      </c>
      <c r="D8" s="34">
        <f t="shared" si="0"/>
        <v>193192</v>
      </c>
      <c r="E8" s="35">
        <f t="shared" si="1"/>
        <v>3645</v>
      </c>
      <c r="F8" s="37">
        <f t="shared" si="2"/>
        <v>1.8867240879539524</v>
      </c>
      <c r="G8" s="34">
        <v>3645</v>
      </c>
      <c r="H8" s="34">
        <v>0</v>
      </c>
      <c r="I8" s="35">
        <f t="shared" si="3"/>
        <v>189547</v>
      </c>
      <c r="J8" s="37">
        <f t="shared" si="4"/>
        <v>98.11327591204605</v>
      </c>
      <c r="K8" s="34">
        <v>187256</v>
      </c>
      <c r="L8" s="37">
        <f t="shared" si="5"/>
        <v>96.92740900244317</v>
      </c>
      <c r="M8" s="34">
        <v>0</v>
      </c>
      <c r="N8" s="37">
        <f t="shared" si="6"/>
        <v>0</v>
      </c>
      <c r="O8" s="34">
        <v>2291</v>
      </c>
      <c r="P8" s="34">
        <v>453</v>
      </c>
      <c r="Q8" s="37">
        <f t="shared" si="7"/>
        <v>1.185866909602882</v>
      </c>
      <c r="R8" s="34"/>
      <c r="S8" s="34" t="s">
        <v>253</v>
      </c>
      <c r="T8" s="34"/>
      <c r="U8" s="34"/>
    </row>
    <row r="9" spans="1:21" ht="13.5">
      <c r="A9" s="31" t="s">
        <v>56</v>
      </c>
      <c r="B9" s="32" t="s">
        <v>61</v>
      </c>
      <c r="C9" s="33" t="s">
        <v>62</v>
      </c>
      <c r="D9" s="34">
        <f t="shared" si="0"/>
        <v>134804</v>
      </c>
      <c r="E9" s="35">
        <f t="shared" si="1"/>
        <v>15226</v>
      </c>
      <c r="F9" s="37">
        <f t="shared" si="2"/>
        <v>11.294917064775525</v>
      </c>
      <c r="G9" s="34">
        <v>15226</v>
      </c>
      <c r="H9" s="34">
        <v>0</v>
      </c>
      <c r="I9" s="35">
        <f t="shared" si="3"/>
        <v>119578</v>
      </c>
      <c r="J9" s="37">
        <f t="shared" si="4"/>
        <v>88.70508293522448</v>
      </c>
      <c r="K9" s="34">
        <v>99126</v>
      </c>
      <c r="L9" s="37">
        <f t="shared" si="5"/>
        <v>73.53342630782468</v>
      </c>
      <c r="M9" s="34">
        <v>2292</v>
      </c>
      <c r="N9" s="37">
        <f t="shared" si="6"/>
        <v>1.7002462834930714</v>
      </c>
      <c r="O9" s="34">
        <v>18160</v>
      </c>
      <c r="P9" s="34">
        <v>12005</v>
      </c>
      <c r="Q9" s="37">
        <f t="shared" si="7"/>
        <v>13.471410343906708</v>
      </c>
      <c r="R9" s="34"/>
      <c r="S9" s="34" t="s">
        <v>253</v>
      </c>
      <c r="T9" s="34"/>
      <c r="U9" s="34"/>
    </row>
    <row r="10" spans="1:21" ht="13.5">
      <c r="A10" s="31" t="s">
        <v>56</v>
      </c>
      <c r="B10" s="32" t="s">
        <v>63</v>
      </c>
      <c r="C10" s="33" t="s">
        <v>64</v>
      </c>
      <c r="D10" s="34">
        <f t="shared" si="0"/>
        <v>59364</v>
      </c>
      <c r="E10" s="35">
        <f t="shared" si="1"/>
        <v>7311</v>
      </c>
      <c r="F10" s="37">
        <f t="shared" si="2"/>
        <v>12.315544774610876</v>
      </c>
      <c r="G10" s="34">
        <v>7311</v>
      </c>
      <c r="H10" s="34">
        <v>0</v>
      </c>
      <c r="I10" s="35">
        <f t="shared" si="3"/>
        <v>52053</v>
      </c>
      <c r="J10" s="37">
        <f t="shared" si="4"/>
        <v>87.68445522538913</v>
      </c>
      <c r="K10" s="34">
        <v>38726</v>
      </c>
      <c r="L10" s="37">
        <f t="shared" si="5"/>
        <v>65.2348224513173</v>
      </c>
      <c r="M10" s="34">
        <v>0</v>
      </c>
      <c r="N10" s="37">
        <f t="shared" si="6"/>
        <v>0</v>
      </c>
      <c r="O10" s="34">
        <v>13327</v>
      </c>
      <c r="P10" s="34">
        <v>4442</v>
      </c>
      <c r="Q10" s="37">
        <f t="shared" si="7"/>
        <v>22.44963277407183</v>
      </c>
      <c r="R10" s="34" t="s">
        <v>253</v>
      </c>
      <c r="S10" s="34"/>
      <c r="T10" s="34"/>
      <c r="U10" s="34"/>
    </row>
    <row r="11" spans="1:21" ht="13.5">
      <c r="A11" s="31" t="s">
        <v>56</v>
      </c>
      <c r="B11" s="32" t="s">
        <v>65</v>
      </c>
      <c r="C11" s="33" t="s">
        <v>66</v>
      </c>
      <c r="D11" s="34">
        <f t="shared" si="0"/>
        <v>53310</v>
      </c>
      <c r="E11" s="35">
        <f t="shared" si="1"/>
        <v>11218</v>
      </c>
      <c r="F11" s="37">
        <f t="shared" si="2"/>
        <v>21.042956293378353</v>
      </c>
      <c r="G11" s="34">
        <v>11218</v>
      </c>
      <c r="H11" s="34">
        <v>0</v>
      </c>
      <c r="I11" s="35">
        <f t="shared" si="3"/>
        <v>42092</v>
      </c>
      <c r="J11" s="37">
        <f t="shared" si="4"/>
        <v>78.95704370662165</v>
      </c>
      <c r="K11" s="34">
        <v>23482</v>
      </c>
      <c r="L11" s="37">
        <f t="shared" si="5"/>
        <v>44.04802100919152</v>
      </c>
      <c r="M11" s="34">
        <v>0</v>
      </c>
      <c r="N11" s="37">
        <f t="shared" si="6"/>
        <v>0</v>
      </c>
      <c r="O11" s="34">
        <v>18610</v>
      </c>
      <c r="P11" s="34">
        <v>6275</v>
      </c>
      <c r="Q11" s="37">
        <f t="shared" si="7"/>
        <v>34.909022697430125</v>
      </c>
      <c r="R11" s="34"/>
      <c r="S11" s="34" t="s">
        <v>253</v>
      </c>
      <c r="T11" s="34"/>
      <c r="U11" s="34"/>
    </row>
    <row r="12" spans="1:21" ht="13.5">
      <c r="A12" s="31" t="s">
        <v>56</v>
      </c>
      <c r="B12" s="32" t="s">
        <v>67</v>
      </c>
      <c r="C12" s="33" t="s">
        <v>68</v>
      </c>
      <c r="D12" s="34">
        <f t="shared" si="0"/>
        <v>65580</v>
      </c>
      <c r="E12" s="35">
        <f t="shared" si="1"/>
        <v>19038</v>
      </c>
      <c r="F12" s="37">
        <f t="shared" si="2"/>
        <v>29.030192131747484</v>
      </c>
      <c r="G12" s="34">
        <v>19038</v>
      </c>
      <c r="H12" s="34">
        <v>0</v>
      </c>
      <c r="I12" s="35">
        <f t="shared" si="3"/>
        <v>46542</v>
      </c>
      <c r="J12" s="37">
        <f t="shared" si="4"/>
        <v>70.96980786825252</v>
      </c>
      <c r="K12" s="34">
        <v>16844</v>
      </c>
      <c r="L12" s="37">
        <f t="shared" si="5"/>
        <v>25.684659957304056</v>
      </c>
      <c r="M12" s="34">
        <v>2517</v>
      </c>
      <c r="N12" s="37">
        <f t="shared" si="6"/>
        <v>3.838060384263495</v>
      </c>
      <c r="O12" s="34">
        <v>27181</v>
      </c>
      <c r="P12" s="34">
        <v>15470</v>
      </c>
      <c r="Q12" s="37">
        <f t="shared" si="7"/>
        <v>41.44708752668497</v>
      </c>
      <c r="R12" s="34" t="s">
        <v>253</v>
      </c>
      <c r="S12" s="34"/>
      <c r="T12" s="34"/>
      <c r="U12" s="34"/>
    </row>
    <row r="13" spans="1:21" ht="13.5">
      <c r="A13" s="31" t="s">
        <v>56</v>
      </c>
      <c r="B13" s="32" t="s">
        <v>69</v>
      </c>
      <c r="C13" s="33" t="s">
        <v>70</v>
      </c>
      <c r="D13" s="34">
        <f t="shared" si="0"/>
        <v>53194</v>
      </c>
      <c r="E13" s="35">
        <f t="shared" si="1"/>
        <v>10934</v>
      </c>
      <c r="F13" s="37">
        <f t="shared" si="2"/>
        <v>20.554949806369137</v>
      </c>
      <c r="G13" s="34">
        <v>10934</v>
      </c>
      <c r="H13" s="34">
        <v>0</v>
      </c>
      <c r="I13" s="35">
        <f t="shared" si="3"/>
        <v>42260</v>
      </c>
      <c r="J13" s="37">
        <f t="shared" si="4"/>
        <v>79.44505019363086</v>
      </c>
      <c r="K13" s="34">
        <v>20745</v>
      </c>
      <c r="L13" s="37">
        <f t="shared" si="5"/>
        <v>38.998759258563</v>
      </c>
      <c r="M13" s="34">
        <v>580</v>
      </c>
      <c r="N13" s="37">
        <f t="shared" si="6"/>
        <v>1.090348535549122</v>
      </c>
      <c r="O13" s="34">
        <v>20935</v>
      </c>
      <c r="P13" s="34">
        <v>6330</v>
      </c>
      <c r="Q13" s="37">
        <f t="shared" si="7"/>
        <v>39.355942399518746</v>
      </c>
      <c r="R13" s="34" t="s">
        <v>253</v>
      </c>
      <c r="S13" s="34"/>
      <c r="T13" s="34"/>
      <c r="U13" s="34"/>
    </row>
    <row r="14" spans="1:21" ht="13.5">
      <c r="A14" s="31" t="s">
        <v>56</v>
      </c>
      <c r="B14" s="32" t="s">
        <v>71</v>
      </c>
      <c r="C14" s="33" t="s">
        <v>72</v>
      </c>
      <c r="D14" s="34">
        <f t="shared" si="0"/>
        <v>77572</v>
      </c>
      <c r="E14" s="35">
        <f t="shared" si="1"/>
        <v>4430</v>
      </c>
      <c r="F14" s="37">
        <f t="shared" si="2"/>
        <v>5.710823493012943</v>
      </c>
      <c r="G14" s="34">
        <v>4430</v>
      </c>
      <c r="H14" s="34">
        <v>0</v>
      </c>
      <c r="I14" s="35">
        <f t="shared" si="3"/>
        <v>73142</v>
      </c>
      <c r="J14" s="37">
        <f t="shared" si="4"/>
        <v>94.28917650698706</v>
      </c>
      <c r="K14" s="34">
        <v>50043</v>
      </c>
      <c r="L14" s="37">
        <f t="shared" si="5"/>
        <v>64.51167947197443</v>
      </c>
      <c r="M14" s="34">
        <v>0</v>
      </c>
      <c r="N14" s="37">
        <f t="shared" si="6"/>
        <v>0</v>
      </c>
      <c r="O14" s="34">
        <v>23099</v>
      </c>
      <c r="P14" s="34">
        <v>6004</v>
      </c>
      <c r="Q14" s="37">
        <f t="shared" si="7"/>
        <v>29.777497035012633</v>
      </c>
      <c r="R14" s="34" t="s">
        <v>253</v>
      </c>
      <c r="S14" s="34"/>
      <c r="T14" s="34"/>
      <c r="U14" s="34"/>
    </row>
    <row r="15" spans="1:21" ht="13.5">
      <c r="A15" s="31" t="s">
        <v>56</v>
      </c>
      <c r="B15" s="32" t="s">
        <v>73</v>
      </c>
      <c r="C15" s="33" t="s">
        <v>74</v>
      </c>
      <c r="D15" s="34">
        <f t="shared" si="0"/>
        <v>36601</v>
      </c>
      <c r="E15" s="35">
        <f t="shared" si="1"/>
        <v>6733</v>
      </c>
      <c r="F15" s="37">
        <f t="shared" si="2"/>
        <v>18.395672249392092</v>
      </c>
      <c r="G15" s="34">
        <v>6733</v>
      </c>
      <c r="H15" s="34">
        <v>0</v>
      </c>
      <c r="I15" s="35">
        <f t="shared" si="3"/>
        <v>29868</v>
      </c>
      <c r="J15" s="37">
        <f t="shared" si="4"/>
        <v>81.60432775060791</v>
      </c>
      <c r="K15" s="34">
        <v>1854</v>
      </c>
      <c r="L15" s="37">
        <f t="shared" si="5"/>
        <v>5.065435370618289</v>
      </c>
      <c r="M15" s="34">
        <v>0</v>
      </c>
      <c r="N15" s="37">
        <f t="shared" si="6"/>
        <v>0</v>
      </c>
      <c r="O15" s="34">
        <v>28014</v>
      </c>
      <c r="P15" s="34">
        <v>8512</v>
      </c>
      <c r="Q15" s="37">
        <f t="shared" si="7"/>
        <v>76.53889237998962</v>
      </c>
      <c r="R15" s="34" t="s">
        <v>253</v>
      </c>
      <c r="S15" s="34"/>
      <c r="T15" s="34"/>
      <c r="U15" s="34"/>
    </row>
    <row r="16" spans="1:21" ht="13.5">
      <c r="A16" s="31" t="s">
        <v>56</v>
      </c>
      <c r="B16" s="32" t="s">
        <v>75</v>
      </c>
      <c r="C16" s="33" t="s">
        <v>76</v>
      </c>
      <c r="D16" s="34">
        <f t="shared" si="0"/>
        <v>41203</v>
      </c>
      <c r="E16" s="35">
        <f t="shared" si="1"/>
        <v>5047</v>
      </c>
      <c r="F16" s="37">
        <f t="shared" si="2"/>
        <v>12.249108074654757</v>
      </c>
      <c r="G16" s="34">
        <v>5047</v>
      </c>
      <c r="H16" s="34">
        <v>0</v>
      </c>
      <c r="I16" s="35">
        <f t="shared" si="3"/>
        <v>36156</v>
      </c>
      <c r="J16" s="37">
        <f t="shared" si="4"/>
        <v>87.75089192534524</v>
      </c>
      <c r="K16" s="34">
        <v>2154</v>
      </c>
      <c r="L16" s="37">
        <f t="shared" si="5"/>
        <v>5.227774676601219</v>
      </c>
      <c r="M16" s="34">
        <v>0</v>
      </c>
      <c r="N16" s="37">
        <f t="shared" si="6"/>
        <v>0</v>
      </c>
      <c r="O16" s="34">
        <v>34002</v>
      </c>
      <c r="P16" s="34">
        <v>14517</v>
      </c>
      <c r="Q16" s="37">
        <f t="shared" si="7"/>
        <v>82.52311724874403</v>
      </c>
      <c r="R16" s="34" t="s">
        <v>253</v>
      </c>
      <c r="S16" s="34"/>
      <c r="T16" s="34"/>
      <c r="U16" s="34"/>
    </row>
    <row r="17" spans="1:21" ht="13.5">
      <c r="A17" s="31" t="s">
        <v>56</v>
      </c>
      <c r="B17" s="32" t="s">
        <v>77</v>
      </c>
      <c r="C17" s="33" t="s">
        <v>78</v>
      </c>
      <c r="D17" s="34">
        <f t="shared" si="0"/>
        <v>40851</v>
      </c>
      <c r="E17" s="35">
        <f t="shared" si="1"/>
        <v>8029</v>
      </c>
      <c r="F17" s="37">
        <f t="shared" si="2"/>
        <v>19.654353626594208</v>
      </c>
      <c r="G17" s="34">
        <v>7998</v>
      </c>
      <c r="H17" s="34">
        <v>31</v>
      </c>
      <c r="I17" s="35">
        <f t="shared" si="3"/>
        <v>32822</v>
      </c>
      <c r="J17" s="37">
        <f t="shared" si="4"/>
        <v>80.34564637340578</v>
      </c>
      <c r="K17" s="34">
        <v>10296</v>
      </c>
      <c r="L17" s="37">
        <f t="shared" si="5"/>
        <v>25.20378938092091</v>
      </c>
      <c r="M17" s="34">
        <v>0</v>
      </c>
      <c r="N17" s="37">
        <f t="shared" si="6"/>
        <v>0</v>
      </c>
      <c r="O17" s="34">
        <v>22526</v>
      </c>
      <c r="P17" s="34">
        <v>11105</v>
      </c>
      <c r="Q17" s="37">
        <f t="shared" si="7"/>
        <v>55.14185699248488</v>
      </c>
      <c r="R17" s="34" t="s">
        <v>253</v>
      </c>
      <c r="S17" s="34"/>
      <c r="T17" s="34"/>
      <c r="U17" s="34"/>
    </row>
    <row r="18" spans="1:21" ht="13.5">
      <c r="A18" s="31" t="s">
        <v>56</v>
      </c>
      <c r="B18" s="32" t="s">
        <v>79</v>
      </c>
      <c r="C18" s="33" t="s">
        <v>80</v>
      </c>
      <c r="D18" s="34">
        <f t="shared" si="0"/>
        <v>34879</v>
      </c>
      <c r="E18" s="35">
        <f t="shared" si="1"/>
        <v>7145</v>
      </c>
      <c r="F18" s="37">
        <f t="shared" si="2"/>
        <v>20.485105650964762</v>
      </c>
      <c r="G18" s="34">
        <v>7145</v>
      </c>
      <c r="H18" s="34">
        <v>0</v>
      </c>
      <c r="I18" s="35">
        <f t="shared" si="3"/>
        <v>27734</v>
      </c>
      <c r="J18" s="37">
        <f t="shared" si="4"/>
        <v>79.51489434903523</v>
      </c>
      <c r="K18" s="34">
        <v>20766</v>
      </c>
      <c r="L18" s="37">
        <f t="shared" si="5"/>
        <v>59.53725737549816</v>
      </c>
      <c r="M18" s="34">
        <v>0</v>
      </c>
      <c r="N18" s="37">
        <f t="shared" si="6"/>
        <v>0</v>
      </c>
      <c r="O18" s="34">
        <v>6968</v>
      </c>
      <c r="P18" s="34">
        <v>1791</v>
      </c>
      <c r="Q18" s="37">
        <f t="shared" si="7"/>
        <v>19.977636973537084</v>
      </c>
      <c r="R18" s="34" t="s">
        <v>253</v>
      </c>
      <c r="S18" s="34"/>
      <c r="T18" s="34"/>
      <c r="U18" s="34"/>
    </row>
    <row r="19" spans="1:21" ht="13.5">
      <c r="A19" s="31" t="s">
        <v>56</v>
      </c>
      <c r="B19" s="32" t="s">
        <v>81</v>
      </c>
      <c r="C19" s="33" t="s">
        <v>82</v>
      </c>
      <c r="D19" s="34">
        <f t="shared" si="0"/>
        <v>52446</v>
      </c>
      <c r="E19" s="35">
        <f t="shared" si="1"/>
        <v>12794</v>
      </c>
      <c r="F19" s="37">
        <f t="shared" si="2"/>
        <v>24.394615413949587</v>
      </c>
      <c r="G19" s="34">
        <v>12794</v>
      </c>
      <c r="H19" s="34">
        <v>0</v>
      </c>
      <c r="I19" s="35">
        <f t="shared" si="3"/>
        <v>39652</v>
      </c>
      <c r="J19" s="37">
        <f t="shared" si="4"/>
        <v>75.60538458605042</v>
      </c>
      <c r="K19" s="34">
        <v>606</v>
      </c>
      <c r="L19" s="37">
        <f t="shared" si="5"/>
        <v>1.1554742020363802</v>
      </c>
      <c r="M19" s="34">
        <v>3656</v>
      </c>
      <c r="N19" s="37">
        <f t="shared" si="6"/>
        <v>6.970979674331694</v>
      </c>
      <c r="O19" s="34">
        <v>35390</v>
      </c>
      <c r="P19" s="34">
        <v>15474</v>
      </c>
      <c r="Q19" s="37">
        <f t="shared" si="7"/>
        <v>67.47893070968234</v>
      </c>
      <c r="R19" s="34" t="s">
        <v>253</v>
      </c>
      <c r="S19" s="34"/>
      <c r="T19" s="34"/>
      <c r="U19" s="34"/>
    </row>
    <row r="20" spans="1:21" ht="13.5">
      <c r="A20" s="31" t="s">
        <v>56</v>
      </c>
      <c r="B20" s="32" t="s">
        <v>83</v>
      </c>
      <c r="C20" s="33" t="s">
        <v>84</v>
      </c>
      <c r="D20" s="34">
        <f t="shared" si="0"/>
        <v>30384</v>
      </c>
      <c r="E20" s="35">
        <f t="shared" si="1"/>
        <v>8242</v>
      </c>
      <c r="F20" s="37">
        <f t="shared" si="2"/>
        <v>27.12611901000527</v>
      </c>
      <c r="G20" s="34">
        <v>8242</v>
      </c>
      <c r="H20" s="34">
        <v>0</v>
      </c>
      <c r="I20" s="35">
        <f t="shared" si="3"/>
        <v>22142</v>
      </c>
      <c r="J20" s="37">
        <f t="shared" si="4"/>
        <v>72.87388098999473</v>
      </c>
      <c r="K20" s="34">
        <v>3813</v>
      </c>
      <c r="L20" s="37">
        <f t="shared" si="5"/>
        <v>12.549368088467613</v>
      </c>
      <c r="M20" s="34">
        <v>0</v>
      </c>
      <c r="N20" s="37">
        <f t="shared" si="6"/>
        <v>0</v>
      </c>
      <c r="O20" s="34">
        <v>18329</v>
      </c>
      <c r="P20" s="34">
        <v>4458</v>
      </c>
      <c r="Q20" s="37">
        <f t="shared" si="7"/>
        <v>60.324512901527115</v>
      </c>
      <c r="R20" s="34" t="s">
        <v>253</v>
      </c>
      <c r="S20" s="34"/>
      <c r="T20" s="34"/>
      <c r="U20" s="34"/>
    </row>
    <row r="21" spans="1:21" ht="13.5">
      <c r="A21" s="31" t="s">
        <v>56</v>
      </c>
      <c r="B21" s="32" t="s">
        <v>85</v>
      </c>
      <c r="C21" s="33" t="s">
        <v>86</v>
      </c>
      <c r="D21" s="34">
        <f t="shared" si="0"/>
        <v>81299</v>
      </c>
      <c r="E21" s="35">
        <f t="shared" si="1"/>
        <v>6105</v>
      </c>
      <c r="F21" s="37">
        <f t="shared" si="2"/>
        <v>7.509317457779309</v>
      </c>
      <c r="G21" s="34">
        <v>6105</v>
      </c>
      <c r="H21" s="34">
        <v>0</v>
      </c>
      <c r="I21" s="35">
        <f t="shared" si="3"/>
        <v>75194</v>
      </c>
      <c r="J21" s="37">
        <f t="shared" si="4"/>
        <v>92.4906825422207</v>
      </c>
      <c r="K21" s="34">
        <v>45144</v>
      </c>
      <c r="L21" s="37">
        <f t="shared" si="5"/>
        <v>55.5283582823897</v>
      </c>
      <c r="M21" s="34">
        <v>135</v>
      </c>
      <c r="N21" s="37">
        <f t="shared" si="6"/>
        <v>0.16605370299757685</v>
      </c>
      <c r="O21" s="34">
        <v>29915</v>
      </c>
      <c r="P21" s="34">
        <v>7510</v>
      </c>
      <c r="Q21" s="37">
        <f t="shared" si="7"/>
        <v>36.79627055683341</v>
      </c>
      <c r="R21" s="34" t="s">
        <v>253</v>
      </c>
      <c r="S21" s="34"/>
      <c r="T21" s="34"/>
      <c r="U21" s="34"/>
    </row>
    <row r="22" spans="1:21" ht="13.5">
      <c r="A22" s="31" t="s">
        <v>56</v>
      </c>
      <c r="B22" s="32" t="s">
        <v>87</v>
      </c>
      <c r="C22" s="33" t="s">
        <v>88</v>
      </c>
      <c r="D22" s="34">
        <f t="shared" si="0"/>
        <v>43650</v>
      </c>
      <c r="E22" s="35">
        <f t="shared" si="1"/>
        <v>11247</v>
      </c>
      <c r="F22" s="37">
        <f t="shared" si="2"/>
        <v>25.766323024054984</v>
      </c>
      <c r="G22" s="34">
        <v>11247</v>
      </c>
      <c r="H22" s="34">
        <v>0</v>
      </c>
      <c r="I22" s="35">
        <f t="shared" si="3"/>
        <v>32403</v>
      </c>
      <c r="J22" s="37">
        <f t="shared" si="4"/>
        <v>74.23367697594502</v>
      </c>
      <c r="K22" s="34">
        <v>7652</v>
      </c>
      <c r="L22" s="37">
        <f t="shared" si="5"/>
        <v>17.53035509736541</v>
      </c>
      <c r="M22" s="34">
        <v>0</v>
      </c>
      <c r="N22" s="37">
        <f t="shared" si="6"/>
        <v>0</v>
      </c>
      <c r="O22" s="34">
        <v>24751</v>
      </c>
      <c r="P22" s="34">
        <v>8032</v>
      </c>
      <c r="Q22" s="37">
        <f t="shared" si="7"/>
        <v>56.703321878579615</v>
      </c>
      <c r="R22" s="34" t="s">
        <v>253</v>
      </c>
      <c r="S22" s="34"/>
      <c r="T22" s="34"/>
      <c r="U22" s="34"/>
    </row>
    <row r="23" spans="1:21" ht="13.5">
      <c r="A23" s="31" t="s">
        <v>56</v>
      </c>
      <c r="B23" s="32" t="s">
        <v>89</v>
      </c>
      <c r="C23" s="33" t="s">
        <v>90</v>
      </c>
      <c r="D23" s="34">
        <f t="shared" si="0"/>
        <v>75207</v>
      </c>
      <c r="E23" s="35">
        <f t="shared" si="1"/>
        <v>2438</v>
      </c>
      <c r="F23" s="37">
        <f t="shared" si="2"/>
        <v>3.241719520789288</v>
      </c>
      <c r="G23" s="34">
        <v>2438</v>
      </c>
      <c r="H23" s="34">
        <v>0</v>
      </c>
      <c r="I23" s="35">
        <f t="shared" si="3"/>
        <v>72769</v>
      </c>
      <c r="J23" s="37">
        <f t="shared" si="4"/>
        <v>96.75828047921071</v>
      </c>
      <c r="K23" s="34">
        <v>54281</v>
      </c>
      <c r="L23" s="37">
        <f t="shared" si="5"/>
        <v>72.17546239046897</v>
      </c>
      <c r="M23" s="34">
        <v>0</v>
      </c>
      <c r="N23" s="37">
        <f t="shared" si="6"/>
        <v>0</v>
      </c>
      <c r="O23" s="34">
        <v>18488</v>
      </c>
      <c r="P23" s="34">
        <v>5500</v>
      </c>
      <c r="Q23" s="37">
        <f t="shared" si="7"/>
        <v>24.58281808874174</v>
      </c>
      <c r="R23" s="34"/>
      <c r="S23" s="34" t="s">
        <v>253</v>
      </c>
      <c r="T23" s="34"/>
      <c r="U23" s="34"/>
    </row>
    <row r="24" spans="1:21" ht="13.5">
      <c r="A24" s="31" t="s">
        <v>56</v>
      </c>
      <c r="B24" s="32" t="s">
        <v>91</v>
      </c>
      <c r="C24" s="33" t="s">
        <v>92</v>
      </c>
      <c r="D24" s="34">
        <f t="shared" si="0"/>
        <v>160627</v>
      </c>
      <c r="E24" s="35">
        <f t="shared" si="1"/>
        <v>1486</v>
      </c>
      <c r="F24" s="37">
        <f t="shared" si="2"/>
        <v>0.9251246677084176</v>
      </c>
      <c r="G24" s="34">
        <v>1486</v>
      </c>
      <c r="H24" s="34">
        <v>0</v>
      </c>
      <c r="I24" s="35">
        <f t="shared" si="3"/>
        <v>159141</v>
      </c>
      <c r="J24" s="37">
        <f t="shared" si="4"/>
        <v>99.07487533229158</v>
      </c>
      <c r="K24" s="34">
        <v>99551</v>
      </c>
      <c r="L24" s="37">
        <f t="shared" si="5"/>
        <v>61.97650457270571</v>
      </c>
      <c r="M24" s="34">
        <v>0</v>
      </c>
      <c r="N24" s="37">
        <f t="shared" si="6"/>
        <v>0</v>
      </c>
      <c r="O24" s="34">
        <v>59590</v>
      </c>
      <c r="P24" s="34">
        <v>37733</v>
      </c>
      <c r="Q24" s="37">
        <f t="shared" si="7"/>
        <v>37.098370759585876</v>
      </c>
      <c r="R24" s="34" t="s">
        <v>253</v>
      </c>
      <c r="S24" s="34"/>
      <c r="T24" s="34"/>
      <c r="U24" s="34"/>
    </row>
    <row r="25" spans="1:21" ht="13.5">
      <c r="A25" s="31" t="s">
        <v>56</v>
      </c>
      <c r="B25" s="32" t="s">
        <v>93</v>
      </c>
      <c r="C25" s="33" t="s">
        <v>94</v>
      </c>
      <c r="D25" s="34">
        <f t="shared" si="0"/>
        <v>154053</v>
      </c>
      <c r="E25" s="35">
        <f t="shared" si="1"/>
        <v>27573</v>
      </c>
      <c r="F25" s="37">
        <f t="shared" si="2"/>
        <v>17.898385620533194</v>
      </c>
      <c r="G25" s="34">
        <v>27573</v>
      </c>
      <c r="H25" s="34">
        <v>0</v>
      </c>
      <c r="I25" s="35">
        <f t="shared" si="3"/>
        <v>126480</v>
      </c>
      <c r="J25" s="37">
        <f t="shared" si="4"/>
        <v>82.10161437946681</v>
      </c>
      <c r="K25" s="34">
        <v>59609</v>
      </c>
      <c r="L25" s="37">
        <f t="shared" si="5"/>
        <v>38.69382615074033</v>
      </c>
      <c r="M25" s="34">
        <v>0</v>
      </c>
      <c r="N25" s="37">
        <f t="shared" si="6"/>
        <v>0</v>
      </c>
      <c r="O25" s="34">
        <v>66871</v>
      </c>
      <c r="P25" s="34">
        <v>37782</v>
      </c>
      <c r="Q25" s="37">
        <f t="shared" si="7"/>
        <v>43.40778822872648</v>
      </c>
      <c r="R25" s="34" t="s">
        <v>253</v>
      </c>
      <c r="S25" s="34"/>
      <c r="T25" s="34"/>
      <c r="U25" s="34"/>
    </row>
    <row r="26" spans="1:21" ht="13.5">
      <c r="A26" s="31" t="s">
        <v>56</v>
      </c>
      <c r="B26" s="32" t="s">
        <v>95</v>
      </c>
      <c r="C26" s="33" t="s">
        <v>96</v>
      </c>
      <c r="D26" s="34">
        <f t="shared" si="0"/>
        <v>64199</v>
      </c>
      <c r="E26" s="35">
        <f t="shared" si="1"/>
        <v>5789</v>
      </c>
      <c r="F26" s="37">
        <f t="shared" si="2"/>
        <v>9.017274412374023</v>
      </c>
      <c r="G26" s="34">
        <v>5789</v>
      </c>
      <c r="H26" s="34">
        <v>0</v>
      </c>
      <c r="I26" s="35">
        <f t="shared" si="3"/>
        <v>58410</v>
      </c>
      <c r="J26" s="37">
        <f t="shared" si="4"/>
        <v>90.98272558762598</v>
      </c>
      <c r="K26" s="34">
        <v>18463</v>
      </c>
      <c r="L26" s="37">
        <f t="shared" si="5"/>
        <v>28.75901493792738</v>
      </c>
      <c r="M26" s="34">
        <v>0</v>
      </c>
      <c r="N26" s="37">
        <f t="shared" si="6"/>
        <v>0</v>
      </c>
      <c r="O26" s="34">
        <v>39947</v>
      </c>
      <c r="P26" s="34">
        <v>17928</v>
      </c>
      <c r="Q26" s="37">
        <f t="shared" si="7"/>
        <v>62.223710649698596</v>
      </c>
      <c r="R26" s="34" t="s">
        <v>253</v>
      </c>
      <c r="S26" s="34"/>
      <c r="T26" s="34"/>
      <c r="U26" s="34"/>
    </row>
    <row r="27" spans="1:21" ht="13.5">
      <c r="A27" s="31" t="s">
        <v>56</v>
      </c>
      <c r="B27" s="32" t="s">
        <v>250</v>
      </c>
      <c r="C27" s="33" t="s">
        <v>251</v>
      </c>
      <c r="D27" s="34">
        <f t="shared" si="0"/>
        <v>32171</v>
      </c>
      <c r="E27" s="35">
        <f t="shared" si="1"/>
        <v>3456</v>
      </c>
      <c r="F27" s="37">
        <f t="shared" si="2"/>
        <v>10.742594261912902</v>
      </c>
      <c r="G27" s="34">
        <v>3456</v>
      </c>
      <c r="H27" s="34">
        <v>0</v>
      </c>
      <c r="I27" s="35">
        <f t="shared" si="3"/>
        <v>28715</v>
      </c>
      <c r="J27" s="37">
        <f t="shared" si="4"/>
        <v>89.25740573808709</v>
      </c>
      <c r="K27" s="34">
        <v>17568</v>
      </c>
      <c r="L27" s="37">
        <f t="shared" si="5"/>
        <v>54.60818749805726</v>
      </c>
      <c r="M27" s="34">
        <v>683</v>
      </c>
      <c r="N27" s="37">
        <f t="shared" si="6"/>
        <v>2.1230300581268846</v>
      </c>
      <c r="O27" s="34">
        <v>10464</v>
      </c>
      <c r="P27" s="34">
        <v>1715</v>
      </c>
      <c r="Q27" s="37">
        <f t="shared" si="7"/>
        <v>32.52618818190295</v>
      </c>
      <c r="R27" s="34" t="s">
        <v>253</v>
      </c>
      <c r="S27" s="34"/>
      <c r="T27" s="34"/>
      <c r="U27" s="34"/>
    </row>
    <row r="28" spans="1:21" ht="13.5">
      <c r="A28" s="31" t="s">
        <v>56</v>
      </c>
      <c r="B28" s="36" t="s">
        <v>246</v>
      </c>
      <c r="C28" s="33" t="s">
        <v>247</v>
      </c>
      <c r="D28" s="34">
        <f t="shared" si="0"/>
        <v>51591</v>
      </c>
      <c r="E28" s="35">
        <f t="shared" si="1"/>
        <v>1711</v>
      </c>
      <c r="F28" s="37">
        <f t="shared" si="2"/>
        <v>3.316469926925239</v>
      </c>
      <c r="G28" s="34">
        <v>1711</v>
      </c>
      <c r="H28" s="34">
        <v>0</v>
      </c>
      <c r="I28" s="35">
        <f t="shared" si="3"/>
        <v>49880</v>
      </c>
      <c r="J28" s="37">
        <f t="shared" si="4"/>
        <v>96.68353007307476</v>
      </c>
      <c r="K28" s="34">
        <v>47018</v>
      </c>
      <c r="L28" s="37">
        <f t="shared" si="5"/>
        <v>91.13605086158438</v>
      </c>
      <c r="M28" s="34">
        <v>0</v>
      </c>
      <c r="N28" s="37">
        <f t="shared" si="6"/>
        <v>0</v>
      </c>
      <c r="O28" s="34">
        <v>2862</v>
      </c>
      <c r="P28" s="34">
        <v>1650</v>
      </c>
      <c r="Q28" s="37">
        <f t="shared" si="7"/>
        <v>5.547479211490376</v>
      </c>
      <c r="R28" s="34" t="s">
        <v>253</v>
      </c>
      <c r="S28" s="34"/>
      <c r="T28" s="34"/>
      <c r="U28" s="34"/>
    </row>
    <row r="29" spans="1:21" ht="13.5">
      <c r="A29" s="31" t="s">
        <v>56</v>
      </c>
      <c r="B29" s="32" t="s">
        <v>97</v>
      </c>
      <c r="C29" s="33" t="s">
        <v>98</v>
      </c>
      <c r="D29" s="34">
        <f t="shared" si="0"/>
        <v>35730</v>
      </c>
      <c r="E29" s="35">
        <f t="shared" si="1"/>
        <v>4374</v>
      </c>
      <c r="F29" s="37">
        <f aca="true" t="shared" si="8" ref="F29:F91">E29/D29*100</f>
        <v>12.241813602015112</v>
      </c>
      <c r="G29" s="34">
        <v>4374</v>
      </c>
      <c r="H29" s="34">
        <v>0</v>
      </c>
      <c r="I29" s="35">
        <f t="shared" si="3"/>
        <v>31356</v>
      </c>
      <c r="J29" s="37">
        <f aca="true" t="shared" si="9" ref="J29:J91">I29/D29*100</f>
        <v>87.75818639798489</v>
      </c>
      <c r="K29" s="34">
        <v>0</v>
      </c>
      <c r="L29" s="37">
        <f aca="true" t="shared" si="10" ref="L29:L91">K29/D29*100</f>
        <v>0</v>
      </c>
      <c r="M29" s="34">
        <v>0</v>
      </c>
      <c r="N29" s="37">
        <f aca="true" t="shared" si="11" ref="N29:N91">M29/D29*100</f>
        <v>0</v>
      </c>
      <c r="O29" s="34">
        <v>31356</v>
      </c>
      <c r="P29" s="34">
        <v>20999</v>
      </c>
      <c r="Q29" s="37">
        <f aca="true" t="shared" si="12" ref="Q29:Q91">O29/D29*100</f>
        <v>87.75818639798489</v>
      </c>
      <c r="R29" s="34" t="s">
        <v>253</v>
      </c>
      <c r="S29" s="34"/>
      <c r="T29" s="34"/>
      <c r="U29" s="34"/>
    </row>
    <row r="30" spans="1:21" ht="13.5">
      <c r="A30" s="31" t="s">
        <v>56</v>
      </c>
      <c r="B30" s="32" t="s">
        <v>99</v>
      </c>
      <c r="C30" s="33" t="s">
        <v>100</v>
      </c>
      <c r="D30" s="34">
        <f t="shared" si="0"/>
        <v>20002</v>
      </c>
      <c r="E30" s="35">
        <f aca="true" t="shared" si="13" ref="E30:E90">G30+H30</f>
        <v>6414</v>
      </c>
      <c r="F30" s="37">
        <f t="shared" si="8"/>
        <v>32.066793320667934</v>
      </c>
      <c r="G30" s="34">
        <v>6384</v>
      </c>
      <c r="H30" s="34">
        <v>30</v>
      </c>
      <c r="I30" s="35">
        <f aca="true" t="shared" si="14" ref="I30:I90">K30+M30+O30</f>
        <v>13588</v>
      </c>
      <c r="J30" s="37">
        <f t="shared" si="9"/>
        <v>67.93320667933207</v>
      </c>
      <c r="K30" s="34">
        <v>0</v>
      </c>
      <c r="L30" s="37">
        <f t="shared" si="10"/>
        <v>0</v>
      </c>
      <c r="M30" s="34">
        <v>0</v>
      </c>
      <c r="N30" s="37">
        <f t="shared" si="11"/>
        <v>0</v>
      </c>
      <c r="O30" s="34">
        <v>13588</v>
      </c>
      <c r="P30" s="34">
        <v>3808</v>
      </c>
      <c r="Q30" s="37">
        <f t="shared" si="12"/>
        <v>67.93320667933207</v>
      </c>
      <c r="R30" s="34" t="s">
        <v>253</v>
      </c>
      <c r="S30" s="34"/>
      <c r="T30" s="34"/>
      <c r="U30" s="34"/>
    </row>
    <row r="31" spans="1:21" ht="13.5">
      <c r="A31" s="31" t="s">
        <v>56</v>
      </c>
      <c r="B31" s="32" t="s">
        <v>101</v>
      </c>
      <c r="C31" s="33" t="s">
        <v>102</v>
      </c>
      <c r="D31" s="34">
        <f t="shared" si="0"/>
        <v>24969</v>
      </c>
      <c r="E31" s="35">
        <f t="shared" si="13"/>
        <v>5168</v>
      </c>
      <c r="F31" s="37">
        <f t="shared" si="8"/>
        <v>20.697665104729865</v>
      </c>
      <c r="G31" s="34">
        <v>5168</v>
      </c>
      <c r="H31" s="34">
        <v>0</v>
      </c>
      <c r="I31" s="35">
        <f t="shared" si="14"/>
        <v>19801</v>
      </c>
      <c r="J31" s="37">
        <f t="shared" si="9"/>
        <v>79.30233489527014</v>
      </c>
      <c r="K31" s="34">
        <v>6126</v>
      </c>
      <c r="L31" s="37">
        <f t="shared" si="10"/>
        <v>24.53442268412832</v>
      </c>
      <c r="M31" s="34">
        <v>0</v>
      </c>
      <c r="N31" s="37">
        <f t="shared" si="11"/>
        <v>0</v>
      </c>
      <c r="O31" s="34">
        <v>13675</v>
      </c>
      <c r="P31" s="34">
        <v>6565</v>
      </c>
      <c r="Q31" s="37">
        <f t="shared" si="12"/>
        <v>54.76791221114181</v>
      </c>
      <c r="R31" s="34" t="s">
        <v>253</v>
      </c>
      <c r="S31" s="34"/>
      <c r="T31" s="34"/>
      <c r="U31" s="34"/>
    </row>
    <row r="32" spans="1:21" ht="13.5">
      <c r="A32" s="31" t="s">
        <v>56</v>
      </c>
      <c r="B32" s="32" t="s">
        <v>103</v>
      </c>
      <c r="C32" s="33" t="s">
        <v>104</v>
      </c>
      <c r="D32" s="34">
        <f t="shared" si="0"/>
        <v>15056</v>
      </c>
      <c r="E32" s="35">
        <f t="shared" si="13"/>
        <v>8017</v>
      </c>
      <c r="F32" s="37">
        <f t="shared" si="8"/>
        <v>53.24787460148778</v>
      </c>
      <c r="G32" s="34">
        <v>8017</v>
      </c>
      <c r="H32" s="34">
        <v>0</v>
      </c>
      <c r="I32" s="35">
        <f t="shared" si="14"/>
        <v>7039</v>
      </c>
      <c r="J32" s="37">
        <f t="shared" si="9"/>
        <v>46.75212539851222</v>
      </c>
      <c r="K32" s="34">
        <v>2142</v>
      </c>
      <c r="L32" s="37">
        <f t="shared" si="10"/>
        <v>14.226886291179596</v>
      </c>
      <c r="M32" s="34">
        <v>0</v>
      </c>
      <c r="N32" s="37">
        <f t="shared" si="11"/>
        <v>0</v>
      </c>
      <c r="O32" s="34">
        <v>4897</v>
      </c>
      <c r="P32" s="34">
        <v>2774</v>
      </c>
      <c r="Q32" s="37">
        <f t="shared" si="12"/>
        <v>32.525239107332624</v>
      </c>
      <c r="R32" s="34" t="s">
        <v>253</v>
      </c>
      <c r="S32" s="34"/>
      <c r="T32" s="34"/>
      <c r="U32" s="34"/>
    </row>
    <row r="33" spans="1:21" ht="13.5">
      <c r="A33" s="31" t="s">
        <v>56</v>
      </c>
      <c r="B33" s="32" t="s">
        <v>105</v>
      </c>
      <c r="C33" s="33" t="s">
        <v>106</v>
      </c>
      <c r="D33" s="34">
        <f t="shared" si="0"/>
        <v>13909</v>
      </c>
      <c r="E33" s="35">
        <f t="shared" si="13"/>
        <v>4299</v>
      </c>
      <c r="F33" s="37">
        <f t="shared" si="8"/>
        <v>30.9080451506219</v>
      </c>
      <c r="G33" s="34">
        <v>4144</v>
      </c>
      <c r="H33" s="34">
        <v>155</v>
      </c>
      <c r="I33" s="35">
        <f t="shared" si="14"/>
        <v>9610</v>
      </c>
      <c r="J33" s="37">
        <f t="shared" si="9"/>
        <v>69.0919548493781</v>
      </c>
      <c r="K33" s="34">
        <v>2237</v>
      </c>
      <c r="L33" s="37">
        <f t="shared" si="10"/>
        <v>16.08311165432454</v>
      </c>
      <c r="M33" s="34">
        <v>0</v>
      </c>
      <c r="N33" s="37">
        <f t="shared" si="11"/>
        <v>0</v>
      </c>
      <c r="O33" s="34">
        <v>7373</v>
      </c>
      <c r="P33" s="34">
        <v>4281</v>
      </c>
      <c r="Q33" s="37">
        <f t="shared" si="12"/>
        <v>53.008843195053565</v>
      </c>
      <c r="R33" s="34"/>
      <c r="S33" s="34" t="s">
        <v>253</v>
      </c>
      <c r="T33" s="34"/>
      <c r="U33" s="34"/>
    </row>
    <row r="34" spans="1:21" ht="13.5">
      <c r="A34" s="31" t="s">
        <v>56</v>
      </c>
      <c r="B34" s="32" t="s">
        <v>107</v>
      </c>
      <c r="C34" s="33" t="s">
        <v>108</v>
      </c>
      <c r="D34" s="34">
        <f t="shared" si="0"/>
        <v>7261</v>
      </c>
      <c r="E34" s="35">
        <f t="shared" si="13"/>
        <v>2724</v>
      </c>
      <c r="F34" s="37">
        <f t="shared" si="8"/>
        <v>37.515493733645506</v>
      </c>
      <c r="G34" s="34">
        <v>2387</v>
      </c>
      <c r="H34" s="34">
        <v>337</v>
      </c>
      <c r="I34" s="35">
        <f t="shared" si="14"/>
        <v>4537</v>
      </c>
      <c r="J34" s="37">
        <f t="shared" si="9"/>
        <v>62.4845062663545</v>
      </c>
      <c r="K34" s="34">
        <v>1037</v>
      </c>
      <c r="L34" s="37">
        <f t="shared" si="10"/>
        <v>14.281779369232888</v>
      </c>
      <c r="M34" s="34">
        <v>0</v>
      </c>
      <c r="N34" s="37">
        <f t="shared" si="11"/>
        <v>0</v>
      </c>
      <c r="O34" s="34">
        <v>3500</v>
      </c>
      <c r="P34" s="34">
        <v>1037</v>
      </c>
      <c r="Q34" s="37">
        <f t="shared" si="12"/>
        <v>48.20272689712161</v>
      </c>
      <c r="R34" s="34"/>
      <c r="S34" s="34" t="s">
        <v>253</v>
      </c>
      <c r="T34" s="34"/>
      <c r="U34" s="34"/>
    </row>
    <row r="35" spans="1:21" ht="13.5">
      <c r="A35" s="31" t="s">
        <v>56</v>
      </c>
      <c r="B35" s="32" t="s">
        <v>109</v>
      </c>
      <c r="C35" s="33" t="s">
        <v>110</v>
      </c>
      <c r="D35" s="34">
        <f t="shared" si="0"/>
        <v>4557</v>
      </c>
      <c r="E35" s="35">
        <f t="shared" si="13"/>
        <v>1648</v>
      </c>
      <c r="F35" s="37">
        <f t="shared" si="8"/>
        <v>36.164143076585475</v>
      </c>
      <c r="G35" s="34">
        <v>1475</v>
      </c>
      <c r="H35" s="34">
        <v>173</v>
      </c>
      <c r="I35" s="35">
        <f t="shared" si="14"/>
        <v>2909</v>
      </c>
      <c r="J35" s="37">
        <f t="shared" si="9"/>
        <v>63.835856923414525</v>
      </c>
      <c r="K35" s="34">
        <v>0</v>
      </c>
      <c r="L35" s="37">
        <f t="shared" si="10"/>
        <v>0</v>
      </c>
      <c r="M35" s="34">
        <v>0</v>
      </c>
      <c r="N35" s="37">
        <f t="shared" si="11"/>
        <v>0</v>
      </c>
      <c r="O35" s="34">
        <v>2909</v>
      </c>
      <c r="P35" s="34">
        <v>2170</v>
      </c>
      <c r="Q35" s="37">
        <f t="shared" si="12"/>
        <v>63.835856923414525</v>
      </c>
      <c r="R35" s="34"/>
      <c r="S35" s="34" t="s">
        <v>253</v>
      </c>
      <c r="T35" s="34"/>
      <c r="U35" s="34"/>
    </row>
    <row r="36" spans="1:21" ht="13.5">
      <c r="A36" s="31" t="s">
        <v>56</v>
      </c>
      <c r="B36" s="32" t="s">
        <v>111</v>
      </c>
      <c r="C36" s="33" t="s">
        <v>112</v>
      </c>
      <c r="D36" s="34">
        <f t="shared" si="0"/>
        <v>19712</v>
      </c>
      <c r="E36" s="35">
        <f t="shared" si="13"/>
        <v>8769</v>
      </c>
      <c r="F36" s="37">
        <f t="shared" si="8"/>
        <v>44.485592532467535</v>
      </c>
      <c r="G36" s="34">
        <v>8769</v>
      </c>
      <c r="H36" s="34">
        <v>0</v>
      </c>
      <c r="I36" s="35">
        <f t="shared" si="14"/>
        <v>10943</v>
      </c>
      <c r="J36" s="37">
        <f t="shared" si="9"/>
        <v>55.514407467532465</v>
      </c>
      <c r="K36" s="34">
        <v>2475</v>
      </c>
      <c r="L36" s="37">
        <f t="shared" si="10"/>
        <v>12.555803571428573</v>
      </c>
      <c r="M36" s="34">
        <v>1568</v>
      </c>
      <c r="N36" s="37">
        <f t="shared" si="11"/>
        <v>7.954545454545454</v>
      </c>
      <c r="O36" s="34">
        <v>6900</v>
      </c>
      <c r="P36" s="34">
        <v>2297</v>
      </c>
      <c r="Q36" s="37">
        <f t="shared" si="12"/>
        <v>35.00405844155844</v>
      </c>
      <c r="R36" s="34" t="s">
        <v>253</v>
      </c>
      <c r="S36" s="34"/>
      <c r="T36" s="34"/>
      <c r="U36" s="34"/>
    </row>
    <row r="37" spans="1:21" ht="13.5">
      <c r="A37" s="31" t="s">
        <v>56</v>
      </c>
      <c r="B37" s="32" t="s">
        <v>113</v>
      </c>
      <c r="C37" s="33" t="s">
        <v>114</v>
      </c>
      <c r="D37" s="34">
        <f t="shared" si="0"/>
        <v>35675</v>
      </c>
      <c r="E37" s="35">
        <f t="shared" si="13"/>
        <v>10780</v>
      </c>
      <c r="F37" s="37">
        <f t="shared" si="8"/>
        <v>30.217238962859145</v>
      </c>
      <c r="G37" s="34">
        <v>10780</v>
      </c>
      <c r="H37" s="34">
        <v>0</v>
      </c>
      <c r="I37" s="35">
        <f t="shared" si="14"/>
        <v>24895</v>
      </c>
      <c r="J37" s="37">
        <f t="shared" si="9"/>
        <v>69.78276103714084</v>
      </c>
      <c r="K37" s="34">
        <v>13119</v>
      </c>
      <c r="L37" s="37">
        <f t="shared" si="10"/>
        <v>36.77365101611773</v>
      </c>
      <c r="M37" s="34">
        <v>0</v>
      </c>
      <c r="N37" s="37">
        <f t="shared" si="11"/>
        <v>0</v>
      </c>
      <c r="O37" s="34">
        <v>11776</v>
      </c>
      <c r="P37" s="34">
        <v>5522</v>
      </c>
      <c r="Q37" s="37">
        <f t="shared" si="12"/>
        <v>33.009110021023126</v>
      </c>
      <c r="R37" s="34" t="s">
        <v>253</v>
      </c>
      <c r="S37" s="34"/>
      <c r="T37" s="34"/>
      <c r="U37" s="34"/>
    </row>
    <row r="38" spans="1:21" ht="13.5">
      <c r="A38" s="31" t="s">
        <v>56</v>
      </c>
      <c r="B38" s="32" t="s">
        <v>115</v>
      </c>
      <c r="C38" s="33" t="s">
        <v>116</v>
      </c>
      <c r="D38" s="34">
        <f t="shared" si="0"/>
        <v>16681</v>
      </c>
      <c r="E38" s="35">
        <f t="shared" si="13"/>
        <v>6634</v>
      </c>
      <c r="F38" s="37">
        <f t="shared" si="8"/>
        <v>39.769797973742584</v>
      </c>
      <c r="G38" s="34">
        <v>6634</v>
      </c>
      <c r="H38" s="34">
        <v>0</v>
      </c>
      <c r="I38" s="35">
        <f t="shared" si="14"/>
        <v>10047</v>
      </c>
      <c r="J38" s="37">
        <f t="shared" si="9"/>
        <v>60.230202026257416</v>
      </c>
      <c r="K38" s="34">
        <v>409</v>
      </c>
      <c r="L38" s="37">
        <f t="shared" si="10"/>
        <v>2.4518913734188597</v>
      </c>
      <c r="M38" s="34">
        <v>0</v>
      </c>
      <c r="N38" s="37">
        <f t="shared" si="11"/>
        <v>0</v>
      </c>
      <c r="O38" s="34">
        <v>9638</v>
      </c>
      <c r="P38" s="34">
        <v>3081</v>
      </c>
      <c r="Q38" s="37">
        <f t="shared" si="12"/>
        <v>57.77831065283856</v>
      </c>
      <c r="R38" s="34" t="s">
        <v>253</v>
      </c>
      <c r="S38" s="34"/>
      <c r="T38" s="34"/>
      <c r="U38" s="34"/>
    </row>
    <row r="39" spans="1:21" ht="13.5">
      <c r="A39" s="31" t="s">
        <v>56</v>
      </c>
      <c r="B39" s="32" t="s">
        <v>117</v>
      </c>
      <c r="C39" s="33" t="s">
        <v>118</v>
      </c>
      <c r="D39" s="34">
        <f t="shared" si="0"/>
        <v>2503</v>
      </c>
      <c r="E39" s="35">
        <f t="shared" si="13"/>
        <v>1009</v>
      </c>
      <c r="F39" s="37">
        <f t="shared" si="8"/>
        <v>40.31162604874151</v>
      </c>
      <c r="G39" s="34">
        <v>989</v>
      </c>
      <c r="H39" s="34">
        <v>20</v>
      </c>
      <c r="I39" s="35">
        <f t="shared" si="14"/>
        <v>1494</v>
      </c>
      <c r="J39" s="37">
        <f t="shared" si="9"/>
        <v>59.68837395125849</v>
      </c>
      <c r="K39" s="34">
        <v>0</v>
      </c>
      <c r="L39" s="37">
        <f t="shared" si="10"/>
        <v>0</v>
      </c>
      <c r="M39" s="34">
        <v>0</v>
      </c>
      <c r="N39" s="37">
        <f t="shared" si="11"/>
        <v>0</v>
      </c>
      <c r="O39" s="34">
        <v>1494</v>
      </c>
      <c r="P39" s="34">
        <v>762</v>
      </c>
      <c r="Q39" s="37">
        <f t="shared" si="12"/>
        <v>59.68837395125849</v>
      </c>
      <c r="R39" s="34"/>
      <c r="S39" s="34" t="s">
        <v>253</v>
      </c>
      <c r="T39" s="34"/>
      <c r="U39" s="34"/>
    </row>
    <row r="40" spans="1:21" ht="13.5">
      <c r="A40" s="31" t="s">
        <v>56</v>
      </c>
      <c r="B40" s="32" t="s">
        <v>119</v>
      </c>
      <c r="C40" s="33" t="s">
        <v>120</v>
      </c>
      <c r="D40" s="34">
        <f t="shared" si="0"/>
        <v>22967</v>
      </c>
      <c r="E40" s="35">
        <f t="shared" si="13"/>
        <v>9773</v>
      </c>
      <c r="F40" s="37">
        <f t="shared" si="8"/>
        <v>42.55235773065703</v>
      </c>
      <c r="G40" s="34">
        <v>9773</v>
      </c>
      <c r="H40" s="34">
        <v>0</v>
      </c>
      <c r="I40" s="35">
        <f t="shared" si="14"/>
        <v>13194</v>
      </c>
      <c r="J40" s="37">
        <f t="shared" si="9"/>
        <v>57.44764226934297</v>
      </c>
      <c r="K40" s="34">
        <v>0</v>
      </c>
      <c r="L40" s="37">
        <f t="shared" si="10"/>
        <v>0</v>
      </c>
      <c r="M40" s="34">
        <v>0</v>
      </c>
      <c r="N40" s="37">
        <f t="shared" si="11"/>
        <v>0</v>
      </c>
      <c r="O40" s="34">
        <v>13194</v>
      </c>
      <c r="P40" s="34">
        <v>5750</v>
      </c>
      <c r="Q40" s="37">
        <f t="shared" si="12"/>
        <v>57.44764226934297</v>
      </c>
      <c r="R40" s="34" t="s">
        <v>253</v>
      </c>
      <c r="S40" s="34"/>
      <c r="T40" s="34"/>
      <c r="U40" s="34"/>
    </row>
    <row r="41" spans="1:21" ht="13.5">
      <c r="A41" s="31" t="s">
        <v>56</v>
      </c>
      <c r="B41" s="32" t="s">
        <v>121</v>
      </c>
      <c r="C41" s="33" t="s">
        <v>122</v>
      </c>
      <c r="D41" s="34">
        <f t="shared" si="0"/>
        <v>34986</v>
      </c>
      <c r="E41" s="35">
        <f t="shared" si="13"/>
        <v>1887</v>
      </c>
      <c r="F41" s="37">
        <f t="shared" si="8"/>
        <v>5.393586005830904</v>
      </c>
      <c r="G41" s="34">
        <v>1887</v>
      </c>
      <c r="H41" s="34">
        <v>0</v>
      </c>
      <c r="I41" s="35">
        <f t="shared" si="14"/>
        <v>33099</v>
      </c>
      <c r="J41" s="37">
        <f t="shared" si="9"/>
        <v>94.60641399416909</v>
      </c>
      <c r="K41" s="34">
        <v>22351</v>
      </c>
      <c r="L41" s="37">
        <f t="shared" si="10"/>
        <v>63.88555422168868</v>
      </c>
      <c r="M41" s="34">
        <v>155</v>
      </c>
      <c r="N41" s="37">
        <f t="shared" si="11"/>
        <v>0.44303435659978274</v>
      </c>
      <c r="O41" s="34">
        <v>10593</v>
      </c>
      <c r="P41" s="34">
        <v>2100</v>
      </c>
      <c r="Q41" s="37">
        <f t="shared" si="12"/>
        <v>30.27782541588064</v>
      </c>
      <c r="R41" s="34"/>
      <c r="S41" s="34" t="s">
        <v>253</v>
      </c>
      <c r="T41" s="34"/>
      <c r="U41" s="34"/>
    </row>
    <row r="42" spans="1:21" ht="13.5">
      <c r="A42" s="31" t="s">
        <v>56</v>
      </c>
      <c r="B42" s="32" t="s">
        <v>123</v>
      </c>
      <c r="C42" s="33" t="s">
        <v>124</v>
      </c>
      <c r="D42" s="34">
        <f t="shared" si="0"/>
        <v>47327</v>
      </c>
      <c r="E42" s="35">
        <f t="shared" si="13"/>
        <v>15216</v>
      </c>
      <c r="F42" s="37">
        <f t="shared" si="8"/>
        <v>32.1507807382678</v>
      </c>
      <c r="G42" s="34">
        <v>15216</v>
      </c>
      <c r="H42" s="34">
        <v>0</v>
      </c>
      <c r="I42" s="35">
        <f t="shared" si="14"/>
        <v>32111</v>
      </c>
      <c r="J42" s="37">
        <f t="shared" si="9"/>
        <v>67.8492192617322</v>
      </c>
      <c r="K42" s="34">
        <v>14328</v>
      </c>
      <c r="L42" s="37">
        <f t="shared" si="10"/>
        <v>30.274473345025037</v>
      </c>
      <c r="M42" s="34">
        <v>0</v>
      </c>
      <c r="N42" s="37">
        <f t="shared" si="11"/>
        <v>0</v>
      </c>
      <c r="O42" s="34">
        <v>17783</v>
      </c>
      <c r="P42" s="34">
        <v>8523</v>
      </c>
      <c r="Q42" s="37">
        <f t="shared" si="12"/>
        <v>37.574745916707165</v>
      </c>
      <c r="R42" s="34" t="s">
        <v>253</v>
      </c>
      <c r="S42" s="34"/>
      <c r="T42" s="34"/>
      <c r="U42" s="34"/>
    </row>
    <row r="43" spans="1:21" ht="13.5">
      <c r="A43" s="31" t="s">
        <v>56</v>
      </c>
      <c r="B43" s="32" t="s">
        <v>125</v>
      </c>
      <c r="C43" s="33" t="s">
        <v>126</v>
      </c>
      <c r="D43" s="34">
        <f t="shared" si="0"/>
        <v>9292</v>
      </c>
      <c r="E43" s="35">
        <f t="shared" si="13"/>
        <v>1010</v>
      </c>
      <c r="F43" s="37">
        <f t="shared" si="8"/>
        <v>10.869565217391305</v>
      </c>
      <c r="G43" s="34">
        <v>1010</v>
      </c>
      <c r="H43" s="34">
        <v>0</v>
      </c>
      <c r="I43" s="35">
        <f t="shared" si="14"/>
        <v>8282</v>
      </c>
      <c r="J43" s="37">
        <f t="shared" si="9"/>
        <v>89.13043478260869</v>
      </c>
      <c r="K43" s="34">
        <v>5200</v>
      </c>
      <c r="L43" s="37">
        <f t="shared" si="10"/>
        <v>55.962117950925524</v>
      </c>
      <c r="M43" s="34">
        <v>0</v>
      </c>
      <c r="N43" s="37">
        <f t="shared" si="11"/>
        <v>0</v>
      </c>
      <c r="O43" s="34">
        <v>3082</v>
      </c>
      <c r="P43" s="34">
        <v>1221</v>
      </c>
      <c r="Q43" s="37">
        <f t="shared" si="12"/>
        <v>33.16831683168317</v>
      </c>
      <c r="R43" s="34" t="s">
        <v>253</v>
      </c>
      <c r="S43" s="34"/>
      <c r="T43" s="34"/>
      <c r="U43" s="34"/>
    </row>
    <row r="44" spans="1:21" ht="13.5">
      <c r="A44" s="31" t="s">
        <v>56</v>
      </c>
      <c r="B44" s="32" t="s">
        <v>127</v>
      </c>
      <c r="C44" s="33" t="s">
        <v>128</v>
      </c>
      <c r="D44" s="34">
        <f t="shared" si="0"/>
        <v>27498</v>
      </c>
      <c r="E44" s="35">
        <f t="shared" si="13"/>
        <v>7051</v>
      </c>
      <c r="F44" s="37">
        <f t="shared" si="8"/>
        <v>25.641864862899123</v>
      </c>
      <c r="G44" s="34">
        <v>7051</v>
      </c>
      <c r="H44" s="34">
        <v>0</v>
      </c>
      <c r="I44" s="35">
        <f t="shared" si="14"/>
        <v>20447</v>
      </c>
      <c r="J44" s="37">
        <f t="shared" si="9"/>
        <v>74.35813513710087</v>
      </c>
      <c r="K44" s="34">
        <v>3093</v>
      </c>
      <c r="L44" s="37">
        <f t="shared" si="10"/>
        <v>11.248090770237836</v>
      </c>
      <c r="M44" s="34">
        <v>0</v>
      </c>
      <c r="N44" s="37">
        <f t="shared" si="11"/>
        <v>0</v>
      </c>
      <c r="O44" s="34">
        <v>17354</v>
      </c>
      <c r="P44" s="34">
        <v>7591</v>
      </c>
      <c r="Q44" s="37">
        <f t="shared" si="12"/>
        <v>63.11004436686305</v>
      </c>
      <c r="R44" s="34" t="s">
        <v>253</v>
      </c>
      <c r="S44" s="34"/>
      <c r="T44" s="34"/>
      <c r="U44" s="34"/>
    </row>
    <row r="45" spans="1:21" ht="13.5">
      <c r="A45" s="31" t="s">
        <v>56</v>
      </c>
      <c r="B45" s="32" t="s">
        <v>129</v>
      </c>
      <c r="C45" s="33" t="s">
        <v>130</v>
      </c>
      <c r="D45" s="34">
        <f t="shared" si="0"/>
        <v>8203</v>
      </c>
      <c r="E45" s="35">
        <f t="shared" si="13"/>
        <v>2477</v>
      </c>
      <c r="F45" s="37">
        <f t="shared" si="8"/>
        <v>30.1962696574424</v>
      </c>
      <c r="G45" s="34">
        <v>2477</v>
      </c>
      <c r="H45" s="34">
        <v>0</v>
      </c>
      <c r="I45" s="35">
        <f t="shared" si="14"/>
        <v>5726</v>
      </c>
      <c r="J45" s="37">
        <f t="shared" si="9"/>
        <v>69.8037303425576</v>
      </c>
      <c r="K45" s="34">
        <v>0</v>
      </c>
      <c r="L45" s="37">
        <f t="shared" si="10"/>
        <v>0</v>
      </c>
      <c r="M45" s="34">
        <v>0</v>
      </c>
      <c r="N45" s="37">
        <f t="shared" si="11"/>
        <v>0</v>
      </c>
      <c r="O45" s="34">
        <v>5726</v>
      </c>
      <c r="P45" s="34">
        <v>3713</v>
      </c>
      <c r="Q45" s="37">
        <f t="shared" si="12"/>
        <v>69.8037303425576</v>
      </c>
      <c r="R45" s="34" t="s">
        <v>253</v>
      </c>
      <c r="S45" s="34"/>
      <c r="T45" s="34"/>
      <c r="U45" s="34"/>
    </row>
    <row r="46" spans="1:21" ht="13.5">
      <c r="A46" s="31" t="s">
        <v>56</v>
      </c>
      <c r="B46" s="32" t="s">
        <v>131</v>
      </c>
      <c r="C46" s="33" t="s">
        <v>132</v>
      </c>
      <c r="D46" s="34">
        <f t="shared" si="0"/>
        <v>4747</v>
      </c>
      <c r="E46" s="35">
        <f t="shared" si="13"/>
        <v>1767</v>
      </c>
      <c r="F46" s="37">
        <f t="shared" si="8"/>
        <v>37.223509585001054</v>
      </c>
      <c r="G46" s="34">
        <v>1767</v>
      </c>
      <c r="H46" s="34">
        <v>0</v>
      </c>
      <c r="I46" s="35">
        <f t="shared" si="14"/>
        <v>2980</v>
      </c>
      <c r="J46" s="37">
        <f t="shared" si="9"/>
        <v>62.77649041499894</v>
      </c>
      <c r="K46" s="34">
        <v>0</v>
      </c>
      <c r="L46" s="37">
        <f t="shared" si="10"/>
        <v>0</v>
      </c>
      <c r="M46" s="34">
        <v>0</v>
      </c>
      <c r="N46" s="37">
        <f t="shared" si="11"/>
        <v>0</v>
      </c>
      <c r="O46" s="34">
        <v>2980</v>
      </c>
      <c r="P46" s="34">
        <v>711</v>
      </c>
      <c r="Q46" s="37">
        <f t="shared" si="12"/>
        <v>62.77649041499894</v>
      </c>
      <c r="R46" s="34" t="s">
        <v>253</v>
      </c>
      <c r="S46" s="34"/>
      <c r="T46" s="34"/>
      <c r="U46" s="34"/>
    </row>
    <row r="47" spans="1:21" ht="13.5">
      <c r="A47" s="31" t="s">
        <v>56</v>
      </c>
      <c r="B47" s="32" t="s">
        <v>133</v>
      </c>
      <c r="C47" s="33" t="s">
        <v>134</v>
      </c>
      <c r="D47" s="34">
        <f t="shared" si="0"/>
        <v>4879</v>
      </c>
      <c r="E47" s="35">
        <f t="shared" si="13"/>
        <v>1059</v>
      </c>
      <c r="F47" s="37">
        <f t="shared" si="8"/>
        <v>21.705267472842795</v>
      </c>
      <c r="G47" s="34">
        <v>1059</v>
      </c>
      <c r="H47" s="34">
        <v>0</v>
      </c>
      <c r="I47" s="35">
        <f t="shared" si="14"/>
        <v>3820</v>
      </c>
      <c r="J47" s="37">
        <f t="shared" si="9"/>
        <v>78.29473252715721</v>
      </c>
      <c r="K47" s="34">
        <v>0</v>
      </c>
      <c r="L47" s="37">
        <f t="shared" si="10"/>
        <v>0</v>
      </c>
      <c r="M47" s="34">
        <v>0</v>
      </c>
      <c r="N47" s="37">
        <f t="shared" si="11"/>
        <v>0</v>
      </c>
      <c r="O47" s="34">
        <v>3820</v>
      </c>
      <c r="P47" s="34">
        <v>911</v>
      </c>
      <c r="Q47" s="37">
        <f t="shared" si="12"/>
        <v>78.29473252715721</v>
      </c>
      <c r="R47" s="34" t="s">
        <v>253</v>
      </c>
      <c r="S47" s="34"/>
      <c r="T47" s="34"/>
      <c r="U47" s="34"/>
    </row>
    <row r="48" spans="1:21" ht="13.5">
      <c r="A48" s="31" t="s">
        <v>56</v>
      </c>
      <c r="B48" s="32" t="s">
        <v>135</v>
      </c>
      <c r="C48" s="33" t="s">
        <v>136</v>
      </c>
      <c r="D48" s="34">
        <f t="shared" si="0"/>
        <v>11729</v>
      </c>
      <c r="E48" s="35">
        <f t="shared" si="13"/>
        <v>4397</v>
      </c>
      <c r="F48" s="37">
        <f t="shared" si="8"/>
        <v>37.48827692045358</v>
      </c>
      <c r="G48" s="34">
        <v>4397</v>
      </c>
      <c r="H48" s="34">
        <v>0</v>
      </c>
      <c r="I48" s="35">
        <f t="shared" si="14"/>
        <v>7332</v>
      </c>
      <c r="J48" s="37">
        <f t="shared" si="9"/>
        <v>62.51172307954642</v>
      </c>
      <c r="K48" s="34">
        <v>0</v>
      </c>
      <c r="L48" s="37">
        <f t="shared" si="10"/>
        <v>0</v>
      </c>
      <c r="M48" s="34">
        <v>0</v>
      </c>
      <c r="N48" s="37">
        <f t="shared" si="11"/>
        <v>0</v>
      </c>
      <c r="O48" s="34">
        <v>7332</v>
      </c>
      <c r="P48" s="34">
        <v>4397</v>
      </c>
      <c r="Q48" s="37">
        <f t="shared" si="12"/>
        <v>62.51172307954642</v>
      </c>
      <c r="R48" s="34" t="s">
        <v>253</v>
      </c>
      <c r="S48" s="34"/>
      <c r="T48" s="34"/>
      <c r="U48" s="34"/>
    </row>
    <row r="49" spans="1:21" ht="13.5">
      <c r="A49" s="31" t="s">
        <v>56</v>
      </c>
      <c r="B49" s="32" t="s">
        <v>137</v>
      </c>
      <c r="C49" s="33" t="s">
        <v>138</v>
      </c>
      <c r="D49" s="34">
        <f t="shared" si="0"/>
        <v>6453</v>
      </c>
      <c r="E49" s="35">
        <f t="shared" si="13"/>
        <v>2698</v>
      </c>
      <c r="F49" s="37">
        <f t="shared" si="8"/>
        <v>41.81001084766775</v>
      </c>
      <c r="G49" s="34">
        <v>2698</v>
      </c>
      <c r="H49" s="34">
        <v>0</v>
      </c>
      <c r="I49" s="35">
        <f t="shared" si="14"/>
        <v>3755</v>
      </c>
      <c r="J49" s="37">
        <f t="shared" si="9"/>
        <v>58.189989152332245</v>
      </c>
      <c r="K49" s="34">
        <v>125</v>
      </c>
      <c r="L49" s="37">
        <f t="shared" si="10"/>
        <v>1.9370835270416862</v>
      </c>
      <c r="M49" s="34">
        <v>0</v>
      </c>
      <c r="N49" s="37">
        <f t="shared" si="11"/>
        <v>0</v>
      </c>
      <c r="O49" s="34">
        <v>3630</v>
      </c>
      <c r="P49" s="34">
        <v>1700</v>
      </c>
      <c r="Q49" s="37">
        <f t="shared" si="12"/>
        <v>56.25290562529056</v>
      </c>
      <c r="R49" s="34" t="s">
        <v>253</v>
      </c>
      <c r="S49" s="34"/>
      <c r="T49" s="34"/>
      <c r="U49" s="34"/>
    </row>
    <row r="50" spans="1:21" ht="13.5">
      <c r="A50" s="31" t="s">
        <v>56</v>
      </c>
      <c r="B50" s="32" t="s">
        <v>139</v>
      </c>
      <c r="C50" s="33" t="s">
        <v>140</v>
      </c>
      <c r="D50" s="34">
        <f t="shared" si="0"/>
        <v>4560</v>
      </c>
      <c r="E50" s="35">
        <f t="shared" si="13"/>
        <v>991</v>
      </c>
      <c r="F50" s="37">
        <f t="shared" si="8"/>
        <v>21.732456140350877</v>
      </c>
      <c r="G50" s="34">
        <v>831</v>
      </c>
      <c r="H50" s="34">
        <v>160</v>
      </c>
      <c r="I50" s="35">
        <f t="shared" si="14"/>
        <v>3569</v>
      </c>
      <c r="J50" s="37">
        <f t="shared" si="9"/>
        <v>78.26754385964912</v>
      </c>
      <c r="K50" s="34">
        <v>0</v>
      </c>
      <c r="L50" s="37">
        <f t="shared" si="10"/>
        <v>0</v>
      </c>
      <c r="M50" s="34">
        <v>1509</v>
      </c>
      <c r="N50" s="37">
        <f t="shared" si="11"/>
        <v>33.0921052631579</v>
      </c>
      <c r="O50" s="34">
        <v>2060</v>
      </c>
      <c r="P50" s="34">
        <v>1323</v>
      </c>
      <c r="Q50" s="37">
        <f t="shared" si="12"/>
        <v>45.17543859649123</v>
      </c>
      <c r="R50" s="34" t="s">
        <v>253</v>
      </c>
      <c r="S50" s="34"/>
      <c r="T50" s="34"/>
      <c r="U50" s="34"/>
    </row>
    <row r="51" spans="1:21" ht="13.5">
      <c r="A51" s="31" t="s">
        <v>56</v>
      </c>
      <c r="B51" s="32" t="s">
        <v>141</v>
      </c>
      <c r="C51" s="33" t="s">
        <v>142</v>
      </c>
      <c r="D51" s="34">
        <f t="shared" si="0"/>
        <v>23934</v>
      </c>
      <c r="E51" s="35">
        <f t="shared" si="13"/>
        <v>11414</v>
      </c>
      <c r="F51" s="37">
        <f t="shared" si="8"/>
        <v>47.689479401687976</v>
      </c>
      <c r="G51" s="34">
        <v>10545</v>
      </c>
      <c r="H51" s="34">
        <v>869</v>
      </c>
      <c r="I51" s="35">
        <f t="shared" si="14"/>
        <v>12520</v>
      </c>
      <c r="J51" s="37">
        <f t="shared" si="9"/>
        <v>52.310520598312024</v>
      </c>
      <c r="K51" s="34">
        <v>0</v>
      </c>
      <c r="L51" s="37">
        <f t="shared" si="10"/>
        <v>0</v>
      </c>
      <c r="M51" s="34">
        <v>0</v>
      </c>
      <c r="N51" s="37">
        <f t="shared" si="11"/>
        <v>0</v>
      </c>
      <c r="O51" s="34">
        <v>12520</v>
      </c>
      <c r="P51" s="34">
        <v>2685</v>
      </c>
      <c r="Q51" s="37">
        <f t="shared" si="12"/>
        <v>52.310520598312024</v>
      </c>
      <c r="R51" s="34" t="s">
        <v>253</v>
      </c>
      <c r="S51" s="34"/>
      <c r="T51" s="34"/>
      <c r="U51" s="34"/>
    </row>
    <row r="52" spans="1:21" ht="13.5">
      <c r="A52" s="31" t="s">
        <v>56</v>
      </c>
      <c r="B52" s="32" t="s">
        <v>143</v>
      </c>
      <c r="C52" s="33" t="s">
        <v>144</v>
      </c>
      <c r="D52" s="34">
        <f t="shared" si="0"/>
        <v>13858</v>
      </c>
      <c r="E52" s="35">
        <f t="shared" si="13"/>
        <v>3104</v>
      </c>
      <c r="F52" s="37">
        <f t="shared" si="8"/>
        <v>22.398614518689566</v>
      </c>
      <c r="G52" s="34">
        <v>3104</v>
      </c>
      <c r="H52" s="34">
        <v>0</v>
      </c>
      <c r="I52" s="35">
        <f t="shared" si="14"/>
        <v>10754</v>
      </c>
      <c r="J52" s="37">
        <f t="shared" si="9"/>
        <v>77.60138548131043</v>
      </c>
      <c r="K52" s="34">
        <v>8978</v>
      </c>
      <c r="L52" s="37">
        <f t="shared" si="10"/>
        <v>64.78568335979217</v>
      </c>
      <c r="M52" s="34">
        <v>0</v>
      </c>
      <c r="N52" s="37">
        <f t="shared" si="11"/>
        <v>0</v>
      </c>
      <c r="O52" s="34">
        <v>1776</v>
      </c>
      <c r="P52" s="34">
        <v>757</v>
      </c>
      <c r="Q52" s="37">
        <f t="shared" si="12"/>
        <v>12.815702121518257</v>
      </c>
      <c r="R52" s="34" t="s">
        <v>253</v>
      </c>
      <c r="S52" s="34"/>
      <c r="T52" s="34"/>
      <c r="U52" s="34"/>
    </row>
    <row r="53" spans="1:21" ht="13.5">
      <c r="A53" s="31" t="s">
        <v>56</v>
      </c>
      <c r="B53" s="32" t="s">
        <v>145</v>
      </c>
      <c r="C53" s="33" t="s">
        <v>146</v>
      </c>
      <c r="D53" s="34">
        <f t="shared" si="0"/>
        <v>11923</v>
      </c>
      <c r="E53" s="35">
        <f t="shared" si="13"/>
        <v>1942</v>
      </c>
      <c r="F53" s="37">
        <f t="shared" si="8"/>
        <v>16.28784701836786</v>
      </c>
      <c r="G53" s="34">
        <v>1942</v>
      </c>
      <c r="H53" s="34">
        <v>0</v>
      </c>
      <c r="I53" s="35">
        <f t="shared" si="14"/>
        <v>9981</v>
      </c>
      <c r="J53" s="37">
        <f t="shared" si="9"/>
        <v>83.71215298163214</v>
      </c>
      <c r="K53" s="34">
        <v>0</v>
      </c>
      <c r="L53" s="37">
        <f t="shared" si="10"/>
        <v>0</v>
      </c>
      <c r="M53" s="34">
        <v>0</v>
      </c>
      <c r="N53" s="37">
        <f t="shared" si="11"/>
        <v>0</v>
      </c>
      <c r="O53" s="34">
        <v>9981</v>
      </c>
      <c r="P53" s="34">
        <v>2676</v>
      </c>
      <c r="Q53" s="37">
        <f t="shared" si="12"/>
        <v>83.71215298163214</v>
      </c>
      <c r="R53" s="34" t="s">
        <v>253</v>
      </c>
      <c r="S53" s="34"/>
      <c r="T53" s="34"/>
      <c r="U53" s="34"/>
    </row>
    <row r="54" spans="1:21" ht="13.5">
      <c r="A54" s="31" t="s">
        <v>56</v>
      </c>
      <c r="B54" s="32" t="s">
        <v>147</v>
      </c>
      <c r="C54" s="33" t="s">
        <v>148</v>
      </c>
      <c r="D54" s="34">
        <f t="shared" si="0"/>
        <v>29272</v>
      </c>
      <c r="E54" s="35">
        <f t="shared" si="13"/>
        <v>12726</v>
      </c>
      <c r="F54" s="37">
        <f t="shared" si="8"/>
        <v>43.47499316753211</v>
      </c>
      <c r="G54" s="34">
        <v>12726</v>
      </c>
      <c r="H54" s="34">
        <v>0</v>
      </c>
      <c r="I54" s="35">
        <f t="shared" si="14"/>
        <v>16546</v>
      </c>
      <c r="J54" s="37">
        <f t="shared" si="9"/>
        <v>56.52500683246788</v>
      </c>
      <c r="K54" s="34">
        <v>0</v>
      </c>
      <c r="L54" s="37">
        <f t="shared" si="10"/>
        <v>0</v>
      </c>
      <c r="M54" s="34">
        <v>0</v>
      </c>
      <c r="N54" s="37">
        <f t="shared" si="11"/>
        <v>0</v>
      </c>
      <c r="O54" s="34">
        <v>16546</v>
      </c>
      <c r="P54" s="34">
        <v>10326</v>
      </c>
      <c r="Q54" s="37">
        <f t="shared" si="12"/>
        <v>56.52500683246788</v>
      </c>
      <c r="R54" s="34" t="s">
        <v>253</v>
      </c>
      <c r="S54" s="34"/>
      <c r="T54" s="34"/>
      <c r="U54" s="34"/>
    </row>
    <row r="55" spans="1:21" ht="13.5">
      <c r="A55" s="31" t="s">
        <v>56</v>
      </c>
      <c r="B55" s="32" t="s">
        <v>149</v>
      </c>
      <c r="C55" s="33" t="s">
        <v>150</v>
      </c>
      <c r="D55" s="34">
        <f t="shared" si="0"/>
        <v>12004</v>
      </c>
      <c r="E55" s="35">
        <f t="shared" si="13"/>
        <v>3018</v>
      </c>
      <c r="F55" s="37">
        <f t="shared" si="8"/>
        <v>25.141619460179943</v>
      </c>
      <c r="G55" s="34">
        <v>3018</v>
      </c>
      <c r="H55" s="34">
        <v>0</v>
      </c>
      <c r="I55" s="35">
        <f t="shared" si="14"/>
        <v>8986</v>
      </c>
      <c r="J55" s="37">
        <f t="shared" si="9"/>
        <v>74.85838053982006</v>
      </c>
      <c r="K55" s="34">
        <v>0</v>
      </c>
      <c r="L55" s="37">
        <f t="shared" si="10"/>
        <v>0</v>
      </c>
      <c r="M55" s="34">
        <v>0</v>
      </c>
      <c r="N55" s="37">
        <f t="shared" si="11"/>
        <v>0</v>
      </c>
      <c r="O55" s="34">
        <v>8986</v>
      </c>
      <c r="P55" s="34">
        <v>3587</v>
      </c>
      <c r="Q55" s="37">
        <f t="shared" si="12"/>
        <v>74.85838053982006</v>
      </c>
      <c r="R55" s="34" t="s">
        <v>253</v>
      </c>
      <c r="S55" s="34"/>
      <c r="T55" s="34"/>
      <c r="U55" s="34"/>
    </row>
    <row r="56" spans="1:21" ht="13.5">
      <c r="A56" s="31" t="s">
        <v>56</v>
      </c>
      <c r="B56" s="32" t="s">
        <v>151</v>
      </c>
      <c r="C56" s="33" t="s">
        <v>152</v>
      </c>
      <c r="D56" s="34">
        <f t="shared" si="0"/>
        <v>48718</v>
      </c>
      <c r="E56" s="35">
        <f t="shared" si="13"/>
        <v>5495</v>
      </c>
      <c r="F56" s="37">
        <f t="shared" si="8"/>
        <v>11.279198653475103</v>
      </c>
      <c r="G56" s="34">
        <v>5495</v>
      </c>
      <c r="H56" s="34">
        <v>0</v>
      </c>
      <c r="I56" s="35">
        <f t="shared" si="14"/>
        <v>43223</v>
      </c>
      <c r="J56" s="37">
        <f t="shared" si="9"/>
        <v>88.72080134652491</v>
      </c>
      <c r="K56" s="34">
        <v>23258</v>
      </c>
      <c r="L56" s="37">
        <f t="shared" si="10"/>
        <v>47.74005501046841</v>
      </c>
      <c r="M56" s="34">
        <v>0</v>
      </c>
      <c r="N56" s="37">
        <f t="shared" si="11"/>
        <v>0</v>
      </c>
      <c r="O56" s="34">
        <v>19965</v>
      </c>
      <c r="P56" s="34">
        <v>1882</v>
      </c>
      <c r="Q56" s="37">
        <f t="shared" si="12"/>
        <v>40.98074633605649</v>
      </c>
      <c r="R56" s="34" t="s">
        <v>253</v>
      </c>
      <c r="S56" s="34"/>
      <c r="T56" s="34"/>
      <c r="U56" s="34"/>
    </row>
    <row r="57" spans="1:21" ht="13.5">
      <c r="A57" s="31" t="s">
        <v>56</v>
      </c>
      <c r="B57" s="32" t="s">
        <v>153</v>
      </c>
      <c r="C57" s="33" t="s">
        <v>154</v>
      </c>
      <c r="D57" s="34">
        <f t="shared" si="0"/>
        <v>39250</v>
      </c>
      <c r="E57" s="35">
        <f t="shared" si="13"/>
        <v>12514</v>
      </c>
      <c r="F57" s="37">
        <f t="shared" si="8"/>
        <v>31.8828025477707</v>
      </c>
      <c r="G57" s="34">
        <v>12514</v>
      </c>
      <c r="H57" s="34">
        <v>0</v>
      </c>
      <c r="I57" s="35">
        <f t="shared" si="14"/>
        <v>26736</v>
      </c>
      <c r="J57" s="37">
        <f t="shared" si="9"/>
        <v>68.11719745222929</v>
      </c>
      <c r="K57" s="34">
        <v>7901</v>
      </c>
      <c r="L57" s="37">
        <f t="shared" si="10"/>
        <v>20.129936305732485</v>
      </c>
      <c r="M57" s="34">
        <v>0</v>
      </c>
      <c r="N57" s="37">
        <f t="shared" si="11"/>
        <v>0</v>
      </c>
      <c r="O57" s="34">
        <v>18835</v>
      </c>
      <c r="P57" s="34">
        <v>3302</v>
      </c>
      <c r="Q57" s="37">
        <f t="shared" si="12"/>
        <v>47.98726114649682</v>
      </c>
      <c r="R57" s="34" t="s">
        <v>253</v>
      </c>
      <c r="S57" s="34"/>
      <c r="T57" s="34"/>
      <c r="U57" s="34"/>
    </row>
    <row r="58" spans="1:21" ht="13.5">
      <c r="A58" s="31" t="s">
        <v>56</v>
      </c>
      <c r="B58" s="32" t="s">
        <v>155</v>
      </c>
      <c r="C58" s="33" t="s">
        <v>156</v>
      </c>
      <c r="D58" s="34">
        <f t="shared" si="0"/>
        <v>16754</v>
      </c>
      <c r="E58" s="35">
        <f t="shared" si="13"/>
        <v>2799</v>
      </c>
      <c r="F58" s="37">
        <f t="shared" si="8"/>
        <v>16.706458159245553</v>
      </c>
      <c r="G58" s="34">
        <v>2799</v>
      </c>
      <c r="H58" s="34">
        <v>0</v>
      </c>
      <c r="I58" s="35">
        <f t="shared" si="14"/>
        <v>13955</v>
      </c>
      <c r="J58" s="37">
        <f t="shared" si="9"/>
        <v>83.29354184075444</v>
      </c>
      <c r="K58" s="34">
        <v>1180</v>
      </c>
      <c r="L58" s="37">
        <f t="shared" si="10"/>
        <v>7.043094186462934</v>
      </c>
      <c r="M58" s="34">
        <v>0</v>
      </c>
      <c r="N58" s="37">
        <f t="shared" si="11"/>
        <v>0</v>
      </c>
      <c r="O58" s="34">
        <v>12775</v>
      </c>
      <c r="P58" s="34">
        <v>3224</v>
      </c>
      <c r="Q58" s="37">
        <f t="shared" si="12"/>
        <v>76.2504476542915</v>
      </c>
      <c r="R58" s="34" t="s">
        <v>253</v>
      </c>
      <c r="S58" s="34"/>
      <c r="T58" s="34"/>
      <c r="U58" s="34"/>
    </row>
    <row r="59" spans="1:21" ht="13.5">
      <c r="A59" s="31" t="s">
        <v>56</v>
      </c>
      <c r="B59" s="32" t="s">
        <v>157</v>
      </c>
      <c r="C59" s="33" t="s">
        <v>158</v>
      </c>
      <c r="D59" s="34">
        <f t="shared" si="0"/>
        <v>10823</v>
      </c>
      <c r="E59" s="35">
        <f t="shared" si="13"/>
        <v>3386</v>
      </c>
      <c r="F59" s="37">
        <f t="shared" si="8"/>
        <v>31.285225907788966</v>
      </c>
      <c r="G59" s="34">
        <v>3386</v>
      </c>
      <c r="H59" s="34">
        <v>0</v>
      </c>
      <c r="I59" s="35">
        <f t="shared" si="14"/>
        <v>7437</v>
      </c>
      <c r="J59" s="37">
        <f t="shared" si="9"/>
        <v>68.71477409221103</v>
      </c>
      <c r="K59" s="34">
        <v>0</v>
      </c>
      <c r="L59" s="37">
        <f t="shared" si="10"/>
        <v>0</v>
      </c>
      <c r="M59" s="34">
        <v>0</v>
      </c>
      <c r="N59" s="37">
        <f t="shared" si="11"/>
        <v>0</v>
      </c>
      <c r="O59" s="34">
        <v>7437</v>
      </c>
      <c r="P59" s="34">
        <v>2123</v>
      </c>
      <c r="Q59" s="37">
        <f t="shared" si="12"/>
        <v>68.71477409221103</v>
      </c>
      <c r="R59" s="34" t="s">
        <v>253</v>
      </c>
      <c r="S59" s="34"/>
      <c r="T59" s="34"/>
      <c r="U59" s="34"/>
    </row>
    <row r="60" spans="1:21" ht="13.5">
      <c r="A60" s="31" t="s">
        <v>56</v>
      </c>
      <c r="B60" s="32" t="s">
        <v>159</v>
      </c>
      <c r="C60" s="33" t="s">
        <v>160</v>
      </c>
      <c r="D60" s="34">
        <f t="shared" si="0"/>
        <v>14005</v>
      </c>
      <c r="E60" s="35">
        <f t="shared" si="13"/>
        <v>3656</v>
      </c>
      <c r="F60" s="37">
        <f t="shared" si="8"/>
        <v>26.104962513388074</v>
      </c>
      <c r="G60" s="34">
        <v>3656</v>
      </c>
      <c r="H60" s="34">
        <v>0</v>
      </c>
      <c r="I60" s="35">
        <f t="shared" si="14"/>
        <v>10349</v>
      </c>
      <c r="J60" s="37">
        <f t="shared" si="9"/>
        <v>73.89503748661193</v>
      </c>
      <c r="K60" s="34">
        <v>1032</v>
      </c>
      <c r="L60" s="37">
        <f t="shared" si="10"/>
        <v>7.368796858264906</v>
      </c>
      <c r="M60" s="34">
        <v>0</v>
      </c>
      <c r="N60" s="37">
        <f t="shared" si="11"/>
        <v>0</v>
      </c>
      <c r="O60" s="34">
        <v>9317</v>
      </c>
      <c r="P60" s="34">
        <v>4217</v>
      </c>
      <c r="Q60" s="37">
        <f t="shared" si="12"/>
        <v>66.52624062834703</v>
      </c>
      <c r="R60" s="34" t="s">
        <v>253</v>
      </c>
      <c r="S60" s="34"/>
      <c r="T60" s="34"/>
      <c r="U60" s="34"/>
    </row>
    <row r="61" spans="1:21" ht="13.5">
      <c r="A61" s="31" t="s">
        <v>56</v>
      </c>
      <c r="B61" s="32" t="s">
        <v>161</v>
      </c>
      <c r="C61" s="33" t="s">
        <v>162</v>
      </c>
      <c r="D61" s="34">
        <f t="shared" si="0"/>
        <v>20192</v>
      </c>
      <c r="E61" s="35">
        <f t="shared" si="13"/>
        <v>8859</v>
      </c>
      <c r="F61" s="37">
        <f t="shared" si="8"/>
        <v>43.87381141045959</v>
      </c>
      <c r="G61" s="34">
        <v>8859</v>
      </c>
      <c r="H61" s="34">
        <v>0</v>
      </c>
      <c r="I61" s="35">
        <f t="shared" si="14"/>
        <v>11333</v>
      </c>
      <c r="J61" s="37">
        <f t="shared" si="9"/>
        <v>56.12618858954042</v>
      </c>
      <c r="K61" s="34">
        <v>0</v>
      </c>
      <c r="L61" s="37">
        <f t="shared" si="10"/>
        <v>0</v>
      </c>
      <c r="M61" s="34">
        <v>0</v>
      </c>
      <c r="N61" s="37">
        <f t="shared" si="11"/>
        <v>0</v>
      </c>
      <c r="O61" s="34">
        <v>11333</v>
      </c>
      <c r="P61" s="34">
        <v>4853</v>
      </c>
      <c r="Q61" s="37">
        <f t="shared" si="12"/>
        <v>56.12618858954042</v>
      </c>
      <c r="R61" s="34" t="s">
        <v>253</v>
      </c>
      <c r="S61" s="34"/>
      <c r="T61" s="34"/>
      <c r="U61" s="34"/>
    </row>
    <row r="62" spans="1:21" ht="13.5">
      <c r="A62" s="31" t="s">
        <v>56</v>
      </c>
      <c r="B62" s="32" t="s">
        <v>163</v>
      </c>
      <c r="C62" s="33" t="s">
        <v>164</v>
      </c>
      <c r="D62" s="34">
        <f t="shared" si="0"/>
        <v>18525</v>
      </c>
      <c r="E62" s="35">
        <f t="shared" si="13"/>
        <v>1053</v>
      </c>
      <c r="F62" s="37">
        <f t="shared" si="8"/>
        <v>5.684210526315789</v>
      </c>
      <c r="G62" s="34">
        <v>1053</v>
      </c>
      <c r="H62" s="34">
        <v>0</v>
      </c>
      <c r="I62" s="35">
        <f t="shared" si="14"/>
        <v>17472</v>
      </c>
      <c r="J62" s="37">
        <f t="shared" si="9"/>
        <v>94.3157894736842</v>
      </c>
      <c r="K62" s="34">
        <v>0</v>
      </c>
      <c r="L62" s="37">
        <f t="shared" si="10"/>
        <v>0</v>
      </c>
      <c r="M62" s="34">
        <v>0</v>
      </c>
      <c r="N62" s="37">
        <f t="shared" si="11"/>
        <v>0</v>
      </c>
      <c r="O62" s="34">
        <v>17472</v>
      </c>
      <c r="P62" s="34">
        <v>13686</v>
      </c>
      <c r="Q62" s="37">
        <f t="shared" si="12"/>
        <v>94.3157894736842</v>
      </c>
      <c r="R62" s="34" t="s">
        <v>253</v>
      </c>
      <c r="S62" s="34"/>
      <c r="T62" s="34"/>
      <c r="U62" s="34"/>
    </row>
    <row r="63" spans="1:21" ht="13.5">
      <c r="A63" s="31" t="s">
        <v>56</v>
      </c>
      <c r="B63" s="32" t="s">
        <v>165</v>
      </c>
      <c r="C63" s="33" t="s">
        <v>166</v>
      </c>
      <c r="D63" s="34">
        <f t="shared" si="0"/>
        <v>46771</v>
      </c>
      <c r="E63" s="35">
        <f t="shared" si="13"/>
        <v>8301</v>
      </c>
      <c r="F63" s="37">
        <f t="shared" si="8"/>
        <v>17.74817728934596</v>
      </c>
      <c r="G63" s="34">
        <v>8301</v>
      </c>
      <c r="H63" s="34">
        <v>0</v>
      </c>
      <c r="I63" s="35">
        <f t="shared" si="14"/>
        <v>38470</v>
      </c>
      <c r="J63" s="37">
        <f t="shared" si="9"/>
        <v>82.25182271065404</v>
      </c>
      <c r="K63" s="34">
        <v>22679</v>
      </c>
      <c r="L63" s="37">
        <f t="shared" si="10"/>
        <v>48.48944858993821</v>
      </c>
      <c r="M63" s="34">
        <v>0</v>
      </c>
      <c r="N63" s="37">
        <f t="shared" si="11"/>
        <v>0</v>
      </c>
      <c r="O63" s="34">
        <v>15791</v>
      </c>
      <c r="P63" s="34">
        <v>7299</v>
      </c>
      <c r="Q63" s="37">
        <f t="shared" si="12"/>
        <v>33.762374120715826</v>
      </c>
      <c r="R63" s="34" t="s">
        <v>253</v>
      </c>
      <c r="S63" s="34"/>
      <c r="T63" s="34"/>
      <c r="U63" s="34"/>
    </row>
    <row r="64" spans="1:21" ht="13.5">
      <c r="A64" s="31" t="s">
        <v>56</v>
      </c>
      <c r="B64" s="32" t="s">
        <v>167</v>
      </c>
      <c r="C64" s="33" t="s">
        <v>168</v>
      </c>
      <c r="D64" s="34">
        <f t="shared" si="0"/>
        <v>25656</v>
      </c>
      <c r="E64" s="35">
        <f t="shared" si="13"/>
        <v>3025</v>
      </c>
      <c r="F64" s="37">
        <f t="shared" si="8"/>
        <v>11.790614281259744</v>
      </c>
      <c r="G64" s="34">
        <v>3025</v>
      </c>
      <c r="H64" s="34">
        <v>0</v>
      </c>
      <c r="I64" s="35">
        <f t="shared" si="14"/>
        <v>22631</v>
      </c>
      <c r="J64" s="37">
        <f t="shared" si="9"/>
        <v>88.20938571874025</v>
      </c>
      <c r="K64" s="34">
        <v>20418</v>
      </c>
      <c r="L64" s="37">
        <f t="shared" si="10"/>
        <v>79.58372310570627</v>
      </c>
      <c r="M64" s="34">
        <v>0</v>
      </c>
      <c r="N64" s="37">
        <f t="shared" si="11"/>
        <v>0</v>
      </c>
      <c r="O64" s="34">
        <v>2213</v>
      </c>
      <c r="P64" s="34">
        <v>1131</v>
      </c>
      <c r="Q64" s="37">
        <f t="shared" si="12"/>
        <v>8.625662613033988</v>
      </c>
      <c r="R64" s="34" t="s">
        <v>253</v>
      </c>
      <c r="S64" s="34"/>
      <c r="T64" s="34"/>
      <c r="U64" s="34"/>
    </row>
    <row r="65" spans="1:21" ht="13.5">
      <c r="A65" s="31" t="s">
        <v>56</v>
      </c>
      <c r="B65" s="32" t="s">
        <v>169</v>
      </c>
      <c r="C65" s="33" t="s">
        <v>170</v>
      </c>
      <c r="D65" s="34">
        <f t="shared" si="0"/>
        <v>10110</v>
      </c>
      <c r="E65" s="35">
        <f t="shared" si="13"/>
        <v>1347</v>
      </c>
      <c r="F65" s="37">
        <f t="shared" si="8"/>
        <v>13.323442136498517</v>
      </c>
      <c r="G65" s="34">
        <v>1347</v>
      </c>
      <c r="H65" s="34">
        <v>0</v>
      </c>
      <c r="I65" s="35">
        <f t="shared" si="14"/>
        <v>8763</v>
      </c>
      <c r="J65" s="37">
        <f t="shared" si="9"/>
        <v>86.67655786350149</v>
      </c>
      <c r="K65" s="34">
        <v>2770</v>
      </c>
      <c r="L65" s="37">
        <f t="shared" si="10"/>
        <v>27.398615232443124</v>
      </c>
      <c r="M65" s="34">
        <v>0</v>
      </c>
      <c r="N65" s="37">
        <f t="shared" si="11"/>
        <v>0</v>
      </c>
      <c r="O65" s="34">
        <v>5993</v>
      </c>
      <c r="P65" s="34">
        <v>3009</v>
      </c>
      <c r="Q65" s="37">
        <f t="shared" si="12"/>
        <v>59.27794263105836</v>
      </c>
      <c r="R65" s="34" t="s">
        <v>253</v>
      </c>
      <c r="S65" s="34"/>
      <c r="T65" s="34"/>
      <c r="U65" s="34"/>
    </row>
    <row r="66" spans="1:21" ht="13.5">
      <c r="A66" s="31" t="s">
        <v>56</v>
      </c>
      <c r="B66" s="32" t="s">
        <v>171</v>
      </c>
      <c r="C66" s="33" t="s">
        <v>172</v>
      </c>
      <c r="D66" s="34">
        <f t="shared" si="0"/>
        <v>11602</v>
      </c>
      <c r="E66" s="35">
        <f t="shared" si="13"/>
        <v>5072</v>
      </c>
      <c r="F66" s="37">
        <f t="shared" si="8"/>
        <v>43.71660058610584</v>
      </c>
      <c r="G66" s="34">
        <v>5072</v>
      </c>
      <c r="H66" s="34">
        <v>0</v>
      </c>
      <c r="I66" s="35">
        <f t="shared" si="14"/>
        <v>6530</v>
      </c>
      <c r="J66" s="37">
        <f t="shared" si="9"/>
        <v>56.28339941389415</v>
      </c>
      <c r="K66" s="34">
        <v>1085</v>
      </c>
      <c r="L66" s="37">
        <f t="shared" si="10"/>
        <v>9.35183589036373</v>
      </c>
      <c r="M66" s="34">
        <v>0</v>
      </c>
      <c r="N66" s="37">
        <f t="shared" si="11"/>
        <v>0</v>
      </c>
      <c r="O66" s="34">
        <v>5445</v>
      </c>
      <c r="P66" s="34">
        <v>2192</v>
      </c>
      <c r="Q66" s="37">
        <f t="shared" si="12"/>
        <v>46.93156352353043</v>
      </c>
      <c r="R66" s="34" t="s">
        <v>253</v>
      </c>
      <c r="S66" s="34"/>
      <c r="T66" s="34"/>
      <c r="U66" s="34"/>
    </row>
    <row r="67" spans="1:21" ht="13.5">
      <c r="A67" s="31" t="s">
        <v>56</v>
      </c>
      <c r="B67" s="32" t="s">
        <v>173</v>
      </c>
      <c r="C67" s="33" t="s">
        <v>174</v>
      </c>
      <c r="D67" s="34">
        <f t="shared" si="0"/>
        <v>7403</v>
      </c>
      <c r="E67" s="35">
        <f t="shared" si="13"/>
        <v>2116</v>
      </c>
      <c r="F67" s="37">
        <f t="shared" si="8"/>
        <v>28.583006889099018</v>
      </c>
      <c r="G67" s="34">
        <v>2116</v>
      </c>
      <c r="H67" s="34">
        <v>0</v>
      </c>
      <c r="I67" s="35">
        <f t="shared" si="14"/>
        <v>5287</v>
      </c>
      <c r="J67" s="37">
        <f t="shared" si="9"/>
        <v>71.41699311090099</v>
      </c>
      <c r="K67" s="34">
        <v>174</v>
      </c>
      <c r="L67" s="37">
        <f t="shared" si="10"/>
        <v>2.3503984870998242</v>
      </c>
      <c r="M67" s="34">
        <v>0</v>
      </c>
      <c r="N67" s="37">
        <f t="shared" si="11"/>
        <v>0</v>
      </c>
      <c r="O67" s="34">
        <v>5113</v>
      </c>
      <c r="P67" s="34">
        <v>4492</v>
      </c>
      <c r="Q67" s="37">
        <f t="shared" si="12"/>
        <v>69.06659462380117</v>
      </c>
      <c r="R67" s="34" t="s">
        <v>253</v>
      </c>
      <c r="S67" s="34"/>
      <c r="T67" s="34"/>
      <c r="U67" s="34"/>
    </row>
    <row r="68" spans="1:21" ht="13.5">
      <c r="A68" s="31" t="s">
        <v>56</v>
      </c>
      <c r="B68" s="32" t="s">
        <v>175</v>
      </c>
      <c r="C68" s="33" t="s">
        <v>176</v>
      </c>
      <c r="D68" s="34">
        <f t="shared" si="0"/>
        <v>12781</v>
      </c>
      <c r="E68" s="35">
        <f t="shared" si="13"/>
        <v>4530</v>
      </c>
      <c r="F68" s="37">
        <f t="shared" si="8"/>
        <v>35.44323605351694</v>
      </c>
      <c r="G68" s="34">
        <v>4530</v>
      </c>
      <c r="H68" s="34">
        <v>0</v>
      </c>
      <c r="I68" s="35">
        <f t="shared" si="14"/>
        <v>8251</v>
      </c>
      <c r="J68" s="37">
        <f t="shared" si="9"/>
        <v>64.55676394648306</v>
      </c>
      <c r="K68" s="34">
        <v>2200</v>
      </c>
      <c r="L68" s="37">
        <f t="shared" si="10"/>
        <v>17.213050622017057</v>
      </c>
      <c r="M68" s="34">
        <v>0</v>
      </c>
      <c r="N68" s="37">
        <f t="shared" si="11"/>
        <v>0</v>
      </c>
      <c r="O68" s="34">
        <v>6051</v>
      </c>
      <c r="P68" s="34">
        <v>850</v>
      </c>
      <c r="Q68" s="37">
        <f t="shared" si="12"/>
        <v>47.343713324466</v>
      </c>
      <c r="R68" s="34" t="s">
        <v>253</v>
      </c>
      <c r="S68" s="34"/>
      <c r="T68" s="34"/>
      <c r="U68" s="34"/>
    </row>
    <row r="69" spans="1:21" ht="13.5">
      <c r="A69" s="31" t="s">
        <v>56</v>
      </c>
      <c r="B69" s="32" t="s">
        <v>177</v>
      </c>
      <c r="C69" s="33" t="s">
        <v>178</v>
      </c>
      <c r="D69" s="34">
        <f t="shared" si="0"/>
        <v>18828</v>
      </c>
      <c r="E69" s="35">
        <f t="shared" si="13"/>
        <v>6708</v>
      </c>
      <c r="F69" s="37">
        <f t="shared" si="8"/>
        <v>35.62778840025494</v>
      </c>
      <c r="G69" s="34">
        <v>6543</v>
      </c>
      <c r="H69" s="34">
        <v>165</v>
      </c>
      <c r="I69" s="35">
        <f t="shared" si="14"/>
        <v>12120</v>
      </c>
      <c r="J69" s="37">
        <f t="shared" si="9"/>
        <v>64.37221159974506</v>
      </c>
      <c r="K69" s="34">
        <v>2982</v>
      </c>
      <c r="L69" s="37">
        <f t="shared" si="10"/>
        <v>15.838113448056088</v>
      </c>
      <c r="M69" s="34">
        <v>0</v>
      </c>
      <c r="N69" s="37">
        <f t="shared" si="11"/>
        <v>0</v>
      </c>
      <c r="O69" s="34">
        <v>9138</v>
      </c>
      <c r="P69" s="34">
        <v>6285</v>
      </c>
      <c r="Q69" s="37">
        <f t="shared" si="12"/>
        <v>48.53409815168897</v>
      </c>
      <c r="R69" s="34" t="s">
        <v>253</v>
      </c>
      <c r="S69" s="34"/>
      <c r="T69" s="34"/>
      <c r="U69" s="34"/>
    </row>
    <row r="70" spans="1:21" ht="13.5">
      <c r="A70" s="31" t="s">
        <v>56</v>
      </c>
      <c r="B70" s="32" t="s">
        <v>179</v>
      </c>
      <c r="C70" s="33" t="s">
        <v>180</v>
      </c>
      <c r="D70" s="34">
        <f t="shared" si="0"/>
        <v>8624</v>
      </c>
      <c r="E70" s="35">
        <f t="shared" si="13"/>
        <v>2218</v>
      </c>
      <c r="F70" s="37">
        <f t="shared" si="8"/>
        <v>25.71892393320965</v>
      </c>
      <c r="G70" s="34">
        <v>2218</v>
      </c>
      <c r="H70" s="34">
        <v>0</v>
      </c>
      <c r="I70" s="35">
        <f t="shared" si="14"/>
        <v>6406</v>
      </c>
      <c r="J70" s="37">
        <f t="shared" si="9"/>
        <v>74.28107606679035</v>
      </c>
      <c r="K70" s="34">
        <v>0</v>
      </c>
      <c r="L70" s="37">
        <f t="shared" si="10"/>
        <v>0</v>
      </c>
      <c r="M70" s="34">
        <v>0</v>
      </c>
      <c r="N70" s="37">
        <f t="shared" si="11"/>
        <v>0</v>
      </c>
      <c r="O70" s="34">
        <v>6406</v>
      </c>
      <c r="P70" s="34">
        <v>2289</v>
      </c>
      <c r="Q70" s="37">
        <f t="shared" si="12"/>
        <v>74.28107606679035</v>
      </c>
      <c r="R70" s="34" t="s">
        <v>253</v>
      </c>
      <c r="S70" s="34"/>
      <c r="T70" s="34"/>
      <c r="U70" s="34"/>
    </row>
    <row r="71" spans="1:21" ht="13.5">
      <c r="A71" s="31" t="s">
        <v>56</v>
      </c>
      <c r="B71" s="32" t="s">
        <v>181</v>
      </c>
      <c r="C71" s="33" t="s">
        <v>182</v>
      </c>
      <c r="D71" s="34">
        <f aca="true" t="shared" si="15" ref="D71:D90">E71+I71</f>
        <v>30627</v>
      </c>
      <c r="E71" s="35">
        <f t="shared" si="13"/>
        <v>8826</v>
      </c>
      <c r="F71" s="37">
        <f t="shared" si="8"/>
        <v>28.817709863845625</v>
      </c>
      <c r="G71" s="34">
        <v>8826</v>
      </c>
      <c r="H71" s="34">
        <v>0</v>
      </c>
      <c r="I71" s="35">
        <f t="shared" si="14"/>
        <v>21801</v>
      </c>
      <c r="J71" s="37">
        <f t="shared" si="9"/>
        <v>71.18229013615436</v>
      </c>
      <c r="K71" s="34">
        <v>0</v>
      </c>
      <c r="L71" s="37">
        <f t="shared" si="10"/>
        <v>0</v>
      </c>
      <c r="M71" s="34">
        <v>0</v>
      </c>
      <c r="N71" s="37">
        <f t="shared" si="11"/>
        <v>0</v>
      </c>
      <c r="O71" s="34">
        <v>21801</v>
      </c>
      <c r="P71" s="34">
        <v>6016</v>
      </c>
      <c r="Q71" s="37">
        <f t="shared" si="12"/>
        <v>71.18229013615436</v>
      </c>
      <c r="R71" s="34" t="s">
        <v>253</v>
      </c>
      <c r="S71" s="34"/>
      <c r="T71" s="34"/>
      <c r="U71" s="34"/>
    </row>
    <row r="72" spans="1:21" ht="13.5">
      <c r="A72" s="31" t="s">
        <v>56</v>
      </c>
      <c r="B72" s="32" t="s">
        <v>183</v>
      </c>
      <c r="C72" s="33" t="s">
        <v>184</v>
      </c>
      <c r="D72" s="34">
        <f t="shared" si="15"/>
        <v>26832</v>
      </c>
      <c r="E72" s="35">
        <f t="shared" si="13"/>
        <v>2432</v>
      </c>
      <c r="F72" s="37">
        <f t="shared" si="8"/>
        <v>9.063804412641623</v>
      </c>
      <c r="G72" s="34">
        <v>2432</v>
      </c>
      <c r="H72" s="34">
        <v>0</v>
      </c>
      <c r="I72" s="35">
        <f t="shared" si="14"/>
        <v>24400</v>
      </c>
      <c r="J72" s="37">
        <f t="shared" si="9"/>
        <v>90.93619558735838</v>
      </c>
      <c r="K72" s="34">
        <v>16290</v>
      </c>
      <c r="L72" s="37">
        <f t="shared" si="10"/>
        <v>60.711091234347045</v>
      </c>
      <c r="M72" s="34">
        <v>0</v>
      </c>
      <c r="N72" s="37">
        <f t="shared" si="11"/>
        <v>0</v>
      </c>
      <c r="O72" s="34">
        <v>8110</v>
      </c>
      <c r="P72" s="34">
        <v>8110</v>
      </c>
      <c r="Q72" s="37">
        <f t="shared" si="12"/>
        <v>30.22510435301133</v>
      </c>
      <c r="R72" s="34" t="s">
        <v>253</v>
      </c>
      <c r="S72" s="34"/>
      <c r="T72" s="34"/>
      <c r="U72" s="34"/>
    </row>
    <row r="73" spans="1:21" ht="13.5">
      <c r="A73" s="31" t="s">
        <v>56</v>
      </c>
      <c r="B73" s="32" t="s">
        <v>185</v>
      </c>
      <c r="C73" s="33" t="s">
        <v>186</v>
      </c>
      <c r="D73" s="34">
        <f t="shared" si="15"/>
        <v>9556</v>
      </c>
      <c r="E73" s="35">
        <f t="shared" si="13"/>
        <v>1986</v>
      </c>
      <c r="F73" s="37">
        <f t="shared" si="8"/>
        <v>20.78275429049812</v>
      </c>
      <c r="G73" s="34">
        <v>1986</v>
      </c>
      <c r="H73" s="34">
        <v>0</v>
      </c>
      <c r="I73" s="35">
        <f t="shared" si="14"/>
        <v>7570</v>
      </c>
      <c r="J73" s="37">
        <f t="shared" si="9"/>
        <v>79.21724570950188</v>
      </c>
      <c r="K73" s="34">
        <v>4872</v>
      </c>
      <c r="L73" s="37">
        <f t="shared" si="10"/>
        <v>50.983675177898704</v>
      </c>
      <c r="M73" s="34">
        <v>0</v>
      </c>
      <c r="N73" s="37">
        <f t="shared" si="11"/>
        <v>0</v>
      </c>
      <c r="O73" s="34">
        <v>2698</v>
      </c>
      <c r="P73" s="34">
        <v>631</v>
      </c>
      <c r="Q73" s="37">
        <f t="shared" si="12"/>
        <v>28.23357053160318</v>
      </c>
      <c r="R73" s="34" t="s">
        <v>253</v>
      </c>
      <c r="S73" s="34"/>
      <c r="T73" s="34"/>
      <c r="U73" s="34"/>
    </row>
    <row r="74" spans="1:21" ht="13.5">
      <c r="A74" s="31" t="s">
        <v>56</v>
      </c>
      <c r="B74" s="32" t="s">
        <v>187</v>
      </c>
      <c r="C74" s="33" t="s">
        <v>188</v>
      </c>
      <c r="D74" s="34">
        <f t="shared" si="15"/>
        <v>25860</v>
      </c>
      <c r="E74" s="35">
        <f t="shared" si="13"/>
        <v>8021</v>
      </c>
      <c r="F74" s="37">
        <f t="shared" si="8"/>
        <v>31.017014694508894</v>
      </c>
      <c r="G74" s="34">
        <v>8021</v>
      </c>
      <c r="H74" s="34">
        <v>0</v>
      </c>
      <c r="I74" s="35">
        <f t="shared" si="14"/>
        <v>17839</v>
      </c>
      <c r="J74" s="37">
        <f t="shared" si="9"/>
        <v>68.98298530549111</v>
      </c>
      <c r="K74" s="34">
        <v>3772</v>
      </c>
      <c r="L74" s="37">
        <f t="shared" si="10"/>
        <v>14.586233565351895</v>
      </c>
      <c r="M74" s="34">
        <v>1743</v>
      </c>
      <c r="N74" s="37">
        <f t="shared" si="11"/>
        <v>6.74013921113689</v>
      </c>
      <c r="O74" s="34">
        <v>12324</v>
      </c>
      <c r="P74" s="34">
        <v>6327</v>
      </c>
      <c r="Q74" s="37">
        <f t="shared" si="12"/>
        <v>47.65661252900232</v>
      </c>
      <c r="R74" s="34" t="s">
        <v>253</v>
      </c>
      <c r="S74" s="34"/>
      <c r="T74" s="34"/>
      <c r="U74" s="34"/>
    </row>
    <row r="75" spans="1:21" ht="13.5">
      <c r="A75" s="31" t="s">
        <v>56</v>
      </c>
      <c r="B75" s="32" t="s">
        <v>189</v>
      </c>
      <c r="C75" s="33" t="s">
        <v>190</v>
      </c>
      <c r="D75" s="34">
        <f t="shared" si="15"/>
        <v>15495</v>
      </c>
      <c r="E75" s="35">
        <f t="shared" si="13"/>
        <v>818</v>
      </c>
      <c r="F75" s="37">
        <f t="shared" si="8"/>
        <v>5.279122297515328</v>
      </c>
      <c r="G75" s="34">
        <v>818</v>
      </c>
      <c r="H75" s="34">
        <v>0</v>
      </c>
      <c r="I75" s="35">
        <f t="shared" si="14"/>
        <v>14677</v>
      </c>
      <c r="J75" s="37">
        <f t="shared" si="9"/>
        <v>94.72087770248467</v>
      </c>
      <c r="K75" s="34">
        <v>7585</v>
      </c>
      <c r="L75" s="37">
        <f t="shared" si="10"/>
        <v>48.951274604711195</v>
      </c>
      <c r="M75" s="34">
        <v>0</v>
      </c>
      <c r="N75" s="37">
        <f t="shared" si="11"/>
        <v>0</v>
      </c>
      <c r="O75" s="34">
        <v>7092</v>
      </c>
      <c r="P75" s="34">
        <v>3508</v>
      </c>
      <c r="Q75" s="37">
        <f t="shared" si="12"/>
        <v>45.76960309777348</v>
      </c>
      <c r="R75" s="34" t="s">
        <v>253</v>
      </c>
      <c r="S75" s="34"/>
      <c r="T75" s="34"/>
      <c r="U75" s="34"/>
    </row>
    <row r="76" spans="1:21" ht="13.5">
      <c r="A76" s="31" t="s">
        <v>56</v>
      </c>
      <c r="B76" s="32" t="s">
        <v>191</v>
      </c>
      <c r="C76" s="33" t="s">
        <v>192</v>
      </c>
      <c r="D76" s="34">
        <f t="shared" si="15"/>
        <v>16417</v>
      </c>
      <c r="E76" s="35">
        <f t="shared" si="13"/>
        <v>3652</v>
      </c>
      <c r="F76" s="37">
        <f t="shared" si="8"/>
        <v>22.24523359931778</v>
      </c>
      <c r="G76" s="34">
        <v>3652</v>
      </c>
      <c r="H76" s="34">
        <v>0</v>
      </c>
      <c r="I76" s="35">
        <f t="shared" si="14"/>
        <v>12765</v>
      </c>
      <c r="J76" s="37">
        <f t="shared" si="9"/>
        <v>77.75476640068221</v>
      </c>
      <c r="K76" s="34">
        <v>3111</v>
      </c>
      <c r="L76" s="37">
        <f t="shared" si="10"/>
        <v>18.94986903819212</v>
      </c>
      <c r="M76" s="34">
        <v>0</v>
      </c>
      <c r="N76" s="37">
        <f t="shared" si="11"/>
        <v>0</v>
      </c>
      <c r="O76" s="34">
        <v>9654</v>
      </c>
      <c r="P76" s="34">
        <v>4874</v>
      </c>
      <c r="Q76" s="37">
        <f t="shared" si="12"/>
        <v>58.8048973624901</v>
      </c>
      <c r="R76" s="34" t="s">
        <v>253</v>
      </c>
      <c r="S76" s="34"/>
      <c r="T76" s="34"/>
      <c r="U76" s="34"/>
    </row>
    <row r="77" spans="1:21" ht="13.5">
      <c r="A77" s="31" t="s">
        <v>56</v>
      </c>
      <c r="B77" s="32" t="s">
        <v>193</v>
      </c>
      <c r="C77" s="33" t="s">
        <v>194</v>
      </c>
      <c r="D77" s="34">
        <f t="shared" si="15"/>
        <v>17876</v>
      </c>
      <c r="E77" s="35">
        <f t="shared" si="13"/>
        <v>5853</v>
      </c>
      <c r="F77" s="37">
        <f t="shared" si="8"/>
        <v>32.74222421123294</v>
      </c>
      <c r="G77" s="34">
        <v>5853</v>
      </c>
      <c r="H77" s="34">
        <v>0</v>
      </c>
      <c r="I77" s="35">
        <f t="shared" si="14"/>
        <v>12023</v>
      </c>
      <c r="J77" s="37">
        <f t="shared" si="9"/>
        <v>67.25777578876706</v>
      </c>
      <c r="K77" s="34">
        <v>0</v>
      </c>
      <c r="L77" s="37">
        <f t="shared" si="10"/>
        <v>0</v>
      </c>
      <c r="M77" s="34">
        <v>0</v>
      </c>
      <c r="N77" s="37">
        <f t="shared" si="11"/>
        <v>0</v>
      </c>
      <c r="O77" s="34">
        <v>12023</v>
      </c>
      <c r="P77" s="34">
        <v>5481</v>
      </c>
      <c r="Q77" s="37">
        <f t="shared" si="12"/>
        <v>67.25777578876706</v>
      </c>
      <c r="R77" s="34" t="s">
        <v>253</v>
      </c>
      <c r="S77" s="34"/>
      <c r="T77" s="34"/>
      <c r="U77" s="34"/>
    </row>
    <row r="78" spans="1:21" ht="13.5">
      <c r="A78" s="31" t="s">
        <v>56</v>
      </c>
      <c r="B78" s="32" t="s">
        <v>195</v>
      </c>
      <c r="C78" s="33" t="s">
        <v>196</v>
      </c>
      <c r="D78" s="34">
        <f t="shared" si="15"/>
        <v>20230</v>
      </c>
      <c r="E78" s="35">
        <f t="shared" si="13"/>
        <v>7428</v>
      </c>
      <c r="F78" s="37">
        <f t="shared" si="8"/>
        <v>36.71774592189817</v>
      </c>
      <c r="G78" s="34">
        <v>7428</v>
      </c>
      <c r="H78" s="34">
        <v>0</v>
      </c>
      <c r="I78" s="35">
        <f t="shared" si="14"/>
        <v>12802</v>
      </c>
      <c r="J78" s="37">
        <f t="shared" si="9"/>
        <v>63.28225407810183</v>
      </c>
      <c r="K78" s="34">
        <v>0</v>
      </c>
      <c r="L78" s="37">
        <f t="shared" si="10"/>
        <v>0</v>
      </c>
      <c r="M78" s="34">
        <v>0</v>
      </c>
      <c r="N78" s="37">
        <f t="shared" si="11"/>
        <v>0</v>
      </c>
      <c r="O78" s="34">
        <v>12802</v>
      </c>
      <c r="P78" s="34">
        <v>3425</v>
      </c>
      <c r="Q78" s="37">
        <f t="shared" si="12"/>
        <v>63.28225407810183</v>
      </c>
      <c r="R78" s="34" t="s">
        <v>253</v>
      </c>
      <c r="S78" s="34"/>
      <c r="T78" s="34"/>
      <c r="U78" s="34"/>
    </row>
    <row r="79" spans="1:21" ht="13.5">
      <c r="A79" s="31" t="s">
        <v>56</v>
      </c>
      <c r="B79" s="32" t="s">
        <v>197</v>
      </c>
      <c r="C79" s="33" t="s">
        <v>198</v>
      </c>
      <c r="D79" s="34">
        <f t="shared" si="15"/>
        <v>7700</v>
      </c>
      <c r="E79" s="35">
        <f t="shared" si="13"/>
        <v>1517</v>
      </c>
      <c r="F79" s="37">
        <f t="shared" si="8"/>
        <v>19.7012987012987</v>
      </c>
      <c r="G79" s="34">
        <v>1517</v>
      </c>
      <c r="H79" s="34">
        <v>0</v>
      </c>
      <c r="I79" s="35">
        <f t="shared" si="14"/>
        <v>6183</v>
      </c>
      <c r="J79" s="37">
        <f t="shared" si="9"/>
        <v>80.2987012987013</v>
      </c>
      <c r="K79" s="34">
        <v>0</v>
      </c>
      <c r="L79" s="37">
        <f t="shared" si="10"/>
        <v>0</v>
      </c>
      <c r="M79" s="34">
        <v>0</v>
      </c>
      <c r="N79" s="37">
        <f t="shared" si="11"/>
        <v>0</v>
      </c>
      <c r="O79" s="34">
        <v>6183</v>
      </c>
      <c r="P79" s="34">
        <v>2827</v>
      </c>
      <c r="Q79" s="37">
        <f t="shared" si="12"/>
        <v>80.2987012987013</v>
      </c>
      <c r="R79" s="34" t="s">
        <v>253</v>
      </c>
      <c r="S79" s="34"/>
      <c r="T79" s="34"/>
      <c r="U79" s="34"/>
    </row>
    <row r="80" spans="1:21" ht="13.5">
      <c r="A80" s="31" t="s">
        <v>56</v>
      </c>
      <c r="B80" s="32" t="s">
        <v>199</v>
      </c>
      <c r="C80" s="33" t="s">
        <v>55</v>
      </c>
      <c r="D80" s="34">
        <f t="shared" si="15"/>
        <v>17175</v>
      </c>
      <c r="E80" s="35">
        <f t="shared" si="13"/>
        <v>6244</v>
      </c>
      <c r="F80" s="37">
        <f t="shared" si="8"/>
        <v>36.35516739446871</v>
      </c>
      <c r="G80" s="34">
        <v>6244</v>
      </c>
      <c r="H80" s="34">
        <v>0</v>
      </c>
      <c r="I80" s="35">
        <f t="shared" si="14"/>
        <v>10931</v>
      </c>
      <c r="J80" s="37">
        <f t="shared" si="9"/>
        <v>63.6448326055313</v>
      </c>
      <c r="K80" s="34">
        <v>0</v>
      </c>
      <c r="L80" s="37">
        <f t="shared" si="10"/>
        <v>0</v>
      </c>
      <c r="M80" s="34">
        <v>0</v>
      </c>
      <c r="N80" s="37">
        <f t="shared" si="11"/>
        <v>0</v>
      </c>
      <c r="O80" s="34">
        <v>10931</v>
      </c>
      <c r="P80" s="34">
        <v>5399</v>
      </c>
      <c r="Q80" s="37">
        <f t="shared" si="12"/>
        <v>63.6448326055313</v>
      </c>
      <c r="R80" s="34" t="s">
        <v>253</v>
      </c>
      <c r="S80" s="34"/>
      <c r="T80" s="34"/>
      <c r="U80" s="34"/>
    </row>
    <row r="81" spans="1:21" ht="13.5">
      <c r="A81" s="31" t="s">
        <v>56</v>
      </c>
      <c r="B81" s="32" t="s">
        <v>200</v>
      </c>
      <c r="C81" s="33" t="s">
        <v>201</v>
      </c>
      <c r="D81" s="34">
        <f t="shared" si="15"/>
        <v>24758</v>
      </c>
      <c r="E81" s="35">
        <f t="shared" si="13"/>
        <v>7261</v>
      </c>
      <c r="F81" s="37">
        <f t="shared" si="8"/>
        <v>29.32789401405606</v>
      </c>
      <c r="G81" s="34">
        <v>7261</v>
      </c>
      <c r="H81" s="34">
        <v>0</v>
      </c>
      <c r="I81" s="35">
        <f t="shared" si="14"/>
        <v>17497</v>
      </c>
      <c r="J81" s="37">
        <f t="shared" si="9"/>
        <v>70.67210598594393</v>
      </c>
      <c r="K81" s="34">
        <v>0</v>
      </c>
      <c r="L81" s="37">
        <f t="shared" si="10"/>
        <v>0</v>
      </c>
      <c r="M81" s="34">
        <v>0</v>
      </c>
      <c r="N81" s="37">
        <f t="shared" si="11"/>
        <v>0</v>
      </c>
      <c r="O81" s="34">
        <v>17497</v>
      </c>
      <c r="P81" s="34">
        <v>9164</v>
      </c>
      <c r="Q81" s="37">
        <f t="shared" si="12"/>
        <v>70.67210598594393</v>
      </c>
      <c r="R81" s="34" t="s">
        <v>253</v>
      </c>
      <c r="S81" s="34"/>
      <c r="T81" s="34"/>
      <c r="U81" s="34"/>
    </row>
    <row r="82" spans="1:21" ht="13.5">
      <c r="A82" s="31" t="s">
        <v>56</v>
      </c>
      <c r="B82" s="32" t="s">
        <v>202</v>
      </c>
      <c r="C82" s="33" t="s">
        <v>203</v>
      </c>
      <c r="D82" s="34">
        <f t="shared" si="15"/>
        <v>9539</v>
      </c>
      <c r="E82" s="35">
        <f t="shared" si="13"/>
        <v>2355</v>
      </c>
      <c r="F82" s="37">
        <f t="shared" si="8"/>
        <v>24.688122444700703</v>
      </c>
      <c r="G82" s="34">
        <v>2355</v>
      </c>
      <c r="H82" s="34">
        <v>0</v>
      </c>
      <c r="I82" s="35">
        <f t="shared" si="14"/>
        <v>7184</v>
      </c>
      <c r="J82" s="37">
        <f t="shared" si="9"/>
        <v>75.3118775552993</v>
      </c>
      <c r="K82" s="34">
        <v>279</v>
      </c>
      <c r="L82" s="37">
        <f t="shared" si="10"/>
        <v>2.924834888353077</v>
      </c>
      <c r="M82" s="34">
        <v>0</v>
      </c>
      <c r="N82" s="37">
        <f t="shared" si="11"/>
        <v>0</v>
      </c>
      <c r="O82" s="34">
        <v>6905</v>
      </c>
      <c r="P82" s="34">
        <v>1704</v>
      </c>
      <c r="Q82" s="37">
        <f t="shared" si="12"/>
        <v>72.38704266694623</v>
      </c>
      <c r="R82" s="34" t="s">
        <v>253</v>
      </c>
      <c r="S82" s="34"/>
      <c r="T82" s="34"/>
      <c r="U82" s="34"/>
    </row>
    <row r="83" spans="1:21" ht="13.5">
      <c r="A83" s="31" t="s">
        <v>56</v>
      </c>
      <c r="B83" s="32" t="s">
        <v>204</v>
      </c>
      <c r="C83" s="33" t="s">
        <v>205</v>
      </c>
      <c r="D83" s="34">
        <f t="shared" si="15"/>
        <v>24062</v>
      </c>
      <c r="E83" s="35">
        <f t="shared" si="13"/>
        <v>3163</v>
      </c>
      <c r="F83" s="37">
        <f t="shared" si="8"/>
        <v>13.145208212118694</v>
      </c>
      <c r="G83" s="34">
        <v>3163</v>
      </c>
      <c r="H83" s="34">
        <v>0</v>
      </c>
      <c r="I83" s="35">
        <f t="shared" si="14"/>
        <v>20899</v>
      </c>
      <c r="J83" s="37">
        <f t="shared" si="9"/>
        <v>86.8547917878813</v>
      </c>
      <c r="K83" s="34">
        <v>634</v>
      </c>
      <c r="L83" s="37">
        <f t="shared" si="10"/>
        <v>2.634859945141717</v>
      </c>
      <c r="M83" s="34">
        <v>0</v>
      </c>
      <c r="N83" s="37">
        <f t="shared" si="11"/>
        <v>0</v>
      </c>
      <c r="O83" s="34">
        <v>20265</v>
      </c>
      <c r="P83" s="34">
        <v>8824</v>
      </c>
      <c r="Q83" s="37">
        <f t="shared" si="12"/>
        <v>84.2199318427396</v>
      </c>
      <c r="R83" s="34" t="s">
        <v>253</v>
      </c>
      <c r="S83" s="34"/>
      <c r="T83" s="34"/>
      <c r="U83" s="34"/>
    </row>
    <row r="84" spans="1:21" ht="13.5">
      <c r="A84" s="31" t="s">
        <v>56</v>
      </c>
      <c r="B84" s="32" t="s">
        <v>206</v>
      </c>
      <c r="C84" s="33" t="s">
        <v>207</v>
      </c>
      <c r="D84" s="34">
        <f t="shared" si="15"/>
        <v>48094</v>
      </c>
      <c r="E84" s="35">
        <f t="shared" si="13"/>
        <v>3699</v>
      </c>
      <c r="F84" s="37">
        <f t="shared" si="8"/>
        <v>7.691188089990435</v>
      </c>
      <c r="G84" s="34">
        <v>3699</v>
      </c>
      <c r="H84" s="34">
        <v>0</v>
      </c>
      <c r="I84" s="35">
        <f t="shared" si="14"/>
        <v>44395</v>
      </c>
      <c r="J84" s="37">
        <f t="shared" si="9"/>
        <v>92.30881191000957</v>
      </c>
      <c r="K84" s="34">
        <v>22033</v>
      </c>
      <c r="L84" s="37">
        <f t="shared" si="10"/>
        <v>45.8123674470828</v>
      </c>
      <c r="M84" s="34">
        <v>0</v>
      </c>
      <c r="N84" s="37">
        <f t="shared" si="11"/>
        <v>0</v>
      </c>
      <c r="O84" s="34">
        <v>22362</v>
      </c>
      <c r="P84" s="34">
        <v>5460</v>
      </c>
      <c r="Q84" s="37">
        <f t="shared" si="12"/>
        <v>46.49644446292677</v>
      </c>
      <c r="R84" s="34" t="s">
        <v>253</v>
      </c>
      <c r="S84" s="34"/>
      <c r="T84" s="34"/>
      <c r="U84" s="34"/>
    </row>
    <row r="85" spans="1:21" ht="13.5">
      <c r="A85" s="31" t="s">
        <v>56</v>
      </c>
      <c r="B85" s="32" t="s">
        <v>208</v>
      </c>
      <c r="C85" s="33" t="s">
        <v>209</v>
      </c>
      <c r="D85" s="34">
        <f t="shared" si="15"/>
        <v>10294</v>
      </c>
      <c r="E85" s="35">
        <f t="shared" si="13"/>
        <v>515</v>
      </c>
      <c r="F85" s="37">
        <f t="shared" si="8"/>
        <v>5.002914319020789</v>
      </c>
      <c r="G85" s="34">
        <v>515</v>
      </c>
      <c r="H85" s="34">
        <v>0</v>
      </c>
      <c r="I85" s="35">
        <f t="shared" si="14"/>
        <v>9779</v>
      </c>
      <c r="J85" s="37">
        <f t="shared" si="9"/>
        <v>94.99708568097921</v>
      </c>
      <c r="K85" s="34">
        <v>5487</v>
      </c>
      <c r="L85" s="37">
        <f t="shared" si="10"/>
        <v>53.302894890227314</v>
      </c>
      <c r="M85" s="34">
        <v>0</v>
      </c>
      <c r="N85" s="37">
        <f t="shared" si="11"/>
        <v>0</v>
      </c>
      <c r="O85" s="34">
        <v>4292</v>
      </c>
      <c r="P85" s="34">
        <v>3657</v>
      </c>
      <c r="Q85" s="37">
        <f t="shared" si="12"/>
        <v>41.6941907907519</v>
      </c>
      <c r="R85" s="34" t="s">
        <v>253</v>
      </c>
      <c r="S85" s="34"/>
      <c r="T85" s="34"/>
      <c r="U85" s="34"/>
    </row>
    <row r="86" spans="1:21" ht="13.5">
      <c r="A86" s="31" t="s">
        <v>56</v>
      </c>
      <c r="B86" s="32" t="s">
        <v>210</v>
      </c>
      <c r="C86" s="33" t="s">
        <v>211</v>
      </c>
      <c r="D86" s="34">
        <f t="shared" si="15"/>
        <v>39787</v>
      </c>
      <c r="E86" s="35">
        <f t="shared" si="13"/>
        <v>7513</v>
      </c>
      <c r="F86" s="37">
        <f t="shared" si="8"/>
        <v>18.883052253248547</v>
      </c>
      <c r="G86" s="34">
        <v>7513</v>
      </c>
      <c r="H86" s="34">
        <v>0</v>
      </c>
      <c r="I86" s="35">
        <f t="shared" si="14"/>
        <v>32274</v>
      </c>
      <c r="J86" s="37">
        <f t="shared" si="9"/>
        <v>81.11694774675145</v>
      </c>
      <c r="K86" s="34">
        <v>506</v>
      </c>
      <c r="L86" s="37">
        <f t="shared" si="10"/>
        <v>1.271772186895217</v>
      </c>
      <c r="M86" s="34">
        <v>0</v>
      </c>
      <c r="N86" s="37">
        <f t="shared" si="11"/>
        <v>0</v>
      </c>
      <c r="O86" s="34">
        <v>31768</v>
      </c>
      <c r="P86" s="34">
        <v>9973</v>
      </c>
      <c r="Q86" s="37">
        <f t="shared" si="12"/>
        <v>79.84517555985623</v>
      </c>
      <c r="R86" s="34" t="s">
        <v>253</v>
      </c>
      <c r="S86" s="34"/>
      <c r="T86" s="34"/>
      <c r="U86" s="34"/>
    </row>
    <row r="87" spans="1:21" ht="13.5">
      <c r="A87" s="31" t="s">
        <v>56</v>
      </c>
      <c r="B87" s="32" t="s">
        <v>212</v>
      </c>
      <c r="C87" s="33" t="s">
        <v>213</v>
      </c>
      <c r="D87" s="34">
        <f t="shared" si="15"/>
        <v>15040</v>
      </c>
      <c r="E87" s="35">
        <f t="shared" si="13"/>
        <v>3538</v>
      </c>
      <c r="F87" s="37">
        <f t="shared" si="8"/>
        <v>23.523936170212767</v>
      </c>
      <c r="G87" s="34">
        <v>3538</v>
      </c>
      <c r="H87" s="34">
        <v>0</v>
      </c>
      <c r="I87" s="35">
        <f t="shared" si="14"/>
        <v>11502</v>
      </c>
      <c r="J87" s="37">
        <f t="shared" si="9"/>
        <v>76.47606382978724</v>
      </c>
      <c r="K87" s="34">
        <v>426</v>
      </c>
      <c r="L87" s="37">
        <f t="shared" si="10"/>
        <v>2.832446808510638</v>
      </c>
      <c r="M87" s="34">
        <v>0</v>
      </c>
      <c r="N87" s="37">
        <f t="shared" si="11"/>
        <v>0</v>
      </c>
      <c r="O87" s="34">
        <v>11076</v>
      </c>
      <c r="P87" s="34">
        <v>1071</v>
      </c>
      <c r="Q87" s="37">
        <f t="shared" si="12"/>
        <v>73.6436170212766</v>
      </c>
      <c r="R87" s="34" t="s">
        <v>253</v>
      </c>
      <c r="S87" s="34"/>
      <c r="T87" s="34"/>
      <c r="U87" s="34"/>
    </row>
    <row r="88" spans="1:21" ht="13.5">
      <c r="A88" s="31" t="s">
        <v>56</v>
      </c>
      <c r="B88" s="32" t="s">
        <v>214</v>
      </c>
      <c r="C88" s="33" t="s">
        <v>215</v>
      </c>
      <c r="D88" s="34">
        <f t="shared" si="15"/>
        <v>27359</v>
      </c>
      <c r="E88" s="35">
        <f t="shared" si="13"/>
        <v>6530</v>
      </c>
      <c r="F88" s="37">
        <f t="shared" si="8"/>
        <v>23.86783142658723</v>
      </c>
      <c r="G88" s="34">
        <v>6530</v>
      </c>
      <c r="H88" s="34">
        <v>0</v>
      </c>
      <c r="I88" s="35">
        <f t="shared" si="14"/>
        <v>20829</v>
      </c>
      <c r="J88" s="37">
        <f t="shared" si="9"/>
        <v>76.13216857341277</v>
      </c>
      <c r="K88" s="34">
        <v>4945</v>
      </c>
      <c r="L88" s="37">
        <f t="shared" si="10"/>
        <v>18.074491026718814</v>
      </c>
      <c r="M88" s="34">
        <v>0</v>
      </c>
      <c r="N88" s="37">
        <f t="shared" si="11"/>
        <v>0</v>
      </c>
      <c r="O88" s="34">
        <v>15884</v>
      </c>
      <c r="P88" s="34">
        <v>3949</v>
      </c>
      <c r="Q88" s="37">
        <f t="shared" si="12"/>
        <v>58.05767754669395</v>
      </c>
      <c r="R88" s="34" t="s">
        <v>253</v>
      </c>
      <c r="S88" s="34"/>
      <c r="T88" s="34"/>
      <c r="U88" s="34"/>
    </row>
    <row r="89" spans="1:21" ht="13.5">
      <c r="A89" s="31" t="s">
        <v>56</v>
      </c>
      <c r="B89" s="32" t="s">
        <v>216</v>
      </c>
      <c r="C89" s="33" t="s">
        <v>217</v>
      </c>
      <c r="D89" s="34">
        <f t="shared" si="15"/>
        <v>38809</v>
      </c>
      <c r="E89" s="35">
        <f t="shared" si="13"/>
        <v>3896</v>
      </c>
      <c r="F89" s="37">
        <f t="shared" si="8"/>
        <v>10.03890850060553</v>
      </c>
      <c r="G89" s="34">
        <v>3896</v>
      </c>
      <c r="H89" s="34">
        <v>0</v>
      </c>
      <c r="I89" s="35">
        <f t="shared" si="14"/>
        <v>34913</v>
      </c>
      <c r="J89" s="37">
        <f t="shared" si="9"/>
        <v>89.96109149939447</v>
      </c>
      <c r="K89" s="34">
        <v>12416</v>
      </c>
      <c r="L89" s="37">
        <f t="shared" si="10"/>
        <v>31.992579040944115</v>
      </c>
      <c r="M89" s="34">
        <v>0</v>
      </c>
      <c r="N89" s="37">
        <f t="shared" si="11"/>
        <v>0</v>
      </c>
      <c r="O89" s="34">
        <v>22497</v>
      </c>
      <c r="P89" s="34">
        <v>19131</v>
      </c>
      <c r="Q89" s="37">
        <f t="shared" si="12"/>
        <v>57.96851245845036</v>
      </c>
      <c r="R89" s="34" t="s">
        <v>253</v>
      </c>
      <c r="S89" s="34"/>
      <c r="T89" s="34"/>
      <c r="U89" s="34"/>
    </row>
    <row r="90" spans="1:21" ht="13.5">
      <c r="A90" s="31" t="s">
        <v>56</v>
      </c>
      <c r="B90" s="32" t="s">
        <v>218</v>
      </c>
      <c r="C90" s="33" t="s">
        <v>219</v>
      </c>
      <c r="D90" s="34">
        <f t="shared" si="15"/>
        <v>19257</v>
      </c>
      <c r="E90" s="35">
        <f t="shared" si="13"/>
        <v>940</v>
      </c>
      <c r="F90" s="37">
        <f t="shared" si="8"/>
        <v>4.881341849716986</v>
      </c>
      <c r="G90" s="34">
        <v>940</v>
      </c>
      <c r="H90" s="34">
        <v>0</v>
      </c>
      <c r="I90" s="35">
        <f t="shared" si="14"/>
        <v>18317</v>
      </c>
      <c r="J90" s="37">
        <f t="shared" si="9"/>
        <v>95.11865815028301</v>
      </c>
      <c r="K90" s="34">
        <v>14947</v>
      </c>
      <c r="L90" s="37">
        <f t="shared" si="10"/>
        <v>77.61852832736147</v>
      </c>
      <c r="M90" s="34">
        <v>0</v>
      </c>
      <c r="N90" s="37">
        <f t="shared" si="11"/>
        <v>0</v>
      </c>
      <c r="O90" s="34">
        <v>3370</v>
      </c>
      <c r="P90" s="34">
        <v>967</v>
      </c>
      <c r="Q90" s="37">
        <f t="shared" si="12"/>
        <v>17.500129822921533</v>
      </c>
      <c r="R90" s="34" t="s">
        <v>253</v>
      </c>
      <c r="S90" s="34"/>
      <c r="T90" s="34"/>
      <c r="U90" s="34"/>
    </row>
    <row r="91" spans="1:21" ht="13.5">
      <c r="A91" s="62" t="s">
        <v>252</v>
      </c>
      <c r="B91" s="63"/>
      <c r="C91" s="64"/>
      <c r="D91" s="34">
        <f>SUM(D7:D90)</f>
        <v>3008311</v>
      </c>
      <c r="E91" s="34">
        <f aca="true" t="shared" si="16" ref="E91:P91">SUM(E7:E90)</f>
        <v>502454</v>
      </c>
      <c r="F91" s="37">
        <f t="shared" si="8"/>
        <v>16.702196016302835</v>
      </c>
      <c r="G91" s="34">
        <f t="shared" si="16"/>
        <v>500514</v>
      </c>
      <c r="H91" s="34">
        <f t="shared" si="16"/>
        <v>1940</v>
      </c>
      <c r="I91" s="34">
        <f t="shared" si="16"/>
        <v>2505857</v>
      </c>
      <c r="J91" s="37">
        <f t="shared" si="9"/>
        <v>83.29780398369716</v>
      </c>
      <c r="K91" s="34">
        <f t="shared" si="16"/>
        <v>1209854</v>
      </c>
      <c r="L91" s="37">
        <f t="shared" si="10"/>
        <v>40.21705202686823</v>
      </c>
      <c r="M91" s="34">
        <f t="shared" si="16"/>
        <v>14838</v>
      </c>
      <c r="N91" s="37">
        <f t="shared" si="11"/>
        <v>0.4932335785761512</v>
      </c>
      <c r="O91" s="34">
        <f t="shared" si="16"/>
        <v>1281165</v>
      </c>
      <c r="P91" s="34">
        <f t="shared" si="16"/>
        <v>553089</v>
      </c>
      <c r="Q91" s="37">
        <f t="shared" si="12"/>
        <v>42.58751837825278</v>
      </c>
      <c r="R91" s="34">
        <f>COUNTIF(R7:R90,"○")</f>
        <v>74</v>
      </c>
      <c r="S91" s="34">
        <f>COUNTIF(S7:S90,"○")</f>
        <v>10</v>
      </c>
      <c r="T91" s="34">
        <f>COUNTIF(T7:T90,"○")</f>
        <v>0</v>
      </c>
      <c r="U91" s="34">
        <f>COUNTIF(U7:U90,"○")</f>
        <v>0</v>
      </c>
    </row>
  </sheetData>
  <mergeCells count="19"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L4:L5"/>
    <mergeCell ref="Q4:Q5"/>
    <mergeCell ref="R4:R6"/>
    <mergeCell ref="S4:S6"/>
    <mergeCell ref="O4:O5"/>
    <mergeCell ref="A91:C91"/>
    <mergeCell ref="H4:H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249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58" t="s">
        <v>0</v>
      </c>
      <c r="B2" s="73" t="s">
        <v>234</v>
      </c>
      <c r="C2" s="76" t="s">
        <v>235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236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1"/>
      <c r="B3" s="59"/>
      <c r="C3" s="61"/>
      <c r="D3" s="26" t="s">
        <v>2</v>
      </c>
      <c r="E3" s="90" t="s">
        <v>3</v>
      </c>
      <c r="F3" s="92"/>
      <c r="G3" s="93"/>
      <c r="H3" s="87" t="s">
        <v>4</v>
      </c>
      <c r="I3" s="88"/>
      <c r="J3" s="89"/>
      <c r="K3" s="90" t="s">
        <v>5</v>
      </c>
      <c r="L3" s="88"/>
      <c r="M3" s="89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71"/>
      <c r="B4" s="59"/>
      <c r="C4" s="61"/>
      <c r="D4" s="27"/>
      <c r="E4" s="26" t="s">
        <v>2</v>
      </c>
      <c r="F4" s="18" t="s">
        <v>237</v>
      </c>
      <c r="G4" s="18" t="s">
        <v>238</v>
      </c>
      <c r="H4" s="26" t="s">
        <v>2</v>
      </c>
      <c r="I4" s="18" t="s">
        <v>237</v>
      </c>
      <c r="J4" s="18" t="s">
        <v>238</v>
      </c>
      <c r="K4" s="26" t="s">
        <v>2</v>
      </c>
      <c r="L4" s="18" t="s">
        <v>237</v>
      </c>
      <c r="M4" s="18" t="s">
        <v>238</v>
      </c>
      <c r="N4" s="27"/>
      <c r="O4" s="26" t="s">
        <v>2</v>
      </c>
      <c r="P4" s="18" t="s">
        <v>239</v>
      </c>
      <c r="Q4" s="18" t="s">
        <v>240</v>
      </c>
      <c r="R4" s="18" t="s">
        <v>241</v>
      </c>
      <c r="S4" s="18" t="s">
        <v>242</v>
      </c>
      <c r="T4" s="18" t="s">
        <v>243</v>
      </c>
      <c r="U4" s="26" t="s">
        <v>2</v>
      </c>
      <c r="V4" s="18" t="s">
        <v>239</v>
      </c>
      <c r="W4" s="18" t="s">
        <v>240</v>
      </c>
      <c r="X4" s="18" t="s">
        <v>241</v>
      </c>
      <c r="Y4" s="18" t="s">
        <v>242</v>
      </c>
      <c r="Z4" s="18" t="s">
        <v>243</v>
      </c>
      <c r="AA4" s="26" t="s">
        <v>2</v>
      </c>
      <c r="AB4" s="18" t="s">
        <v>237</v>
      </c>
      <c r="AC4" s="18" t="s">
        <v>238</v>
      </c>
    </row>
    <row r="5" spans="1:29" s="30" customFormat="1" ht="22.5" customHeight="1">
      <c r="A5" s="71"/>
      <c r="B5" s="59"/>
      <c r="C5" s="61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2"/>
      <c r="B6" s="60"/>
      <c r="C6" s="91"/>
      <c r="D6" s="19" t="s">
        <v>244</v>
      </c>
      <c r="E6" s="19" t="s">
        <v>244</v>
      </c>
      <c r="F6" s="19" t="s">
        <v>244</v>
      </c>
      <c r="G6" s="19" t="s">
        <v>244</v>
      </c>
      <c r="H6" s="19" t="s">
        <v>244</v>
      </c>
      <c r="I6" s="19" t="s">
        <v>244</v>
      </c>
      <c r="J6" s="19" t="s">
        <v>244</v>
      </c>
      <c r="K6" s="19" t="s">
        <v>244</v>
      </c>
      <c r="L6" s="19" t="s">
        <v>244</v>
      </c>
      <c r="M6" s="19" t="s">
        <v>244</v>
      </c>
      <c r="N6" s="19" t="s">
        <v>244</v>
      </c>
      <c r="O6" s="19" t="s">
        <v>244</v>
      </c>
      <c r="P6" s="19" t="s">
        <v>244</v>
      </c>
      <c r="Q6" s="19" t="s">
        <v>244</v>
      </c>
      <c r="R6" s="19" t="s">
        <v>244</v>
      </c>
      <c r="S6" s="19" t="s">
        <v>244</v>
      </c>
      <c r="T6" s="19" t="s">
        <v>244</v>
      </c>
      <c r="U6" s="19" t="s">
        <v>244</v>
      </c>
      <c r="V6" s="19" t="s">
        <v>244</v>
      </c>
      <c r="W6" s="19" t="s">
        <v>244</v>
      </c>
      <c r="X6" s="19" t="s">
        <v>244</v>
      </c>
      <c r="Y6" s="19" t="s">
        <v>244</v>
      </c>
      <c r="Z6" s="19" t="s">
        <v>244</v>
      </c>
      <c r="AA6" s="19" t="s">
        <v>244</v>
      </c>
      <c r="AB6" s="19" t="s">
        <v>244</v>
      </c>
      <c r="AC6" s="19" t="s">
        <v>244</v>
      </c>
    </row>
    <row r="7" spans="1:29" ht="13.5">
      <c r="A7" s="31" t="s">
        <v>56</v>
      </c>
      <c r="B7" s="32" t="s">
        <v>57</v>
      </c>
      <c r="C7" s="33" t="s">
        <v>58</v>
      </c>
      <c r="D7" s="34">
        <f aca="true" t="shared" si="0" ref="D7:D70">E7+H7+K7</f>
        <v>59719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17708</v>
      </c>
      <c r="I7" s="34">
        <v>17708</v>
      </c>
      <c r="J7" s="34">
        <v>0</v>
      </c>
      <c r="K7" s="34">
        <f aca="true" t="shared" si="3" ref="K7:K70">L7+M7</f>
        <v>42011</v>
      </c>
      <c r="L7" s="34">
        <v>1875</v>
      </c>
      <c r="M7" s="34">
        <v>40136</v>
      </c>
      <c r="N7" s="34">
        <f aca="true" t="shared" si="4" ref="N7:N70">O7+U7+AA7</f>
        <v>59719</v>
      </c>
      <c r="O7" s="34">
        <f aca="true" t="shared" si="5" ref="O7:O70">SUM(P7:T7)</f>
        <v>19583</v>
      </c>
      <c r="P7" s="34">
        <v>19583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40136</v>
      </c>
      <c r="V7" s="34">
        <v>40136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56</v>
      </c>
      <c r="B8" s="32" t="s">
        <v>59</v>
      </c>
      <c r="C8" s="33" t="s">
        <v>60</v>
      </c>
      <c r="D8" s="34">
        <f t="shared" si="0"/>
        <v>5119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5119</v>
      </c>
      <c r="L8" s="34">
        <v>3447</v>
      </c>
      <c r="M8" s="34">
        <v>1672</v>
      </c>
      <c r="N8" s="34">
        <f t="shared" si="4"/>
        <v>5119</v>
      </c>
      <c r="O8" s="34">
        <f t="shared" si="5"/>
        <v>3447</v>
      </c>
      <c r="P8" s="34">
        <v>3447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1672</v>
      </c>
      <c r="V8" s="34">
        <v>1672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56</v>
      </c>
      <c r="B9" s="32" t="s">
        <v>61</v>
      </c>
      <c r="C9" s="33" t="s">
        <v>62</v>
      </c>
      <c r="D9" s="34">
        <f t="shared" si="0"/>
        <v>16376</v>
      </c>
      <c r="E9" s="34">
        <f t="shared" si="1"/>
        <v>0</v>
      </c>
      <c r="F9" s="34">
        <v>0</v>
      </c>
      <c r="G9" s="34">
        <v>0</v>
      </c>
      <c r="H9" s="34">
        <f t="shared" si="2"/>
        <v>7717</v>
      </c>
      <c r="I9" s="34">
        <v>7717</v>
      </c>
      <c r="J9" s="34">
        <v>0</v>
      </c>
      <c r="K9" s="34">
        <f t="shared" si="3"/>
        <v>8659</v>
      </c>
      <c r="L9" s="34">
        <v>0</v>
      </c>
      <c r="M9" s="34">
        <v>8659</v>
      </c>
      <c r="N9" s="34">
        <f t="shared" si="4"/>
        <v>16376</v>
      </c>
      <c r="O9" s="34">
        <f t="shared" si="5"/>
        <v>7717</v>
      </c>
      <c r="P9" s="34">
        <v>7717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8659</v>
      </c>
      <c r="V9" s="34">
        <v>8659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56</v>
      </c>
      <c r="B10" s="32" t="s">
        <v>63</v>
      </c>
      <c r="C10" s="33" t="s">
        <v>64</v>
      </c>
      <c r="D10" s="34">
        <f t="shared" si="0"/>
        <v>11254</v>
      </c>
      <c r="E10" s="34">
        <f t="shared" si="1"/>
        <v>0</v>
      </c>
      <c r="F10" s="34">
        <v>0</v>
      </c>
      <c r="G10" s="34">
        <v>0</v>
      </c>
      <c r="H10" s="34">
        <f t="shared" si="2"/>
        <v>4456</v>
      </c>
      <c r="I10" s="34">
        <v>4456</v>
      </c>
      <c r="J10" s="34">
        <v>0</v>
      </c>
      <c r="K10" s="34">
        <f t="shared" si="3"/>
        <v>6798</v>
      </c>
      <c r="L10" s="34">
        <v>0</v>
      </c>
      <c r="M10" s="34">
        <v>6798</v>
      </c>
      <c r="N10" s="34">
        <f t="shared" si="4"/>
        <v>11254</v>
      </c>
      <c r="O10" s="34">
        <f t="shared" si="5"/>
        <v>4456</v>
      </c>
      <c r="P10" s="34">
        <v>4456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6798</v>
      </c>
      <c r="V10" s="34">
        <v>6798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56</v>
      </c>
      <c r="B11" s="32" t="s">
        <v>65</v>
      </c>
      <c r="C11" s="33" t="s">
        <v>66</v>
      </c>
      <c r="D11" s="34">
        <f t="shared" si="0"/>
        <v>14899</v>
      </c>
      <c r="E11" s="34">
        <f t="shared" si="1"/>
        <v>0</v>
      </c>
      <c r="F11" s="34">
        <v>0</v>
      </c>
      <c r="G11" s="34">
        <v>0</v>
      </c>
      <c r="H11" s="34">
        <f t="shared" si="2"/>
        <v>6026</v>
      </c>
      <c r="I11" s="34">
        <v>6026</v>
      </c>
      <c r="J11" s="34">
        <v>0</v>
      </c>
      <c r="K11" s="34">
        <f t="shared" si="3"/>
        <v>8873</v>
      </c>
      <c r="L11" s="34">
        <v>0</v>
      </c>
      <c r="M11" s="34">
        <v>8873</v>
      </c>
      <c r="N11" s="34">
        <f t="shared" si="4"/>
        <v>14899</v>
      </c>
      <c r="O11" s="34">
        <f t="shared" si="5"/>
        <v>6026</v>
      </c>
      <c r="P11" s="34">
        <v>6026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8873</v>
      </c>
      <c r="V11" s="34">
        <v>8873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56</v>
      </c>
      <c r="B12" s="32" t="s">
        <v>67</v>
      </c>
      <c r="C12" s="33" t="s">
        <v>68</v>
      </c>
      <c r="D12" s="34">
        <f t="shared" si="0"/>
        <v>15421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15421</v>
      </c>
      <c r="L12" s="34">
        <v>5072</v>
      </c>
      <c r="M12" s="34">
        <v>10349</v>
      </c>
      <c r="N12" s="34">
        <f t="shared" si="4"/>
        <v>15421</v>
      </c>
      <c r="O12" s="34">
        <f t="shared" si="5"/>
        <v>5072</v>
      </c>
      <c r="P12" s="34">
        <v>5072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10349</v>
      </c>
      <c r="V12" s="34">
        <v>10349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56</v>
      </c>
      <c r="B13" s="32" t="s">
        <v>69</v>
      </c>
      <c r="C13" s="33" t="s">
        <v>70</v>
      </c>
      <c r="D13" s="34">
        <f t="shared" si="0"/>
        <v>11137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11137</v>
      </c>
      <c r="L13" s="34">
        <v>4241</v>
      </c>
      <c r="M13" s="34">
        <v>6896</v>
      </c>
      <c r="N13" s="34">
        <f t="shared" si="4"/>
        <v>11137</v>
      </c>
      <c r="O13" s="34">
        <f t="shared" si="5"/>
        <v>4241</v>
      </c>
      <c r="P13" s="34">
        <v>4241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6896</v>
      </c>
      <c r="V13" s="34">
        <v>6896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56</v>
      </c>
      <c r="B14" s="32" t="s">
        <v>71</v>
      </c>
      <c r="C14" s="33" t="s">
        <v>72</v>
      </c>
      <c r="D14" s="34">
        <f t="shared" si="0"/>
        <v>15729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15729</v>
      </c>
      <c r="L14" s="34">
        <v>7226</v>
      </c>
      <c r="M14" s="34">
        <v>8503</v>
      </c>
      <c r="N14" s="34">
        <f t="shared" si="4"/>
        <v>15729</v>
      </c>
      <c r="O14" s="34">
        <f t="shared" si="5"/>
        <v>7226</v>
      </c>
      <c r="P14" s="34">
        <v>7226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8503</v>
      </c>
      <c r="V14" s="34">
        <v>8503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56</v>
      </c>
      <c r="B15" s="32" t="s">
        <v>73</v>
      </c>
      <c r="C15" s="33" t="s">
        <v>74</v>
      </c>
      <c r="D15" s="34">
        <f t="shared" si="0"/>
        <v>12377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12377</v>
      </c>
      <c r="L15" s="34">
        <v>2025</v>
      </c>
      <c r="M15" s="34">
        <v>10352</v>
      </c>
      <c r="N15" s="34">
        <f t="shared" si="4"/>
        <v>12377</v>
      </c>
      <c r="O15" s="34">
        <f t="shared" si="5"/>
        <v>2025</v>
      </c>
      <c r="P15" s="34">
        <v>2025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10352</v>
      </c>
      <c r="V15" s="34">
        <v>10352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56</v>
      </c>
      <c r="B16" s="32" t="s">
        <v>75</v>
      </c>
      <c r="C16" s="33" t="s">
        <v>76</v>
      </c>
      <c r="D16" s="34">
        <f t="shared" si="0"/>
        <v>14580</v>
      </c>
      <c r="E16" s="34">
        <f t="shared" si="1"/>
        <v>324</v>
      </c>
      <c r="F16" s="34">
        <v>12</v>
      </c>
      <c r="G16" s="34">
        <v>312</v>
      </c>
      <c r="H16" s="34">
        <f t="shared" si="2"/>
        <v>0</v>
      </c>
      <c r="I16" s="34">
        <v>0</v>
      </c>
      <c r="J16" s="34">
        <v>0</v>
      </c>
      <c r="K16" s="34">
        <f t="shared" si="3"/>
        <v>14256</v>
      </c>
      <c r="L16" s="34">
        <v>3337</v>
      </c>
      <c r="M16" s="34">
        <v>10919</v>
      </c>
      <c r="N16" s="34">
        <f t="shared" si="4"/>
        <v>14580</v>
      </c>
      <c r="O16" s="34">
        <f t="shared" si="5"/>
        <v>3349</v>
      </c>
      <c r="P16" s="34">
        <v>3349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11231</v>
      </c>
      <c r="V16" s="34">
        <v>11231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56</v>
      </c>
      <c r="B17" s="32" t="s">
        <v>77</v>
      </c>
      <c r="C17" s="33" t="s">
        <v>78</v>
      </c>
      <c r="D17" s="34">
        <f t="shared" si="0"/>
        <v>10809</v>
      </c>
      <c r="E17" s="34">
        <f t="shared" si="1"/>
        <v>2277</v>
      </c>
      <c r="F17" s="34">
        <v>2277</v>
      </c>
      <c r="G17" s="34">
        <v>0</v>
      </c>
      <c r="H17" s="34">
        <f t="shared" si="2"/>
        <v>2444</v>
      </c>
      <c r="I17" s="34">
        <v>2444</v>
      </c>
      <c r="J17" s="34">
        <v>0</v>
      </c>
      <c r="K17" s="34">
        <f t="shared" si="3"/>
        <v>6088</v>
      </c>
      <c r="L17" s="34">
        <v>0</v>
      </c>
      <c r="M17" s="34">
        <v>6088</v>
      </c>
      <c r="N17" s="34">
        <f t="shared" si="4"/>
        <v>10827</v>
      </c>
      <c r="O17" s="34">
        <f t="shared" si="5"/>
        <v>4721</v>
      </c>
      <c r="P17" s="34">
        <v>4721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6088</v>
      </c>
      <c r="V17" s="34">
        <v>6088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18</v>
      </c>
      <c r="AB17" s="34">
        <v>18</v>
      </c>
      <c r="AC17" s="34">
        <v>0</v>
      </c>
    </row>
    <row r="18" spans="1:29" ht="13.5">
      <c r="A18" s="31" t="s">
        <v>56</v>
      </c>
      <c r="B18" s="32" t="s">
        <v>79</v>
      </c>
      <c r="C18" s="33" t="s">
        <v>80</v>
      </c>
      <c r="D18" s="34">
        <f t="shared" si="0"/>
        <v>7842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7842</v>
      </c>
      <c r="L18" s="34">
        <v>4661</v>
      </c>
      <c r="M18" s="34">
        <v>3181</v>
      </c>
      <c r="N18" s="34">
        <f t="shared" si="4"/>
        <v>8563</v>
      </c>
      <c r="O18" s="34">
        <f t="shared" si="5"/>
        <v>4998</v>
      </c>
      <c r="P18" s="34">
        <v>4998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3565</v>
      </c>
      <c r="V18" s="34">
        <v>3565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56</v>
      </c>
      <c r="B19" s="32" t="s">
        <v>81</v>
      </c>
      <c r="C19" s="33" t="s">
        <v>82</v>
      </c>
      <c r="D19" s="34">
        <f t="shared" si="0"/>
        <v>33423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33423</v>
      </c>
      <c r="L19" s="34">
        <v>16907</v>
      </c>
      <c r="M19" s="34">
        <v>16516</v>
      </c>
      <c r="N19" s="34">
        <f t="shared" si="4"/>
        <v>33423</v>
      </c>
      <c r="O19" s="34">
        <f t="shared" si="5"/>
        <v>16907</v>
      </c>
      <c r="P19" s="34">
        <v>16907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16516</v>
      </c>
      <c r="V19" s="34">
        <v>16516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56</v>
      </c>
      <c r="B20" s="32" t="s">
        <v>83</v>
      </c>
      <c r="C20" s="33" t="s">
        <v>84</v>
      </c>
      <c r="D20" s="34">
        <f t="shared" si="0"/>
        <v>13122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13122</v>
      </c>
      <c r="L20" s="34">
        <v>4799</v>
      </c>
      <c r="M20" s="34">
        <v>8323</v>
      </c>
      <c r="N20" s="34">
        <f t="shared" si="4"/>
        <v>13122</v>
      </c>
      <c r="O20" s="34">
        <f t="shared" si="5"/>
        <v>4799</v>
      </c>
      <c r="P20" s="34">
        <v>4799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8323</v>
      </c>
      <c r="V20" s="34">
        <v>8323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56</v>
      </c>
      <c r="B21" s="32" t="s">
        <v>85</v>
      </c>
      <c r="C21" s="33" t="s">
        <v>86</v>
      </c>
      <c r="D21" s="34">
        <f t="shared" si="0"/>
        <v>22297</v>
      </c>
      <c r="E21" s="34">
        <f t="shared" si="1"/>
        <v>0</v>
      </c>
      <c r="F21" s="34">
        <v>0</v>
      </c>
      <c r="G21" s="34">
        <v>0</v>
      </c>
      <c r="H21" s="34">
        <f t="shared" si="2"/>
        <v>6328</v>
      </c>
      <c r="I21" s="34">
        <v>6328</v>
      </c>
      <c r="J21" s="34">
        <v>0</v>
      </c>
      <c r="K21" s="34">
        <f t="shared" si="3"/>
        <v>15969</v>
      </c>
      <c r="L21" s="34">
        <v>0</v>
      </c>
      <c r="M21" s="34">
        <v>15969</v>
      </c>
      <c r="N21" s="34">
        <f t="shared" si="4"/>
        <v>22297</v>
      </c>
      <c r="O21" s="34">
        <f t="shared" si="5"/>
        <v>6328</v>
      </c>
      <c r="P21" s="34">
        <v>6328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15969</v>
      </c>
      <c r="V21" s="34">
        <v>15969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56</v>
      </c>
      <c r="B22" s="32" t="s">
        <v>87</v>
      </c>
      <c r="C22" s="33" t="s">
        <v>88</v>
      </c>
      <c r="D22" s="34">
        <f t="shared" si="0"/>
        <v>13120</v>
      </c>
      <c r="E22" s="34">
        <f t="shared" si="1"/>
        <v>39</v>
      </c>
      <c r="F22" s="34">
        <v>5</v>
      </c>
      <c r="G22" s="34">
        <v>34</v>
      </c>
      <c r="H22" s="34">
        <f t="shared" si="2"/>
        <v>0</v>
      </c>
      <c r="I22" s="34">
        <v>0</v>
      </c>
      <c r="J22" s="34">
        <v>0</v>
      </c>
      <c r="K22" s="34">
        <f t="shared" si="3"/>
        <v>13081</v>
      </c>
      <c r="L22" s="34">
        <v>5446</v>
      </c>
      <c r="M22" s="34">
        <v>7635</v>
      </c>
      <c r="N22" s="34">
        <f t="shared" si="4"/>
        <v>13120</v>
      </c>
      <c r="O22" s="34">
        <f t="shared" si="5"/>
        <v>5451</v>
      </c>
      <c r="P22" s="34">
        <v>5451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7669</v>
      </c>
      <c r="V22" s="34">
        <v>7669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56</v>
      </c>
      <c r="B23" s="32" t="s">
        <v>89</v>
      </c>
      <c r="C23" s="33" t="s">
        <v>90</v>
      </c>
      <c r="D23" s="34">
        <f t="shared" si="0"/>
        <v>9664</v>
      </c>
      <c r="E23" s="34">
        <f t="shared" si="1"/>
        <v>0</v>
      </c>
      <c r="F23" s="34">
        <v>0</v>
      </c>
      <c r="G23" s="34">
        <v>0</v>
      </c>
      <c r="H23" s="34">
        <f t="shared" si="2"/>
        <v>4810</v>
      </c>
      <c r="I23" s="34">
        <v>4810</v>
      </c>
      <c r="J23" s="34">
        <v>0</v>
      </c>
      <c r="K23" s="34">
        <f t="shared" si="3"/>
        <v>4854</v>
      </c>
      <c r="L23" s="34">
        <v>0</v>
      </c>
      <c r="M23" s="34">
        <v>4854</v>
      </c>
      <c r="N23" s="34">
        <f t="shared" si="4"/>
        <v>9664</v>
      </c>
      <c r="O23" s="34">
        <f t="shared" si="5"/>
        <v>4810</v>
      </c>
      <c r="P23" s="34">
        <v>4810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4854</v>
      </c>
      <c r="V23" s="34">
        <v>4854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56</v>
      </c>
      <c r="B24" s="32" t="s">
        <v>91</v>
      </c>
      <c r="C24" s="33" t="s">
        <v>92</v>
      </c>
      <c r="D24" s="34">
        <f t="shared" si="0"/>
        <v>23846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23846</v>
      </c>
      <c r="L24" s="34">
        <v>11295</v>
      </c>
      <c r="M24" s="34">
        <v>12551</v>
      </c>
      <c r="N24" s="34">
        <f t="shared" si="4"/>
        <v>23846</v>
      </c>
      <c r="O24" s="34">
        <f t="shared" si="5"/>
        <v>11295</v>
      </c>
      <c r="P24" s="34">
        <v>11295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12551</v>
      </c>
      <c r="V24" s="34">
        <v>12551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56</v>
      </c>
      <c r="B25" s="32" t="s">
        <v>93</v>
      </c>
      <c r="C25" s="33" t="s">
        <v>94</v>
      </c>
      <c r="D25" s="34">
        <f t="shared" si="0"/>
        <v>51551</v>
      </c>
      <c r="E25" s="34">
        <f t="shared" si="1"/>
        <v>0</v>
      </c>
      <c r="F25" s="34">
        <v>0</v>
      </c>
      <c r="G25" s="34">
        <v>0</v>
      </c>
      <c r="H25" s="34">
        <f t="shared" si="2"/>
        <v>23023</v>
      </c>
      <c r="I25" s="34">
        <v>23023</v>
      </c>
      <c r="J25" s="34">
        <v>0</v>
      </c>
      <c r="K25" s="34">
        <f t="shared" si="3"/>
        <v>28528</v>
      </c>
      <c r="L25" s="34">
        <v>0</v>
      </c>
      <c r="M25" s="34">
        <v>28528</v>
      </c>
      <c r="N25" s="34">
        <f t="shared" si="4"/>
        <v>51551</v>
      </c>
      <c r="O25" s="34">
        <f t="shared" si="5"/>
        <v>23023</v>
      </c>
      <c r="P25" s="34">
        <v>23023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28528</v>
      </c>
      <c r="V25" s="34">
        <v>28528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56</v>
      </c>
      <c r="B26" s="32" t="s">
        <v>95</v>
      </c>
      <c r="C26" s="33" t="s">
        <v>96</v>
      </c>
      <c r="D26" s="34">
        <f t="shared" si="0"/>
        <v>22907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22907</v>
      </c>
      <c r="L26" s="34">
        <v>2676</v>
      </c>
      <c r="M26" s="34">
        <v>20231</v>
      </c>
      <c r="N26" s="34">
        <f t="shared" si="4"/>
        <v>22907</v>
      </c>
      <c r="O26" s="34">
        <f t="shared" si="5"/>
        <v>2676</v>
      </c>
      <c r="P26" s="34">
        <v>2676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20231</v>
      </c>
      <c r="V26" s="34">
        <v>20231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56</v>
      </c>
      <c r="B27" s="32" t="s">
        <v>250</v>
      </c>
      <c r="C27" s="33" t="s">
        <v>251</v>
      </c>
      <c r="D27" s="34">
        <f t="shared" si="0"/>
        <v>5192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5192</v>
      </c>
      <c r="L27" s="34">
        <v>1194</v>
      </c>
      <c r="M27" s="34">
        <v>3998</v>
      </c>
      <c r="N27" s="34">
        <f t="shared" si="4"/>
        <v>5192</v>
      </c>
      <c r="O27" s="34">
        <f t="shared" si="5"/>
        <v>1194</v>
      </c>
      <c r="P27" s="34">
        <v>1194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3998</v>
      </c>
      <c r="V27" s="34">
        <v>3998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56</v>
      </c>
      <c r="B28" s="36" t="s">
        <v>246</v>
      </c>
      <c r="C28" s="33" t="s">
        <v>247</v>
      </c>
      <c r="D28" s="34">
        <f t="shared" si="0"/>
        <v>2169</v>
      </c>
      <c r="E28" s="34">
        <f t="shared" si="1"/>
        <v>38</v>
      </c>
      <c r="F28" s="34">
        <v>6</v>
      </c>
      <c r="G28" s="34">
        <v>32</v>
      </c>
      <c r="H28" s="34">
        <f t="shared" si="2"/>
        <v>0</v>
      </c>
      <c r="I28" s="34">
        <v>0</v>
      </c>
      <c r="J28" s="34">
        <v>0</v>
      </c>
      <c r="K28" s="34">
        <f t="shared" si="3"/>
        <v>2131</v>
      </c>
      <c r="L28" s="34">
        <v>985</v>
      </c>
      <c r="M28" s="34">
        <v>1146</v>
      </c>
      <c r="N28" s="34">
        <f t="shared" si="4"/>
        <v>2169</v>
      </c>
      <c r="O28" s="34">
        <f t="shared" si="5"/>
        <v>991</v>
      </c>
      <c r="P28" s="34">
        <v>991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1178</v>
      </c>
      <c r="V28" s="34">
        <v>1178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56</v>
      </c>
      <c r="B29" s="32" t="s">
        <v>97</v>
      </c>
      <c r="C29" s="33" t="s">
        <v>98</v>
      </c>
      <c r="D29" s="34">
        <f t="shared" si="0"/>
        <v>12836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12836</v>
      </c>
      <c r="L29" s="34">
        <v>5617</v>
      </c>
      <c r="M29" s="34">
        <v>7219</v>
      </c>
      <c r="N29" s="34">
        <f t="shared" si="4"/>
        <v>12836</v>
      </c>
      <c r="O29" s="34">
        <f t="shared" si="5"/>
        <v>5617</v>
      </c>
      <c r="P29" s="34">
        <v>5617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7219</v>
      </c>
      <c r="V29" s="34">
        <v>7219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56</v>
      </c>
      <c r="B30" s="32" t="s">
        <v>99</v>
      </c>
      <c r="C30" s="33" t="s">
        <v>100</v>
      </c>
      <c r="D30" s="34">
        <f t="shared" si="0"/>
        <v>9074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9074</v>
      </c>
      <c r="L30" s="34">
        <v>3248</v>
      </c>
      <c r="M30" s="34">
        <v>5826</v>
      </c>
      <c r="N30" s="34">
        <f t="shared" si="4"/>
        <v>9092</v>
      </c>
      <c r="O30" s="34">
        <f t="shared" si="5"/>
        <v>3248</v>
      </c>
      <c r="P30" s="34">
        <v>3248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5826</v>
      </c>
      <c r="V30" s="34">
        <v>5826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18</v>
      </c>
      <c r="AB30" s="34">
        <v>18</v>
      </c>
      <c r="AC30" s="34">
        <v>0</v>
      </c>
    </row>
    <row r="31" spans="1:29" ht="13.5">
      <c r="A31" s="31" t="s">
        <v>56</v>
      </c>
      <c r="B31" s="32" t="s">
        <v>101</v>
      </c>
      <c r="C31" s="33" t="s">
        <v>102</v>
      </c>
      <c r="D31" s="34">
        <f t="shared" si="0"/>
        <v>6976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6976</v>
      </c>
      <c r="L31" s="34">
        <v>2876</v>
      </c>
      <c r="M31" s="34">
        <v>4100</v>
      </c>
      <c r="N31" s="34">
        <f t="shared" si="4"/>
        <v>6976</v>
      </c>
      <c r="O31" s="34">
        <f t="shared" si="5"/>
        <v>2876</v>
      </c>
      <c r="P31" s="34">
        <v>2876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4100</v>
      </c>
      <c r="V31" s="34">
        <v>4100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56</v>
      </c>
      <c r="B32" s="32" t="s">
        <v>103</v>
      </c>
      <c r="C32" s="33" t="s">
        <v>104</v>
      </c>
      <c r="D32" s="34">
        <f t="shared" si="0"/>
        <v>4394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4394</v>
      </c>
      <c r="L32" s="34">
        <v>2104</v>
      </c>
      <c r="M32" s="34">
        <v>2290</v>
      </c>
      <c r="N32" s="34">
        <f t="shared" si="4"/>
        <v>4394</v>
      </c>
      <c r="O32" s="34">
        <f t="shared" si="5"/>
        <v>2104</v>
      </c>
      <c r="P32" s="34">
        <v>2104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2290</v>
      </c>
      <c r="V32" s="34">
        <v>2290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56</v>
      </c>
      <c r="B33" s="32" t="s">
        <v>105</v>
      </c>
      <c r="C33" s="33" t="s">
        <v>106</v>
      </c>
      <c r="D33" s="34">
        <f t="shared" si="0"/>
        <v>4465</v>
      </c>
      <c r="E33" s="34">
        <f t="shared" si="1"/>
        <v>0</v>
      </c>
      <c r="F33" s="34">
        <v>0</v>
      </c>
      <c r="G33" s="34">
        <v>0</v>
      </c>
      <c r="H33" s="34">
        <f t="shared" si="2"/>
        <v>2221</v>
      </c>
      <c r="I33" s="34">
        <v>2221</v>
      </c>
      <c r="J33" s="34">
        <v>0</v>
      </c>
      <c r="K33" s="34">
        <f t="shared" si="3"/>
        <v>2244</v>
      </c>
      <c r="L33" s="34">
        <v>0</v>
      </c>
      <c r="M33" s="34">
        <v>2244</v>
      </c>
      <c r="N33" s="34">
        <f t="shared" si="4"/>
        <v>4559</v>
      </c>
      <c r="O33" s="34">
        <f t="shared" si="5"/>
        <v>2221</v>
      </c>
      <c r="P33" s="34">
        <v>2221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2244</v>
      </c>
      <c r="V33" s="34">
        <v>2244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94</v>
      </c>
      <c r="AB33" s="34">
        <v>94</v>
      </c>
      <c r="AC33" s="34">
        <v>0</v>
      </c>
    </row>
    <row r="34" spans="1:29" ht="13.5">
      <c r="A34" s="31" t="s">
        <v>56</v>
      </c>
      <c r="B34" s="32" t="s">
        <v>107</v>
      </c>
      <c r="C34" s="33" t="s">
        <v>108</v>
      </c>
      <c r="D34" s="34">
        <f t="shared" si="0"/>
        <v>2174</v>
      </c>
      <c r="E34" s="34">
        <f t="shared" si="1"/>
        <v>0</v>
      </c>
      <c r="F34" s="34">
        <v>0</v>
      </c>
      <c r="G34" s="34">
        <v>0</v>
      </c>
      <c r="H34" s="34">
        <f t="shared" si="2"/>
        <v>1202</v>
      </c>
      <c r="I34" s="34">
        <v>1202</v>
      </c>
      <c r="J34" s="34">
        <v>0</v>
      </c>
      <c r="K34" s="34">
        <f t="shared" si="3"/>
        <v>972</v>
      </c>
      <c r="L34" s="34">
        <v>0</v>
      </c>
      <c r="M34" s="34">
        <v>972</v>
      </c>
      <c r="N34" s="34">
        <f t="shared" si="4"/>
        <v>2347</v>
      </c>
      <c r="O34" s="34">
        <f t="shared" si="5"/>
        <v>1202</v>
      </c>
      <c r="P34" s="34">
        <v>1202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972</v>
      </c>
      <c r="V34" s="34">
        <v>972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173</v>
      </c>
      <c r="AB34" s="34">
        <v>173</v>
      </c>
      <c r="AC34" s="34">
        <v>0</v>
      </c>
    </row>
    <row r="35" spans="1:29" ht="13.5">
      <c r="A35" s="31" t="s">
        <v>56</v>
      </c>
      <c r="B35" s="32" t="s">
        <v>109</v>
      </c>
      <c r="C35" s="33" t="s">
        <v>110</v>
      </c>
      <c r="D35" s="34">
        <f t="shared" si="0"/>
        <v>1493</v>
      </c>
      <c r="E35" s="34">
        <f t="shared" si="1"/>
        <v>0</v>
      </c>
      <c r="F35" s="34">
        <v>0</v>
      </c>
      <c r="G35" s="34">
        <v>0</v>
      </c>
      <c r="H35" s="34">
        <f t="shared" si="2"/>
        <v>644</v>
      </c>
      <c r="I35" s="34">
        <v>644</v>
      </c>
      <c r="J35" s="34">
        <v>0</v>
      </c>
      <c r="K35" s="34">
        <f t="shared" si="3"/>
        <v>849</v>
      </c>
      <c r="L35" s="34">
        <v>0</v>
      </c>
      <c r="M35" s="34">
        <v>849</v>
      </c>
      <c r="N35" s="34">
        <f t="shared" si="4"/>
        <v>1588</v>
      </c>
      <c r="O35" s="34">
        <f t="shared" si="5"/>
        <v>644</v>
      </c>
      <c r="P35" s="34">
        <v>644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849</v>
      </c>
      <c r="V35" s="34">
        <v>849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95</v>
      </c>
      <c r="AB35" s="34">
        <v>95</v>
      </c>
      <c r="AC35" s="34">
        <v>0</v>
      </c>
    </row>
    <row r="36" spans="1:29" ht="13.5">
      <c r="A36" s="31" t="s">
        <v>56</v>
      </c>
      <c r="B36" s="32" t="s">
        <v>111</v>
      </c>
      <c r="C36" s="33" t="s">
        <v>112</v>
      </c>
      <c r="D36" s="34">
        <f t="shared" si="0"/>
        <v>9696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9696</v>
      </c>
      <c r="L36" s="34">
        <v>8593</v>
      </c>
      <c r="M36" s="34">
        <v>1103</v>
      </c>
      <c r="N36" s="34">
        <f t="shared" si="4"/>
        <v>9696</v>
      </c>
      <c r="O36" s="34">
        <f t="shared" si="5"/>
        <v>8593</v>
      </c>
      <c r="P36" s="34">
        <v>8593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1103</v>
      </c>
      <c r="V36" s="34">
        <v>1103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56</v>
      </c>
      <c r="B37" s="32" t="s">
        <v>113</v>
      </c>
      <c r="C37" s="33" t="s">
        <v>114</v>
      </c>
      <c r="D37" s="34">
        <f t="shared" si="0"/>
        <v>8836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8836</v>
      </c>
      <c r="L37" s="34">
        <v>4223</v>
      </c>
      <c r="M37" s="34">
        <v>4613</v>
      </c>
      <c r="N37" s="34">
        <f t="shared" si="4"/>
        <v>8836</v>
      </c>
      <c r="O37" s="34">
        <f t="shared" si="5"/>
        <v>4223</v>
      </c>
      <c r="P37" s="34">
        <v>4223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4613</v>
      </c>
      <c r="V37" s="34">
        <v>4613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56</v>
      </c>
      <c r="B38" s="32" t="s">
        <v>115</v>
      </c>
      <c r="C38" s="33" t="s">
        <v>116</v>
      </c>
      <c r="D38" s="34">
        <f t="shared" si="0"/>
        <v>6129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6129</v>
      </c>
      <c r="L38" s="34">
        <v>2254</v>
      </c>
      <c r="M38" s="34">
        <v>3875</v>
      </c>
      <c r="N38" s="34">
        <f t="shared" si="4"/>
        <v>6129</v>
      </c>
      <c r="O38" s="34">
        <f t="shared" si="5"/>
        <v>2254</v>
      </c>
      <c r="P38" s="34">
        <v>2254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3875</v>
      </c>
      <c r="V38" s="34">
        <v>3875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56</v>
      </c>
      <c r="B39" s="32" t="s">
        <v>117</v>
      </c>
      <c r="C39" s="33" t="s">
        <v>118</v>
      </c>
      <c r="D39" s="34">
        <f t="shared" si="0"/>
        <v>735</v>
      </c>
      <c r="E39" s="34">
        <f t="shared" si="1"/>
        <v>0</v>
      </c>
      <c r="F39" s="34">
        <v>0</v>
      </c>
      <c r="G39" s="34">
        <v>0</v>
      </c>
      <c r="H39" s="34">
        <f t="shared" si="2"/>
        <v>414</v>
      </c>
      <c r="I39" s="34">
        <v>414</v>
      </c>
      <c r="J39" s="34">
        <v>0</v>
      </c>
      <c r="K39" s="34">
        <f t="shared" si="3"/>
        <v>321</v>
      </c>
      <c r="L39" s="34">
        <v>0</v>
      </c>
      <c r="M39" s="34">
        <v>321</v>
      </c>
      <c r="N39" s="34">
        <f t="shared" si="4"/>
        <v>744</v>
      </c>
      <c r="O39" s="34">
        <f t="shared" si="5"/>
        <v>414</v>
      </c>
      <c r="P39" s="34">
        <v>414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321</v>
      </c>
      <c r="V39" s="34">
        <v>321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9</v>
      </c>
      <c r="AB39" s="34">
        <v>9</v>
      </c>
      <c r="AC39" s="34">
        <v>0</v>
      </c>
    </row>
    <row r="40" spans="1:29" ht="13.5">
      <c r="A40" s="31" t="s">
        <v>56</v>
      </c>
      <c r="B40" s="32" t="s">
        <v>119</v>
      </c>
      <c r="C40" s="33" t="s">
        <v>120</v>
      </c>
      <c r="D40" s="34">
        <f t="shared" si="0"/>
        <v>7691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7691</v>
      </c>
      <c r="L40" s="34">
        <v>3538</v>
      </c>
      <c r="M40" s="34">
        <v>4153</v>
      </c>
      <c r="N40" s="34">
        <f t="shared" si="4"/>
        <v>7691</v>
      </c>
      <c r="O40" s="34">
        <f t="shared" si="5"/>
        <v>3538</v>
      </c>
      <c r="P40" s="34">
        <v>3538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4153</v>
      </c>
      <c r="V40" s="34">
        <v>4153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56</v>
      </c>
      <c r="B41" s="32" t="s">
        <v>121</v>
      </c>
      <c r="C41" s="33" t="s">
        <v>122</v>
      </c>
      <c r="D41" s="34">
        <f t="shared" si="0"/>
        <v>10406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10406</v>
      </c>
      <c r="L41" s="34">
        <v>3736</v>
      </c>
      <c r="M41" s="34">
        <v>6670</v>
      </c>
      <c r="N41" s="34">
        <f t="shared" si="4"/>
        <v>10406</v>
      </c>
      <c r="O41" s="34">
        <f t="shared" si="5"/>
        <v>3736</v>
      </c>
      <c r="P41" s="34">
        <v>3736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6670</v>
      </c>
      <c r="V41" s="34">
        <v>6670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56</v>
      </c>
      <c r="B42" s="32" t="s">
        <v>123</v>
      </c>
      <c r="C42" s="33" t="s">
        <v>124</v>
      </c>
      <c r="D42" s="34">
        <f t="shared" si="0"/>
        <v>13974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13974</v>
      </c>
      <c r="L42" s="34">
        <v>6991</v>
      </c>
      <c r="M42" s="34">
        <v>6983</v>
      </c>
      <c r="N42" s="34">
        <f t="shared" si="4"/>
        <v>13975</v>
      </c>
      <c r="O42" s="34">
        <f t="shared" si="5"/>
        <v>6992</v>
      </c>
      <c r="P42" s="34">
        <v>6992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6983</v>
      </c>
      <c r="V42" s="34">
        <v>6983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56</v>
      </c>
      <c r="B43" s="32" t="s">
        <v>125</v>
      </c>
      <c r="C43" s="33" t="s">
        <v>126</v>
      </c>
      <c r="D43" s="34">
        <f t="shared" si="0"/>
        <v>1641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1641</v>
      </c>
      <c r="L43" s="34">
        <v>516</v>
      </c>
      <c r="M43" s="34">
        <v>1125</v>
      </c>
      <c r="N43" s="34">
        <f t="shared" si="4"/>
        <v>1641</v>
      </c>
      <c r="O43" s="34">
        <f t="shared" si="5"/>
        <v>516</v>
      </c>
      <c r="P43" s="34">
        <v>516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1125</v>
      </c>
      <c r="V43" s="34">
        <v>1125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56</v>
      </c>
      <c r="B44" s="32" t="s">
        <v>127</v>
      </c>
      <c r="C44" s="33" t="s">
        <v>128</v>
      </c>
      <c r="D44" s="34">
        <f t="shared" si="0"/>
        <v>10009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10009</v>
      </c>
      <c r="L44" s="34">
        <v>3603</v>
      </c>
      <c r="M44" s="34">
        <v>6406</v>
      </c>
      <c r="N44" s="34">
        <f t="shared" si="4"/>
        <v>10009</v>
      </c>
      <c r="O44" s="34">
        <f t="shared" si="5"/>
        <v>3603</v>
      </c>
      <c r="P44" s="34">
        <v>3603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6406</v>
      </c>
      <c r="V44" s="34">
        <v>6406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56</v>
      </c>
      <c r="B45" s="32" t="s">
        <v>129</v>
      </c>
      <c r="C45" s="33" t="s">
        <v>130</v>
      </c>
      <c r="D45" s="34">
        <f t="shared" si="0"/>
        <v>3408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3408</v>
      </c>
      <c r="L45" s="34">
        <v>1266</v>
      </c>
      <c r="M45" s="34">
        <v>2142</v>
      </c>
      <c r="N45" s="34">
        <f t="shared" si="4"/>
        <v>3408</v>
      </c>
      <c r="O45" s="34">
        <f t="shared" si="5"/>
        <v>1266</v>
      </c>
      <c r="P45" s="34">
        <v>1266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2142</v>
      </c>
      <c r="V45" s="34">
        <v>2142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56</v>
      </c>
      <c r="B46" s="32" t="s">
        <v>131</v>
      </c>
      <c r="C46" s="33" t="s">
        <v>132</v>
      </c>
      <c r="D46" s="34">
        <f t="shared" si="0"/>
        <v>1927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1927</v>
      </c>
      <c r="L46" s="34">
        <v>903</v>
      </c>
      <c r="M46" s="34">
        <v>1024</v>
      </c>
      <c r="N46" s="34">
        <f t="shared" si="4"/>
        <v>1927</v>
      </c>
      <c r="O46" s="34">
        <f t="shared" si="5"/>
        <v>903</v>
      </c>
      <c r="P46" s="34">
        <v>903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1024</v>
      </c>
      <c r="V46" s="34">
        <v>1024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56</v>
      </c>
      <c r="B47" s="32" t="s">
        <v>133</v>
      </c>
      <c r="C47" s="33" t="s">
        <v>134</v>
      </c>
      <c r="D47" s="34">
        <f t="shared" si="0"/>
        <v>1439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1439</v>
      </c>
      <c r="L47" s="34">
        <v>541</v>
      </c>
      <c r="M47" s="34">
        <v>898</v>
      </c>
      <c r="N47" s="34">
        <f t="shared" si="4"/>
        <v>1439</v>
      </c>
      <c r="O47" s="34">
        <f t="shared" si="5"/>
        <v>541</v>
      </c>
      <c r="P47" s="34">
        <v>541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898</v>
      </c>
      <c r="V47" s="34">
        <v>898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56</v>
      </c>
      <c r="B48" s="32" t="s">
        <v>135</v>
      </c>
      <c r="C48" s="33" t="s">
        <v>136</v>
      </c>
      <c r="D48" s="34">
        <f t="shared" si="0"/>
        <v>4016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4016</v>
      </c>
      <c r="L48" s="34">
        <v>1172</v>
      </c>
      <c r="M48" s="34">
        <v>2844</v>
      </c>
      <c r="N48" s="34">
        <f t="shared" si="4"/>
        <v>4016</v>
      </c>
      <c r="O48" s="34">
        <f t="shared" si="5"/>
        <v>1172</v>
      </c>
      <c r="P48" s="34">
        <v>1172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2844</v>
      </c>
      <c r="V48" s="34">
        <v>2844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56</v>
      </c>
      <c r="B49" s="32" t="s">
        <v>137</v>
      </c>
      <c r="C49" s="33" t="s">
        <v>138</v>
      </c>
      <c r="D49" s="34">
        <f t="shared" si="0"/>
        <v>1949</v>
      </c>
      <c r="E49" s="34">
        <f t="shared" si="1"/>
        <v>0</v>
      </c>
      <c r="F49" s="34">
        <v>0</v>
      </c>
      <c r="G49" s="34">
        <v>0</v>
      </c>
      <c r="H49" s="34">
        <f t="shared" si="2"/>
        <v>1949</v>
      </c>
      <c r="I49" s="34">
        <v>732</v>
      </c>
      <c r="J49" s="34">
        <v>1217</v>
      </c>
      <c r="K49" s="34">
        <f t="shared" si="3"/>
        <v>0</v>
      </c>
      <c r="L49" s="34">
        <v>0</v>
      </c>
      <c r="M49" s="34">
        <v>0</v>
      </c>
      <c r="N49" s="34">
        <f t="shared" si="4"/>
        <v>1949</v>
      </c>
      <c r="O49" s="34">
        <f t="shared" si="5"/>
        <v>732</v>
      </c>
      <c r="P49" s="34">
        <v>732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1217</v>
      </c>
      <c r="V49" s="34">
        <v>1217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56</v>
      </c>
      <c r="B50" s="32" t="s">
        <v>139</v>
      </c>
      <c r="C50" s="33" t="s">
        <v>140</v>
      </c>
      <c r="D50" s="34">
        <f t="shared" si="0"/>
        <v>1444</v>
      </c>
      <c r="E50" s="34">
        <f t="shared" si="1"/>
        <v>0</v>
      </c>
      <c r="F50" s="34">
        <v>0</v>
      </c>
      <c r="G50" s="34">
        <v>0</v>
      </c>
      <c r="H50" s="34">
        <f t="shared" si="2"/>
        <v>1444</v>
      </c>
      <c r="I50" s="34">
        <v>816</v>
      </c>
      <c r="J50" s="34">
        <v>628</v>
      </c>
      <c r="K50" s="34">
        <f t="shared" si="3"/>
        <v>0</v>
      </c>
      <c r="L50" s="34">
        <v>0</v>
      </c>
      <c r="M50" s="34">
        <v>0</v>
      </c>
      <c r="N50" s="34">
        <f t="shared" si="4"/>
        <v>1574</v>
      </c>
      <c r="O50" s="34">
        <f t="shared" si="5"/>
        <v>881</v>
      </c>
      <c r="P50" s="34">
        <v>816</v>
      </c>
      <c r="Q50" s="34">
        <v>0</v>
      </c>
      <c r="R50" s="34">
        <v>0</v>
      </c>
      <c r="S50" s="34">
        <v>65</v>
      </c>
      <c r="T50" s="34">
        <v>0</v>
      </c>
      <c r="U50" s="34">
        <f t="shared" si="6"/>
        <v>628</v>
      </c>
      <c r="V50" s="34">
        <v>628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65</v>
      </c>
      <c r="AB50" s="34">
        <v>65</v>
      </c>
      <c r="AC50" s="34">
        <v>0</v>
      </c>
    </row>
    <row r="51" spans="1:29" ht="13.5">
      <c r="A51" s="31" t="s">
        <v>56</v>
      </c>
      <c r="B51" s="32" t="s">
        <v>141</v>
      </c>
      <c r="C51" s="33" t="s">
        <v>142</v>
      </c>
      <c r="D51" s="34">
        <f t="shared" si="0"/>
        <v>9878</v>
      </c>
      <c r="E51" s="34">
        <f t="shared" si="1"/>
        <v>9878</v>
      </c>
      <c r="F51" s="34">
        <v>5457</v>
      </c>
      <c r="G51" s="34">
        <v>4421</v>
      </c>
      <c r="H51" s="34">
        <f t="shared" si="2"/>
        <v>0</v>
      </c>
      <c r="I51" s="34">
        <v>0</v>
      </c>
      <c r="J51" s="34">
        <v>0</v>
      </c>
      <c r="K51" s="34">
        <f t="shared" si="3"/>
        <v>0</v>
      </c>
      <c r="L51" s="34">
        <v>0</v>
      </c>
      <c r="M51" s="34">
        <v>0</v>
      </c>
      <c r="N51" s="34">
        <f t="shared" si="4"/>
        <v>10322</v>
      </c>
      <c r="O51" s="34">
        <f t="shared" si="5"/>
        <v>5457</v>
      </c>
      <c r="P51" s="34">
        <v>5457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4421</v>
      </c>
      <c r="V51" s="34">
        <v>4421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444</v>
      </c>
      <c r="AB51" s="34">
        <v>444</v>
      </c>
      <c r="AC51" s="34">
        <v>0</v>
      </c>
    </row>
    <row r="52" spans="1:29" ht="13.5">
      <c r="A52" s="31" t="s">
        <v>56</v>
      </c>
      <c r="B52" s="32" t="s">
        <v>143</v>
      </c>
      <c r="C52" s="33" t="s">
        <v>144</v>
      </c>
      <c r="D52" s="34">
        <f t="shared" si="0"/>
        <v>3648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3648</v>
      </c>
      <c r="L52" s="34">
        <v>1849</v>
      </c>
      <c r="M52" s="34">
        <v>1799</v>
      </c>
      <c r="N52" s="34">
        <f t="shared" si="4"/>
        <v>3397</v>
      </c>
      <c r="O52" s="34">
        <f t="shared" si="5"/>
        <v>1982</v>
      </c>
      <c r="P52" s="34">
        <v>1982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1415</v>
      </c>
      <c r="V52" s="34">
        <v>1415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56</v>
      </c>
      <c r="B53" s="32" t="s">
        <v>145</v>
      </c>
      <c r="C53" s="33" t="s">
        <v>146</v>
      </c>
      <c r="D53" s="34">
        <f t="shared" si="0"/>
        <v>5422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5422</v>
      </c>
      <c r="L53" s="34">
        <v>4099</v>
      </c>
      <c r="M53" s="34">
        <v>1323</v>
      </c>
      <c r="N53" s="34">
        <f t="shared" si="4"/>
        <v>5422</v>
      </c>
      <c r="O53" s="34">
        <f t="shared" si="5"/>
        <v>4099</v>
      </c>
      <c r="P53" s="34">
        <v>4099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1323</v>
      </c>
      <c r="V53" s="34">
        <v>1323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56</v>
      </c>
      <c r="B54" s="32" t="s">
        <v>147</v>
      </c>
      <c r="C54" s="33" t="s">
        <v>148</v>
      </c>
      <c r="D54" s="34">
        <f t="shared" si="0"/>
        <v>13836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13836</v>
      </c>
      <c r="L54" s="34">
        <v>3829</v>
      </c>
      <c r="M54" s="34">
        <v>10007</v>
      </c>
      <c r="N54" s="34">
        <f t="shared" si="4"/>
        <v>13836</v>
      </c>
      <c r="O54" s="34">
        <f t="shared" si="5"/>
        <v>3829</v>
      </c>
      <c r="P54" s="34">
        <v>3829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10007</v>
      </c>
      <c r="V54" s="34">
        <v>10007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56</v>
      </c>
      <c r="B55" s="32" t="s">
        <v>149</v>
      </c>
      <c r="C55" s="33" t="s">
        <v>150</v>
      </c>
      <c r="D55" s="34">
        <f t="shared" si="0"/>
        <v>6231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6231</v>
      </c>
      <c r="L55" s="34">
        <v>1117</v>
      </c>
      <c r="M55" s="34">
        <v>5114</v>
      </c>
      <c r="N55" s="34">
        <f t="shared" si="4"/>
        <v>6231</v>
      </c>
      <c r="O55" s="34">
        <f t="shared" si="5"/>
        <v>1117</v>
      </c>
      <c r="P55" s="34">
        <v>1117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5114</v>
      </c>
      <c r="V55" s="34">
        <v>5114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56</v>
      </c>
      <c r="B56" s="32" t="s">
        <v>151</v>
      </c>
      <c r="C56" s="33" t="s">
        <v>152</v>
      </c>
      <c r="D56" s="34">
        <f t="shared" si="0"/>
        <v>17279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17279</v>
      </c>
      <c r="L56" s="34">
        <v>8693</v>
      </c>
      <c r="M56" s="34">
        <v>8586</v>
      </c>
      <c r="N56" s="34">
        <f t="shared" si="4"/>
        <v>17279</v>
      </c>
      <c r="O56" s="34">
        <f t="shared" si="5"/>
        <v>8693</v>
      </c>
      <c r="P56" s="34">
        <v>8693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8586</v>
      </c>
      <c r="V56" s="34">
        <v>8586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56</v>
      </c>
      <c r="B57" s="32" t="s">
        <v>153</v>
      </c>
      <c r="C57" s="33" t="s">
        <v>154</v>
      </c>
      <c r="D57" s="34">
        <f t="shared" si="0"/>
        <v>11472</v>
      </c>
      <c r="E57" s="34">
        <f t="shared" si="1"/>
        <v>0</v>
      </c>
      <c r="F57" s="34">
        <v>0</v>
      </c>
      <c r="G57" s="34">
        <v>0</v>
      </c>
      <c r="H57" s="34">
        <f t="shared" si="2"/>
        <v>11472</v>
      </c>
      <c r="I57" s="34">
        <v>6690</v>
      </c>
      <c r="J57" s="34">
        <v>4782</v>
      </c>
      <c r="K57" s="34">
        <f t="shared" si="3"/>
        <v>0</v>
      </c>
      <c r="L57" s="34">
        <v>0</v>
      </c>
      <c r="M57" s="34">
        <v>0</v>
      </c>
      <c r="N57" s="34">
        <f t="shared" si="4"/>
        <v>11472</v>
      </c>
      <c r="O57" s="34">
        <f t="shared" si="5"/>
        <v>6690</v>
      </c>
      <c r="P57" s="34">
        <v>6690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4782</v>
      </c>
      <c r="V57" s="34">
        <v>4782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56</v>
      </c>
      <c r="B58" s="32" t="s">
        <v>155</v>
      </c>
      <c r="C58" s="33" t="s">
        <v>156</v>
      </c>
      <c r="D58" s="34">
        <f t="shared" si="0"/>
        <v>4917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4917</v>
      </c>
      <c r="L58" s="34">
        <v>3157</v>
      </c>
      <c r="M58" s="34">
        <v>1760</v>
      </c>
      <c r="N58" s="34">
        <f t="shared" si="4"/>
        <v>4917</v>
      </c>
      <c r="O58" s="34">
        <f t="shared" si="5"/>
        <v>3157</v>
      </c>
      <c r="P58" s="34">
        <v>3157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1760</v>
      </c>
      <c r="V58" s="34">
        <v>1760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56</v>
      </c>
      <c r="B59" s="32" t="s">
        <v>157</v>
      </c>
      <c r="C59" s="33" t="s">
        <v>158</v>
      </c>
      <c r="D59" s="34">
        <f t="shared" si="0"/>
        <v>2754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2754</v>
      </c>
      <c r="L59" s="34">
        <v>976</v>
      </c>
      <c r="M59" s="34">
        <v>1778</v>
      </c>
      <c r="N59" s="34">
        <f t="shared" si="4"/>
        <v>2754</v>
      </c>
      <c r="O59" s="34">
        <f t="shared" si="5"/>
        <v>976</v>
      </c>
      <c r="P59" s="34">
        <v>976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1778</v>
      </c>
      <c r="V59" s="34">
        <v>1778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56</v>
      </c>
      <c r="B60" s="32" t="s">
        <v>159</v>
      </c>
      <c r="C60" s="33" t="s">
        <v>160</v>
      </c>
      <c r="D60" s="34">
        <f t="shared" si="0"/>
        <v>3837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3837</v>
      </c>
      <c r="L60" s="34">
        <v>1286</v>
      </c>
      <c r="M60" s="34">
        <v>2551</v>
      </c>
      <c r="N60" s="34">
        <f t="shared" si="4"/>
        <v>3837</v>
      </c>
      <c r="O60" s="34">
        <f t="shared" si="5"/>
        <v>1286</v>
      </c>
      <c r="P60" s="34">
        <v>1286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2551</v>
      </c>
      <c r="V60" s="34">
        <v>2551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56</v>
      </c>
      <c r="B61" s="32" t="s">
        <v>161</v>
      </c>
      <c r="C61" s="33" t="s">
        <v>162</v>
      </c>
      <c r="D61" s="34">
        <f t="shared" si="0"/>
        <v>9573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9573</v>
      </c>
      <c r="L61" s="34">
        <v>3483</v>
      </c>
      <c r="M61" s="34">
        <v>6090</v>
      </c>
      <c r="N61" s="34">
        <f t="shared" si="4"/>
        <v>9573</v>
      </c>
      <c r="O61" s="34">
        <f t="shared" si="5"/>
        <v>3483</v>
      </c>
      <c r="P61" s="34">
        <v>3483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6090</v>
      </c>
      <c r="V61" s="34">
        <v>6090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56</v>
      </c>
      <c r="B62" s="32" t="s">
        <v>163</v>
      </c>
      <c r="C62" s="33" t="s">
        <v>164</v>
      </c>
      <c r="D62" s="34">
        <f t="shared" si="0"/>
        <v>7262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7262</v>
      </c>
      <c r="L62" s="34">
        <v>509</v>
      </c>
      <c r="M62" s="34">
        <v>6753</v>
      </c>
      <c r="N62" s="34">
        <f t="shared" si="4"/>
        <v>7262</v>
      </c>
      <c r="O62" s="34">
        <f t="shared" si="5"/>
        <v>509</v>
      </c>
      <c r="P62" s="34">
        <v>509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6753</v>
      </c>
      <c r="V62" s="34">
        <v>6753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56</v>
      </c>
      <c r="B63" s="32" t="s">
        <v>165</v>
      </c>
      <c r="C63" s="33" t="s">
        <v>166</v>
      </c>
      <c r="D63" s="34">
        <f t="shared" si="0"/>
        <v>10270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10270</v>
      </c>
      <c r="L63" s="34">
        <v>1681</v>
      </c>
      <c r="M63" s="34">
        <v>8589</v>
      </c>
      <c r="N63" s="34">
        <f t="shared" si="4"/>
        <v>10270</v>
      </c>
      <c r="O63" s="34">
        <f t="shared" si="5"/>
        <v>1681</v>
      </c>
      <c r="P63" s="34">
        <v>1681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8589</v>
      </c>
      <c r="V63" s="34">
        <v>8589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56</v>
      </c>
      <c r="B64" s="32" t="s">
        <v>167</v>
      </c>
      <c r="C64" s="33" t="s">
        <v>168</v>
      </c>
      <c r="D64" s="34">
        <f t="shared" si="0"/>
        <v>2254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2254</v>
      </c>
      <c r="L64" s="34">
        <v>506</v>
      </c>
      <c r="M64" s="34">
        <v>1748</v>
      </c>
      <c r="N64" s="34">
        <f t="shared" si="4"/>
        <v>2254</v>
      </c>
      <c r="O64" s="34">
        <f t="shared" si="5"/>
        <v>506</v>
      </c>
      <c r="P64" s="34">
        <v>506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1748</v>
      </c>
      <c r="V64" s="34">
        <v>1748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56</v>
      </c>
      <c r="B65" s="32" t="s">
        <v>169</v>
      </c>
      <c r="C65" s="33" t="s">
        <v>170</v>
      </c>
      <c r="D65" s="34">
        <f t="shared" si="0"/>
        <v>4869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4869</v>
      </c>
      <c r="L65" s="34">
        <v>1358</v>
      </c>
      <c r="M65" s="34">
        <v>3511</v>
      </c>
      <c r="N65" s="34">
        <f t="shared" si="4"/>
        <v>4869</v>
      </c>
      <c r="O65" s="34">
        <f t="shared" si="5"/>
        <v>1358</v>
      </c>
      <c r="P65" s="34">
        <v>1358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3511</v>
      </c>
      <c r="V65" s="34">
        <v>3511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56</v>
      </c>
      <c r="B66" s="32" t="s">
        <v>171</v>
      </c>
      <c r="C66" s="33" t="s">
        <v>172</v>
      </c>
      <c r="D66" s="34">
        <f t="shared" si="0"/>
        <v>4369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4369</v>
      </c>
      <c r="L66" s="34">
        <v>1225</v>
      </c>
      <c r="M66" s="34">
        <v>3144</v>
      </c>
      <c r="N66" s="34">
        <f t="shared" si="4"/>
        <v>4587</v>
      </c>
      <c r="O66" s="34">
        <f t="shared" si="5"/>
        <v>1443</v>
      </c>
      <c r="P66" s="34">
        <v>1443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3144</v>
      </c>
      <c r="V66" s="34">
        <v>3144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56</v>
      </c>
      <c r="B67" s="32" t="s">
        <v>173</v>
      </c>
      <c r="C67" s="33" t="s">
        <v>174</v>
      </c>
      <c r="D67" s="34">
        <f t="shared" si="0"/>
        <v>2262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2262</v>
      </c>
      <c r="L67" s="34">
        <v>833</v>
      </c>
      <c r="M67" s="34">
        <v>1429</v>
      </c>
      <c r="N67" s="34">
        <f t="shared" si="4"/>
        <v>2262</v>
      </c>
      <c r="O67" s="34">
        <f t="shared" si="5"/>
        <v>833</v>
      </c>
      <c r="P67" s="34">
        <v>833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1429</v>
      </c>
      <c r="V67" s="34">
        <v>1429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56</v>
      </c>
      <c r="B68" s="32" t="s">
        <v>175</v>
      </c>
      <c r="C68" s="33" t="s">
        <v>176</v>
      </c>
      <c r="D68" s="34">
        <f t="shared" si="0"/>
        <v>5455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5455</v>
      </c>
      <c r="L68" s="34">
        <v>632</v>
      </c>
      <c r="M68" s="34">
        <v>4823</v>
      </c>
      <c r="N68" s="34">
        <f t="shared" si="4"/>
        <v>5455</v>
      </c>
      <c r="O68" s="34">
        <f t="shared" si="5"/>
        <v>632</v>
      </c>
      <c r="P68" s="34">
        <v>632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4823</v>
      </c>
      <c r="V68" s="34">
        <v>4823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56</v>
      </c>
      <c r="B69" s="32" t="s">
        <v>177</v>
      </c>
      <c r="C69" s="33" t="s">
        <v>178</v>
      </c>
      <c r="D69" s="34">
        <f t="shared" si="0"/>
        <v>5018</v>
      </c>
      <c r="E69" s="34">
        <f t="shared" si="1"/>
        <v>0</v>
      </c>
      <c r="F69" s="34">
        <v>0</v>
      </c>
      <c r="G69" s="34">
        <v>0</v>
      </c>
      <c r="H69" s="34">
        <f t="shared" si="2"/>
        <v>164</v>
      </c>
      <c r="I69" s="34">
        <v>0</v>
      </c>
      <c r="J69" s="34">
        <v>164</v>
      </c>
      <c r="K69" s="34">
        <f t="shared" si="3"/>
        <v>4854</v>
      </c>
      <c r="L69" s="34">
        <v>1685</v>
      </c>
      <c r="M69" s="34">
        <v>3169</v>
      </c>
      <c r="N69" s="34">
        <f t="shared" si="4"/>
        <v>5060</v>
      </c>
      <c r="O69" s="34">
        <f t="shared" si="5"/>
        <v>1685</v>
      </c>
      <c r="P69" s="34">
        <v>1685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3333</v>
      </c>
      <c r="V69" s="34">
        <v>3169</v>
      </c>
      <c r="W69" s="34">
        <v>0</v>
      </c>
      <c r="X69" s="34">
        <v>0</v>
      </c>
      <c r="Y69" s="34">
        <v>164</v>
      </c>
      <c r="Z69" s="34">
        <v>0</v>
      </c>
      <c r="AA69" s="34">
        <f t="shared" si="7"/>
        <v>42</v>
      </c>
      <c r="AB69" s="34">
        <v>42</v>
      </c>
      <c r="AC69" s="34">
        <v>0</v>
      </c>
    </row>
    <row r="70" spans="1:29" ht="13.5">
      <c r="A70" s="31" t="s">
        <v>56</v>
      </c>
      <c r="B70" s="32" t="s">
        <v>179</v>
      </c>
      <c r="C70" s="33" t="s">
        <v>180</v>
      </c>
      <c r="D70" s="34">
        <f t="shared" si="0"/>
        <v>3931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3931</v>
      </c>
      <c r="L70" s="34">
        <v>1561</v>
      </c>
      <c r="M70" s="34">
        <v>2370</v>
      </c>
      <c r="N70" s="34">
        <f t="shared" si="4"/>
        <v>3931</v>
      </c>
      <c r="O70" s="34">
        <f t="shared" si="5"/>
        <v>1561</v>
      </c>
      <c r="P70" s="34">
        <v>1561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2370</v>
      </c>
      <c r="V70" s="34">
        <v>2370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56</v>
      </c>
      <c r="B71" s="32" t="s">
        <v>181</v>
      </c>
      <c r="C71" s="33" t="s">
        <v>182</v>
      </c>
      <c r="D71" s="34">
        <f aca="true" t="shared" si="8" ref="D71:D90">E71+H71+K71</f>
        <v>13663</v>
      </c>
      <c r="E71" s="34">
        <f aca="true" t="shared" si="9" ref="E71:E90">F71+G71</f>
        <v>0</v>
      </c>
      <c r="F71" s="34">
        <v>0</v>
      </c>
      <c r="G71" s="34">
        <v>0</v>
      </c>
      <c r="H71" s="34">
        <f aca="true" t="shared" si="10" ref="H71:H90">I71+J71</f>
        <v>0</v>
      </c>
      <c r="I71" s="34">
        <v>0</v>
      </c>
      <c r="J71" s="34">
        <v>0</v>
      </c>
      <c r="K71" s="34">
        <f aca="true" t="shared" si="11" ref="K71:K90">L71+M71</f>
        <v>13663</v>
      </c>
      <c r="L71" s="34">
        <v>3218</v>
      </c>
      <c r="M71" s="34">
        <v>10445</v>
      </c>
      <c r="N71" s="34">
        <f aca="true" t="shared" si="12" ref="N71:N90">O71+U71+AA71</f>
        <v>13663</v>
      </c>
      <c r="O71" s="34">
        <f aca="true" t="shared" si="13" ref="O71:O90">SUM(P71:T71)</f>
        <v>3218</v>
      </c>
      <c r="P71" s="34">
        <v>3218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0">SUM(V71:Z71)</f>
        <v>10445</v>
      </c>
      <c r="V71" s="34">
        <v>10445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0">AB71+AC71</f>
        <v>0</v>
      </c>
      <c r="AB71" s="34">
        <v>0</v>
      </c>
      <c r="AC71" s="34">
        <v>0</v>
      </c>
    </row>
    <row r="72" spans="1:29" ht="13.5">
      <c r="A72" s="31" t="s">
        <v>56</v>
      </c>
      <c r="B72" s="32" t="s">
        <v>183</v>
      </c>
      <c r="C72" s="33" t="s">
        <v>184</v>
      </c>
      <c r="D72" s="34">
        <f t="shared" si="8"/>
        <v>5542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5542</v>
      </c>
      <c r="L72" s="34">
        <v>1765</v>
      </c>
      <c r="M72" s="34">
        <v>3777</v>
      </c>
      <c r="N72" s="34">
        <f t="shared" si="12"/>
        <v>5542</v>
      </c>
      <c r="O72" s="34">
        <f t="shared" si="13"/>
        <v>1765</v>
      </c>
      <c r="P72" s="34">
        <v>1765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3777</v>
      </c>
      <c r="V72" s="34">
        <v>3777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56</v>
      </c>
      <c r="B73" s="32" t="s">
        <v>185</v>
      </c>
      <c r="C73" s="33" t="s">
        <v>186</v>
      </c>
      <c r="D73" s="34">
        <f t="shared" si="8"/>
        <v>1553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1553</v>
      </c>
      <c r="L73" s="34">
        <v>850</v>
      </c>
      <c r="M73" s="34">
        <v>703</v>
      </c>
      <c r="N73" s="34">
        <f t="shared" si="12"/>
        <v>1553</v>
      </c>
      <c r="O73" s="34">
        <f t="shared" si="13"/>
        <v>850</v>
      </c>
      <c r="P73" s="34">
        <v>850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703</v>
      </c>
      <c r="V73" s="34">
        <v>703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56</v>
      </c>
      <c r="B74" s="32" t="s">
        <v>187</v>
      </c>
      <c r="C74" s="33" t="s">
        <v>188</v>
      </c>
      <c r="D74" s="34">
        <f t="shared" si="8"/>
        <v>8709</v>
      </c>
      <c r="E74" s="34">
        <f t="shared" si="9"/>
        <v>87</v>
      </c>
      <c r="F74" s="34">
        <v>17</v>
      </c>
      <c r="G74" s="34">
        <v>70</v>
      </c>
      <c r="H74" s="34">
        <f t="shared" si="10"/>
        <v>0</v>
      </c>
      <c r="I74" s="34">
        <v>0</v>
      </c>
      <c r="J74" s="34">
        <v>0</v>
      </c>
      <c r="K74" s="34">
        <f t="shared" si="11"/>
        <v>8622</v>
      </c>
      <c r="L74" s="34">
        <v>4199</v>
      </c>
      <c r="M74" s="34">
        <v>4423</v>
      </c>
      <c r="N74" s="34">
        <f t="shared" si="12"/>
        <v>8709</v>
      </c>
      <c r="O74" s="34">
        <f t="shared" si="13"/>
        <v>4216</v>
      </c>
      <c r="P74" s="34">
        <v>4216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4493</v>
      </c>
      <c r="V74" s="34">
        <v>4493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56</v>
      </c>
      <c r="B75" s="32" t="s">
        <v>189</v>
      </c>
      <c r="C75" s="33" t="s">
        <v>190</v>
      </c>
      <c r="D75" s="34">
        <f t="shared" si="8"/>
        <v>2400</v>
      </c>
      <c r="E75" s="34">
        <f t="shared" si="9"/>
        <v>54</v>
      </c>
      <c r="F75" s="34">
        <v>4</v>
      </c>
      <c r="G75" s="34">
        <v>50</v>
      </c>
      <c r="H75" s="34">
        <f t="shared" si="10"/>
        <v>0</v>
      </c>
      <c r="I75" s="34">
        <v>0</v>
      </c>
      <c r="J75" s="34">
        <v>0</v>
      </c>
      <c r="K75" s="34">
        <f t="shared" si="11"/>
        <v>2346</v>
      </c>
      <c r="L75" s="34">
        <v>1174</v>
      </c>
      <c r="M75" s="34">
        <v>1172</v>
      </c>
      <c r="N75" s="34">
        <f t="shared" si="12"/>
        <v>2400</v>
      </c>
      <c r="O75" s="34">
        <f t="shared" si="13"/>
        <v>1178</v>
      </c>
      <c r="P75" s="34">
        <v>1178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1222</v>
      </c>
      <c r="V75" s="34">
        <v>1222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56</v>
      </c>
      <c r="B76" s="32" t="s">
        <v>191</v>
      </c>
      <c r="C76" s="33" t="s">
        <v>192</v>
      </c>
      <c r="D76" s="34">
        <f t="shared" si="8"/>
        <v>4717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4717</v>
      </c>
      <c r="L76" s="34">
        <v>836</v>
      </c>
      <c r="M76" s="34">
        <v>3881</v>
      </c>
      <c r="N76" s="34">
        <f t="shared" si="12"/>
        <v>4717</v>
      </c>
      <c r="O76" s="34">
        <f t="shared" si="13"/>
        <v>836</v>
      </c>
      <c r="P76" s="34">
        <v>836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3881</v>
      </c>
      <c r="V76" s="34">
        <v>3881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56</v>
      </c>
      <c r="B77" s="32" t="s">
        <v>193</v>
      </c>
      <c r="C77" s="33" t="s">
        <v>194</v>
      </c>
      <c r="D77" s="34">
        <f t="shared" si="8"/>
        <v>4926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4926</v>
      </c>
      <c r="L77" s="34">
        <v>1014</v>
      </c>
      <c r="M77" s="34">
        <v>3912</v>
      </c>
      <c r="N77" s="34">
        <f t="shared" si="12"/>
        <v>4926</v>
      </c>
      <c r="O77" s="34">
        <f t="shared" si="13"/>
        <v>1014</v>
      </c>
      <c r="P77" s="34">
        <v>1014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3912</v>
      </c>
      <c r="V77" s="34">
        <v>3912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56</v>
      </c>
      <c r="B78" s="32" t="s">
        <v>195</v>
      </c>
      <c r="C78" s="33" t="s">
        <v>196</v>
      </c>
      <c r="D78" s="34">
        <f t="shared" si="8"/>
        <v>6276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6276</v>
      </c>
      <c r="L78" s="34">
        <v>2242</v>
      </c>
      <c r="M78" s="34">
        <v>4034</v>
      </c>
      <c r="N78" s="34">
        <f t="shared" si="12"/>
        <v>6308</v>
      </c>
      <c r="O78" s="34">
        <f t="shared" si="13"/>
        <v>2242</v>
      </c>
      <c r="P78" s="34">
        <v>2242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4066</v>
      </c>
      <c r="V78" s="34">
        <v>4034</v>
      </c>
      <c r="W78" s="34">
        <v>0</v>
      </c>
      <c r="X78" s="34">
        <v>0</v>
      </c>
      <c r="Y78" s="34">
        <v>32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56</v>
      </c>
      <c r="B79" s="32" t="s">
        <v>197</v>
      </c>
      <c r="C79" s="33" t="s">
        <v>198</v>
      </c>
      <c r="D79" s="34">
        <f t="shared" si="8"/>
        <v>3083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3083</v>
      </c>
      <c r="L79" s="34">
        <v>1249</v>
      </c>
      <c r="M79" s="34">
        <v>1834</v>
      </c>
      <c r="N79" s="34">
        <f t="shared" si="12"/>
        <v>16744</v>
      </c>
      <c r="O79" s="34">
        <f t="shared" si="13"/>
        <v>1249</v>
      </c>
      <c r="P79" s="34">
        <v>1249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15495</v>
      </c>
      <c r="V79" s="34">
        <v>15495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56</v>
      </c>
      <c r="B80" s="32" t="s">
        <v>199</v>
      </c>
      <c r="C80" s="33" t="s">
        <v>55</v>
      </c>
      <c r="D80" s="34">
        <f t="shared" si="8"/>
        <v>6933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6933</v>
      </c>
      <c r="L80" s="34">
        <v>3258</v>
      </c>
      <c r="M80" s="34">
        <v>3675</v>
      </c>
      <c r="N80" s="34">
        <f t="shared" si="12"/>
        <v>6933</v>
      </c>
      <c r="O80" s="34">
        <f t="shared" si="13"/>
        <v>3258</v>
      </c>
      <c r="P80" s="34">
        <v>3258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3675</v>
      </c>
      <c r="V80" s="34">
        <v>3675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56</v>
      </c>
      <c r="B81" s="32" t="s">
        <v>200</v>
      </c>
      <c r="C81" s="33" t="s">
        <v>201</v>
      </c>
      <c r="D81" s="34">
        <f t="shared" si="8"/>
        <v>7443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7443</v>
      </c>
      <c r="L81" s="34">
        <v>1970</v>
      </c>
      <c r="M81" s="34">
        <v>5473</v>
      </c>
      <c r="N81" s="34">
        <f t="shared" si="12"/>
        <v>7443</v>
      </c>
      <c r="O81" s="34">
        <f t="shared" si="13"/>
        <v>1970</v>
      </c>
      <c r="P81" s="34">
        <v>1970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5473</v>
      </c>
      <c r="V81" s="34">
        <v>5473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0</v>
      </c>
      <c r="AB81" s="34">
        <v>0</v>
      </c>
      <c r="AC81" s="34">
        <v>0</v>
      </c>
    </row>
    <row r="82" spans="1:29" ht="13.5">
      <c r="A82" s="31" t="s">
        <v>56</v>
      </c>
      <c r="B82" s="32" t="s">
        <v>202</v>
      </c>
      <c r="C82" s="33" t="s">
        <v>203</v>
      </c>
      <c r="D82" s="34">
        <f t="shared" si="8"/>
        <v>3483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3483</v>
      </c>
      <c r="L82" s="34">
        <v>630</v>
      </c>
      <c r="M82" s="34">
        <v>2853</v>
      </c>
      <c r="N82" s="34">
        <f t="shared" si="12"/>
        <v>3483</v>
      </c>
      <c r="O82" s="34">
        <f t="shared" si="13"/>
        <v>630</v>
      </c>
      <c r="P82" s="34">
        <v>630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2853</v>
      </c>
      <c r="V82" s="34">
        <v>2853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0</v>
      </c>
      <c r="AB82" s="34">
        <v>0</v>
      </c>
      <c r="AC82" s="34">
        <v>0</v>
      </c>
    </row>
    <row r="83" spans="1:29" ht="13.5">
      <c r="A83" s="31" t="s">
        <v>56</v>
      </c>
      <c r="B83" s="32" t="s">
        <v>204</v>
      </c>
      <c r="C83" s="33" t="s">
        <v>205</v>
      </c>
      <c r="D83" s="34">
        <f t="shared" si="8"/>
        <v>9372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9372</v>
      </c>
      <c r="L83" s="34">
        <v>1191</v>
      </c>
      <c r="M83" s="34">
        <v>8181</v>
      </c>
      <c r="N83" s="34">
        <f t="shared" si="12"/>
        <v>9372</v>
      </c>
      <c r="O83" s="34">
        <f t="shared" si="13"/>
        <v>1191</v>
      </c>
      <c r="P83" s="34">
        <v>1191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8181</v>
      </c>
      <c r="V83" s="34">
        <v>8181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56</v>
      </c>
      <c r="B84" s="32" t="s">
        <v>206</v>
      </c>
      <c r="C84" s="33" t="s">
        <v>207</v>
      </c>
      <c r="D84" s="34">
        <f t="shared" si="8"/>
        <v>10143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10143</v>
      </c>
      <c r="L84" s="34">
        <v>2993</v>
      </c>
      <c r="M84" s="34">
        <v>7150</v>
      </c>
      <c r="N84" s="34">
        <f t="shared" si="12"/>
        <v>10143</v>
      </c>
      <c r="O84" s="34">
        <f t="shared" si="13"/>
        <v>2993</v>
      </c>
      <c r="P84" s="34">
        <v>2993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7150</v>
      </c>
      <c r="V84" s="34">
        <v>7150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0</v>
      </c>
      <c r="AB84" s="34">
        <v>0</v>
      </c>
      <c r="AC84" s="34">
        <v>0</v>
      </c>
    </row>
    <row r="85" spans="1:29" ht="13.5">
      <c r="A85" s="31" t="s">
        <v>56</v>
      </c>
      <c r="B85" s="32" t="s">
        <v>208</v>
      </c>
      <c r="C85" s="33" t="s">
        <v>209</v>
      </c>
      <c r="D85" s="34">
        <f t="shared" si="8"/>
        <v>2815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2815</v>
      </c>
      <c r="L85" s="34">
        <v>412</v>
      </c>
      <c r="M85" s="34">
        <v>2403</v>
      </c>
      <c r="N85" s="34">
        <f t="shared" si="12"/>
        <v>3267</v>
      </c>
      <c r="O85" s="34">
        <f t="shared" si="13"/>
        <v>864</v>
      </c>
      <c r="P85" s="34">
        <v>412</v>
      </c>
      <c r="Q85" s="34">
        <v>452</v>
      </c>
      <c r="R85" s="34">
        <v>0</v>
      </c>
      <c r="S85" s="34">
        <v>0</v>
      </c>
      <c r="T85" s="34">
        <v>0</v>
      </c>
      <c r="U85" s="34">
        <f t="shared" si="14"/>
        <v>2403</v>
      </c>
      <c r="V85" s="34">
        <v>2403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56</v>
      </c>
      <c r="B86" s="32" t="s">
        <v>210</v>
      </c>
      <c r="C86" s="33" t="s">
        <v>211</v>
      </c>
      <c r="D86" s="34">
        <f t="shared" si="8"/>
        <v>14976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14976</v>
      </c>
      <c r="L86" s="34">
        <v>4523</v>
      </c>
      <c r="M86" s="34">
        <v>10453</v>
      </c>
      <c r="N86" s="34">
        <f t="shared" si="12"/>
        <v>14976</v>
      </c>
      <c r="O86" s="34">
        <f t="shared" si="13"/>
        <v>4523</v>
      </c>
      <c r="P86" s="34">
        <v>4523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10453</v>
      </c>
      <c r="V86" s="34">
        <v>10453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0</v>
      </c>
      <c r="AB86" s="34">
        <v>0</v>
      </c>
      <c r="AC86" s="34">
        <v>0</v>
      </c>
    </row>
    <row r="87" spans="1:29" ht="13.5">
      <c r="A87" s="31" t="s">
        <v>56</v>
      </c>
      <c r="B87" s="32" t="s">
        <v>212</v>
      </c>
      <c r="C87" s="33" t="s">
        <v>213</v>
      </c>
      <c r="D87" s="34">
        <f t="shared" si="8"/>
        <v>6622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6622</v>
      </c>
      <c r="L87" s="34">
        <v>1566</v>
      </c>
      <c r="M87" s="34">
        <v>5056</v>
      </c>
      <c r="N87" s="34">
        <f t="shared" si="12"/>
        <v>6632</v>
      </c>
      <c r="O87" s="34">
        <f t="shared" si="13"/>
        <v>1566</v>
      </c>
      <c r="P87" s="34">
        <v>1566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5066</v>
      </c>
      <c r="V87" s="34">
        <v>5066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0</v>
      </c>
      <c r="AB87" s="34">
        <v>0</v>
      </c>
      <c r="AC87" s="34">
        <v>0</v>
      </c>
    </row>
    <row r="88" spans="1:29" ht="13.5">
      <c r="A88" s="31" t="s">
        <v>56</v>
      </c>
      <c r="B88" s="32" t="s">
        <v>214</v>
      </c>
      <c r="C88" s="33" t="s">
        <v>215</v>
      </c>
      <c r="D88" s="34">
        <f t="shared" si="8"/>
        <v>8575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8575</v>
      </c>
      <c r="L88" s="34">
        <v>2628</v>
      </c>
      <c r="M88" s="34">
        <v>5947</v>
      </c>
      <c r="N88" s="34">
        <f t="shared" si="12"/>
        <v>8575</v>
      </c>
      <c r="O88" s="34">
        <f t="shared" si="13"/>
        <v>2628</v>
      </c>
      <c r="P88" s="34">
        <v>2628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5947</v>
      </c>
      <c r="V88" s="34">
        <v>5947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56</v>
      </c>
      <c r="B89" s="32" t="s">
        <v>216</v>
      </c>
      <c r="C89" s="33" t="s">
        <v>217</v>
      </c>
      <c r="D89" s="34">
        <f t="shared" si="8"/>
        <v>10101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10101</v>
      </c>
      <c r="L89" s="34">
        <v>4942</v>
      </c>
      <c r="M89" s="34">
        <v>5159</v>
      </c>
      <c r="N89" s="34">
        <f t="shared" si="12"/>
        <v>10101</v>
      </c>
      <c r="O89" s="34">
        <f t="shared" si="13"/>
        <v>4942</v>
      </c>
      <c r="P89" s="34">
        <v>4942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5159</v>
      </c>
      <c r="V89" s="34">
        <v>5159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56</v>
      </c>
      <c r="B90" s="32" t="s">
        <v>218</v>
      </c>
      <c r="C90" s="33" t="s">
        <v>219</v>
      </c>
      <c r="D90" s="34">
        <f t="shared" si="8"/>
        <v>2607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2607</v>
      </c>
      <c r="L90" s="34">
        <v>817</v>
      </c>
      <c r="M90" s="34">
        <v>1790</v>
      </c>
      <c r="N90" s="34">
        <f t="shared" si="12"/>
        <v>2607</v>
      </c>
      <c r="O90" s="34">
        <f t="shared" si="13"/>
        <v>817</v>
      </c>
      <c r="P90" s="34">
        <v>817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1790</v>
      </c>
      <c r="V90" s="34">
        <v>1790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0</v>
      </c>
      <c r="AB90" s="34">
        <v>0</v>
      </c>
      <c r="AC90" s="34">
        <v>0</v>
      </c>
    </row>
    <row r="91" spans="1:29" ht="13.5">
      <c r="A91" s="62" t="s">
        <v>252</v>
      </c>
      <c r="B91" s="63"/>
      <c r="C91" s="64"/>
      <c r="D91" s="34">
        <f>SUM(D7:D90)</f>
        <v>785741</v>
      </c>
      <c r="E91" s="34">
        <f aca="true" t="shared" si="16" ref="E91:AC91">SUM(E7:E90)</f>
        <v>12697</v>
      </c>
      <c r="F91" s="34">
        <f t="shared" si="16"/>
        <v>7778</v>
      </c>
      <c r="G91" s="34">
        <f t="shared" si="16"/>
        <v>4919</v>
      </c>
      <c r="H91" s="34">
        <f t="shared" si="16"/>
        <v>92022</v>
      </c>
      <c r="I91" s="34">
        <f t="shared" si="16"/>
        <v>85231</v>
      </c>
      <c r="J91" s="34">
        <f t="shared" si="16"/>
        <v>6791</v>
      </c>
      <c r="K91" s="34">
        <f t="shared" si="16"/>
        <v>681022</v>
      </c>
      <c r="L91" s="34">
        <f t="shared" si="16"/>
        <v>206323</v>
      </c>
      <c r="M91" s="34">
        <f t="shared" si="16"/>
        <v>474699</v>
      </c>
      <c r="N91" s="34">
        <f t="shared" si="16"/>
        <v>801608</v>
      </c>
      <c r="O91" s="34">
        <f t="shared" si="16"/>
        <v>300538</v>
      </c>
      <c r="P91" s="34">
        <f t="shared" si="16"/>
        <v>300021</v>
      </c>
      <c r="Q91" s="34">
        <f t="shared" si="16"/>
        <v>452</v>
      </c>
      <c r="R91" s="34">
        <f t="shared" si="16"/>
        <v>0</v>
      </c>
      <c r="S91" s="34">
        <f t="shared" si="16"/>
        <v>65</v>
      </c>
      <c r="T91" s="34">
        <f t="shared" si="16"/>
        <v>0</v>
      </c>
      <c r="U91" s="34">
        <f t="shared" si="16"/>
        <v>500112</v>
      </c>
      <c r="V91" s="34">
        <f t="shared" si="16"/>
        <v>499916</v>
      </c>
      <c r="W91" s="34">
        <f t="shared" si="16"/>
        <v>0</v>
      </c>
      <c r="X91" s="34">
        <f t="shared" si="16"/>
        <v>0</v>
      </c>
      <c r="Y91" s="34">
        <f t="shared" si="16"/>
        <v>196</v>
      </c>
      <c r="Z91" s="34">
        <f t="shared" si="16"/>
        <v>0</v>
      </c>
      <c r="AA91" s="34">
        <f t="shared" si="16"/>
        <v>958</v>
      </c>
      <c r="AB91" s="34">
        <f t="shared" si="16"/>
        <v>958</v>
      </c>
      <c r="AC91" s="34">
        <f t="shared" si="16"/>
        <v>0</v>
      </c>
    </row>
  </sheetData>
  <mergeCells count="7">
    <mergeCell ref="A91:C9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40" customWidth="1"/>
    <col min="2" max="2" width="4.875" style="40" customWidth="1"/>
    <col min="3" max="3" width="13.375" style="40" customWidth="1"/>
    <col min="4" max="4" width="13.75390625" style="40" customWidth="1"/>
    <col min="5" max="5" width="3.375" style="40" customWidth="1"/>
    <col min="6" max="6" width="3.875" style="40" customWidth="1"/>
    <col min="7" max="9" width="13.00390625" style="40" customWidth="1"/>
    <col min="10" max="10" width="12.875" style="40" customWidth="1"/>
    <col min="11" max="16384" width="8.00390625" style="40" customWidth="1"/>
  </cols>
  <sheetData>
    <row r="1" spans="1:3" s="39" customFormat="1" ht="21" customHeight="1">
      <c r="A1" s="99" t="s">
        <v>245</v>
      </c>
      <c r="B1" s="99"/>
      <c r="C1" s="38" t="s">
        <v>20</v>
      </c>
    </row>
    <row r="2" ht="18" customHeight="1">
      <c r="J2" s="41" t="s">
        <v>21</v>
      </c>
    </row>
    <row r="3" spans="6:11" s="42" customFormat="1" ht="19.5" customHeight="1">
      <c r="F3" s="96" t="s">
        <v>22</v>
      </c>
      <c r="G3" s="96"/>
      <c r="H3" s="43" t="s">
        <v>23</v>
      </c>
      <c r="I3" s="43" t="s">
        <v>24</v>
      </c>
      <c r="J3" s="43" t="s">
        <v>13</v>
      </c>
      <c r="K3" s="43" t="s">
        <v>25</v>
      </c>
    </row>
    <row r="4" spans="2:11" s="42" customFormat="1" ht="19.5" customHeight="1">
      <c r="B4" s="100" t="s">
        <v>26</v>
      </c>
      <c r="C4" s="44" t="s">
        <v>27</v>
      </c>
      <c r="D4" s="45">
        <f>SUMIF('水洗化人口等'!$A$7:$C$91,$A$1,'水洗化人口等'!$G$7:$G$91)</f>
        <v>500514</v>
      </c>
      <c r="F4" s="97" t="s">
        <v>28</v>
      </c>
      <c r="G4" s="44" t="s">
        <v>29</v>
      </c>
      <c r="H4" s="45">
        <f>SUMIF('し尿処理の状況'!$A$7:$C$91,$A$1,'し尿処理の状況'!$P$7:$P$91)</f>
        <v>300021</v>
      </c>
      <c r="I4" s="45">
        <f>SUMIF('し尿処理の状況'!$A$7:$C$91,$A$1,'し尿処理の状況'!$V$7:$V$91)</f>
        <v>499916</v>
      </c>
      <c r="J4" s="45">
        <f aca="true" t="shared" si="0" ref="J4:J11">H4+I4</f>
        <v>799937</v>
      </c>
      <c r="K4" s="46">
        <f aca="true" t="shared" si="1" ref="K4:K9">J4/$J$9</f>
        <v>0.9991094735527384</v>
      </c>
    </row>
    <row r="5" spans="2:11" s="42" customFormat="1" ht="19.5" customHeight="1">
      <c r="B5" s="101"/>
      <c r="C5" s="44" t="s">
        <v>30</v>
      </c>
      <c r="D5" s="45">
        <f>SUMIF('水洗化人口等'!$A$7:$C$91,$A$1,'水洗化人口等'!$H$7:$H$91)</f>
        <v>1940</v>
      </c>
      <c r="F5" s="98"/>
      <c r="G5" s="44" t="s">
        <v>31</v>
      </c>
      <c r="H5" s="45">
        <f>SUMIF('し尿処理の状況'!$A$7:$C$91,$A$1,'し尿処理の状況'!$Q$7:$Q$91)</f>
        <v>452</v>
      </c>
      <c r="I5" s="45">
        <f>SUMIF('し尿処理の状況'!$A$7:$C$91,$A$1,'し尿処理の状況'!$W$7:$W$91)</f>
        <v>0</v>
      </c>
      <c r="J5" s="45">
        <f t="shared" si="0"/>
        <v>452</v>
      </c>
      <c r="K5" s="46">
        <f t="shared" si="1"/>
        <v>0.0005645413101854743</v>
      </c>
    </row>
    <row r="6" spans="2:11" s="42" customFormat="1" ht="19.5" customHeight="1">
      <c r="B6" s="102"/>
      <c r="C6" s="47" t="s">
        <v>32</v>
      </c>
      <c r="D6" s="48">
        <f>SUM(D4:D5)</f>
        <v>502454</v>
      </c>
      <c r="F6" s="98"/>
      <c r="G6" s="44" t="s">
        <v>33</v>
      </c>
      <c r="H6" s="45">
        <f>SUMIF('し尿処理の状況'!$A$7:$C$91,$A$1,'し尿処理の状況'!$R$7:$R$91)</f>
        <v>0</v>
      </c>
      <c r="I6" s="45">
        <f>SUMIF('し尿処理の状況'!$A$7:$C$91,$A$1,'し尿処理の状況'!$X$7:$X$91)</f>
        <v>0</v>
      </c>
      <c r="J6" s="45">
        <f t="shared" si="0"/>
        <v>0</v>
      </c>
      <c r="K6" s="46">
        <f t="shared" si="1"/>
        <v>0</v>
      </c>
    </row>
    <row r="7" spans="2:11" s="42" customFormat="1" ht="19.5" customHeight="1">
      <c r="B7" s="103" t="s">
        <v>34</v>
      </c>
      <c r="C7" s="49" t="s">
        <v>35</v>
      </c>
      <c r="D7" s="45">
        <f>SUMIF('水洗化人口等'!$A$7:$C$91,$A$1,'水洗化人口等'!$K$7:$K$91)</f>
        <v>1209854</v>
      </c>
      <c r="F7" s="98"/>
      <c r="G7" s="44" t="s">
        <v>36</v>
      </c>
      <c r="H7" s="45">
        <f>SUMIF('し尿処理の状況'!$A$7:$C$91,$A$1,'し尿処理の状況'!$S$7:$S$91)</f>
        <v>65</v>
      </c>
      <c r="I7" s="45">
        <f>SUMIF('し尿処理の状況'!$A$7:$C$91,$A$1,'し尿処理の状況'!$Y$7:$Y$91)</f>
        <v>196</v>
      </c>
      <c r="J7" s="45">
        <f t="shared" si="0"/>
        <v>261</v>
      </c>
      <c r="K7" s="46">
        <f t="shared" si="1"/>
        <v>0.00032598513707612567</v>
      </c>
    </row>
    <row r="8" spans="2:11" s="42" customFormat="1" ht="19.5" customHeight="1">
      <c r="B8" s="104"/>
      <c r="C8" s="44" t="s">
        <v>37</v>
      </c>
      <c r="D8" s="45">
        <f>SUMIF('水洗化人口等'!$A$7:$C$91,$A$1,'水洗化人口等'!$M$7:$M$91)</f>
        <v>14838</v>
      </c>
      <c r="F8" s="98"/>
      <c r="G8" s="44" t="s">
        <v>38</v>
      </c>
      <c r="H8" s="45">
        <f>SUMIF('し尿処理の状況'!$A$7:$C$91,$A$1,'し尿処理の状況'!$T$7:$T$91)</f>
        <v>0</v>
      </c>
      <c r="I8" s="45">
        <f>SUMIF('し尿処理の状況'!$A$7:$C$91,$A$1,'し尿処理の状況'!$Z$7:$Z$91)</f>
        <v>0</v>
      </c>
      <c r="J8" s="45">
        <f t="shared" si="0"/>
        <v>0</v>
      </c>
      <c r="K8" s="46">
        <f t="shared" si="1"/>
        <v>0</v>
      </c>
    </row>
    <row r="9" spans="2:11" s="42" customFormat="1" ht="19.5" customHeight="1">
      <c r="B9" s="104"/>
      <c r="C9" s="44" t="s">
        <v>39</v>
      </c>
      <c r="D9" s="45">
        <f>SUMIF('水洗化人口等'!$A$7:$C$91,$A$1,'水洗化人口等'!$O$7:$O$91)</f>
        <v>1281165</v>
      </c>
      <c r="F9" s="98"/>
      <c r="G9" s="44" t="s">
        <v>32</v>
      </c>
      <c r="H9" s="45">
        <f>SUM(H4:H8)</f>
        <v>300538</v>
      </c>
      <c r="I9" s="45">
        <f>SUM(I4:I8)</f>
        <v>500112</v>
      </c>
      <c r="J9" s="45">
        <f t="shared" si="0"/>
        <v>800650</v>
      </c>
      <c r="K9" s="46">
        <f t="shared" si="1"/>
        <v>1</v>
      </c>
    </row>
    <row r="10" spans="2:10" s="42" customFormat="1" ht="19.5" customHeight="1">
      <c r="B10" s="105"/>
      <c r="C10" s="47" t="s">
        <v>32</v>
      </c>
      <c r="D10" s="48">
        <f>SUM(D7:D9)</f>
        <v>2505857</v>
      </c>
      <c r="F10" s="96" t="s">
        <v>40</v>
      </c>
      <c r="G10" s="96"/>
      <c r="H10" s="45">
        <f>SUMIF('し尿処理の状況'!$A$7:$C$91,$A$1,'し尿処理の状況'!$AB$7:$AB$91)</f>
        <v>958</v>
      </c>
      <c r="I10" s="45">
        <f>SUMIF('し尿処理の状況'!$A$7:$C$91,$A$1,'し尿処理の状況'!$AC$7:$AC$91)</f>
        <v>0</v>
      </c>
      <c r="J10" s="45">
        <f t="shared" si="0"/>
        <v>958</v>
      </c>
    </row>
    <row r="11" spans="2:10" s="42" customFormat="1" ht="19.5" customHeight="1">
      <c r="B11" s="94" t="s">
        <v>41</v>
      </c>
      <c r="C11" s="95"/>
      <c r="D11" s="48">
        <f>D6+D10</f>
        <v>3008311</v>
      </c>
      <c r="F11" s="96" t="s">
        <v>13</v>
      </c>
      <c r="G11" s="96"/>
      <c r="H11" s="45">
        <f>H9+H10</f>
        <v>301496</v>
      </c>
      <c r="I11" s="45">
        <f>I9+I10</f>
        <v>500112</v>
      </c>
      <c r="J11" s="45">
        <f t="shared" si="0"/>
        <v>801608</v>
      </c>
    </row>
    <row r="12" spans="6:10" s="42" customFormat="1" ht="19.5" customHeight="1">
      <c r="F12" s="50"/>
      <c r="G12" s="50"/>
      <c r="H12" s="51"/>
      <c r="I12" s="51"/>
      <c r="J12" s="51"/>
    </row>
    <row r="13" spans="2:10" s="42" customFormat="1" ht="19.5" customHeight="1">
      <c r="B13" s="52" t="s">
        <v>42</v>
      </c>
      <c r="J13" s="41" t="s">
        <v>21</v>
      </c>
    </row>
    <row r="14" spans="3:10" s="42" customFormat="1" ht="19.5" customHeight="1">
      <c r="C14" s="45">
        <f>SUMIF('水洗化人口等'!$A$7:$C$91,$A$1,'水洗化人口等'!$P$7:$P$91)</f>
        <v>553089</v>
      </c>
      <c r="D14" s="42" t="s">
        <v>43</v>
      </c>
      <c r="F14" s="96" t="s">
        <v>44</v>
      </c>
      <c r="G14" s="96"/>
      <c r="H14" s="43" t="s">
        <v>23</v>
      </c>
      <c r="I14" s="43" t="s">
        <v>24</v>
      </c>
      <c r="J14" s="43" t="s">
        <v>13</v>
      </c>
    </row>
    <row r="15" spans="6:10" s="42" customFormat="1" ht="15.75" customHeight="1">
      <c r="F15" s="96" t="s">
        <v>45</v>
      </c>
      <c r="G15" s="96"/>
      <c r="H15" s="45">
        <f>SUMIF('し尿処理の状況'!$A$7:$C$91,$A$1,'し尿処理の状況'!$F$7:$F$91)</f>
        <v>7778</v>
      </c>
      <c r="I15" s="45">
        <f>SUMIF('し尿処理の状況'!$A$7:$C$91,$A$1,'し尿処理の状況'!$G$7:$G$91)</f>
        <v>4919</v>
      </c>
      <c r="J15" s="45">
        <f>H15+I15</f>
        <v>12697</v>
      </c>
    </row>
    <row r="16" spans="3:10" s="42" customFormat="1" ht="15.75" customHeight="1">
      <c r="C16" s="42" t="s">
        <v>46</v>
      </c>
      <c r="D16" s="53">
        <f>D10/D11</f>
        <v>0.8329780398369716</v>
      </c>
      <c r="F16" s="96" t="s">
        <v>47</v>
      </c>
      <c r="G16" s="96"/>
      <c r="H16" s="45">
        <f>SUMIF('し尿処理の状況'!$A$7:$C$91,$A$1,'し尿処理の状況'!$I$7:$I$91)</f>
        <v>85231</v>
      </c>
      <c r="I16" s="45">
        <f>SUMIF('し尿処理の状況'!$A$7:$C$91,$A$1,'し尿処理の状況'!$J$7:$J$91)</f>
        <v>6791</v>
      </c>
      <c r="J16" s="45">
        <f>H16+I16</f>
        <v>92022</v>
      </c>
    </row>
    <row r="17" spans="3:10" s="42" customFormat="1" ht="15.75" customHeight="1">
      <c r="C17" s="42" t="s">
        <v>48</v>
      </c>
      <c r="D17" s="53">
        <f>D6/D11</f>
        <v>0.16702196016302837</v>
      </c>
      <c r="F17" s="96" t="s">
        <v>49</v>
      </c>
      <c r="G17" s="96"/>
      <c r="H17" s="45">
        <f>SUMIF('し尿処理の状況'!$A$7:$C$91,$A$1,'し尿処理の状況'!$L$7:$L$91)</f>
        <v>206323</v>
      </c>
      <c r="I17" s="45">
        <f>SUMIF('し尿処理の状況'!$A$7:$C$91,$A$1,'し尿処理の状況'!$M$7:$M$91)</f>
        <v>474699</v>
      </c>
      <c r="J17" s="45">
        <f>H17+I17</f>
        <v>681022</v>
      </c>
    </row>
    <row r="18" spans="3:10" s="42" customFormat="1" ht="15.75" customHeight="1">
      <c r="C18" s="54" t="s">
        <v>50</v>
      </c>
      <c r="D18" s="53">
        <f>D7/D11</f>
        <v>0.40217052026868233</v>
      </c>
      <c r="F18" s="96" t="s">
        <v>13</v>
      </c>
      <c r="G18" s="96"/>
      <c r="H18" s="45">
        <f>SUM(H15:H17)</f>
        <v>299332</v>
      </c>
      <c r="I18" s="45">
        <f>SUM(I15:I17)</f>
        <v>486409</v>
      </c>
      <c r="J18" s="45">
        <f>SUM(J15:J17)</f>
        <v>785741</v>
      </c>
    </row>
    <row r="19" spans="3:10" ht="15.75" customHeight="1">
      <c r="C19" s="40" t="s">
        <v>51</v>
      </c>
      <c r="D19" s="53">
        <f>(D8+D9)/D11</f>
        <v>0.43080751956828933</v>
      </c>
      <c r="J19" s="55"/>
    </row>
    <row r="20" spans="3:10" ht="15.75" customHeight="1">
      <c r="C20" s="40" t="s">
        <v>52</v>
      </c>
      <c r="D20" s="53">
        <f>C14/D11</f>
        <v>0.18385366406598255</v>
      </c>
      <c r="J20" s="56"/>
    </row>
    <row r="21" spans="3:10" ht="15.75" customHeight="1">
      <c r="C21" s="40" t="s">
        <v>53</v>
      </c>
      <c r="D21" s="53">
        <f>D4/D6</f>
        <v>0.9961389500332368</v>
      </c>
      <c r="F21" s="57"/>
      <c r="J21" s="56"/>
    </row>
    <row r="22" spans="3:10" ht="15.75" customHeight="1">
      <c r="C22" s="40" t="s">
        <v>54</v>
      </c>
      <c r="D22" s="53">
        <f>D5/D6</f>
        <v>0.0038610499667631267</v>
      </c>
      <c r="F22" s="57"/>
      <c r="J22" s="56"/>
    </row>
    <row r="23" spans="6:10" ht="15" customHeight="1">
      <c r="F23" s="57"/>
      <c r="J23" s="56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 </cp:lastModifiedBy>
  <cp:lastPrinted>2004-12-17T07:19:07Z</cp:lastPrinted>
  <dcterms:created xsi:type="dcterms:W3CDTF">2002-10-23T07:25:09Z</dcterms:created>
  <dcterms:modified xsi:type="dcterms:W3CDTF">2008-07-08T04:33:26Z</dcterms:modified>
  <cp:category/>
  <cp:version/>
  <cp:contentType/>
  <cp:contentStatus/>
</cp:coreProperties>
</file>